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11340" windowHeight="8070"/>
  </bookViews>
  <sheets>
    <sheet name="Contents" sheetId="10" r:id="rId1"/>
    <sheet name="1 - Sex and type of cause" sheetId="7" r:id="rId2"/>
    <sheet name="2 - Cause of death" sheetId="5" r:id="rId3"/>
    <sheet name="3 - All by age-group" sheetId="4" r:id="rId4"/>
    <sheet name="3M - Males by age-group" sheetId="9" r:id="rId5"/>
    <sheet name="3F - Females by age-group" sheetId="8" r:id="rId6"/>
    <sheet name="4 - Health Board" sheetId="3" r:id="rId7"/>
    <sheet name="5 - Local Authority" sheetId="2" r:id="rId8"/>
    <sheet name="chart" sheetId="6" r:id="rId9"/>
    <sheet name="figures for chart" sheetId="1" r:id="rId10"/>
  </sheets>
  <definedNames>
    <definedName name="_xlnm.Print_Area" localSheetId="1">'1 - Sex and type of cause'!$A$1:$I$69</definedName>
    <definedName name="_xlnm.Print_Area" localSheetId="2">'2 - Cause of death'!$A$1:$M$57</definedName>
    <definedName name="_xlnm.Print_Area" localSheetId="3">'3 - All by age-group'!$A$1:$U$105</definedName>
    <definedName name="_xlnm.Print_Area" localSheetId="5">'3F - Females by age-group'!$A$1:$U$104</definedName>
    <definedName name="_xlnm.Print_Area" localSheetId="4">'3M - Males by age-group'!$A$1:$U$105</definedName>
    <definedName name="_xlnm.Print_Area" localSheetId="6">'4 - Health Board'!$A$1:$Q$60</definedName>
    <definedName name="_xlnm.Print_Area" localSheetId="7">'5 - Local Authority'!$A$1:$AI$54</definedName>
    <definedName name="_xlnm.Print_Area" localSheetId="8">chart!$A$1:$L$71</definedName>
    <definedName name="_xlnm.Print_Area" localSheetId="9">'figures for chart'!$A$1:$J$48</definedName>
    <definedName name="_xlnm.Print_Titles" localSheetId="6">'4 - Health Board'!$1:$5</definedName>
  </definedNames>
  <calcPr calcId="145621"/>
</workbook>
</file>

<file path=xl/calcChain.xml><?xml version="1.0" encoding="utf-8"?>
<calcChain xmlns="http://schemas.openxmlformats.org/spreadsheetml/2006/main">
  <c r="AI22" i="2" l="1"/>
  <c r="AI31" i="2"/>
  <c r="AI47" i="2"/>
  <c r="B47" i="2"/>
  <c r="C47" i="2"/>
  <c r="D47" i="2"/>
  <c r="E47" i="2"/>
  <c r="F47" i="2"/>
  <c r="G47" i="2"/>
  <c r="H47" i="2"/>
  <c r="I47" i="2"/>
  <c r="J47" i="2"/>
  <c r="K47" i="2"/>
  <c r="L47" i="2"/>
  <c r="M47" i="2"/>
  <c r="N47" i="2"/>
  <c r="O47" i="2"/>
  <c r="P47" i="2"/>
  <c r="Q47" i="2"/>
  <c r="R47" i="2"/>
  <c r="S47" i="2"/>
  <c r="T47" i="2"/>
  <c r="U47" i="2"/>
  <c r="V47" i="2"/>
  <c r="W47" i="2"/>
  <c r="X47" i="2"/>
  <c r="Y47" i="2"/>
  <c r="Z47" i="2"/>
  <c r="AA47" i="2"/>
  <c r="AB47" i="2"/>
  <c r="AC47" i="2"/>
  <c r="AD47" i="2"/>
  <c r="AE47" i="2"/>
  <c r="AF47" i="2"/>
  <c r="AG47" i="2"/>
  <c r="AH47" i="2"/>
  <c r="B49" i="3"/>
  <c r="C49" i="3"/>
  <c r="D49" i="3"/>
  <c r="E49" i="3"/>
  <c r="F49" i="3"/>
  <c r="G49" i="3"/>
  <c r="H49" i="3"/>
  <c r="I49" i="3"/>
  <c r="J49" i="3"/>
  <c r="K49" i="3"/>
  <c r="L49" i="3"/>
  <c r="M49" i="3"/>
  <c r="N49" i="3"/>
  <c r="O49" i="3"/>
  <c r="P49" i="3"/>
  <c r="B36" i="3"/>
  <c r="B37" i="3"/>
  <c r="B38" i="3"/>
  <c r="B96" i="8"/>
  <c r="C96" i="8"/>
  <c r="D96" i="8"/>
  <c r="E96" i="8"/>
  <c r="F96" i="8"/>
  <c r="G96" i="8"/>
  <c r="H96" i="8"/>
  <c r="I96" i="8"/>
  <c r="J96" i="8"/>
  <c r="K96" i="8"/>
  <c r="L96" i="8"/>
  <c r="M96" i="8"/>
  <c r="N96" i="8"/>
  <c r="O96" i="8"/>
  <c r="P96" i="8"/>
  <c r="Q96" i="8"/>
  <c r="R96" i="8"/>
  <c r="S96" i="8"/>
  <c r="T96" i="8"/>
  <c r="B96" i="9"/>
  <c r="C96" i="9"/>
  <c r="D96" i="9"/>
  <c r="E96" i="9"/>
  <c r="F96" i="9"/>
  <c r="G96" i="9"/>
  <c r="H96" i="9"/>
  <c r="I96" i="9"/>
  <c r="J96" i="9"/>
  <c r="K96" i="9"/>
  <c r="L96" i="9"/>
  <c r="M96" i="9"/>
  <c r="N96" i="9"/>
  <c r="O96" i="9"/>
  <c r="P96" i="9"/>
  <c r="Q96" i="9"/>
  <c r="R96" i="9"/>
  <c r="S96" i="9"/>
  <c r="T96" i="9"/>
  <c r="J96" i="4"/>
  <c r="B96" i="4"/>
  <c r="C96" i="4"/>
  <c r="D96" i="4"/>
  <c r="E96" i="4"/>
  <c r="F96" i="4"/>
  <c r="G96" i="4"/>
  <c r="H96" i="4"/>
  <c r="I96" i="4"/>
  <c r="K96" i="4"/>
  <c r="L96" i="4"/>
  <c r="M96" i="4"/>
  <c r="N96" i="4"/>
  <c r="O96" i="4"/>
  <c r="P96" i="4"/>
  <c r="Q96" i="4"/>
  <c r="R96" i="4"/>
  <c r="S96" i="4"/>
  <c r="T96" i="4"/>
  <c r="C62" i="4"/>
  <c r="C63" i="4"/>
  <c r="B48" i="5"/>
  <c r="C48" i="5"/>
  <c r="D48" i="5"/>
  <c r="E48" i="5"/>
  <c r="F48" i="5"/>
  <c r="G48" i="5"/>
  <c r="H48" i="5"/>
  <c r="I48" i="5"/>
  <c r="J48" i="5"/>
  <c r="K48" i="5"/>
  <c r="L48" i="5"/>
  <c r="I43" i="7" l="1"/>
  <c r="F43" i="7"/>
  <c r="C43" i="7"/>
  <c r="C46" i="2" l="1"/>
  <c r="D46" i="2"/>
  <c r="E46" i="2"/>
  <c r="F46" i="2"/>
  <c r="H46" i="2"/>
  <c r="I46" i="2"/>
  <c r="J46" i="2"/>
  <c r="K46" i="2"/>
  <c r="L46" i="2"/>
  <c r="M46" i="2"/>
  <c r="N46" i="2"/>
  <c r="G46" i="2"/>
  <c r="V46" i="2"/>
  <c r="O46" i="2"/>
  <c r="P46" i="2"/>
  <c r="Q46" i="2"/>
  <c r="R46" i="2"/>
  <c r="S46" i="2"/>
  <c r="T46" i="2"/>
  <c r="U46" i="2"/>
  <c r="W46" i="2"/>
  <c r="X46" i="2"/>
  <c r="Y46" i="2"/>
  <c r="Z46" i="2"/>
  <c r="AA46" i="2"/>
  <c r="AB46" i="2"/>
  <c r="AC46" i="2"/>
  <c r="AD46" i="2"/>
  <c r="AE46" i="2"/>
  <c r="AF46" i="2"/>
  <c r="AG46" i="2"/>
  <c r="AH46" i="2"/>
  <c r="B46" i="2"/>
  <c r="AI46" i="2"/>
  <c r="AI30" i="2"/>
  <c r="AI21" i="2"/>
  <c r="B48" i="3"/>
  <c r="C48" i="3"/>
  <c r="D48" i="3"/>
  <c r="E48" i="3"/>
  <c r="F48" i="3"/>
  <c r="G48" i="3"/>
  <c r="H48" i="3"/>
  <c r="I48" i="3"/>
  <c r="J48" i="3"/>
  <c r="K48" i="3"/>
  <c r="L48" i="3"/>
  <c r="M48" i="3"/>
  <c r="N48" i="3"/>
  <c r="O48" i="3"/>
  <c r="P48" i="3"/>
  <c r="B95" i="8"/>
  <c r="C95" i="8"/>
  <c r="D95" i="8"/>
  <c r="E95" i="8"/>
  <c r="F95" i="8"/>
  <c r="G95" i="8"/>
  <c r="H95" i="8"/>
  <c r="I95" i="8"/>
  <c r="J95" i="8"/>
  <c r="K95" i="8"/>
  <c r="L95" i="8"/>
  <c r="M95" i="8"/>
  <c r="N95" i="8"/>
  <c r="O95" i="8"/>
  <c r="P95" i="8"/>
  <c r="Q95" i="8"/>
  <c r="R95" i="8"/>
  <c r="S95" i="8"/>
  <c r="T95" i="8"/>
  <c r="B95" i="9"/>
  <c r="C95" i="9"/>
  <c r="D95" i="9"/>
  <c r="E95" i="9"/>
  <c r="F95" i="9"/>
  <c r="G95" i="9"/>
  <c r="H95" i="9"/>
  <c r="I95" i="9"/>
  <c r="J95" i="9"/>
  <c r="K95" i="9"/>
  <c r="L95" i="9"/>
  <c r="M95" i="9"/>
  <c r="N95" i="9"/>
  <c r="O95" i="9"/>
  <c r="P95" i="9"/>
  <c r="Q95" i="9"/>
  <c r="R95" i="9"/>
  <c r="S95" i="9"/>
  <c r="T95" i="9"/>
  <c r="B95" i="4"/>
  <c r="C95" i="4"/>
  <c r="D95" i="4"/>
  <c r="E95" i="4"/>
  <c r="F95" i="4"/>
  <c r="G95" i="4"/>
  <c r="H95" i="4"/>
  <c r="I95" i="4"/>
  <c r="J95" i="4"/>
  <c r="K95" i="4"/>
  <c r="L95" i="4"/>
  <c r="M95" i="4"/>
  <c r="N95" i="4"/>
  <c r="O95" i="4"/>
  <c r="P95" i="4"/>
  <c r="Q95" i="4"/>
  <c r="R95" i="4"/>
  <c r="S95" i="4"/>
  <c r="T95" i="4"/>
  <c r="C47" i="5"/>
  <c r="D47" i="5"/>
  <c r="E47" i="5"/>
  <c r="F47" i="5"/>
  <c r="G47" i="5"/>
  <c r="H47" i="5"/>
  <c r="I47" i="5"/>
  <c r="J47" i="5"/>
  <c r="K47" i="5"/>
  <c r="L47" i="5"/>
  <c r="B47" i="5"/>
  <c r="I42" i="7"/>
  <c r="F42" i="7"/>
  <c r="C42" i="7"/>
  <c r="B42" i="1"/>
  <c r="B43" i="1"/>
  <c r="B44" i="1"/>
  <c r="B45" i="2" l="1"/>
  <c r="C45" i="2"/>
  <c r="D45" i="2"/>
  <c r="E45" i="2"/>
  <c r="F45" i="2"/>
  <c r="H45" i="2"/>
  <c r="I45" i="2"/>
  <c r="J45" i="2"/>
  <c r="K45" i="2"/>
  <c r="L45" i="2"/>
  <c r="M45" i="2"/>
  <c r="N45" i="2"/>
  <c r="G45" i="2"/>
  <c r="V45" i="2"/>
  <c r="O45" i="2"/>
  <c r="P45" i="2"/>
  <c r="Q45" i="2"/>
  <c r="R45" i="2"/>
  <c r="S45" i="2"/>
  <c r="T45" i="2"/>
  <c r="U45" i="2"/>
  <c r="W45" i="2"/>
  <c r="X45" i="2"/>
  <c r="Y45" i="2"/>
  <c r="Z45" i="2"/>
  <c r="AA45" i="2"/>
  <c r="AB45" i="2"/>
  <c r="AC45" i="2"/>
  <c r="AD45" i="2"/>
  <c r="AE45" i="2"/>
  <c r="AF45" i="2"/>
  <c r="AG45" i="2"/>
  <c r="AH45" i="2"/>
  <c r="AI29" i="2"/>
  <c r="AI45" i="2"/>
  <c r="AI20" i="2"/>
  <c r="B47" i="3"/>
  <c r="C47" i="3"/>
  <c r="D47" i="3"/>
  <c r="E47" i="3"/>
  <c r="F47" i="3"/>
  <c r="G47" i="3"/>
  <c r="H47" i="3"/>
  <c r="I47" i="3"/>
  <c r="J47" i="3"/>
  <c r="K47" i="3"/>
  <c r="L47" i="3"/>
  <c r="M47" i="3"/>
  <c r="N47" i="3"/>
  <c r="O47" i="3"/>
  <c r="P47" i="3"/>
  <c r="B94" i="8"/>
  <c r="C94" i="8"/>
  <c r="D94" i="8"/>
  <c r="E94" i="8"/>
  <c r="F94" i="8"/>
  <c r="G94" i="8"/>
  <c r="H94" i="8"/>
  <c r="I94" i="8"/>
  <c r="J94" i="8"/>
  <c r="K94" i="8"/>
  <c r="L94" i="8"/>
  <c r="M94" i="8"/>
  <c r="N94" i="8"/>
  <c r="O94" i="8"/>
  <c r="P94" i="8"/>
  <c r="Q94" i="8"/>
  <c r="R94" i="8"/>
  <c r="S94" i="8"/>
  <c r="T94" i="8"/>
  <c r="B94" i="4"/>
  <c r="C94" i="4"/>
  <c r="D94" i="4"/>
  <c r="E94" i="4"/>
  <c r="F94" i="4"/>
  <c r="G94" i="4"/>
  <c r="H94" i="4"/>
  <c r="I94" i="4"/>
  <c r="J94" i="4"/>
  <c r="K94" i="4"/>
  <c r="L94" i="4"/>
  <c r="M94" i="4"/>
  <c r="N94" i="4"/>
  <c r="O94" i="4"/>
  <c r="P94" i="4"/>
  <c r="Q94" i="4"/>
  <c r="R94" i="4"/>
  <c r="S94" i="4"/>
  <c r="T94" i="4"/>
  <c r="B94" i="9"/>
  <c r="C94" i="9"/>
  <c r="D94" i="9"/>
  <c r="E94" i="9"/>
  <c r="F94" i="9"/>
  <c r="G94" i="9"/>
  <c r="H94" i="9"/>
  <c r="I94" i="9"/>
  <c r="J94" i="9"/>
  <c r="K94" i="9"/>
  <c r="L94" i="9"/>
  <c r="M94" i="9"/>
  <c r="N94" i="9"/>
  <c r="O94" i="9"/>
  <c r="P94" i="9"/>
  <c r="Q94" i="9"/>
  <c r="R94" i="9"/>
  <c r="S94" i="9"/>
  <c r="T94" i="9"/>
  <c r="B46" i="5"/>
  <c r="C46" i="5"/>
  <c r="D46" i="5"/>
  <c r="E46" i="5"/>
  <c r="F46" i="5"/>
  <c r="G46" i="5"/>
  <c r="H46" i="5"/>
  <c r="I46" i="5"/>
  <c r="J46" i="5"/>
  <c r="K46" i="5"/>
  <c r="L46" i="5"/>
  <c r="I41" i="7"/>
  <c r="F41" i="7"/>
  <c r="C41" i="7"/>
  <c r="B44" i="2" l="1"/>
  <c r="C44" i="2"/>
  <c r="D44" i="2"/>
  <c r="E44" i="2"/>
  <c r="F44" i="2"/>
  <c r="H44" i="2"/>
  <c r="I44" i="2"/>
  <c r="J44" i="2"/>
  <c r="K44" i="2"/>
  <c r="L44" i="2"/>
  <c r="M44" i="2"/>
  <c r="N44" i="2"/>
  <c r="G44" i="2"/>
  <c r="V44" i="2"/>
  <c r="O44" i="2"/>
  <c r="P44" i="2"/>
  <c r="Q44" i="2"/>
  <c r="R44" i="2"/>
  <c r="S44" i="2"/>
  <c r="T44" i="2"/>
  <c r="U44" i="2"/>
  <c r="W44" i="2"/>
  <c r="X44" i="2"/>
  <c r="Y44" i="2"/>
  <c r="Z44" i="2"/>
  <c r="AA44" i="2"/>
  <c r="AB44" i="2"/>
  <c r="AC44" i="2"/>
  <c r="AD44" i="2"/>
  <c r="AE44" i="2"/>
  <c r="AF44" i="2"/>
  <c r="AG44" i="2"/>
  <c r="AH44" i="2"/>
  <c r="B46" i="3"/>
  <c r="C46" i="3"/>
  <c r="D46" i="3"/>
  <c r="E46" i="3"/>
  <c r="F46" i="3"/>
  <c r="G46" i="3"/>
  <c r="H46" i="3"/>
  <c r="I46" i="3"/>
  <c r="J46" i="3"/>
  <c r="K46" i="3"/>
  <c r="L46" i="3"/>
  <c r="M46" i="3"/>
  <c r="N46" i="3"/>
  <c r="O46" i="3"/>
  <c r="P46" i="3"/>
  <c r="B93" i="8"/>
  <c r="C93" i="8"/>
  <c r="D93" i="8"/>
  <c r="E93" i="8"/>
  <c r="F93" i="8"/>
  <c r="G93" i="8"/>
  <c r="H93" i="8"/>
  <c r="I93" i="8"/>
  <c r="J93" i="8"/>
  <c r="K93" i="8"/>
  <c r="L93" i="8"/>
  <c r="M93" i="8"/>
  <c r="N93" i="8"/>
  <c r="O93" i="8"/>
  <c r="P93" i="8"/>
  <c r="Q93" i="8"/>
  <c r="R93" i="8"/>
  <c r="S93" i="8"/>
  <c r="T93" i="8"/>
  <c r="C93" i="9"/>
  <c r="D93" i="9"/>
  <c r="E93" i="9"/>
  <c r="F93" i="9"/>
  <c r="G93" i="9"/>
  <c r="H93" i="9"/>
  <c r="I93" i="9"/>
  <c r="J93" i="9"/>
  <c r="K93" i="9"/>
  <c r="L93" i="9"/>
  <c r="M93" i="9"/>
  <c r="N93" i="9"/>
  <c r="O93" i="9"/>
  <c r="P93" i="9"/>
  <c r="Q93" i="9"/>
  <c r="R93" i="9"/>
  <c r="S93" i="9"/>
  <c r="T93" i="9"/>
  <c r="B93" i="9"/>
  <c r="C93" i="4"/>
  <c r="D93" i="4"/>
  <c r="E93" i="4"/>
  <c r="F93" i="4"/>
  <c r="G93" i="4"/>
  <c r="H93" i="4"/>
  <c r="I93" i="4"/>
  <c r="J93" i="4"/>
  <c r="K93" i="4"/>
  <c r="L93" i="4"/>
  <c r="M93" i="4"/>
  <c r="N93" i="4"/>
  <c r="O93" i="4"/>
  <c r="P93" i="4"/>
  <c r="Q93" i="4"/>
  <c r="R93" i="4"/>
  <c r="S93" i="4"/>
  <c r="T93" i="4"/>
  <c r="B93" i="4"/>
  <c r="C45" i="5"/>
  <c r="D45" i="5"/>
  <c r="E45" i="5"/>
  <c r="F45" i="5"/>
  <c r="G45" i="5"/>
  <c r="H45" i="5"/>
  <c r="I45" i="5"/>
  <c r="J45" i="5"/>
  <c r="K45" i="5"/>
  <c r="L45" i="5"/>
  <c r="B45" i="5"/>
  <c r="I40" i="7"/>
  <c r="F40" i="7"/>
  <c r="C40" i="7"/>
  <c r="AI44" i="2" l="1"/>
  <c r="AI28" i="2"/>
  <c r="AI19" i="2"/>
  <c r="AI27" i="2" l="1"/>
  <c r="C43" i="2" l="1"/>
  <c r="D43" i="2"/>
  <c r="E43" i="2"/>
  <c r="F43" i="2"/>
  <c r="H43" i="2"/>
  <c r="I43" i="2"/>
  <c r="J43" i="2"/>
  <c r="K43" i="2"/>
  <c r="L43" i="2"/>
  <c r="M43" i="2"/>
  <c r="N43" i="2"/>
  <c r="G43" i="2"/>
  <c r="V43" i="2"/>
  <c r="O43" i="2"/>
  <c r="P43" i="2"/>
  <c r="Q43" i="2"/>
  <c r="R43" i="2"/>
  <c r="S43" i="2"/>
  <c r="T43" i="2"/>
  <c r="U43" i="2"/>
  <c r="W43" i="2"/>
  <c r="X43" i="2"/>
  <c r="Y43" i="2"/>
  <c r="Z43" i="2"/>
  <c r="AA43" i="2"/>
  <c r="AB43" i="2"/>
  <c r="AC43" i="2"/>
  <c r="AD43" i="2"/>
  <c r="AE43" i="2"/>
  <c r="AF43" i="2"/>
  <c r="AG43" i="2"/>
  <c r="AH43" i="2"/>
  <c r="B43" i="2"/>
  <c r="C92" i="8"/>
  <c r="D92" i="8"/>
  <c r="E92" i="8"/>
  <c r="F92" i="8"/>
  <c r="G92" i="8"/>
  <c r="H92" i="8"/>
  <c r="I92" i="8"/>
  <c r="J92" i="8"/>
  <c r="K92" i="8"/>
  <c r="L92" i="8"/>
  <c r="M92" i="8"/>
  <c r="N92" i="8"/>
  <c r="O92" i="8"/>
  <c r="P92" i="8"/>
  <c r="Q92" i="8"/>
  <c r="R92" i="8"/>
  <c r="S92" i="8"/>
  <c r="T92" i="8"/>
  <c r="B92" i="8"/>
  <c r="C92" i="9"/>
  <c r="D92" i="9"/>
  <c r="E92" i="9"/>
  <c r="F92" i="9"/>
  <c r="G92" i="9"/>
  <c r="H92" i="9"/>
  <c r="I92" i="9"/>
  <c r="J92" i="9"/>
  <c r="K92" i="9"/>
  <c r="L92" i="9"/>
  <c r="M92" i="9"/>
  <c r="N92" i="9"/>
  <c r="O92" i="9"/>
  <c r="P92" i="9"/>
  <c r="Q92" i="9"/>
  <c r="R92" i="9"/>
  <c r="S92" i="9"/>
  <c r="T92" i="9"/>
  <c r="B92" i="9"/>
  <c r="C92" i="4"/>
  <c r="D92" i="4"/>
  <c r="E92" i="4"/>
  <c r="F92" i="4"/>
  <c r="G92" i="4"/>
  <c r="H92" i="4"/>
  <c r="I92" i="4"/>
  <c r="J92" i="4"/>
  <c r="K92" i="4"/>
  <c r="L92" i="4"/>
  <c r="M92" i="4"/>
  <c r="N92" i="4"/>
  <c r="O92" i="4"/>
  <c r="P92" i="4"/>
  <c r="Q92" i="4"/>
  <c r="R92" i="4"/>
  <c r="S92" i="4"/>
  <c r="T92" i="4"/>
  <c r="B92" i="4"/>
  <c r="C44" i="5"/>
  <c r="D44" i="5"/>
  <c r="E44" i="5"/>
  <c r="F44" i="5"/>
  <c r="G44" i="5"/>
  <c r="H44" i="5"/>
  <c r="I44" i="5"/>
  <c r="J44" i="5"/>
  <c r="K44" i="5"/>
  <c r="L44" i="5"/>
  <c r="B44" i="5"/>
  <c r="C45" i="3"/>
  <c r="D45" i="3"/>
  <c r="E45" i="3"/>
  <c r="F45" i="3"/>
  <c r="G45" i="3"/>
  <c r="H45" i="3"/>
  <c r="I45" i="3"/>
  <c r="J45" i="3"/>
  <c r="K45" i="3"/>
  <c r="L45" i="3"/>
  <c r="M45" i="3"/>
  <c r="N45" i="3"/>
  <c r="O45" i="3"/>
  <c r="P45" i="3"/>
  <c r="B45" i="3"/>
  <c r="B41" i="1" l="1"/>
  <c r="C43" i="1" s="1"/>
  <c r="AI43" i="2"/>
  <c r="AI18" i="2"/>
  <c r="I39" i="7"/>
  <c r="F39" i="7"/>
  <c r="C39" i="7"/>
  <c r="B40" i="1"/>
  <c r="I38" i="7"/>
  <c r="F38" i="7"/>
  <c r="C38" i="7"/>
  <c r="B91" i="4"/>
  <c r="C91" i="4"/>
  <c r="D91" i="4"/>
  <c r="E91" i="4"/>
  <c r="F91" i="4"/>
  <c r="G91" i="4"/>
  <c r="H91" i="4"/>
  <c r="I91" i="4"/>
  <c r="J91" i="4"/>
  <c r="K91" i="4"/>
  <c r="L91" i="4"/>
  <c r="M91" i="4"/>
  <c r="N91" i="4"/>
  <c r="O91" i="4"/>
  <c r="P91" i="4"/>
  <c r="Q91" i="4"/>
  <c r="R91" i="4"/>
  <c r="S91" i="4"/>
  <c r="T91" i="4"/>
  <c r="B91" i="9"/>
  <c r="C91" i="9"/>
  <c r="D91" i="9"/>
  <c r="E91" i="9"/>
  <c r="F91" i="9"/>
  <c r="G91" i="9"/>
  <c r="H91" i="9"/>
  <c r="I91" i="9"/>
  <c r="J91" i="9"/>
  <c r="K91" i="9"/>
  <c r="L91" i="9"/>
  <c r="M91" i="9"/>
  <c r="N91" i="9"/>
  <c r="O91" i="9"/>
  <c r="P91" i="9"/>
  <c r="Q91" i="9"/>
  <c r="R91" i="9"/>
  <c r="S91" i="9"/>
  <c r="T91" i="9"/>
  <c r="B91" i="8"/>
  <c r="C91" i="8"/>
  <c r="D91" i="8"/>
  <c r="E91" i="8"/>
  <c r="F91" i="8"/>
  <c r="G91" i="8"/>
  <c r="H91" i="8"/>
  <c r="I91" i="8"/>
  <c r="J91" i="8"/>
  <c r="K91" i="8"/>
  <c r="L91" i="8"/>
  <c r="M91" i="8"/>
  <c r="N91" i="8"/>
  <c r="O91" i="8"/>
  <c r="P91" i="8"/>
  <c r="Q91" i="8"/>
  <c r="R91" i="8"/>
  <c r="S91" i="8"/>
  <c r="T91" i="8"/>
  <c r="B62" i="8"/>
  <c r="C62" i="8"/>
  <c r="D62" i="8"/>
  <c r="E62" i="8"/>
  <c r="F62" i="8"/>
  <c r="G62" i="8"/>
  <c r="H62" i="8"/>
  <c r="I62" i="8"/>
  <c r="J62" i="8"/>
  <c r="K62" i="8"/>
  <c r="L62" i="8"/>
  <c r="M62" i="8"/>
  <c r="N62" i="8"/>
  <c r="O62" i="8"/>
  <c r="P62" i="8"/>
  <c r="Q62" i="8"/>
  <c r="R62" i="8"/>
  <c r="S62" i="8"/>
  <c r="T62" i="8"/>
  <c r="B63" i="8"/>
  <c r="C63" i="8"/>
  <c r="D63" i="8"/>
  <c r="E63" i="8"/>
  <c r="F63" i="8"/>
  <c r="G63" i="8"/>
  <c r="H63" i="8"/>
  <c r="I63" i="8"/>
  <c r="J63" i="8"/>
  <c r="K63" i="8"/>
  <c r="L63" i="8"/>
  <c r="M63" i="8"/>
  <c r="N63" i="8"/>
  <c r="O63" i="8"/>
  <c r="P63" i="8"/>
  <c r="Q63" i="8"/>
  <c r="R63" i="8"/>
  <c r="S63" i="8"/>
  <c r="T63" i="8"/>
  <c r="B64" i="8"/>
  <c r="C64" i="8"/>
  <c r="D64" i="8"/>
  <c r="E64" i="8"/>
  <c r="F64" i="8"/>
  <c r="G64" i="8"/>
  <c r="H64" i="8"/>
  <c r="I64" i="8"/>
  <c r="J64" i="8"/>
  <c r="K64" i="8"/>
  <c r="L64" i="8"/>
  <c r="M64" i="8"/>
  <c r="N64" i="8"/>
  <c r="O64" i="8"/>
  <c r="P64" i="8"/>
  <c r="Q64" i="8"/>
  <c r="R64" i="8"/>
  <c r="S64" i="8"/>
  <c r="T64" i="8"/>
  <c r="B65" i="8"/>
  <c r="C65" i="8"/>
  <c r="D65" i="8"/>
  <c r="E65" i="8"/>
  <c r="F65" i="8"/>
  <c r="G65" i="8"/>
  <c r="H65" i="8"/>
  <c r="I65" i="8"/>
  <c r="J65" i="8"/>
  <c r="K65" i="8"/>
  <c r="L65" i="8"/>
  <c r="M65" i="8"/>
  <c r="N65" i="8"/>
  <c r="O65" i="8"/>
  <c r="P65" i="8"/>
  <c r="Q65" i="8"/>
  <c r="R65" i="8"/>
  <c r="S65" i="8"/>
  <c r="T65" i="8"/>
  <c r="B66" i="8"/>
  <c r="C66" i="8"/>
  <c r="D66" i="8"/>
  <c r="E66" i="8"/>
  <c r="F66" i="8"/>
  <c r="G66" i="8"/>
  <c r="H66" i="8"/>
  <c r="I66" i="8"/>
  <c r="J66" i="8"/>
  <c r="K66" i="8"/>
  <c r="L66" i="8"/>
  <c r="M66" i="8"/>
  <c r="N66" i="8"/>
  <c r="O66" i="8"/>
  <c r="P66" i="8"/>
  <c r="Q66" i="8"/>
  <c r="R66" i="8"/>
  <c r="S66" i="8"/>
  <c r="T66" i="8"/>
  <c r="B67" i="8"/>
  <c r="C67" i="8"/>
  <c r="D67" i="8"/>
  <c r="E67" i="8"/>
  <c r="F67" i="8"/>
  <c r="G67" i="8"/>
  <c r="H67" i="8"/>
  <c r="I67" i="8"/>
  <c r="J67" i="8"/>
  <c r="K67" i="8"/>
  <c r="L67" i="8"/>
  <c r="M67" i="8"/>
  <c r="N67" i="8"/>
  <c r="O67" i="8"/>
  <c r="P67" i="8"/>
  <c r="Q67" i="8"/>
  <c r="R67" i="8"/>
  <c r="S67" i="8"/>
  <c r="T67" i="8"/>
  <c r="B68" i="8"/>
  <c r="C68" i="8"/>
  <c r="D68" i="8"/>
  <c r="E68" i="8"/>
  <c r="F68" i="8"/>
  <c r="G68" i="8"/>
  <c r="H68" i="8"/>
  <c r="I68" i="8"/>
  <c r="J68" i="8"/>
  <c r="K68" i="8"/>
  <c r="L68" i="8"/>
  <c r="M68" i="8"/>
  <c r="N68" i="8"/>
  <c r="O68" i="8"/>
  <c r="P68" i="8"/>
  <c r="Q68" i="8"/>
  <c r="R68" i="8"/>
  <c r="S68" i="8"/>
  <c r="T68" i="8"/>
  <c r="B69" i="8"/>
  <c r="C69" i="8"/>
  <c r="D69" i="8"/>
  <c r="E69" i="8"/>
  <c r="F69" i="8"/>
  <c r="G69" i="8"/>
  <c r="H69" i="8"/>
  <c r="I69" i="8"/>
  <c r="J69" i="8"/>
  <c r="K69" i="8"/>
  <c r="L69" i="8"/>
  <c r="M69" i="8"/>
  <c r="N69" i="8"/>
  <c r="O69" i="8"/>
  <c r="P69" i="8"/>
  <c r="Q69" i="8"/>
  <c r="R69" i="8"/>
  <c r="S69" i="8"/>
  <c r="T69" i="8"/>
  <c r="B70" i="8"/>
  <c r="C70" i="8"/>
  <c r="D70" i="8"/>
  <c r="E70" i="8"/>
  <c r="F70" i="8"/>
  <c r="G70" i="8"/>
  <c r="H70" i="8"/>
  <c r="I70" i="8"/>
  <c r="J70" i="8"/>
  <c r="K70" i="8"/>
  <c r="L70" i="8"/>
  <c r="M70" i="8"/>
  <c r="N70" i="8"/>
  <c r="O70" i="8"/>
  <c r="P70" i="8"/>
  <c r="Q70" i="8"/>
  <c r="R70" i="8"/>
  <c r="S70" i="8"/>
  <c r="T70" i="8"/>
  <c r="B71" i="8"/>
  <c r="C71" i="8"/>
  <c r="D71" i="8"/>
  <c r="E71" i="8"/>
  <c r="F71" i="8"/>
  <c r="G71" i="8"/>
  <c r="H71" i="8"/>
  <c r="I71" i="8"/>
  <c r="J71" i="8"/>
  <c r="K71" i="8"/>
  <c r="L71" i="8"/>
  <c r="M71" i="8"/>
  <c r="N71" i="8"/>
  <c r="O71" i="8"/>
  <c r="P71" i="8"/>
  <c r="Q71" i="8"/>
  <c r="R71" i="8"/>
  <c r="S71" i="8"/>
  <c r="T71" i="8"/>
  <c r="B72" i="8"/>
  <c r="C72" i="8"/>
  <c r="D72" i="8"/>
  <c r="E72" i="8"/>
  <c r="F72" i="8"/>
  <c r="G72" i="8"/>
  <c r="H72" i="8"/>
  <c r="I72" i="8"/>
  <c r="J72" i="8"/>
  <c r="K72" i="8"/>
  <c r="L72" i="8"/>
  <c r="M72" i="8"/>
  <c r="N72" i="8"/>
  <c r="O72" i="8"/>
  <c r="P72" i="8"/>
  <c r="Q72" i="8"/>
  <c r="R72" i="8"/>
  <c r="S72" i="8"/>
  <c r="T72" i="8"/>
  <c r="B73" i="8"/>
  <c r="C73" i="8"/>
  <c r="D73" i="8"/>
  <c r="E73" i="8"/>
  <c r="F73" i="8"/>
  <c r="G73" i="8"/>
  <c r="H73" i="8"/>
  <c r="I73" i="8"/>
  <c r="J73" i="8"/>
  <c r="K73" i="8"/>
  <c r="L73" i="8"/>
  <c r="M73" i="8"/>
  <c r="N73" i="8"/>
  <c r="O73" i="8"/>
  <c r="P73" i="8"/>
  <c r="Q73" i="8"/>
  <c r="R73" i="8"/>
  <c r="S73" i="8"/>
  <c r="T73" i="8"/>
  <c r="B74" i="8"/>
  <c r="C74" i="8"/>
  <c r="D74" i="8"/>
  <c r="E74" i="8"/>
  <c r="F74" i="8"/>
  <c r="G74" i="8"/>
  <c r="H74" i="8"/>
  <c r="I74" i="8"/>
  <c r="J74" i="8"/>
  <c r="K74" i="8"/>
  <c r="L74" i="8"/>
  <c r="M74" i="8"/>
  <c r="N74" i="8"/>
  <c r="O74" i="8"/>
  <c r="P74" i="8"/>
  <c r="Q74" i="8"/>
  <c r="R74" i="8"/>
  <c r="S74" i="8"/>
  <c r="T74" i="8"/>
  <c r="B75" i="8"/>
  <c r="C75" i="8"/>
  <c r="D75" i="8"/>
  <c r="E75" i="8"/>
  <c r="F75" i="8"/>
  <c r="G75" i="8"/>
  <c r="H75" i="8"/>
  <c r="I75" i="8"/>
  <c r="J75" i="8"/>
  <c r="K75" i="8"/>
  <c r="L75" i="8"/>
  <c r="M75" i="8"/>
  <c r="N75" i="8"/>
  <c r="O75" i="8"/>
  <c r="P75" i="8"/>
  <c r="Q75" i="8"/>
  <c r="R75" i="8"/>
  <c r="S75" i="8"/>
  <c r="T75" i="8"/>
  <c r="B76" i="8"/>
  <c r="C76" i="8"/>
  <c r="D76" i="8"/>
  <c r="E76" i="8"/>
  <c r="F76" i="8"/>
  <c r="G76" i="8"/>
  <c r="H76" i="8"/>
  <c r="I76" i="8"/>
  <c r="J76" i="8"/>
  <c r="K76" i="8"/>
  <c r="L76" i="8"/>
  <c r="M76" i="8"/>
  <c r="N76" i="8"/>
  <c r="O76" i="8"/>
  <c r="P76" i="8"/>
  <c r="Q76" i="8"/>
  <c r="R76" i="8"/>
  <c r="S76" i="8"/>
  <c r="T76" i="8"/>
  <c r="B77" i="8"/>
  <c r="C77" i="8"/>
  <c r="D77" i="8"/>
  <c r="E77" i="8"/>
  <c r="F77" i="8"/>
  <c r="G77" i="8"/>
  <c r="H77" i="8"/>
  <c r="I77" i="8"/>
  <c r="J77" i="8"/>
  <c r="K77" i="8"/>
  <c r="L77" i="8"/>
  <c r="M77" i="8"/>
  <c r="N77" i="8"/>
  <c r="O77" i="8"/>
  <c r="P77" i="8"/>
  <c r="Q77" i="8"/>
  <c r="R77" i="8"/>
  <c r="S77" i="8"/>
  <c r="T77" i="8"/>
  <c r="B78" i="8"/>
  <c r="C78" i="8"/>
  <c r="D78" i="8"/>
  <c r="E78" i="8"/>
  <c r="F78" i="8"/>
  <c r="G78" i="8"/>
  <c r="H78" i="8"/>
  <c r="I78" i="8"/>
  <c r="J78" i="8"/>
  <c r="K78" i="8"/>
  <c r="L78" i="8"/>
  <c r="M78" i="8"/>
  <c r="N78" i="8"/>
  <c r="O78" i="8"/>
  <c r="P78" i="8"/>
  <c r="Q78" i="8"/>
  <c r="R78" i="8"/>
  <c r="S78" i="8"/>
  <c r="T78" i="8"/>
  <c r="B79" i="8"/>
  <c r="C79" i="8"/>
  <c r="D79" i="8"/>
  <c r="E79" i="8"/>
  <c r="F79" i="8"/>
  <c r="G79" i="8"/>
  <c r="H79" i="8"/>
  <c r="I79" i="8"/>
  <c r="J79" i="8"/>
  <c r="K79" i="8"/>
  <c r="L79" i="8"/>
  <c r="M79" i="8"/>
  <c r="N79" i="8"/>
  <c r="O79" i="8"/>
  <c r="P79" i="8"/>
  <c r="Q79" i="8"/>
  <c r="R79" i="8"/>
  <c r="S79" i="8"/>
  <c r="T79" i="8"/>
  <c r="B80" i="8"/>
  <c r="C80" i="8"/>
  <c r="D80" i="8"/>
  <c r="E80" i="8"/>
  <c r="F80" i="8"/>
  <c r="G80" i="8"/>
  <c r="H80" i="8"/>
  <c r="I80" i="8"/>
  <c r="J80" i="8"/>
  <c r="K80" i="8"/>
  <c r="L80" i="8"/>
  <c r="M80" i="8"/>
  <c r="N80" i="8"/>
  <c r="O80" i="8"/>
  <c r="P80" i="8"/>
  <c r="Q80" i="8"/>
  <c r="R80" i="8"/>
  <c r="S80" i="8"/>
  <c r="T80" i="8"/>
  <c r="B81" i="8"/>
  <c r="C81" i="8"/>
  <c r="D81" i="8"/>
  <c r="E81" i="8"/>
  <c r="F81" i="8"/>
  <c r="G81" i="8"/>
  <c r="H81" i="8"/>
  <c r="I81" i="8"/>
  <c r="J81" i="8"/>
  <c r="K81" i="8"/>
  <c r="L81" i="8"/>
  <c r="M81" i="8"/>
  <c r="N81" i="8"/>
  <c r="O81" i="8"/>
  <c r="P81" i="8"/>
  <c r="Q81" i="8"/>
  <c r="R81" i="8"/>
  <c r="S81" i="8"/>
  <c r="T81" i="8"/>
  <c r="B82" i="8"/>
  <c r="C82" i="8"/>
  <c r="D82" i="8"/>
  <c r="E82" i="8"/>
  <c r="F82" i="8"/>
  <c r="G82" i="8"/>
  <c r="H82" i="8"/>
  <c r="I82" i="8"/>
  <c r="J82" i="8"/>
  <c r="K82" i="8"/>
  <c r="L82" i="8"/>
  <c r="M82" i="8"/>
  <c r="N82" i="8"/>
  <c r="O82" i="8"/>
  <c r="P82" i="8"/>
  <c r="Q82" i="8"/>
  <c r="R82" i="8"/>
  <c r="S82" i="8"/>
  <c r="T82" i="8"/>
  <c r="B62" i="9"/>
  <c r="C62" i="9"/>
  <c r="D62" i="9"/>
  <c r="E62" i="9"/>
  <c r="F62" i="9"/>
  <c r="G62" i="9"/>
  <c r="H62" i="9"/>
  <c r="I62" i="9"/>
  <c r="J62" i="9"/>
  <c r="K62" i="9"/>
  <c r="L62" i="9"/>
  <c r="M62" i="9"/>
  <c r="N62" i="9"/>
  <c r="O62" i="9"/>
  <c r="P62" i="9"/>
  <c r="Q62" i="9"/>
  <c r="R62" i="9"/>
  <c r="S62" i="9"/>
  <c r="T62" i="9"/>
  <c r="B63" i="9"/>
  <c r="C63" i="9"/>
  <c r="D63" i="9"/>
  <c r="E63" i="9"/>
  <c r="F63" i="9"/>
  <c r="G63" i="9"/>
  <c r="H63" i="9"/>
  <c r="I63" i="9"/>
  <c r="J63" i="9"/>
  <c r="K63" i="9"/>
  <c r="L63" i="9"/>
  <c r="M63" i="9"/>
  <c r="N63" i="9"/>
  <c r="O63" i="9"/>
  <c r="P63" i="9"/>
  <c r="Q63" i="9"/>
  <c r="R63" i="9"/>
  <c r="S63" i="9"/>
  <c r="T63" i="9"/>
  <c r="B64" i="9"/>
  <c r="C64" i="9"/>
  <c r="D64" i="9"/>
  <c r="E64" i="9"/>
  <c r="F64" i="9"/>
  <c r="G64" i="9"/>
  <c r="H64" i="9"/>
  <c r="I64" i="9"/>
  <c r="J64" i="9"/>
  <c r="K64" i="9"/>
  <c r="L64" i="9"/>
  <c r="M64" i="9"/>
  <c r="N64" i="9"/>
  <c r="O64" i="9"/>
  <c r="P64" i="9"/>
  <c r="Q64" i="9"/>
  <c r="R64" i="9"/>
  <c r="S64" i="9"/>
  <c r="T64" i="9"/>
  <c r="B65" i="9"/>
  <c r="C65" i="9"/>
  <c r="D65" i="9"/>
  <c r="E65" i="9"/>
  <c r="F65" i="9"/>
  <c r="G65" i="9"/>
  <c r="H65" i="9"/>
  <c r="I65" i="9"/>
  <c r="J65" i="9"/>
  <c r="K65" i="9"/>
  <c r="L65" i="9"/>
  <c r="M65" i="9"/>
  <c r="N65" i="9"/>
  <c r="O65" i="9"/>
  <c r="P65" i="9"/>
  <c r="Q65" i="9"/>
  <c r="R65" i="9"/>
  <c r="S65" i="9"/>
  <c r="T65" i="9"/>
  <c r="B66" i="9"/>
  <c r="C66" i="9"/>
  <c r="D66" i="9"/>
  <c r="E66" i="9"/>
  <c r="F66" i="9"/>
  <c r="G66" i="9"/>
  <c r="H66" i="9"/>
  <c r="I66" i="9"/>
  <c r="J66" i="9"/>
  <c r="K66" i="9"/>
  <c r="L66" i="9"/>
  <c r="M66" i="9"/>
  <c r="N66" i="9"/>
  <c r="O66" i="9"/>
  <c r="P66" i="9"/>
  <c r="Q66" i="9"/>
  <c r="R66" i="9"/>
  <c r="S66" i="9"/>
  <c r="T66" i="9"/>
  <c r="B67" i="9"/>
  <c r="C67" i="9"/>
  <c r="D67" i="9"/>
  <c r="E67" i="9"/>
  <c r="F67" i="9"/>
  <c r="G67" i="9"/>
  <c r="H67" i="9"/>
  <c r="I67" i="9"/>
  <c r="J67" i="9"/>
  <c r="K67" i="9"/>
  <c r="L67" i="9"/>
  <c r="M67" i="9"/>
  <c r="N67" i="9"/>
  <c r="O67" i="9"/>
  <c r="P67" i="9"/>
  <c r="Q67" i="9"/>
  <c r="R67" i="9"/>
  <c r="S67" i="9"/>
  <c r="T67" i="9"/>
  <c r="B68" i="9"/>
  <c r="C68" i="9"/>
  <c r="D68" i="9"/>
  <c r="E68" i="9"/>
  <c r="F68" i="9"/>
  <c r="G68" i="9"/>
  <c r="H68" i="9"/>
  <c r="I68" i="9"/>
  <c r="J68" i="9"/>
  <c r="K68" i="9"/>
  <c r="L68" i="9"/>
  <c r="M68" i="9"/>
  <c r="N68" i="9"/>
  <c r="O68" i="9"/>
  <c r="P68" i="9"/>
  <c r="Q68" i="9"/>
  <c r="R68" i="9"/>
  <c r="S68" i="9"/>
  <c r="T68" i="9"/>
  <c r="B69" i="9"/>
  <c r="C69" i="9"/>
  <c r="D69" i="9"/>
  <c r="E69" i="9"/>
  <c r="F69" i="9"/>
  <c r="G69" i="9"/>
  <c r="H69" i="9"/>
  <c r="I69" i="9"/>
  <c r="J69" i="9"/>
  <c r="K69" i="9"/>
  <c r="L69" i="9"/>
  <c r="M69" i="9"/>
  <c r="N69" i="9"/>
  <c r="O69" i="9"/>
  <c r="P69" i="9"/>
  <c r="Q69" i="9"/>
  <c r="R69" i="9"/>
  <c r="S69" i="9"/>
  <c r="T69" i="9"/>
  <c r="B70" i="9"/>
  <c r="C70" i="9"/>
  <c r="D70" i="9"/>
  <c r="E70" i="9"/>
  <c r="F70" i="9"/>
  <c r="G70" i="9"/>
  <c r="H70" i="9"/>
  <c r="I70" i="9"/>
  <c r="J70" i="9"/>
  <c r="K70" i="9"/>
  <c r="L70" i="9"/>
  <c r="M70" i="9"/>
  <c r="N70" i="9"/>
  <c r="O70" i="9"/>
  <c r="P70" i="9"/>
  <c r="Q70" i="9"/>
  <c r="R70" i="9"/>
  <c r="S70" i="9"/>
  <c r="T70" i="9"/>
  <c r="B71" i="9"/>
  <c r="C71" i="9"/>
  <c r="D71" i="9"/>
  <c r="E71" i="9"/>
  <c r="F71" i="9"/>
  <c r="G71" i="9"/>
  <c r="H71" i="9"/>
  <c r="I71" i="9"/>
  <c r="J71" i="9"/>
  <c r="K71" i="9"/>
  <c r="L71" i="9"/>
  <c r="M71" i="9"/>
  <c r="N71" i="9"/>
  <c r="O71" i="9"/>
  <c r="P71" i="9"/>
  <c r="Q71" i="9"/>
  <c r="R71" i="9"/>
  <c r="S71" i="9"/>
  <c r="T71" i="9"/>
  <c r="B72" i="9"/>
  <c r="C72" i="9"/>
  <c r="D72" i="9"/>
  <c r="E72" i="9"/>
  <c r="F72" i="9"/>
  <c r="G72" i="9"/>
  <c r="H72" i="9"/>
  <c r="I72" i="9"/>
  <c r="J72" i="9"/>
  <c r="K72" i="9"/>
  <c r="L72" i="9"/>
  <c r="M72" i="9"/>
  <c r="N72" i="9"/>
  <c r="O72" i="9"/>
  <c r="P72" i="9"/>
  <c r="Q72" i="9"/>
  <c r="R72" i="9"/>
  <c r="S72" i="9"/>
  <c r="T72" i="9"/>
  <c r="B73" i="9"/>
  <c r="C73" i="9"/>
  <c r="D73" i="9"/>
  <c r="E73" i="9"/>
  <c r="F73" i="9"/>
  <c r="G73" i="9"/>
  <c r="H73" i="9"/>
  <c r="I73" i="9"/>
  <c r="J73" i="9"/>
  <c r="K73" i="9"/>
  <c r="L73" i="9"/>
  <c r="M73" i="9"/>
  <c r="N73" i="9"/>
  <c r="O73" i="9"/>
  <c r="P73" i="9"/>
  <c r="Q73" i="9"/>
  <c r="R73" i="9"/>
  <c r="S73" i="9"/>
  <c r="T73" i="9"/>
  <c r="B74" i="9"/>
  <c r="C74" i="9"/>
  <c r="D74" i="9"/>
  <c r="E74" i="9"/>
  <c r="F74" i="9"/>
  <c r="G74" i="9"/>
  <c r="H74" i="9"/>
  <c r="I74" i="9"/>
  <c r="J74" i="9"/>
  <c r="K74" i="9"/>
  <c r="L74" i="9"/>
  <c r="M74" i="9"/>
  <c r="N74" i="9"/>
  <c r="O74" i="9"/>
  <c r="P74" i="9"/>
  <c r="Q74" i="9"/>
  <c r="R74" i="9"/>
  <c r="S74" i="9"/>
  <c r="T74" i="9"/>
  <c r="B75" i="9"/>
  <c r="C75" i="9"/>
  <c r="D75" i="9"/>
  <c r="E75" i="9"/>
  <c r="F75" i="9"/>
  <c r="G75" i="9"/>
  <c r="H75" i="9"/>
  <c r="I75" i="9"/>
  <c r="J75" i="9"/>
  <c r="K75" i="9"/>
  <c r="L75" i="9"/>
  <c r="M75" i="9"/>
  <c r="N75" i="9"/>
  <c r="O75" i="9"/>
  <c r="P75" i="9"/>
  <c r="Q75" i="9"/>
  <c r="R75" i="9"/>
  <c r="S75" i="9"/>
  <c r="T75" i="9"/>
  <c r="B76" i="9"/>
  <c r="C76" i="9"/>
  <c r="D76" i="9"/>
  <c r="E76" i="9"/>
  <c r="F76" i="9"/>
  <c r="G76" i="9"/>
  <c r="H76" i="9"/>
  <c r="I76" i="9"/>
  <c r="J76" i="9"/>
  <c r="K76" i="9"/>
  <c r="L76" i="9"/>
  <c r="M76" i="9"/>
  <c r="N76" i="9"/>
  <c r="O76" i="9"/>
  <c r="P76" i="9"/>
  <c r="Q76" i="9"/>
  <c r="R76" i="9"/>
  <c r="S76" i="9"/>
  <c r="T76" i="9"/>
  <c r="B77" i="9"/>
  <c r="C77" i="9"/>
  <c r="D77" i="9"/>
  <c r="E77" i="9"/>
  <c r="F77" i="9"/>
  <c r="G77" i="9"/>
  <c r="H77" i="9"/>
  <c r="I77" i="9"/>
  <c r="J77" i="9"/>
  <c r="K77" i="9"/>
  <c r="L77" i="9"/>
  <c r="M77" i="9"/>
  <c r="N77" i="9"/>
  <c r="O77" i="9"/>
  <c r="P77" i="9"/>
  <c r="Q77" i="9"/>
  <c r="R77" i="9"/>
  <c r="S77" i="9"/>
  <c r="T77" i="9"/>
  <c r="B78" i="9"/>
  <c r="C78" i="9"/>
  <c r="D78" i="9"/>
  <c r="E78" i="9"/>
  <c r="F78" i="9"/>
  <c r="G78" i="9"/>
  <c r="H78" i="9"/>
  <c r="I78" i="9"/>
  <c r="J78" i="9"/>
  <c r="K78" i="9"/>
  <c r="L78" i="9"/>
  <c r="M78" i="9"/>
  <c r="N78" i="9"/>
  <c r="O78" i="9"/>
  <c r="P78" i="9"/>
  <c r="Q78" i="9"/>
  <c r="R78" i="9"/>
  <c r="S78" i="9"/>
  <c r="T78" i="9"/>
  <c r="B79" i="9"/>
  <c r="C79" i="9"/>
  <c r="D79" i="9"/>
  <c r="E79" i="9"/>
  <c r="F79" i="9"/>
  <c r="G79" i="9"/>
  <c r="H79" i="9"/>
  <c r="I79" i="9"/>
  <c r="J79" i="9"/>
  <c r="K79" i="9"/>
  <c r="L79" i="9"/>
  <c r="M79" i="9"/>
  <c r="N79" i="9"/>
  <c r="O79" i="9"/>
  <c r="P79" i="9"/>
  <c r="Q79" i="9"/>
  <c r="R79" i="9"/>
  <c r="S79" i="9"/>
  <c r="T79" i="9"/>
  <c r="B80" i="9"/>
  <c r="C80" i="9"/>
  <c r="D80" i="9"/>
  <c r="E80" i="9"/>
  <c r="F80" i="9"/>
  <c r="G80" i="9"/>
  <c r="H80" i="9"/>
  <c r="I80" i="9"/>
  <c r="J80" i="9"/>
  <c r="K80" i="9"/>
  <c r="L80" i="9"/>
  <c r="M80" i="9"/>
  <c r="N80" i="9"/>
  <c r="O80" i="9"/>
  <c r="P80" i="9"/>
  <c r="Q80" i="9"/>
  <c r="R80" i="9"/>
  <c r="S80" i="9"/>
  <c r="T80" i="9"/>
  <c r="B81" i="9"/>
  <c r="C81" i="9"/>
  <c r="D81" i="9"/>
  <c r="E81" i="9"/>
  <c r="F81" i="9"/>
  <c r="G81" i="9"/>
  <c r="H81" i="9"/>
  <c r="I81" i="9"/>
  <c r="J81" i="9"/>
  <c r="K81" i="9"/>
  <c r="L81" i="9"/>
  <c r="M81" i="9"/>
  <c r="N81" i="9"/>
  <c r="O81" i="9"/>
  <c r="P81" i="9"/>
  <c r="Q81" i="9"/>
  <c r="R81" i="9"/>
  <c r="S81" i="9"/>
  <c r="T81" i="9"/>
  <c r="B82" i="9"/>
  <c r="C82" i="9"/>
  <c r="D82" i="9"/>
  <c r="E82" i="9"/>
  <c r="F82" i="9"/>
  <c r="G82" i="9"/>
  <c r="H82" i="9"/>
  <c r="I82" i="9"/>
  <c r="J82" i="9"/>
  <c r="K82" i="9"/>
  <c r="L82" i="9"/>
  <c r="M82" i="9"/>
  <c r="N82" i="9"/>
  <c r="O82" i="9"/>
  <c r="P82" i="9"/>
  <c r="Q82" i="9"/>
  <c r="R82" i="9"/>
  <c r="S82" i="9"/>
  <c r="T82" i="9"/>
  <c r="B62" i="4"/>
  <c r="D62" i="4"/>
  <c r="E62" i="4"/>
  <c r="F62" i="4"/>
  <c r="G62" i="4"/>
  <c r="H62" i="4"/>
  <c r="I62" i="4"/>
  <c r="J62" i="4"/>
  <c r="K62" i="4"/>
  <c r="L62" i="4"/>
  <c r="M62" i="4"/>
  <c r="N62" i="4"/>
  <c r="O62" i="4"/>
  <c r="P62" i="4"/>
  <c r="Q62" i="4"/>
  <c r="R62" i="4"/>
  <c r="S62" i="4"/>
  <c r="T62" i="4"/>
  <c r="B63" i="4"/>
  <c r="D63" i="4"/>
  <c r="E63" i="4"/>
  <c r="F63" i="4"/>
  <c r="G63" i="4"/>
  <c r="H63" i="4"/>
  <c r="I63" i="4"/>
  <c r="J63" i="4"/>
  <c r="K63" i="4"/>
  <c r="L63" i="4"/>
  <c r="M63" i="4"/>
  <c r="N63" i="4"/>
  <c r="O63" i="4"/>
  <c r="P63" i="4"/>
  <c r="Q63" i="4"/>
  <c r="R63" i="4"/>
  <c r="S63" i="4"/>
  <c r="T63" i="4"/>
  <c r="B64" i="4"/>
  <c r="C64" i="4"/>
  <c r="D64" i="4"/>
  <c r="E64" i="4"/>
  <c r="F64" i="4"/>
  <c r="G64" i="4"/>
  <c r="H64" i="4"/>
  <c r="I64" i="4"/>
  <c r="J64" i="4"/>
  <c r="K64" i="4"/>
  <c r="L64" i="4"/>
  <c r="M64" i="4"/>
  <c r="N64" i="4"/>
  <c r="O64" i="4"/>
  <c r="P64" i="4"/>
  <c r="Q64" i="4"/>
  <c r="R64" i="4"/>
  <c r="S64" i="4"/>
  <c r="T64" i="4"/>
  <c r="B65" i="4"/>
  <c r="C65" i="4"/>
  <c r="D65" i="4"/>
  <c r="E65" i="4"/>
  <c r="F65" i="4"/>
  <c r="G65" i="4"/>
  <c r="H65" i="4"/>
  <c r="I65" i="4"/>
  <c r="J65" i="4"/>
  <c r="K65" i="4"/>
  <c r="L65" i="4"/>
  <c r="M65" i="4"/>
  <c r="N65" i="4"/>
  <c r="O65" i="4"/>
  <c r="P65" i="4"/>
  <c r="Q65" i="4"/>
  <c r="R65" i="4"/>
  <c r="S65" i="4"/>
  <c r="T65" i="4"/>
  <c r="B66" i="4"/>
  <c r="C66" i="4"/>
  <c r="D66" i="4"/>
  <c r="E66" i="4"/>
  <c r="F66" i="4"/>
  <c r="G66" i="4"/>
  <c r="H66" i="4"/>
  <c r="I66" i="4"/>
  <c r="J66" i="4"/>
  <c r="K66" i="4"/>
  <c r="L66" i="4"/>
  <c r="M66" i="4"/>
  <c r="N66" i="4"/>
  <c r="O66" i="4"/>
  <c r="P66" i="4"/>
  <c r="Q66" i="4"/>
  <c r="R66" i="4"/>
  <c r="S66" i="4"/>
  <c r="T66" i="4"/>
  <c r="B67" i="4"/>
  <c r="C67" i="4"/>
  <c r="D67" i="4"/>
  <c r="E67" i="4"/>
  <c r="F67" i="4"/>
  <c r="G67" i="4"/>
  <c r="H67" i="4"/>
  <c r="I67" i="4"/>
  <c r="J67" i="4"/>
  <c r="K67" i="4"/>
  <c r="L67" i="4"/>
  <c r="M67" i="4"/>
  <c r="N67" i="4"/>
  <c r="O67" i="4"/>
  <c r="P67" i="4"/>
  <c r="Q67" i="4"/>
  <c r="R67" i="4"/>
  <c r="S67" i="4"/>
  <c r="T67" i="4"/>
  <c r="B68" i="4"/>
  <c r="C68" i="4"/>
  <c r="D68" i="4"/>
  <c r="E68" i="4"/>
  <c r="F68" i="4"/>
  <c r="G68" i="4"/>
  <c r="H68" i="4"/>
  <c r="I68" i="4"/>
  <c r="J68" i="4"/>
  <c r="K68" i="4"/>
  <c r="L68" i="4"/>
  <c r="M68" i="4"/>
  <c r="N68" i="4"/>
  <c r="O68" i="4"/>
  <c r="P68" i="4"/>
  <c r="Q68" i="4"/>
  <c r="R68" i="4"/>
  <c r="S68" i="4"/>
  <c r="T68" i="4"/>
  <c r="B69" i="4"/>
  <c r="C69" i="4"/>
  <c r="D69" i="4"/>
  <c r="E69" i="4"/>
  <c r="F69" i="4"/>
  <c r="G69" i="4"/>
  <c r="H69" i="4"/>
  <c r="I69" i="4"/>
  <c r="J69" i="4"/>
  <c r="K69" i="4"/>
  <c r="L69" i="4"/>
  <c r="M69" i="4"/>
  <c r="N69" i="4"/>
  <c r="O69" i="4"/>
  <c r="P69" i="4"/>
  <c r="Q69" i="4"/>
  <c r="R69" i="4"/>
  <c r="S69" i="4"/>
  <c r="T69" i="4"/>
  <c r="B70" i="4"/>
  <c r="C70" i="4"/>
  <c r="D70" i="4"/>
  <c r="E70" i="4"/>
  <c r="F70" i="4"/>
  <c r="G70" i="4"/>
  <c r="H70" i="4"/>
  <c r="I70" i="4"/>
  <c r="J70" i="4"/>
  <c r="K70" i="4"/>
  <c r="L70" i="4"/>
  <c r="M70" i="4"/>
  <c r="N70" i="4"/>
  <c r="O70" i="4"/>
  <c r="P70" i="4"/>
  <c r="Q70" i="4"/>
  <c r="R70" i="4"/>
  <c r="S70" i="4"/>
  <c r="T70" i="4"/>
  <c r="B71" i="4"/>
  <c r="C71" i="4"/>
  <c r="D71" i="4"/>
  <c r="E71" i="4"/>
  <c r="F71" i="4"/>
  <c r="G71" i="4"/>
  <c r="H71" i="4"/>
  <c r="I71" i="4"/>
  <c r="J71" i="4"/>
  <c r="K71" i="4"/>
  <c r="L71" i="4"/>
  <c r="M71" i="4"/>
  <c r="N71" i="4"/>
  <c r="O71" i="4"/>
  <c r="P71" i="4"/>
  <c r="Q71" i="4"/>
  <c r="R71" i="4"/>
  <c r="S71" i="4"/>
  <c r="T71" i="4"/>
  <c r="B72" i="4"/>
  <c r="C72" i="4"/>
  <c r="D72" i="4"/>
  <c r="E72" i="4"/>
  <c r="F72" i="4"/>
  <c r="G72" i="4"/>
  <c r="H72" i="4"/>
  <c r="I72" i="4"/>
  <c r="J72" i="4"/>
  <c r="K72" i="4"/>
  <c r="L72" i="4"/>
  <c r="M72" i="4"/>
  <c r="N72" i="4"/>
  <c r="O72" i="4"/>
  <c r="P72" i="4"/>
  <c r="Q72" i="4"/>
  <c r="R72" i="4"/>
  <c r="S72" i="4"/>
  <c r="T72" i="4"/>
  <c r="B73" i="4"/>
  <c r="C73" i="4"/>
  <c r="D73" i="4"/>
  <c r="E73" i="4"/>
  <c r="F73" i="4"/>
  <c r="G73" i="4"/>
  <c r="H73" i="4"/>
  <c r="I73" i="4"/>
  <c r="J73" i="4"/>
  <c r="K73" i="4"/>
  <c r="L73" i="4"/>
  <c r="M73" i="4"/>
  <c r="N73" i="4"/>
  <c r="O73" i="4"/>
  <c r="P73" i="4"/>
  <c r="Q73" i="4"/>
  <c r="R73" i="4"/>
  <c r="S73" i="4"/>
  <c r="T73" i="4"/>
  <c r="B74" i="4"/>
  <c r="C74" i="4"/>
  <c r="D74" i="4"/>
  <c r="E74" i="4"/>
  <c r="F74" i="4"/>
  <c r="G74" i="4"/>
  <c r="H74" i="4"/>
  <c r="I74" i="4"/>
  <c r="J74" i="4"/>
  <c r="K74" i="4"/>
  <c r="L74" i="4"/>
  <c r="M74" i="4"/>
  <c r="N74" i="4"/>
  <c r="O74" i="4"/>
  <c r="P74" i="4"/>
  <c r="Q74" i="4"/>
  <c r="R74" i="4"/>
  <c r="S74" i="4"/>
  <c r="T74" i="4"/>
  <c r="B75" i="4"/>
  <c r="C75" i="4"/>
  <c r="D75" i="4"/>
  <c r="E75" i="4"/>
  <c r="F75" i="4"/>
  <c r="G75" i="4"/>
  <c r="H75" i="4"/>
  <c r="I75" i="4"/>
  <c r="J75" i="4"/>
  <c r="K75" i="4"/>
  <c r="L75" i="4"/>
  <c r="M75" i="4"/>
  <c r="N75" i="4"/>
  <c r="O75" i="4"/>
  <c r="P75" i="4"/>
  <c r="Q75" i="4"/>
  <c r="R75" i="4"/>
  <c r="S75" i="4"/>
  <c r="T75" i="4"/>
  <c r="B76" i="4"/>
  <c r="C76" i="4"/>
  <c r="D76" i="4"/>
  <c r="E76" i="4"/>
  <c r="F76" i="4"/>
  <c r="G76" i="4"/>
  <c r="H76" i="4"/>
  <c r="I76" i="4"/>
  <c r="J76" i="4"/>
  <c r="K76" i="4"/>
  <c r="L76" i="4"/>
  <c r="M76" i="4"/>
  <c r="N76" i="4"/>
  <c r="O76" i="4"/>
  <c r="P76" i="4"/>
  <c r="Q76" i="4"/>
  <c r="R76" i="4"/>
  <c r="S76" i="4"/>
  <c r="T76" i="4"/>
  <c r="B77" i="4"/>
  <c r="C77" i="4"/>
  <c r="D77" i="4"/>
  <c r="E77" i="4"/>
  <c r="F77" i="4"/>
  <c r="G77" i="4"/>
  <c r="H77" i="4"/>
  <c r="I77" i="4"/>
  <c r="J77" i="4"/>
  <c r="K77" i="4"/>
  <c r="L77" i="4"/>
  <c r="M77" i="4"/>
  <c r="N77" i="4"/>
  <c r="O77" i="4"/>
  <c r="P77" i="4"/>
  <c r="Q77" i="4"/>
  <c r="R77" i="4"/>
  <c r="S77" i="4"/>
  <c r="T77" i="4"/>
  <c r="B78" i="4"/>
  <c r="C78" i="4"/>
  <c r="D78" i="4"/>
  <c r="E78" i="4"/>
  <c r="F78" i="4"/>
  <c r="G78" i="4"/>
  <c r="H78" i="4"/>
  <c r="I78" i="4"/>
  <c r="J78" i="4"/>
  <c r="K78" i="4"/>
  <c r="L78" i="4"/>
  <c r="M78" i="4"/>
  <c r="N78" i="4"/>
  <c r="O78" i="4"/>
  <c r="P78" i="4"/>
  <c r="Q78" i="4"/>
  <c r="R78" i="4"/>
  <c r="S78" i="4"/>
  <c r="T78" i="4"/>
  <c r="B79" i="4"/>
  <c r="C79" i="4"/>
  <c r="D79" i="4"/>
  <c r="E79" i="4"/>
  <c r="F79" i="4"/>
  <c r="G79" i="4"/>
  <c r="H79" i="4"/>
  <c r="I79" i="4"/>
  <c r="J79" i="4"/>
  <c r="K79" i="4"/>
  <c r="L79" i="4"/>
  <c r="M79" i="4"/>
  <c r="N79" i="4"/>
  <c r="O79" i="4"/>
  <c r="P79" i="4"/>
  <c r="Q79" i="4"/>
  <c r="R79" i="4"/>
  <c r="S79" i="4"/>
  <c r="T79" i="4"/>
  <c r="B80" i="4"/>
  <c r="C80" i="4"/>
  <c r="D80" i="4"/>
  <c r="E80" i="4"/>
  <c r="F80" i="4"/>
  <c r="G80" i="4"/>
  <c r="H80" i="4"/>
  <c r="I80" i="4"/>
  <c r="J80" i="4"/>
  <c r="K80" i="4"/>
  <c r="L80" i="4"/>
  <c r="M80" i="4"/>
  <c r="N80" i="4"/>
  <c r="O80" i="4"/>
  <c r="P80" i="4"/>
  <c r="Q80" i="4"/>
  <c r="R80" i="4"/>
  <c r="S80" i="4"/>
  <c r="T80" i="4"/>
  <c r="B81" i="4"/>
  <c r="C81" i="4"/>
  <c r="D81" i="4"/>
  <c r="E81" i="4"/>
  <c r="F81" i="4"/>
  <c r="G81" i="4"/>
  <c r="H81" i="4"/>
  <c r="I81" i="4"/>
  <c r="J81" i="4"/>
  <c r="K81" i="4"/>
  <c r="L81" i="4"/>
  <c r="M81" i="4"/>
  <c r="N81" i="4"/>
  <c r="O81" i="4"/>
  <c r="P81" i="4"/>
  <c r="Q81" i="4"/>
  <c r="R81" i="4"/>
  <c r="S81" i="4"/>
  <c r="T81" i="4"/>
  <c r="B82" i="4"/>
  <c r="C82" i="4"/>
  <c r="D82" i="4"/>
  <c r="E82" i="4"/>
  <c r="F82" i="4"/>
  <c r="G82" i="4"/>
  <c r="H82" i="4"/>
  <c r="I82" i="4"/>
  <c r="J82" i="4"/>
  <c r="K82" i="4"/>
  <c r="L82" i="4"/>
  <c r="M82" i="4"/>
  <c r="N82" i="4"/>
  <c r="O82" i="4"/>
  <c r="P82" i="4"/>
  <c r="Q82" i="4"/>
  <c r="R82" i="4"/>
  <c r="S82" i="4"/>
  <c r="T82" i="4"/>
  <c r="T90" i="8"/>
  <c r="S90" i="8"/>
  <c r="R90" i="8"/>
  <c r="Q90" i="8"/>
  <c r="P90" i="8"/>
  <c r="O90" i="8"/>
  <c r="N90" i="8"/>
  <c r="M90" i="8"/>
  <c r="L90" i="8"/>
  <c r="K90" i="8"/>
  <c r="J90" i="8"/>
  <c r="I90" i="8"/>
  <c r="H90" i="8"/>
  <c r="G90" i="8"/>
  <c r="F90" i="8"/>
  <c r="E90" i="8"/>
  <c r="D90" i="8"/>
  <c r="C90" i="8"/>
  <c r="B90" i="8"/>
  <c r="T89" i="8"/>
  <c r="S89" i="8"/>
  <c r="R89" i="8"/>
  <c r="Q89" i="8"/>
  <c r="P89" i="8"/>
  <c r="O89" i="8"/>
  <c r="N89" i="8"/>
  <c r="M89" i="8"/>
  <c r="L89" i="8"/>
  <c r="K89" i="8"/>
  <c r="J89" i="8"/>
  <c r="I89" i="8"/>
  <c r="H89" i="8"/>
  <c r="G89" i="8"/>
  <c r="F89" i="8"/>
  <c r="E89" i="8"/>
  <c r="D89" i="8"/>
  <c r="C89" i="8"/>
  <c r="B89" i="8"/>
  <c r="T88" i="8"/>
  <c r="S88" i="8"/>
  <c r="R88" i="8"/>
  <c r="Q88" i="8"/>
  <c r="P88" i="8"/>
  <c r="O88" i="8"/>
  <c r="N88" i="8"/>
  <c r="M88" i="8"/>
  <c r="L88" i="8"/>
  <c r="K88" i="8"/>
  <c r="J88" i="8"/>
  <c r="I88" i="8"/>
  <c r="H88" i="8"/>
  <c r="G88" i="8"/>
  <c r="F88" i="8"/>
  <c r="E88" i="8"/>
  <c r="D88" i="8"/>
  <c r="C88" i="8"/>
  <c r="B88" i="8"/>
  <c r="T87" i="8"/>
  <c r="S87" i="8"/>
  <c r="R87" i="8"/>
  <c r="Q87" i="8"/>
  <c r="P87" i="8"/>
  <c r="O87" i="8"/>
  <c r="N87" i="8"/>
  <c r="M87" i="8"/>
  <c r="L87" i="8"/>
  <c r="K87" i="8"/>
  <c r="J87" i="8"/>
  <c r="I87" i="8"/>
  <c r="H87" i="8"/>
  <c r="G87" i="8"/>
  <c r="F87" i="8"/>
  <c r="E87" i="8"/>
  <c r="D87" i="8"/>
  <c r="C87" i="8"/>
  <c r="B87" i="8"/>
  <c r="T86" i="8"/>
  <c r="S86" i="8"/>
  <c r="R86" i="8"/>
  <c r="Q86" i="8"/>
  <c r="P86" i="8"/>
  <c r="O86" i="8"/>
  <c r="N86" i="8"/>
  <c r="M86" i="8"/>
  <c r="L86" i="8"/>
  <c r="K86" i="8"/>
  <c r="J86" i="8"/>
  <c r="I86" i="8"/>
  <c r="H86" i="8"/>
  <c r="G86" i="8"/>
  <c r="F86" i="8"/>
  <c r="E86" i="8"/>
  <c r="D86" i="8"/>
  <c r="C86" i="8"/>
  <c r="B86" i="8"/>
  <c r="T85" i="8"/>
  <c r="S85" i="8"/>
  <c r="R85" i="8"/>
  <c r="Q85" i="8"/>
  <c r="P85" i="8"/>
  <c r="O85" i="8"/>
  <c r="N85" i="8"/>
  <c r="M85" i="8"/>
  <c r="L85" i="8"/>
  <c r="K85" i="8"/>
  <c r="J85" i="8"/>
  <c r="I85" i="8"/>
  <c r="H85" i="8"/>
  <c r="G85" i="8"/>
  <c r="F85" i="8"/>
  <c r="E85" i="8"/>
  <c r="D85" i="8"/>
  <c r="C85" i="8"/>
  <c r="B85" i="8"/>
  <c r="T84" i="8"/>
  <c r="S84" i="8"/>
  <c r="R84" i="8"/>
  <c r="Q84" i="8"/>
  <c r="P84" i="8"/>
  <c r="O84" i="8"/>
  <c r="N84" i="8"/>
  <c r="M84" i="8"/>
  <c r="L84" i="8"/>
  <c r="K84" i="8"/>
  <c r="J84" i="8"/>
  <c r="I84" i="8"/>
  <c r="H84" i="8"/>
  <c r="G84" i="8"/>
  <c r="F84" i="8"/>
  <c r="E84" i="8"/>
  <c r="D84" i="8"/>
  <c r="C84" i="8"/>
  <c r="B84" i="8"/>
  <c r="T83" i="8"/>
  <c r="S83" i="8"/>
  <c r="R83" i="8"/>
  <c r="Q83" i="8"/>
  <c r="P83" i="8"/>
  <c r="O83" i="8"/>
  <c r="N83" i="8"/>
  <c r="M83" i="8"/>
  <c r="L83" i="8"/>
  <c r="K83" i="8"/>
  <c r="J83" i="8"/>
  <c r="I83" i="8"/>
  <c r="H83" i="8"/>
  <c r="G83" i="8"/>
  <c r="F83" i="8"/>
  <c r="E83" i="8"/>
  <c r="D83" i="8"/>
  <c r="C83" i="8"/>
  <c r="B83" i="8"/>
  <c r="T90" i="9"/>
  <c r="S90" i="9"/>
  <c r="R90" i="9"/>
  <c r="Q90" i="9"/>
  <c r="P90" i="9"/>
  <c r="O90" i="9"/>
  <c r="N90" i="9"/>
  <c r="M90" i="9"/>
  <c r="L90" i="9"/>
  <c r="K90" i="9"/>
  <c r="J90" i="9"/>
  <c r="I90" i="9"/>
  <c r="H90" i="9"/>
  <c r="G90" i="9"/>
  <c r="F90" i="9"/>
  <c r="E90" i="9"/>
  <c r="D90" i="9"/>
  <c r="C90" i="9"/>
  <c r="B90" i="9"/>
  <c r="T89" i="9"/>
  <c r="S89" i="9"/>
  <c r="R89" i="9"/>
  <c r="Q89" i="9"/>
  <c r="P89" i="9"/>
  <c r="O89" i="9"/>
  <c r="N89" i="9"/>
  <c r="M89" i="9"/>
  <c r="L89" i="9"/>
  <c r="K89" i="9"/>
  <c r="J89" i="9"/>
  <c r="I89" i="9"/>
  <c r="H89" i="9"/>
  <c r="G89" i="9"/>
  <c r="F89" i="9"/>
  <c r="E89" i="9"/>
  <c r="D89" i="9"/>
  <c r="C89" i="9"/>
  <c r="B89" i="9"/>
  <c r="T88" i="9"/>
  <c r="S88" i="9"/>
  <c r="R88" i="9"/>
  <c r="Q88" i="9"/>
  <c r="P88" i="9"/>
  <c r="O88" i="9"/>
  <c r="N88" i="9"/>
  <c r="M88" i="9"/>
  <c r="L88" i="9"/>
  <c r="K88" i="9"/>
  <c r="J88" i="9"/>
  <c r="I88" i="9"/>
  <c r="H88" i="9"/>
  <c r="G88" i="9"/>
  <c r="F88" i="9"/>
  <c r="E88" i="9"/>
  <c r="D88" i="9"/>
  <c r="C88" i="9"/>
  <c r="B88" i="9"/>
  <c r="T87" i="9"/>
  <c r="S87" i="9"/>
  <c r="R87" i="9"/>
  <c r="Q87" i="9"/>
  <c r="P87" i="9"/>
  <c r="O87" i="9"/>
  <c r="N87" i="9"/>
  <c r="M87" i="9"/>
  <c r="L87" i="9"/>
  <c r="K87" i="9"/>
  <c r="J87" i="9"/>
  <c r="I87" i="9"/>
  <c r="H87" i="9"/>
  <c r="G87" i="9"/>
  <c r="F87" i="9"/>
  <c r="E87" i="9"/>
  <c r="D87" i="9"/>
  <c r="C87" i="9"/>
  <c r="B87" i="9"/>
  <c r="T86" i="9"/>
  <c r="S86" i="9"/>
  <c r="R86" i="9"/>
  <c r="Q86" i="9"/>
  <c r="P86" i="9"/>
  <c r="O86" i="9"/>
  <c r="N86" i="9"/>
  <c r="M86" i="9"/>
  <c r="L86" i="9"/>
  <c r="K86" i="9"/>
  <c r="J86" i="9"/>
  <c r="I86" i="9"/>
  <c r="H86" i="9"/>
  <c r="G86" i="9"/>
  <c r="F86" i="9"/>
  <c r="E86" i="9"/>
  <c r="D86" i="9"/>
  <c r="C86" i="9"/>
  <c r="B86" i="9"/>
  <c r="T85" i="9"/>
  <c r="S85" i="9"/>
  <c r="R85" i="9"/>
  <c r="Q85" i="9"/>
  <c r="P85" i="9"/>
  <c r="O85" i="9"/>
  <c r="N85" i="9"/>
  <c r="M85" i="9"/>
  <c r="L85" i="9"/>
  <c r="K85" i="9"/>
  <c r="J85" i="9"/>
  <c r="I85" i="9"/>
  <c r="H85" i="9"/>
  <c r="G85" i="9"/>
  <c r="F85" i="9"/>
  <c r="E85" i="9"/>
  <c r="D85" i="9"/>
  <c r="C85" i="9"/>
  <c r="B85" i="9"/>
  <c r="T84" i="9"/>
  <c r="S84" i="9"/>
  <c r="R84" i="9"/>
  <c r="Q84" i="9"/>
  <c r="P84" i="9"/>
  <c r="O84" i="9"/>
  <c r="N84" i="9"/>
  <c r="M84" i="9"/>
  <c r="L84" i="9"/>
  <c r="K84" i="9"/>
  <c r="J84" i="9"/>
  <c r="I84" i="9"/>
  <c r="H84" i="9"/>
  <c r="G84" i="9"/>
  <c r="F84" i="9"/>
  <c r="E84" i="9"/>
  <c r="D84" i="9"/>
  <c r="C84" i="9"/>
  <c r="B84" i="9"/>
  <c r="T83" i="9"/>
  <c r="S83" i="9"/>
  <c r="R83" i="9"/>
  <c r="Q83" i="9"/>
  <c r="P83" i="9"/>
  <c r="O83" i="9"/>
  <c r="N83" i="9"/>
  <c r="M83" i="9"/>
  <c r="L83" i="9"/>
  <c r="K83" i="9"/>
  <c r="J83" i="9"/>
  <c r="I83" i="9"/>
  <c r="H83" i="9"/>
  <c r="G83" i="9"/>
  <c r="F83" i="9"/>
  <c r="E83" i="9"/>
  <c r="D83" i="9"/>
  <c r="C83" i="9"/>
  <c r="B83" i="9"/>
  <c r="AI42" i="2"/>
  <c r="B42" i="2"/>
  <c r="C42" i="2"/>
  <c r="D42" i="2"/>
  <c r="E42" i="2"/>
  <c r="F42" i="2"/>
  <c r="H42" i="2"/>
  <c r="I42" i="2"/>
  <c r="J42" i="2"/>
  <c r="K42" i="2"/>
  <c r="L42" i="2"/>
  <c r="M42" i="2"/>
  <c r="N42" i="2"/>
  <c r="G42" i="2"/>
  <c r="V42" i="2"/>
  <c r="O42" i="2"/>
  <c r="P42" i="2"/>
  <c r="Q42" i="2"/>
  <c r="R42" i="2"/>
  <c r="S42" i="2"/>
  <c r="T42" i="2"/>
  <c r="U42" i="2"/>
  <c r="W42" i="2"/>
  <c r="X42" i="2"/>
  <c r="Y42" i="2"/>
  <c r="Z42" i="2"/>
  <c r="AA42" i="2"/>
  <c r="AB42" i="2"/>
  <c r="AC42" i="2"/>
  <c r="AD42" i="2"/>
  <c r="AE42" i="2"/>
  <c r="AF42" i="2"/>
  <c r="AG42" i="2"/>
  <c r="AH42" i="2"/>
  <c r="AI26" i="2"/>
  <c r="AI17" i="2"/>
  <c r="B44" i="3"/>
  <c r="C44" i="3"/>
  <c r="D44" i="3"/>
  <c r="E44" i="3"/>
  <c r="F44" i="3"/>
  <c r="G44" i="3"/>
  <c r="H44" i="3"/>
  <c r="I44" i="3"/>
  <c r="J44" i="3"/>
  <c r="K44" i="3"/>
  <c r="L44" i="3"/>
  <c r="M44" i="3"/>
  <c r="N44" i="3"/>
  <c r="O44" i="3"/>
  <c r="P44" i="3"/>
  <c r="B43" i="5"/>
  <c r="C43" i="5"/>
  <c r="D43" i="5"/>
  <c r="E43" i="5"/>
  <c r="F43" i="5"/>
  <c r="G43" i="5"/>
  <c r="H43" i="5"/>
  <c r="I43" i="5"/>
  <c r="J43" i="5"/>
  <c r="K43" i="5"/>
  <c r="L43" i="5"/>
  <c r="B9" i="1"/>
  <c r="B7" i="1"/>
  <c r="B8" i="1"/>
  <c r="B10" i="1"/>
  <c r="B11" i="1"/>
  <c r="B12" i="1"/>
  <c r="B13" i="1"/>
  <c r="B14" i="1"/>
  <c r="B15" i="1"/>
  <c r="B16" i="1"/>
  <c r="B17" i="1"/>
  <c r="B18" i="1"/>
  <c r="B19" i="1"/>
  <c r="B20" i="1"/>
  <c r="B21" i="1"/>
  <c r="B22" i="1"/>
  <c r="B23" i="1"/>
  <c r="B24" i="1"/>
  <c r="B25" i="1"/>
  <c r="B26" i="1"/>
  <c r="B27" i="1"/>
  <c r="B28" i="1"/>
  <c r="B29" i="1"/>
  <c r="B30" i="1"/>
  <c r="B31" i="1"/>
  <c r="B32" i="1"/>
  <c r="B33" i="1"/>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5" i="5"/>
  <c r="D35" i="5"/>
  <c r="E35" i="5"/>
  <c r="F35" i="5"/>
  <c r="G35" i="5"/>
  <c r="H35" i="5"/>
  <c r="I35" i="5"/>
  <c r="J35" i="5"/>
  <c r="K35" i="5"/>
  <c r="L35" i="5"/>
  <c r="C36" i="5"/>
  <c r="D36" i="5"/>
  <c r="E36" i="5"/>
  <c r="F36" i="5"/>
  <c r="G36" i="5"/>
  <c r="H36" i="5"/>
  <c r="I36" i="5"/>
  <c r="J36" i="5"/>
  <c r="K36" i="5"/>
  <c r="L36" i="5"/>
  <c r="C37" i="5"/>
  <c r="D37" i="5"/>
  <c r="E37" i="5"/>
  <c r="F37" i="5"/>
  <c r="G37" i="5"/>
  <c r="H37" i="5"/>
  <c r="I37" i="5"/>
  <c r="J37" i="5"/>
  <c r="K37" i="5"/>
  <c r="L37" i="5"/>
  <c r="C38" i="5"/>
  <c r="D38" i="5"/>
  <c r="E38" i="5"/>
  <c r="F38" i="5"/>
  <c r="G38" i="5"/>
  <c r="H38" i="5"/>
  <c r="I38" i="5"/>
  <c r="J38" i="5"/>
  <c r="K38" i="5"/>
  <c r="L38" i="5"/>
  <c r="C39" i="5"/>
  <c r="D39" i="5"/>
  <c r="E39" i="5"/>
  <c r="F39" i="5"/>
  <c r="G39" i="5"/>
  <c r="H39" i="5"/>
  <c r="I39" i="5"/>
  <c r="J39" i="5"/>
  <c r="K39" i="5"/>
  <c r="L39" i="5"/>
  <c r="C40" i="5"/>
  <c r="D40" i="5"/>
  <c r="E40" i="5"/>
  <c r="F40" i="5"/>
  <c r="G40" i="5"/>
  <c r="H40" i="5"/>
  <c r="I40" i="5"/>
  <c r="J40" i="5"/>
  <c r="K40" i="5"/>
  <c r="L40" i="5"/>
  <c r="C41" i="5"/>
  <c r="D41" i="5"/>
  <c r="E41" i="5"/>
  <c r="F41" i="5"/>
  <c r="G41" i="5"/>
  <c r="H41" i="5"/>
  <c r="I41" i="5"/>
  <c r="J41" i="5"/>
  <c r="K41" i="5"/>
  <c r="L41" i="5"/>
  <c r="C42" i="5"/>
  <c r="D42" i="5"/>
  <c r="E42" i="5"/>
  <c r="F42" i="5"/>
  <c r="G42" i="5"/>
  <c r="H42" i="5"/>
  <c r="I42" i="5"/>
  <c r="J42" i="5"/>
  <c r="K42" i="5"/>
  <c r="L42" i="5"/>
  <c r="B36" i="5"/>
  <c r="B37" i="5"/>
  <c r="B38" i="5"/>
  <c r="B39" i="5"/>
  <c r="B40" i="5"/>
  <c r="B41" i="5"/>
  <c r="B42" i="5"/>
  <c r="B35" i="5"/>
  <c r="C83" i="4"/>
  <c r="D83" i="4"/>
  <c r="E83" i="4"/>
  <c r="F83" i="4"/>
  <c r="G83" i="4"/>
  <c r="H83" i="4"/>
  <c r="I83" i="4"/>
  <c r="J83" i="4"/>
  <c r="K83" i="4"/>
  <c r="L83" i="4"/>
  <c r="M83" i="4"/>
  <c r="N83" i="4"/>
  <c r="O83" i="4"/>
  <c r="P83" i="4"/>
  <c r="Q83" i="4"/>
  <c r="R83" i="4"/>
  <c r="S83" i="4"/>
  <c r="T83" i="4"/>
  <c r="C84" i="4"/>
  <c r="D84" i="4"/>
  <c r="E84" i="4"/>
  <c r="F84" i="4"/>
  <c r="G84" i="4"/>
  <c r="H84" i="4"/>
  <c r="I84" i="4"/>
  <c r="J84" i="4"/>
  <c r="K84" i="4"/>
  <c r="L84" i="4"/>
  <c r="M84" i="4"/>
  <c r="N84" i="4"/>
  <c r="O84" i="4"/>
  <c r="P84" i="4"/>
  <c r="Q84" i="4"/>
  <c r="R84" i="4"/>
  <c r="S84" i="4"/>
  <c r="T84" i="4"/>
  <c r="C85" i="4"/>
  <c r="D85" i="4"/>
  <c r="E85" i="4"/>
  <c r="F85" i="4"/>
  <c r="G85" i="4"/>
  <c r="H85" i="4"/>
  <c r="I85" i="4"/>
  <c r="J85" i="4"/>
  <c r="K85" i="4"/>
  <c r="L85" i="4"/>
  <c r="M85" i="4"/>
  <c r="N85" i="4"/>
  <c r="O85" i="4"/>
  <c r="P85" i="4"/>
  <c r="Q85" i="4"/>
  <c r="R85" i="4"/>
  <c r="S85" i="4"/>
  <c r="T85" i="4"/>
  <c r="C86" i="4"/>
  <c r="D86" i="4"/>
  <c r="E86" i="4"/>
  <c r="F86" i="4"/>
  <c r="G86" i="4"/>
  <c r="H86" i="4"/>
  <c r="I86" i="4"/>
  <c r="J86" i="4"/>
  <c r="K86" i="4"/>
  <c r="L86" i="4"/>
  <c r="M86" i="4"/>
  <c r="N86" i="4"/>
  <c r="O86" i="4"/>
  <c r="P86" i="4"/>
  <c r="Q86" i="4"/>
  <c r="R86" i="4"/>
  <c r="S86" i="4"/>
  <c r="T86" i="4"/>
  <c r="C87" i="4"/>
  <c r="D87" i="4"/>
  <c r="E87" i="4"/>
  <c r="F87" i="4"/>
  <c r="G87" i="4"/>
  <c r="H87" i="4"/>
  <c r="I87" i="4"/>
  <c r="J87" i="4"/>
  <c r="K87" i="4"/>
  <c r="L87" i="4"/>
  <c r="M87" i="4"/>
  <c r="N87" i="4"/>
  <c r="O87" i="4"/>
  <c r="P87" i="4"/>
  <c r="Q87" i="4"/>
  <c r="R87" i="4"/>
  <c r="S87" i="4"/>
  <c r="T87" i="4"/>
  <c r="C88" i="4"/>
  <c r="D88" i="4"/>
  <c r="E88" i="4"/>
  <c r="F88" i="4"/>
  <c r="G88" i="4"/>
  <c r="H88" i="4"/>
  <c r="I88" i="4"/>
  <c r="J88" i="4"/>
  <c r="K88" i="4"/>
  <c r="L88" i="4"/>
  <c r="M88" i="4"/>
  <c r="N88" i="4"/>
  <c r="O88" i="4"/>
  <c r="P88" i="4"/>
  <c r="Q88" i="4"/>
  <c r="R88" i="4"/>
  <c r="S88" i="4"/>
  <c r="T88" i="4"/>
  <c r="C89" i="4"/>
  <c r="D89" i="4"/>
  <c r="E89" i="4"/>
  <c r="F89" i="4"/>
  <c r="G89" i="4"/>
  <c r="H89" i="4"/>
  <c r="I89" i="4"/>
  <c r="J89" i="4"/>
  <c r="K89" i="4"/>
  <c r="L89" i="4"/>
  <c r="M89" i="4"/>
  <c r="N89" i="4"/>
  <c r="O89" i="4"/>
  <c r="P89" i="4"/>
  <c r="Q89" i="4"/>
  <c r="R89" i="4"/>
  <c r="S89" i="4"/>
  <c r="T89" i="4"/>
  <c r="C90" i="4"/>
  <c r="D90" i="4"/>
  <c r="E90" i="4"/>
  <c r="F90" i="4"/>
  <c r="G90" i="4"/>
  <c r="H90" i="4"/>
  <c r="I90" i="4"/>
  <c r="J90" i="4"/>
  <c r="K90" i="4"/>
  <c r="L90" i="4"/>
  <c r="M90" i="4"/>
  <c r="N90" i="4"/>
  <c r="O90" i="4"/>
  <c r="P90" i="4"/>
  <c r="Q90" i="4"/>
  <c r="R90" i="4"/>
  <c r="S90" i="4"/>
  <c r="T90" i="4"/>
  <c r="B84" i="4"/>
  <c r="B85" i="4"/>
  <c r="B86" i="4"/>
  <c r="B87" i="4"/>
  <c r="B88" i="4"/>
  <c r="B89" i="4"/>
  <c r="B90" i="4"/>
  <c r="B83" i="4"/>
  <c r="C36" i="3"/>
  <c r="D36" i="3"/>
  <c r="E36" i="3"/>
  <c r="F36" i="3"/>
  <c r="G36" i="3"/>
  <c r="H36" i="3"/>
  <c r="I36" i="3"/>
  <c r="J36" i="3"/>
  <c r="K36" i="3"/>
  <c r="L36" i="3"/>
  <c r="M36" i="3"/>
  <c r="N36" i="3"/>
  <c r="O36" i="3"/>
  <c r="P36" i="3"/>
  <c r="C37" i="3"/>
  <c r="D37" i="3"/>
  <c r="E37" i="3"/>
  <c r="F37" i="3"/>
  <c r="G37" i="3"/>
  <c r="H37" i="3"/>
  <c r="I37" i="3"/>
  <c r="J37" i="3"/>
  <c r="K37" i="3"/>
  <c r="L37" i="3"/>
  <c r="M37" i="3"/>
  <c r="N37" i="3"/>
  <c r="O37" i="3"/>
  <c r="P37" i="3"/>
  <c r="C38" i="3"/>
  <c r="D38" i="3"/>
  <c r="E38" i="3"/>
  <c r="F38" i="3"/>
  <c r="G38" i="3"/>
  <c r="H38" i="3"/>
  <c r="I38" i="3"/>
  <c r="J38" i="3"/>
  <c r="K38" i="3"/>
  <c r="L38" i="3"/>
  <c r="M38" i="3"/>
  <c r="N38" i="3"/>
  <c r="O38" i="3"/>
  <c r="P38" i="3"/>
  <c r="C39" i="3"/>
  <c r="D39" i="3"/>
  <c r="E39" i="3"/>
  <c r="F39" i="3"/>
  <c r="G39" i="3"/>
  <c r="H39" i="3"/>
  <c r="I39" i="3"/>
  <c r="J39" i="3"/>
  <c r="K39" i="3"/>
  <c r="L39" i="3"/>
  <c r="M39" i="3"/>
  <c r="N39" i="3"/>
  <c r="O39" i="3"/>
  <c r="P39" i="3"/>
  <c r="C40" i="3"/>
  <c r="D40" i="3"/>
  <c r="E40" i="3"/>
  <c r="F40" i="3"/>
  <c r="G40" i="3"/>
  <c r="H40" i="3"/>
  <c r="I40" i="3"/>
  <c r="J40" i="3"/>
  <c r="K40" i="3"/>
  <c r="L40" i="3"/>
  <c r="M40" i="3"/>
  <c r="N40" i="3"/>
  <c r="O40" i="3"/>
  <c r="P40" i="3"/>
  <c r="C41" i="3"/>
  <c r="D41" i="3"/>
  <c r="E41" i="3"/>
  <c r="F41" i="3"/>
  <c r="G41" i="3"/>
  <c r="H41" i="3"/>
  <c r="I41" i="3"/>
  <c r="J41" i="3"/>
  <c r="K41" i="3"/>
  <c r="L41" i="3"/>
  <c r="M41" i="3"/>
  <c r="N41" i="3"/>
  <c r="O41" i="3"/>
  <c r="P41" i="3"/>
  <c r="C42" i="3"/>
  <c r="D42" i="3"/>
  <c r="E42" i="3"/>
  <c r="F42" i="3"/>
  <c r="G42" i="3"/>
  <c r="H42" i="3"/>
  <c r="I42" i="3"/>
  <c r="J42" i="3"/>
  <c r="K42" i="3"/>
  <c r="L42" i="3"/>
  <c r="M42" i="3"/>
  <c r="N42" i="3"/>
  <c r="O42" i="3"/>
  <c r="P42" i="3"/>
  <c r="C43" i="3"/>
  <c r="D43" i="3"/>
  <c r="E43" i="3"/>
  <c r="F43" i="3"/>
  <c r="G43" i="3"/>
  <c r="H43" i="3"/>
  <c r="I43" i="3"/>
  <c r="J43" i="3"/>
  <c r="K43" i="3"/>
  <c r="L43" i="3"/>
  <c r="M43" i="3"/>
  <c r="N43" i="3"/>
  <c r="O43" i="3"/>
  <c r="P43" i="3"/>
  <c r="B39" i="3"/>
  <c r="B40" i="3"/>
  <c r="B41" i="3"/>
  <c r="B42" i="3"/>
  <c r="B43" i="3"/>
  <c r="B34" i="1"/>
  <c r="B35" i="1"/>
  <c r="B36" i="1"/>
  <c r="B37" i="1"/>
  <c r="B38" i="1"/>
  <c r="B39" i="1"/>
  <c r="AI25" i="2"/>
  <c r="B41" i="2"/>
  <c r="C41" i="2"/>
  <c r="D41" i="2"/>
  <c r="E41" i="2"/>
  <c r="F41" i="2"/>
  <c r="H41" i="2"/>
  <c r="I41" i="2"/>
  <c r="J41" i="2"/>
  <c r="K41" i="2"/>
  <c r="L41" i="2"/>
  <c r="M41" i="2"/>
  <c r="N41" i="2"/>
  <c r="G41" i="2"/>
  <c r="V41" i="2"/>
  <c r="O41" i="2"/>
  <c r="P41" i="2"/>
  <c r="Q41" i="2"/>
  <c r="R41" i="2"/>
  <c r="S41" i="2"/>
  <c r="T41" i="2"/>
  <c r="U41" i="2"/>
  <c r="W41" i="2"/>
  <c r="X41" i="2"/>
  <c r="Y41" i="2"/>
  <c r="Z41" i="2"/>
  <c r="AA41" i="2"/>
  <c r="AB41" i="2"/>
  <c r="AC41" i="2"/>
  <c r="AD41" i="2"/>
  <c r="AE41" i="2"/>
  <c r="AF41" i="2"/>
  <c r="AG41" i="2"/>
  <c r="AH41" i="2"/>
  <c r="C37" i="7"/>
  <c r="AI41" i="2"/>
  <c r="AI16" i="2"/>
  <c r="C40" i="2"/>
  <c r="D40" i="2"/>
  <c r="E40" i="2"/>
  <c r="F40" i="2"/>
  <c r="H40" i="2"/>
  <c r="I40" i="2"/>
  <c r="J40" i="2"/>
  <c r="K40" i="2"/>
  <c r="L40" i="2"/>
  <c r="M40" i="2"/>
  <c r="N40" i="2"/>
  <c r="G40" i="2"/>
  <c r="V40" i="2"/>
  <c r="O40" i="2"/>
  <c r="P40" i="2"/>
  <c r="Q40" i="2"/>
  <c r="R40" i="2"/>
  <c r="S40" i="2"/>
  <c r="T40" i="2"/>
  <c r="U40" i="2"/>
  <c r="W40" i="2"/>
  <c r="X40" i="2"/>
  <c r="Y40" i="2"/>
  <c r="Z40" i="2"/>
  <c r="AA40" i="2"/>
  <c r="AB40" i="2"/>
  <c r="AC40" i="2"/>
  <c r="AD40" i="2"/>
  <c r="AE40" i="2"/>
  <c r="AF40" i="2"/>
  <c r="AG40" i="2"/>
  <c r="AH40" i="2"/>
  <c r="B40" i="2"/>
  <c r="AI40" i="2"/>
  <c r="AI15" i="2"/>
  <c r="C39" i="2"/>
  <c r="D39" i="2"/>
  <c r="E39" i="2"/>
  <c r="F39" i="2"/>
  <c r="H39" i="2"/>
  <c r="I39" i="2"/>
  <c r="J39" i="2"/>
  <c r="K39" i="2"/>
  <c r="L39" i="2"/>
  <c r="M39" i="2"/>
  <c r="N39" i="2"/>
  <c r="G39" i="2"/>
  <c r="V39" i="2"/>
  <c r="O39" i="2"/>
  <c r="P39" i="2"/>
  <c r="Q39" i="2"/>
  <c r="R39" i="2"/>
  <c r="S39" i="2"/>
  <c r="T39" i="2"/>
  <c r="U39" i="2"/>
  <c r="W39" i="2"/>
  <c r="X39" i="2"/>
  <c r="Y39" i="2"/>
  <c r="Z39" i="2"/>
  <c r="AA39" i="2"/>
  <c r="AB39" i="2"/>
  <c r="AC39" i="2"/>
  <c r="AD39" i="2"/>
  <c r="AE39" i="2"/>
  <c r="AF39" i="2"/>
  <c r="AG39" i="2"/>
  <c r="AH39" i="2"/>
  <c r="B39" i="2"/>
  <c r="AI39" i="2"/>
  <c r="AI14" i="2"/>
  <c r="C38" i="2"/>
  <c r="D38" i="2"/>
  <c r="E38" i="2"/>
  <c r="F38" i="2"/>
  <c r="H38" i="2"/>
  <c r="I38" i="2"/>
  <c r="J38" i="2"/>
  <c r="K38" i="2"/>
  <c r="L38" i="2"/>
  <c r="M38" i="2"/>
  <c r="N38" i="2"/>
  <c r="G38" i="2"/>
  <c r="V38" i="2"/>
  <c r="O38" i="2"/>
  <c r="P38" i="2"/>
  <c r="Q38" i="2"/>
  <c r="R38" i="2"/>
  <c r="S38" i="2"/>
  <c r="T38" i="2"/>
  <c r="U38" i="2"/>
  <c r="W38" i="2"/>
  <c r="X38" i="2"/>
  <c r="Y38" i="2"/>
  <c r="Z38" i="2"/>
  <c r="AA38" i="2"/>
  <c r="AB38" i="2"/>
  <c r="AC38" i="2"/>
  <c r="AD38" i="2"/>
  <c r="AE38" i="2"/>
  <c r="AF38" i="2"/>
  <c r="AG38" i="2"/>
  <c r="AH38" i="2"/>
  <c r="B38" i="2"/>
  <c r="AI38" i="2"/>
  <c r="AI13" i="2"/>
  <c r="AI37" i="2"/>
  <c r="AI36" i="2"/>
  <c r="AI35" i="2"/>
  <c r="AI34" i="2"/>
  <c r="AI33" i="2"/>
  <c r="AI4" i="2"/>
  <c r="AI5" i="2"/>
  <c r="AI6" i="2"/>
  <c r="AI7" i="2"/>
  <c r="AI8" i="2"/>
  <c r="AI9" i="2"/>
  <c r="AI10" i="2"/>
  <c r="AI11" i="2"/>
  <c r="AI12" i="2"/>
  <c r="D34" i="2"/>
  <c r="E34" i="2"/>
  <c r="F34" i="2"/>
  <c r="H34" i="2"/>
  <c r="I34" i="2"/>
  <c r="J34" i="2"/>
  <c r="K34" i="2"/>
  <c r="L34" i="2"/>
  <c r="M34" i="2"/>
  <c r="N34" i="2"/>
  <c r="G34" i="2"/>
  <c r="V34" i="2"/>
  <c r="O34" i="2"/>
  <c r="P34" i="2"/>
  <c r="Q34" i="2"/>
  <c r="R34" i="2"/>
  <c r="S34" i="2"/>
  <c r="T34" i="2"/>
  <c r="U34" i="2"/>
  <c r="W34" i="2"/>
  <c r="X34" i="2"/>
  <c r="Y34" i="2"/>
  <c r="Z34" i="2"/>
  <c r="AA34" i="2"/>
  <c r="AB34" i="2"/>
  <c r="AC34" i="2"/>
  <c r="AD34" i="2"/>
  <c r="AE34" i="2"/>
  <c r="AF34" i="2"/>
  <c r="AG34" i="2"/>
  <c r="AH34" i="2"/>
  <c r="B34" i="2"/>
  <c r="D35" i="2"/>
  <c r="E35" i="2"/>
  <c r="F35" i="2"/>
  <c r="H35" i="2"/>
  <c r="I35" i="2"/>
  <c r="J35" i="2"/>
  <c r="K35" i="2"/>
  <c r="L35" i="2"/>
  <c r="M35" i="2"/>
  <c r="N35" i="2"/>
  <c r="G35" i="2"/>
  <c r="V35" i="2"/>
  <c r="O35" i="2"/>
  <c r="P35" i="2"/>
  <c r="Q35" i="2"/>
  <c r="R35" i="2"/>
  <c r="S35" i="2"/>
  <c r="T35" i="2"/>
  <c r="U35" i="2"/>
  <c r="W35" i="2"/>
  <c r="X35" i="2"/>
  <c r="Y35" i="2"/>
  <c r="Z35" i="2"/>
  <c r="AA35" i="2"/>
  <c r="AB35" i="2"/>
  <c r="AC35" i="2"/>
  <c r="AD35" i="2"/>
  <c r="AE35" i="2"/>
  <c r="AF35" i="2"/>
  <c r="AG35" i="2"/>
  <c r="AH35" i="2"/>
  <c r="B35" i="2"/>
  <c r="D36" i="2"/>
  <c r="E36" i="2"/>
  <c r="F36" i="2"/>
  <c r="H36" i="2"/>
  <c r="I36" i="2"/>
  <c r="J36" i="2"/>
  <c r="K36" i="2"/>
  <c r="L36" i="2"/>
  <c r="M36" i="2"/>
  <c r="N36" i="2"/>
  <c r="G36" i="2"/>
  <c r="V36" i="2"/>
  <c r="O36" i="2"/>
  <c r="P36" i="2"/>
  <c r="Q36" i="2"/>
  <c r="R36" i="2"/>
  <c r="S36" i="2"/>
  <c r="T36" i="2"/>
  <c r="U36" i="2"/>
  <c r="W36" i="2"/>
  <c r="X36" i="2"/>
  <c r="Y36" i="2"/>
  <c r="Z36" i="2"/>
  <c r="AA36" i="2"/>
  <c r="AB36" i="2"/>
  <c r="AC36" i="2"/>
  <c r="AD36" i="2"/>
  <c r="AE36" i="2"/>
  <c r="AF36" i="2"/>
  <c r="AG36" i="2"/>
  <c r="AH36" i="2"/>
  <c r="B36" i="2"/>
  <c r="D37" i="2"/>
  <c r="E37" i="2"/>
  <c r="F37" i="2"/>
  <c r="H37" i="2"/>
  <c r="I37" i="2"/>
  <c r="J37" i="2"/>
  <c r="K37" i="2"/>
  <c r="L37" i="2"/>
  <c r="M37" i="2"/>
  <c r="N37" i="2"/>
  <c r="G37" i="2"/>
  <c r="V37" i="2"/>
  <c r="O37" i="2"/>
  <c r="P37" i="2"/>
  <c r="Q37" i="2"/>
  <c r="R37" i="2"/>
  <c r="S37" i="2"/>
  <c r="T37" i="2"/>
  <c r="U37" i="2"/>
  <c r="W37" i="2"/>
  <c r="X37" i="2"/>
  <c r="Y37" i="2"/>
  <c r="Z37" i="2"/>
  <c r="AA37" i="2"/>
  <c r="AB37" i="2"/>
  <c r="AC37" i="2"/>
  <c r="AD37" i="2"/>
  <c r="AE37" i="2"/>
  <c r="AF37" i="2"/>
  <c r="AG37" i="2"/>
  <c r="AH37" i="2"/>
  <c r="B37" i="2"/>
  <c r="C34" i="2"/>
  <c r="C35" i="2"/>
  <c r="C36" i="2"/>
  <c r="C37" i="2"/>
  <c r="F43" i="1" l="1"/>
  <c r="I43" i="1" s="1"/>
  <c r="E43" i="1"/>
  <c r="H43" i="1" s="1"/>
  <c r="C39" i="1"/>
  <c r="E39" i="1" s="1"/>
  <c r="H39" i="1" s="1"/>
  <c r="C42" i="1"/>
  <c r="E42" i="1" s="1"/>
  <c r="C40" i="1"/>
  <c r="E40" i="1" s="1"/>
  <c r="H40" i="1" s="1"/>
  <c r="C41" i="1"/>
  <c r="C17" i="1"/>
  <c r="E17" i="1" s="1"/>
  <c r="H17" i="1" s="1"/>
  <c r="C9" i="1"/>
  <c r="E9" i="1" s="1"/>
  <c r="H9" i="1" s="1"/>
  <c r="C12" i="1"/>
  <c r="E12" i="1" s="1"/>
  <c r="H12" i="1" s="1"/>
  <c r="C32" i="1"/>
  <c r="E32" i="1" s="1"/>
  <c r="H32" i="1" s="1"/>
  <c r="C14" i="1"/>
  <c r="E14" i="1" s="1"/>
  <c r="H14" i="1" s="1"/>
  <c r="C23" i="1"/>
  <c r="E23" i="1" s="1"/>
  <c r="H23" i="1" s="1"/>
  <c r="C33" i="1"/>
  <c r="F33" i="1" s="1"/>
  <c r="I33" i="1" s="1"/>
  <c r="C24" i="1"/>
  <c r="F24" i="1" s="1"/>
  <c r="I24" i="1" s="1"/>
  <c r="C20" i="1"/>
  <c r="E20" i="1" s="1"/>
  <c r="H20" i="1" s="1"/>
  <c r="C31" i="1"/>
  <c r="E31" i="1" s="1"/>
  <c r="H31" i="1" s="1"/>
  <c r="C29" i="1"/>
  <c r="F29" i="1" s="1"/>
  <c r="I29" i="1" s="1"/>
  <c r="C25" i="1"/>
  <c r="F25" i="1" s="1"/>
  <c r="I25" i="1" s="1"/>
  <c r="C21" i="1"/>
  <c r="F21" i="1" s="1"/>
  <c r="I21" i="1" s="1"/>
  <c r="C16" i="1"/>
  <c r="F16" i="1" s="1"/>
  <c r="I16" i="1" s="1"/>
  <c r="C28" i="1"/>
  <c r="E28" i="1" s="1"/>
  <c r="H28" i="1" s="1"/>
  <c r="C27" i="1"/>
  <c r="F27" i="1" s="1"/>
  <c r="I27" i="1" s="1"/>
  <c r="C13" i="1"/>
  <c r="F13" i="1" s="1"/>
  <c r="I13" i="1" s="1"/>
  <c r="C15" i="1"/>
  <c r="F15" i="1" s="1"/>
  <c r="I15" i="1" s="1"/>
  <c r="C37" i="1"/>
  <c r="E37" i="1" s="1"/>
  <c r="H37" i="1" s="1"/>
  <c r="C19" i="1"/>
  <c r="F19" i="1" s="1"/>
  <c r="I19" i="1" s="1"/>
  <c r="C36" i="1"/>
  <c r="E36" i="1" s="1"/>
  <c r="H36" i="1" s="1"/>
  <c r="C38" i="1"/>
  <c r="F38" i="1" s="1"/>
  <c r="I38" i="1" s="1"/>
  <c r="C34" i="1"/>
  <c r="E34" i="1" s="1"/>
  <c r="H34" i="1" s="1"/>
  <c r="C30" i="1"/>
  <c r="C26" i="1"/>
  <c r="C22" i="1"/>
  <c r="C18" i="1"/>
  <c r="C35" i="1"/>
  <c r="C11" i="1"/>
  <c r="C10" i="1"/>
  <c r="F39" i="1" l="1"/>
  <c r="I39" i="1" s="1"/>
  <c r="H42" i="1"/>
  <c r="F42" i="1"/>
  <c r="I42" i="1" s="1"/>
  <c r="F32" i="1"/>
  <c r="I32" i="1" s="1"/>
  <c r="F40" i="1"/>
  <c r="I40" i="1" s="1"/>
  <c r="E41" i="1"/>
  <c r="H41" i="1" s="1"/>
  <c r="F41" i="1"/>
  <c r="I41" i="1" s="1"/>
  <c r="F17" i="1"/>
  <c r="I17" i="1" s="1"/>
  <c r="F23" i="1"/>
  <c r="I23" i="1" s="1"/>
  <c r="F12" i="1"/>
  <c r="I12" i="1" s="1"/>
  <c r="F9" i="1"/>
  <c r="I9" i="1" s="1"/>
  <c r="E15" i="1"/>
  <c r="H15" i="1" s="1"/>
  <c r="F14" i="1"/>
  <c r="I14" i="1" s="1"/>
  <c r="E16" i="1"/>
  <c r="H16" i="1" s="1"/>
  <c r="F20" i="1"/>
  <c r="I20" i="1" s="1"/>
  <c r="F31" i="1"/>
  <c r="I31" i="1" s="1"/>
  <c r="E21" i="1"/>
  <c r="H21" i="1" s="1"/>
  <c r="E33" i="1"/>
  <c r="H33" i="1" s="1"/>
  <c r="E13" i="1"/>
  <c r="H13" i="1" s="1"/>
  <c r="F36" i="1"/>
  <c r="I36" i="1" s="1"/>
  <c r="E29" i="1"/>
  <c r="H29" i="1" s="1"/>
  <c r="E27" i="1"/>
  <c r="H27" i="1" s="1"/>
  <c r="E24" i="1"/>
  <c r="H24" i="1" s="1"/>
  <c r="F28" i="1"/>
  <c r="I28" i="1" s="1"/>
  <c r="E25" i="1"/>
  <c r="H25" i="1" s="1"/>
  <c r="F37" i="1"/>
  <c r="I37" i="1" s="1"/>
  <c r="F34" i="1"/>
  <c r="I34" i="1" s="1"/>
  <c r="E19" i="1"/>
  <c r="H19" i="1" s="1"/>
  <c r="F26" i="1"/>
  <c r="I26" i="1" s="1"/>
  <c r="E26" i="1"/>
  <c r="H26" i="1" s="1"/>
  <c r="E38" i="1"/>
  <c r="H38" i="1" s="1"/>
  <c r="E22" i="1"/>
  <c r="H22" i="1" s="1"/>
  <c r="F22" i="1"/>
  <c r="I22" i="1" s="1"/>
  <c r="E30" i="1"/>
  <c r="H30" i="1" s="1"/>
  <c r="F30" i="1"/>
  <c r="I30" i="1" s="1"/>
  <c r="F18" i="1"/>
  <c r="I18" i="1" s="1"/>
  <c r="E18" i="1"/>
  <c r="H18" i="1" s="1"/>
  <c r="F10" i="1"/>
  <c r="I10" i="1" s="1"/>
  <c r="E10" i="1"/>
  <c r="H10" i="1" s="1"/>
  <c r="F11" i="1"/>
  <c r="I11" i="1" s="1"/>
  <c r="E11" i="1"/>
  <c r="H11" i="1" s="1"/>
  <c r="F35" i="1"/>
  <c r="I35" i="1" s="1"/>
  <c r="E35" i="1"/>
  <c r="H35" i="1" s="1"/>
</calcChain>
</file>

<file path=xl/sharedStrings.xml><?xml version="1.0" encoding="utf-8"?>
<sst xmlns="http://schemas.openxmlformats.org/spreadsheetml/2006/main" count="534" uniqueCount="189">
  <si>
    <t>Year</t>
  </si>
  <si>
    <t>Males</t>
  </si>
  <si>
    <t>Females</t>
  </si>
  <si>
    <t>Drowning, submersion</t>
  </si>
  <si>
    <t>0-4</t>
  </si>
  <si>
    <t>5-9</t>
  </si>
  <si>
    <t>10-14</t>
  </si>
  <si>
    <t>15-19</t>
  </si>
  <si>
    <t>20-24</t>
  </si>
  <si>
    <t>25-29</t>
  </si>
  <si>
    <t>30-34</t>
  </si>
  <si>
    <t>35-39</t>
  </si>
  <si>
    <t>40-44</t>
  </si>
  <si>
    <t>45-49</t>
  </si>
  <si>
    <t>50-54</t>
  </si>
  <si>
    <t>55-59</t>
  </si>
  <si>
    <t>60-64</t>
  </si>
  <si>
    <t>65-69</t>
  </si>
  <si>
    <t>70-74</t>
  </si>
  <si>
    <t>75-79</t>
  </si>
  <si>
    <t>80-84</t>
  </si>
  <si>
    <t>85+</t>
  </si>
  <si>
    <t>Age at death</t>
  </si>
  <si>
    <t>Registered in year</t>
  </si>
  <si>
    <t>5-year moving average</t>
  </si>
  <si>
    <t>Borders</t>
  </si>
  <si>
    <t>Fife</t>
  </si>
  <si>
    <t>Forth Valley</t>
  </si>
  <si>
    <t>Grampian</t>
  </si>
  <si>
    <t>Lothian</t>
  </si>
  <si>
    <t>Orkney</t>
  </si>
  <si>
    <t>Shetland</t>
  </si>
  <si>
    <t>Tayside</t>
  </si>
  <si>
    <t>Western Isles</t>
  </si>
  <si>
    <t>Greater Glasgow &amp; Clyde</t>
  </si>
  <si>
    <t>Ayrshire &amp; Arran</t>
  </si>
  <si>
    <t>Dumfries &amp; Galloway</t>
  </si>
  <si>
    <t>Highland</t>
  </si>
  <si>
    <t>Lanark-shire</t>
  </si>
  <si>
    <t>Aberdeen City</t>
  </si>
  <si>
    <t>Angus</t>
  </si>
  <si>
    <t>Dundee City</t>
  </si>
  <si>
    <t>East Ayrshire</t>
  </si>
  <si>
    <t>East Lothian</t>
  </si>
  <si>
    <t>Falkirk</t>
  </si>
  <si>
    <t>Glasgow City</t>
  </si>
  <si>
    <t>Inverclyde</t>
  </si>
  <si>
    <t>Moray</t>
  </si>
  <si>
    <t>North Ayrshire</t>
  </si>
  <si>
    <t>Orkney Islands</t>
  </si>
  <si>
    <t>Scottish Borders</t>
  </si>
  <si>
    <t>Shetland Islands</t>
  </si>
  <si>
    <t>South Ayrshire</t>
  </si>
  <si>
    <t>Stirling</t>
  </si>
  <si>
    <t>West Lothian</t>
  </si>
  <si>
    <t>Argyll &amp; Bute</t>
  </si>
  <si>
    <t>Perth &amp; Kinross</t>
  </si>
  <si>
    <t>South Lanark-shire</t>
  </si>
  <si>
    <t>West Dunbart-onshire</t>
  </si>
  <si>
    <t>Renfrew-shire</t>
  </si>
  <si>
    <t>North Lanark-shire</t>
  </si>
  <si>
    <t>Mid-lothian</t>
  </si>
  <si>
    <t>East Renfrew-shire</t>
  </si>
  <si>
    <t>East Dunbart-onshire</t>
  </si>
  <si>
    <t>Aberdeen-shire</t>
  </si>
  <si>
    <t>Clackma-nnanshire</t>
  </si>
  <si>
    <t>2000-2004</t>
  </si>
  <si>
    <t>2001-2005</t>
  </si>
  <si>
    <t>2002-2006</t>
  </si>
  <si>
    <t>2003-2007</t>
  </si>
  <si>
    <t>Number registered in year</t>
  </si>
  <si>
    <t>approximate "95% C.I."</t>
  </si>
  <si>
    <t>outwith "95% CI"?</t>
  </si>
  <si>
    <t>All such deaths</t>
  </si>
  <si>
    <t>All* ages</t>
  </si>
  <si>
    <t>All Scotland</t>
  </si>
  <si>
    <t>2004-2008</t>
  </si>
  <si>
    <t>2005-2009</t>
  </si>
  <si>
    <t>likely lower</t>
  </si>
  <si>
    <t>likely upper</t>
  </si>
  <si>
    <t>2006-2010</t>
  </si>
  <si>
    <t>2011 - new coding rules</t>
  </si>
  <si>
    <t>2007-2011 (old coding rules)</t>
  </si>
  <si>
    <t>All causes</t>
  </si>
  <si>
    <t>Transport accidents</t>
  </si>
  <si>
    <t>Falls</t>
  </si>
  <si>
    <t>Other threats to breathing</t>
  </si>
  <si>
    <t>Exposure to smoke, fire, flames</t>
  </si>
  <si>
    <t>Exposure to forces of nature</t>
  </si>
  <si>
    <t>Accidental poisoning by and exposure to noxious substances</t>
  </si>
  <si>
    <t>Other specified causes of death</t>
  </si>
  <si>
    <t>Sequelae of accidents</t>
  </si>
  <si>
    <t>Unspecified factors</t>
  </si>
  <si>
    <t>Table 5</t>
  </si>
  <si>
    <t>Number</t>
  </si>
  <si>
    <t>5-year moving annual averages</t>
  </si>
  <si>
    <r>
      <t xml:space="preserve">Cause </t>
    </r>
    <r>
      <rPr>
        <b/>
        <vertAlign val="superscript"/>
        <sz val="10"/>
        <rFont val="Arial"/>
        <family val="2"/>
      </rPr>
      <t>2</t>
    </r>
  </si>
  <si>
    <t>5-year moving annual average</t>
  </si>
  <si>
    <t>2011 - old coding rules (est'd)</t>
  </si>
  <si>
    <t>2012 - new coding rules</t>
  </si>
  <si>
    <t>2012 - old coding rules (est'd)</t>
  </si>
  <si>
    <t>2008-2012 (old coding rules)</t>
  </si>
  <si>
    <t>1999-2003</t>
  </si>
  <si>
    <t>1998-2002</t>
  </si>
  <si>
    <t>1997-2001</t>
  </si>
  <si>
    <t>1996-2000</t>
  </si>
  <si>
    <t>1995-1999</t>
  </si>
  <si>
    <t>1994-1998</t>
  </si>
  <si>
    <t>1993-1997</t>
  </si>
  <si>
    <t>1992-1996</t>
  </si>
  <si>
    <t>1991-1995</t>
  </si>
  <si>
    <t>All people</t>
  </si>
  <si>
    <t>1990-1994</t>
  </si>
  <si>
    <t>1989-1993</t>
  </si>
  <si>
    <t>1988-1992</t>
  </si>
  <si>
    <t>1987-1991</t>
  </si>
  <si>
    <t>1986-1990</t>
  </si>
  <si>
    <t>1985-1989</t>
  </si>
  <si>
    <t>1984-1988</t>
  </si>
  <si>
    <t>1983-1987</t>
  </si>
  <si>
    <t>1982-1986</t>
  </si>
  <si>
    <t>1981-1985</t>
  </si>
  <si>
    <t>1980-1984</t>
  </si>
  <si>
    <t>1979-1983</t>
  </si>
  <si>
    <t>MALES</t>
  </si>
  <si>
    <t>FEMALES</t>
  </si>
  <si>
    <t>For 2011 onwards, NRS has estimated what the figure would have been under the old coding rules.</t>
  </si>
  <si>
    <t>2013 - old coding rules (est'd)</t>
  </si>
  <si>
    <t>2013 - new coding rules</t>
  </si>
  <si>
    <t>2009-2013 (old coding rules)</t>
  </si>
  <si>
    <r>
      <t>Current Health Board</t>
    </r>
    <r>
      <rPr>
        <b/>
        <vertAlign val="superscript"/>
        <sz val="10"/>
        <rFont val="Arial"/>
        <family val="2"/>
      </rPr>
      <t>2</t>
    </r>
  </si>
  <si>
    <t>2014 - old coding rules (est'd)</t>
  </si>
  <si>
    <t>2014 - new coding rules</t>
  </si>
  <si>
    <t>2010-2014 (old coding rules)</t>
  </si>
  <si>
    <t>Footnotes</t>
  </si>
  <si>
    <r>
      <t>All</t>
    </r>
    <r>
      <rPr>
        <b/>
        <vertAlign val="superscript"/>
        <sz val="10"/>
        <rFont val="Arial"/>
        <family val="2"/>
      </rPr>
      <t>2</t>
    </r>
    <r>
      <rPr>
        <b/>
        <sz val="10"/>
        <rFont val="Arial"/>
        <family val="2"/>
      </rPr>
      <t xml:space="preserve"> ages</t>
    </r>
  </si>
  <si>
    <t>Footnote</t>
  </si>
  <si>
    <t>2015 - old coding rules (est'd)</t>
  </si>
  <si>
    <t>2015 - new coding rules</t>
  </si>
  <si>
    <t>2011-2015 (old coding rules)</t>
  </si>
  <si>
    <t>2016 - old coding rules (est'd)</t>
  </si>
  <si>
    <t>2016 - new coding rules</t>
  </si>
  <si>
    <t>2012-2016 (old coding rules)</t>
  </si>
  <si>
    <t>City of Edinburgh</t>
  </si>
  <si>
    <t>Na h-Eileanan Siar</t>
  </si>
  <si>
    <t>2017 - old coding rules (est'd)</t>
  </si>
  <si>
    <t>2017 - new coding rules</t>
  </si>
  <si>
    <t>© Crown Copyright 2018</t>
  </si>
  <si>
    <t>2013-2017 (old coding rules)</t>
  </si>
  <si>
    <t>Table 4</t>
  </si>
  <si>
    <t>Table 3F</t>
  </si>
  <si>
    <t>Table 3M</t>
  </si>
  <si>
    <t>Table 3</t>
  </si>
  <si>
    <t>Table 2</t>
  </si>
  <si>
    <t>Chart 1</t>
  </si>
  <si>
    <t>Table 1</t>
  </si>
  <si>
    <t>Contents</t>
  </si>
  <si>
    <t>Accidental Deaths</t>
  </si>
  <si>
    <t>Accidental deaths by sex: registered in Scotland, 1979 to 2017 with 5-year moving annual averages</t>
  </si>
  <si>
    <t>Accidental deaths registered in Scotland, 1979 to 2017, with five-year moving annual average and showing the likely range of values around the moving annual average</t>
  </si>
  <si>
    <t>Accidental deaths by cause of death: registered in Scotland, 2000 to 2017, with 5-year moving annual averages</t>
  </si>
  <si>
    <t>Accidental deaths by age-group: registered in Scotland, 1979 to 2017, with 5-year moving annual averages</t>
  </si>
  <si>
    <t>Accidental deaths males by age-group: registered in Scotland, 1979 to 2017, with 5-year moving annual averages</t>
  </si>
  <si>
    <t>Accidental deaths females by age-group: registered in Scotland, 1979 to 2017, with 5-year moving annual averages</t>
  </si>
  <si>
    <t>Accidental deaths by current Health Board area: registered in Scotland, 2000 to 2017, with five-year moving annual averages</t>
  </si>
  <si>
    <t>Accidental deaths by current Local Authority area: registered in Scotland, 2000 to 2017, with five-year moving annual averages</t>
  </si>
  <si>
    <t xml:space="preserve">                   </t>
  </si>
  <si>
    <r>
      <t xml:space="preserve">Table 1 : Accidental deaths </t>
    </r>
    <r>
      <rPr>
        <b/>
        <vertAlign val="superscript"/>
        <sz val="12"/>
        <rFont val="Arial"/>
        <family val="2"/>
      </rPr>
      <t>1, 2</t>
    </r>
    <r>
      <rPr>
        <b/>
        <sz val="12"/>
        <rFont val="Arial"/>
        <family val="2"/>
      </rPr>
      <t xml:space="preserve"> by sex: registered in Scotland, 1979 to 2017, with 5-year  moving annual averages</t>
    </r>
    <r>
      <rPr>
        <b/>
        <vertAlign val="superscript"/>
        <sz val="12"/>
        <rFont val="Arial"/>
        <family val="2"/>
      </rPr>
      <t xml:space="preserve">3 </t>
    </r>
  </si>
  <si>
    <t>NRS Website</t>
  </si>
  <si>
    <t>Chart 1 - Accidental deaths registered in Scotland, 1979 to 2017, with five-year moving annual average and showing the likely range of values around the moving annual average</t>
  </si>
  <si>
    <t>NB: the figures for 2011 onwards are estimates on the "old coding" basis (see the footnote), and the moving annual averages are calculated using those estimates for 2011 onwards.</t>
  </si>
  <si>
    <t>Following a WHO update to the International Statistical Classification of Diseases and Related Health Problems, which NRS implemented for 2011, "drug abuse" deaths from "acute intoxication" that would previously have been counted under "mental and behavioural disorders" are now counted under "poisoning" - so some of them will be counted as "accidental poisonings".  Also, how "alcohol intoxication" deaths are coded has changed and they are now counted as "accidental poisonings".  A note on the changes to the coding is available at:</t>
  </si>
  <si>
    <t xml:space="preserve">NRS Website </t>
  </si>
  <si>
    <r>
      <t xml:space="preserve">Table 2 : Accidental deaths </t>
    </r>
    <r>
      <rPr>
        <b/>
        <vertAlign val="superscript"/>
        <sz val="12"/>
        <rFont val="Arial"/>
        <family val="2"/>
      </rPr>
      <t>1</t>
    </r>
    <r>
      <rPr>
        <b/>
        <sz val="12"/>
        <rFont val="Arial"/>
        <family val="2"/>
      </rPr>
      <t xml:space="preserve"> by cause of death: registered in Scotland, 2000 to 2017, with 5-year moving annual averages.</t>
    </r>
  </si>
  <si>
    <r>
      <t>Table 3 : Accidental deaths</t>
    </r>
    <r>
      <rPr>
        <b/>
        <vertAlign val="superscript"/>
        <sz val="12"/>
        <rFont val="Arial"/>
        <family val="2"/>
      </rPr>
      <t xml:space="preserve"> 1</t>
    </r>
    <r>
      <rPr>
        <b/>
        <sz val="12"/>
        <rFont val="Arial"/>
        <family val="2"/>
      </rPr>
      <t xml:space="preserve"> by age-group: registered in Scotland, 1979 to 2017, with 5-year moving annual averages</t>
    </r>
  </si>
  <si>
    <r>
      <t xml:space="preserve">Table 3M : Accidental deaths </t>
    </r>
    <r>
      <rPr>
        <b/>
        <vertAlign val="superscript"/>
        <sz val="12"/>
        <rFont val="Arial"/>
        <family val="2"/>
      </rPr>
      <t>1</t>
    </r>
    <r>
      <rPr>
        <b/>
        <sz val="12"/>
        <rFont val="Arial"/>
        <family val="2"/>
      </rPr>
      <t xml:space="preserve">  males by age-group: registered in Scotland, 1979 to 2017, with 5-year moving annual averages</t>
    </r>
  </si>
  <si>
    <r>
      <t xml:space="preserve">Table 3F : Accidental deaths </t>
    </r>
    <r>
      <rPr>
        <b/>
        <vertAlign val="superscript"/>
        <sz val="12"/>
        <rFont val="Arial"/>
        <family val="2"/>
      </rPr>
      <t>1</t>
    </r>
    <r>
      <rPr>
        <b/>
        <sz val="12"/>
        <rFont val="Arial"/>
        <family val="2"/>
      </rPr>
      <t xml:space="preserve"> females by age-group: registered in Scotland, 1979 to 2017, with 5-year moving annual averages</t>
    </r>
  </si>
  <si>
    <t>2) Includes any cases for which the age-group is not known.</t>
  </si>
  <si>
    <t>1) From 2011, "drug abuse" deaths from "acute intoxication", and "alcohol intoxication" deaths, that would previously have been counted under "mental and behavioural disorders" are counted as "poisoning", so some of them will be counted as "accidental poisonings" - see Footnote 1 in Table 1.</t>
  </si>
  <si>
    <t>2) Please see the note on the categories of the causes of accidental deaths for details of how these categories are defined.</t>
  </si>
  <si>
    <t>1) Following a WHO update to the International Statistical Classification of Diseases and Related Health Problems, which NRS implemented for 2011, "drug abuse" deaths from "acute intoxication" that would previously have been counted under "mental and behavioural disorders" are now counted under "poisoning" - so some of them will be counted as "accidental poisoning".  Also, how "alcohol intoxication" deaths are coded has changed and they are now counted as "accidental poisoning".  A note on the changes to the coding is available at:</t>
  </si>
  <si>
    <t>2) The figures for 1999 and earlier years may differ from those that were published several years ago, because the latter included deaths due to the adverse effects of drugs etc in therapeutic use and/or other complications of medical or surgical care - see the note on the definition of the statistics.</t>
  </si>
  <si>
    <t>3) Calculated using the "old coding rules" figures for 2011 onwards</t>
  </si>
  <si>
    <r>
      <t xml:space="preserve">Table 4 : Accidental deaths </t>
    </r>
    <r>
      <rPr>
        <b/>
        <vertAlign val="superscript"/>
        <sz val="12"/>
        <rFont val="Arial"/>
        <family val="2"/>
      </rPr>
      <t>1</t>
    </r>
    <r>
      <rPr>
        <b/>
        <sz val="12"/>
        <rFont val="Arial"/>
        <family val="2"/>
      </rPr>
      <t xml:space="preserve"> by current Health Board area</t>
    </r>
    <r>
      <rPr>
        <b/>
        <vertAlign val="superscript"/>
        <sz val="12"/>
        <rFont val="Arial"/>
        <family val="2"/>
      </rPr>
      <t>2</t>
    </r>
    <r>
      <rPr>
        <b/>
        <sz val="12"/>
        <rFont val="Arial"/>
        <family val="2"/>
      </rPr>
      <t>: registered in Scotland, 2000 to 2017, with five-year moving annual averages</t>
    </r>
  </si>
  <si>
    <t xml:space="preserve">2) The statistics for each Health Board's area are based on the Board boundaries that apply with effect from 1st April 2014.  </t>
  </si>
  <si>
    <t>Figures for earlier years show what the numbers would have been had the new boundaries applied in those years (and up to 2012 have been revised from what was published in 2013 and earlier years).</t>
  </si>
  <si>
    <t>Table 5 : Accidental deaths 1 by current Local Authority area: registered in Scotland, 2000 to 2017, with five-year moving annual averages</t>
  </si>
  <si>
    <t>Figures for Chart 1 - Accidental deaths registered in Scotland, 1979 to 2017, with five-year moving annual average and showing the likely range of values around the moving annual average</t>
  </si>
  <si>
    <t>back to contents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</si>
</sst>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b/>
      <sz val="10"/>
      <name val="Arial"/>
      <family val="2"/>
    </font>
    <font>
      <sz val="10"/>
      <name val="Arial"/>
      <family val="2"/>
    </font>
    <font>
      <i/>
      <sz val="10"/>
      <name val="Arial"/>
      <family val="2"/>
    </font>
    <font>
      <sz val="8"/>
      <name val="Arial"/>
      <family val="2"/>
    </font>
    <font>
      <u/>
      <sz val="10"/>
      <color indexed="12"/>
      <name val="Arial"/>
      <family val="2"/>
    </font>
    <font>
      <u/>
      <sz val="8"/>
      <color indexed="12"/>
      <name val="Arial"/>
      <family val="2"/>
    </font>
    <font>
      <b/>
      <vertAlign val="superscript"/>
      <sz val="10"/>
      <name val="Arial"/>
      <family val="2"/>
    </font>
    <font>
      <b/>
      <u/>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name val="Arial"/>
      <family val="2"/>
    </font>
    <font>
      <b/>
      <vertAlign val="superscript"/>
      <sz val="12"/>
      <name val="Arial"/>
      <family val="2"/>
    </font>
    <font>
      <b/>
      <sz val="8"/>
      <name val="Arial"/>
      <family val="2"/>
    </font>
    <font>
      <sz val="21"/>
      <color rgb="FF1B2A66"/>
      <name val="Arial"/>
    </font>
    <font>
      <sz val="10"/>
      <name val="Arial"/>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8">
    <xf numFmtId="0" fontId="0" fillId="0" borderId="0"/>
    <xf numFmtId="0" fontId="11" fillId="0" borderId="0" applyNumberFormat="0" applyFill="0" applyBorder="0" applyAlignment="0" applyProtection="0">
      <alignment vertical="top"/>
      <protection locked="0"/>
    </xf>
    <xf numFmtId="9" fontId="5" fillId="0" borderId="0" applyFont="0" applyFill="0" applyBorder="0" applyAlignment="0" applyProtection="0"/>
    <xf numFmtId="0" fontId="15" fillId="0" borderId="0" applyNumberFormat="0" applyFill="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6" applyNumberFormat="0" applyAlignment="0" applyProtection="0"/>
    <xf numFmtId="0" fontId="23" fillId="6" borderId="7" applyNumberFormat="0" applyAlignment="0" applyProtection="0"/>
    <xf numFmtId="0" fontId="24" fillId="6" borderId="6" applyNumberFormat="0" applyAlignment="0" applyProtection="0"/>
    <xf numFmtId="0" fontId="25" fillId="0" borderId="8" applyNumberFormat="0" applyFill="0" applyAlignment="0" applyProtection="0"/>
    <xf numFmtId="0" fontId="26" fillId="7" borderId="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1" applyNumberFormat="0" applyFill="0" applyAlignment="0" applyProtection="0"/>
    <xf numFmtId="0" fontId="3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0" fillId="32" borderId="0" applyNumberFormat="0" applyBorder="0" applyAlignment="0" applyProtection="0"/>
    <xf numFmtId="0" fontId="4" fillId="0" borderId="0"/>
    <xf numFmtId="0" fontId="4" fillId="8" borderId="10" applyNumberFormat="0" applyFont="0" applyAlignment="0" applyProtection="0"/>
    <xf numFmtId="0" fontId="5"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2"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35" fillId="0" borderId="0"/>
    <xf numFmtId="0" fontId="1" fillId="0" borderId="0"/>
    <xf numFmtId="0" fontId="1" fillId="8" borderId="10" applyNumberFormat="0" applyFont="0" applyAlignment="0" applyProtection="0"/>
    <xf numFmtId="0" fontId="1" fillId="8" borderId="10" applyNumberFormat="0" applyFont="0" applyAlignment="0" applyProtection="0"/>
    <xf numFmtId="0" fontId="1" fillId="8" borderId="10" applyNumberFormat="0" applyFont="0" applyAlignment="0" applyProtection="0"/>
    <xf numFmtId="0" fontId="1" fillId="8" borderId="10" applyNumberFormat="0" applyFont="0" applyAlignment="0" applyProtection="0"/>
  </cellStyleXfs>
  <cellXfs count="157">
    <xf numFmtId="0" fontId="0" fillId="0" borderId="0" xfId="0"/>
    <xf numFmtId="0" fontId="7" fillId="0" borderId="0" xfId="0" applyFont="1"/>
    <xf numFmtId="0" fontId="7" fillId="0" borderId="1" xfId="0" applyFont="1" applyBorder="1" applyAlignment="1">
      <alignment horizontal="left" vertical="top"/>
    </xf>
    <xf numFmtId="0" fontId="7" fillId="0" borderId="0" xfId="0" applyFont="1" applyBorder="1" applyAlignment="1">
      <alignment horizontal="left" vertical="top"/>
    </xf>
    <xf numFmtId="0" fontId="9" fillId="0" borderId="0" xfId="0" applyFont="1" applyAlignment="1">
      <alignment horizontal="right" vertical="top" wrapText="1"/>
    </xf>
    <xf numFmtId="0" fontId="9" fillId="0" borderId="0" xfId="0" applyFont="1" applyAlignment="1">
      <alignment horizontal="right" vertical="top"/>
    </xf>
    <xf numFmtId="1" fontId="9" fillId="0" borderId="0" xfId="0" applyNumberFormat="1" applyFont="1" applyAlignment="1">
      <alignment horizontal="right" vertical="top" wrapText="1"/>
    </xf>
    <xf numFmtId="0" fontId="9" fillId="0" borderId="0" xfId="0" applyFont="1"/>
    <xf numFmtId="0" fontId="9" fillId="0" borderId="1" xfId="0" applyFont="1" applyBorder="1"/>
    <xf numFmtId="0" fontId="9" fillId="0" borderId="1" xfId="0" applyFont="1" applyBorder="1" applyAlignment="1">
      <alignment horizontal="left" vertical="top"/>
    </xf>
    <xf numFmtId="3" fontId="9" fillId="0" borderId="0" xfId="0" applyNumberFormat="1" applyFont="1" applyAlignment="1">
      <alignment horizontal="right" vertical="top" wrapText="1"/>
    </xf>
    <xf numFmtId="3" fontId="9" fillId="0" borderId="0" xfId="0" applyNumberFormat="1" applyFont="1"/>
    <xf numFmtId="0" fontId="8" fillId="33" borderId="0" xfId="0" applyFont="1" applyFill="1"/>
    <xf numFmtId="0" fontId="31" fillId="33" borderId="0" xfId="0" applyFont="1" applyFill="1"/>
    <xf numFmtId="0" fontId="7" fillId="33" borderId="0" xfId="0" applyFont="1" applyFill="1"/>
    <xf numFmtId="0" fontId="8" fillId="33" borderId="0" xfId="0" applyFont="1" applyFill="1" applyBorder="1"/>
    <xf numFmtId="0" fontId="8" fillId="33" borderId="0" xfId="0" applyFont="1" applyFill="1" applyAlignment="1">
      <alignment horizontal="left" vertical="top"/>
    </xf>
    <xf numFmtId="0" fontId="8" fillId="33" borderId="1" xfId="0" applyFont="1" applyFill="1" applyBorder="1" applyAlignment="1">
      <alignment horizontal="right" vertical="top" wrapText="1"/>
    </xf>
    <xf numFmtId="0" fontId="8" fillId="33" borderId="0" xfId="0" applyFont="1" applyFill="1" applyAlignment="1">
      <alignment horizontal="right" vertical="top" wrapText="1"/>
    </xf>
    <xf numFmtId="0" fontId="7" fillId="33" borderId="0" xfId="0" applyFont="1" applyFill="1" applyBorder="1" applyAlignment="1">
      <alignment vertical="top"/>
    </xf>
    <xf numFmtId="0" fontId="7" fillId="33" borderId="0" xfId="0" applyFont="1" applyFill="1" applyBorder="1" applyAlignment="1">
      <alignment horizontal="left" vertical="top"/>
    </xf>
    <xf numFmtId="0" fontId="9" fillId="33" borderId="0" xfId="0" applyFont="1" applyFill="1" applyAlignment="1">
      <alignment horizontal="right" vertical="top" wrapText="1"/>
    </xf>
    <xf numFmtId="0" fontId="8" fillId="33" borderId="0" xfId="0" applyFont="1" applyFill="1" applyBorder="1" applyAlignment="1">
      <alignment horizontal="right" vertical="top" wrapText="1"/>
    </xf>
    <xf numFmtId="3" fontId="8" fillId="33" borderId="0" xfId="0" applyNumberFormat="1" applyFont="1" applyFill="1" applyAlignment="1">
      <alignment vertical="top"/>
    </xf>
    <xf numFmtId="0" fontId="9" fillId="33" borderId="0" xfId="0" applyFont="1" applyFill="1" applyAlignment="1">
      <alignment horizontal="right" vertical="top"/>
    </xf>
    <xf numFmtId="0" fontId="8" fillId="33" borderId="0" xfId="0" applyFont="1" applyFill="1" applyAlignment="1">
      <alignment horizontal="right" vertical="top"/>
    </xf>
    <xf numFmtId="0" fontId="8" fillId="33" borderId="0" xfId="0" applyFont="1" applyFill="1" applyBorder="1" applyAlignment="1">
      <alignment horizontal="right" vertical="top"/>
    </xf>
    <xf numFmtId="3" fontId="9" fillId="33" borderId="0" xfId="0" applyNumberFormat="1" applyFont="1" applyFill="1" applyAlignment="1">
      <alignment horizontal="right" vertical="top" wrapText="1"/>
    </xf>
    <xf numFmtId="0" fontId="8" fillId="33" borderId="0" xfId="0" applyFont="1" applyFill="1" applyAlignment="1">
      <alignment vertical="top"/>
    </xf>
    <xf numFmtId="0" fontId="8" fillId="33" borderId="0" xfId="0" applyFont="1" applyFill="1" applyBorder="1" applyAlignment="1">
      <alignment horizontal="left" vertical="top"/>
    </xf>
    <xf numFmtId="0" fontId="8" fillId="33" borderId="0" xfId="0" applyFont="1" applyFill="1" applyBorder="1" applyAlignment="1">
      <alignment horizontal="left" vertical="top" wrapText="1"/>
    </xf>
    <xf numFmtId="3" fontId="8" fillId="33" borderId="0" xfId="0" applyNumberFormat="1" applyFont="1" applyFill="1" applyBorder="1" applyAlignment="1">
      <alignment vertical="top"/>
    </xf>
    <xf numFmtId="0" fontId="8" fillId="33" borderId="0" xfId="0" applyFont="1" applyFill="1" applyBorder="1" applyAlignment="1">
      <alignment vertical="top"/>
    </xf>
    <xf numFmtId="0" fontId="9" fillId="33" borderId="0" xfId="0" applyFont="1" applyFill="1"/>
    <xf numFmtId="0" fontId="8" fillId="33" borderId="2" xfId="0" applyFont="1" applyFill="1" applyBorder="1" applyAlignment="1">
      <alignment horizontal="left" vertical="top" wrapText="1"/>
    </xf>
    <xf numFmtId="3" fontId="8" fillId="33" borderId="2" xfId="0" applyNumberFormat="1" applyFont="1" applyFill="1" applyBorder="1" applyAlignment="1">
      <alignment vertical="top"/>
    </xf>
    <xf numFmtId="0" fontId="8" fillId="33" borderId="0" xfId="0" applyFont="1" applyFill="1" applyAlignment="1">
      <alignment horizontal="left" wrapText="1"/>
    </xf>
    <xf numFmtId="3" fontId="8" fillId="33" borderId="0" xfId="0" applyNumberFormat="1" applyFont="1" applyFill="1" applyAlignment="1">
      <alignment horizontal="right" wrapText="1"/>
    </xf>
    <xf numFmtId="0" fontId="9" fillId="33" borderId="0" xfId="0" applyFont="1" applyFill="1" applyAlignment="1"/>
    <xf numFmtId="0" fontId="8" fillId="33" borderId="0" xfId="0" applyFont="1" applyFill="1" applyAlignment="1"/>
    <xf numFmtId="0" fontId="8" fillId="33" borderId="0" xfId="0" applyFont="1" applyFill="1" applyAlignment="1">
      <alignment horizontal="right" wrapText="1"/>
    </xf>
    <xf numFmtId="0" fontId="8" fillId="33" borderId="1" xfId="0" applyFont="1" applyFill="1" applyBorder="1" applyAlignment="1">
      <alignment horizontal="left" vertical="top"/>
    </xf>
    <xf numFmtId="0" fontId="7" fillId="33" borderId="1" xfId="0" applyFont="1" applyFill="1" applyBorder="1" applyAlignment="1">
      <alignment horizontal="center" vertical="top"/>
    </xf>
    <xf numFmtId="0" fontId="8" fillId="33" borderId="1" xfId="0" applyFont="1" applyFill="1" applyBorder="1" applyAlignment="1">
      <alignment horizontal="center" vertical="top" wrapText="1"/>
    </xf>
    <xf numFmtId="0" fontId="5" fillId="33" borderId="0" xfId="0" applyFont="1" applyFill="1"/>
    <xf numFmtId="0" fontId="33" fillId="33" borderId="0" xfId="0" applyFont="1" applyFill="1"/>
    <xf numFmtId="0" fontId="6" fillId="33" borderId="0" xfId="0" applyFont="1" applyFill="1"/>
    <xf numFmtId="0" fontId="7" fillId="33" borderId="0" xfId="0" applyFont="1" applyFill="1" applyAlignment="1">
      <alignment horizontal="left" vertical="top"/>
    </xf>
    <xf numFmtId="0" fontId="8" fillId="33" borderId="1" xfId="0" applyFont="1" applyFill="1" applyBorder="1"/>
    <xf numFmtId="0" fontId="7" fillId="33" borderId="1" xfId="0" applyFont="1" applyFill="1" applyBorder="1"/>
    <xf numFmtId="0" fontId="8" fillId="33" borderId="0" xfId="0" applyFont="1" applyFill="1" applyAlignment="1">
      <alignment horizontal="center" vertical="top" wrapText="1"/>
    </xf>
    <xf numFmtId="164" fontId="8" fillId="33" borderId="0" xfId="0" applyNumberFormat="1" applyFont="1" applyFill="1"/>
    <xf numFmtId="3" fontId="8" fillId="33" borderId="0" xfId="0" applyNumberFormat="1" applyFont="1" applyFill="1" applyAlignment="1">
      <alignment horizontal="right" vertical="top" indent="2"/>
    </xf>
    <xf numFmtId="0" fontId="8" fillId="33" borderId="0" xfId="0" applyFont="1" applyFill="1" applyAlignment="1">
      <alignment horizontal="right" vertical="top" indent="2"/>
    </xf>
    <xf numFmtId="9" fontId="8" fillId="33" borderId="0" xfId="2" applyFont="1" applyFill="1"/>
    <xf numFmtId="3" fontId="8" fillId="33" borderId="0" xfId="0" applyNumberFormat="1" applyFont="1" applyFill="1" applyAlignment="1">
      <alignment horizontal="right" vertical="top" wrapText="1" indent="2"/>
    </xf>
    <xf numFmtId="0" fontId="8" fillId="33" borderId="0" xfId="0" applyFont="1" applyFill="1" applyAlignment="1">
      <alignment horizontal="right" vertical="top" wrapText="1" indent="2"/>
    </xf>
    <xf numFmtId="3" fontId="8" fillId="33" borderId="0" xfId="0" applyNumberFormat="1" applyFont="1" applyFill="1" applyBorder="1" applyAlignment="1">
      <alignment horizontal="right" vertical="top" wrapText="1" indent="2"/>
    </xf>
    <xf numFmtId="0" fontId="8" fillId="33" borderId="0" xfId="0" applyFont="1" applyFill="1" applyBorder="1" applyAlignment="1">
      <alignment horizontal="right" vertical="top" wrapText="1" indent="2"/>
    </xf>
    <xf numFmtId="0" fontId="8" fillId="33" borderId="0" xfId="0" applyFont="1" applyFill="1" applyBorder="1" applyAlignment="1">
      <alignment horizontal="right" vertical="top" indent="2"/>
    </xf>
    <xf numFmtId="3" fontId="8" fillId="33" borderId="2" xfId="0" applyNumberFormat="1" applyFont="1" applyFill="1" applyBorder="1" applyAlignment="1">
      <alignment horizontal="right" vertical="top" wrapText="1" indent="2"/>
    </xf>
    <xf numFmtId="0" fontId="8" fillId="33" borderId="2" xfId="0" applyFont="1" applyFill="1" applyBorder="1" applyAlignment="1">
      <alignment horizontal="right" vertical="top" indent="2"/>
    </xf>
    <xf numFmtId="3" fontId="8" fillId="33" borderId="0" xfId="0" applyNumberFormat="1" applyFont="1" applyFill="1" applyAlignment="1">
      <alignment horizontal="right" wrapText="1" indent="2"/>
    </xf>
    <xf numFmtId="0" fontId="8" fillId="33" borderId="0" xfId="0" applyFont="1" applyFill="1" applyAlignment="1">
      <alignment horizontal="right" wrapText="1" indent="2"/>
    </xf>
    <xf numFmtId="0" fontId="8" fillId="33" borderId="0" xfId="0" applyFont="1" applyFill="1" applyBorder="1" applyAlignment="1">
      <alignment horizontal="left"/>
    </xf>
    <xf numFmtId="1" fontId="8" fillId="33" borderId="0" xfId="0" applyNumberFormat="1" applyFont="1" applyFill="1" applyAlignment="1">
      <alignment horizontal="right" vertical="top" wrapText="1" indent="2"/>
    </xf>
    <xf numFmtId="0" fontId="8" fillId="33" borderId="0" xfId="0" applyFont="1" applyFill="1" applyBorder="1" applyAlignment="1">
      <alignment horizontal="left" wrapText="1"/>
    </xf>
    <xf numFmtId="0" fontId="5" fillId="33" borderId="0" xfId="0" applyFont="1" applyFill="1" applyBorder="1" applyAlignment="1">
      <alignment horizontal="left" wrapText="1"/>
    </xf>
    <xf numFmtId="0" fontId="10" fillId="33" borderId="0" xfId="0" applyFont="1" applyFill="1"/>
    <xf numFmtId="0" fontId="31" fillId="33" borderId="0" xfId="0" applyFont="1" applyFill="1" applyAlignment="1">
      <alignment horizontal="left" vertical="top"/>
    </xf>
    <xf numFmtId="0" fontId="5" fillId="33" borderId="0" xfId="0" applyFont="1" applyFill="1" applyBorder="1" applyAlignment="1">
      <alignment horizontal="left" vertical="top"/>
    </xf>
    <xf numFmtId="0" fontId="33" fillId="33" borderId="0" xfId="0" applyFont="1" applyFill="1" applyBorder="1" applyAlignment="1">
      <alignment horizontal="left" vertical="top"/>
    </xf>
    <xf numFmtId="0" fontId="14" fillId="33" borderId="0" xfId="0" applyFont="1" applyFill="1"/>
    <xf numFmtId="0" fontId="7" fillId="33" borderId="0" xfId="0" applyFont="1" applyFill="1" applyAlignment="1">
      <alignment horizontal="right" vertical="top" wrapText="1"/>
    </xf>
    <xf numFmtId="16" fontId="7" fillId="33" borderId="0" xfId="0" quotePrefix="1" applyNumberFormat="1" applyFont="1" applyFill="1" applyAlignment="1">
      <alignment horizontal="right" vertical="top" wrapText="1"/>
    </xf>
    <xf numFmtId="17" fontId="7" fillId="33" borderId="0" xfId="0" quotePrefix="1" applyNumberFormat="1" applyFont="1" applyFill="1" applyAlignment="1">
      <alignment horizontal="right" vertical="top" wrapText="1"/>
    </xf>
    <xf numFmtId="3" fontId="8" fillId="33" borderId="0" xfId="0" applyNumberFormat="1" applyFont="1" applyFill="1" applyAlignment="1">
      <alignment horizontal="right" vertical="top"/>
    </xf>
    <xf numFmtId="3" fontId="8" fillId="33" borderId="0" xfId="0" applyNumberFormat="1" applyFont="1" applyFill="1" applyAlignment="1">
      <alignment horizontal="right" vertical="top" wrapText="1"/>
    </xf>
    <xf numFmtId="3" fontId="8" fillId="33" borderId="0" xfId="0" applyNumberFormat="1" applyFont="1" applyFill="1" applyBorder="1" applyAlignment="1">
      <alignment horizontal="right" vertical="top" wrapText="1"/>
    </xf>
    <xf numFmtId="0" fontId="8" fillId="33" borderId="2" xfId="0" applyFont="1" applyFill="1" applyBorder="1" applyAlignment="1">
      <alignment horizontal="left" vertical="top"/>
    </xf>
    <xf numFmtId="3" fontId="8" fillId="33" borderId="2" xfId="0" applyNumberFormat="1" applyFont="1" applyFill="1" applyBorder="1" applyAlignment="1">
      <alignment horizontal="right" vertical="top" wrapText="1"/>
    </xf>
    <xf numFmtId="3" fontId="8" fillId="33" borderId="0" xfId="0" applyNumberFormat="1" applyFont="1" applyFill="1"/>
    <xf numFmtId="0" fontId="5" fillId="33" borderId="0" xfId="0" applyFont="1" applyFill="1" applyBorder="1" applyAlignment="1">
      <alignment horizontal="left"/>
    </xf>
    <xf numFmtId="0" fontId="8" fillId="33" borderId="1" xfId="0" applyFont="1" applyFill="1" applyBorder="1" applyAlignment="1">
      <alignment horizontal="left" wrapText="1"/>
    </xf>
    <xf numFmtId="3" fontId="8" fillId="33" borderId="1" xfId="0" applyNumberFormat="1" applyFont="1" applyFill="1" applyBorder="1" applyAlignment="1">
      <alignment vertical="top"/>
    </xf>
    <xf numFmtId="0" fontId="5" fillId="33" borderId="1" xfId="0" applyFont="1" applyFill="1" applyBorder="1"/>
    <xf numFmtId="0" fontId="5" fillId="33" borderId="0" xfId="0" applyFont="1" applyFill="1" applyAlignment="1">
      <alignment horizontal="left" vertical="top"/>
    </xf>
    <xf numFmtId="3" fontId="5" fillId="33" borderId="0" xfId="0" applyNumberFormat="1" applyFont="1" applyFill="1" applyAlignment="1">
      <alignment vertical="top"/>
    </xf>
    <xf numFmtId="0" fontId="5" fillId="33" borderId="0" xfId="0" applyFont="1" applyFill="1" applyAlignment="1">
      <alignment horizontal="right" vertical="top"/>
    </xf>
    <xf numFmtId="3" fontId="5" fillId="33" borderId="0" xfId="0" applyNumberFormat="1" applyFont="1" applyFill="1" applyAlignment="1">
      <alignment horizontal="right" vertical="top"/>
    </xf>
    <xf numFmtId="0" fontId="5" fillId="33" borderId="0" xfId="0" applyFont="1" applyFill="1" applyAlignment="1">
      <alignment vertical="top"/>
    </xf>
    <xf numFmtId="3" fontId="5" fillId="33" borderId="0" xfId="0" applyNumberFormat="1" applyFont="1" applyFill="1" applyBorder="1" applyAlignment="1">
      <alignment horizontal="right" vertical="top" wrapText="1"/>
    </xf>
    <xf numFmtId="0" fontId="5" fillId="33" borderId="2" xfId="0" applyFont="1" applyFill="1" applyBorder="1" applyAlignment="1">
      <alignment horizontal="left" vertical="top"/>
    </xf>
    <xf numFmtId="3" fontId="5" fillId="33" borderId="2" xfId="0" applyNumberFormat="1" applyFont="1" applyFill="1" applyBorder="1" applyAlignment="1">
      <alignment horizontal="right" vertical="top" wrapText="1"/>
    </xf>
    <xf numFmtId="0" fontId="5" fillId="33" borderId="0" xfId="0" applyFont="1" applyFill="1" applyBorder="1" applyAlignment="1">
      <alignment horizontal="right" vertical="top" wrapText="1"/>
    </xf>
    <xf numFmtId="0" fontId="5" fillId="33" borderId="0" xfId="0" applyFont="1" applyFill="1" applyAlignment="1">
      <alignment horizontal="right" vertical="top" wrapText="1"/>
    </xf>
    <xf numFmtId="3" fontId="5" fillId="33" borderId="0" xfId="0" applyNumberFormat="1" applyFont="1" applyFill="1"/>
    <xf numFmtId="0" fontId="5" fillId="33" borderId="1" xfId="0" applyFont="1" applyFill="1" applyBorder="1" applyAlignment="1">
      <alignment horizontal="left" wrapText="1"/>
    </xf>
    <xf numFmtId="3" fontId="5" fillId="33" borderId="1" xfId="0" applyNumberFormat="1" applyFont="1" applyFill="1" applyBorder="1" applyAlignment="1">
      <alignment vertical="top"/>
    </xf>
    <xf numFmtId="1" fontId="8" fillId="33" borderId="0" xfId="0" applyNumberFormat="1" applyFont="1" applyFill="1" applyAlignment="1">
      <alignment vertical="top"/>
    </xf>
    <xf numFmtId="0" fontId="8" fillId="33" borderId="2" xfId="0" applyFont="1" applyFill="1" applyBorder="1" applyAlignment="1">
      <alignment vertical="top"/>
    </xf>
    <xf numFmtId="0" fontId="8" fillId="33" borderId="0" xfId="0" applyNumberFormat="1" applyFont="1" applyFill="1" applyBorder="1" applyAlignment="1">
      <alignment vertical="top"/>
    </xf>
    <xf numFmtId="0" fontId="7" fillId="33" borderId="0" xfId="0" applyFont="1" applyFill="1" applyAlignment="1">
      <alignment horizontal="right" vertical="top"/>
    </xf>
    <xf numFmtId="1" fontId="8" fillId="33" borderId="0" xfId="0" applyNumberFormat="1" applyFont="1" applyFill="1" applyBorder="1"/>
    <xf numFmtId="1" fontId="8" fillId="33" borderId="1" xfId="0" applyNumberFormat="1" applyFont="1" applyFill="1" applyBorder="1"/>
    <xf numFmtId="0" fontId="5" fillId="33" borderId="0" xfId="0" applyFont="1" applyFill="1" applyAlignment="1">
      <alignment horizontal="left" vertical="top" wrapText="1"/>
    </xf>
    <xf numFmtId="0" fontId="5" fillId="33" borderId="0" xfId="0" applyFont="1" applyFill="1" applyAlignment="1">
      <alignment vertical="top" wrapText="1"/>
    </xf>
    <xf numFmtId="0" fontId="8" fillId="33" borderId="0" xfId="0" applyNumberFormat="1" applyFont="1" applyFill="1" applyAlignment="1"/>
    <xf numFmtId="0" fontId="8" fillId="33" borderId="0" xfId="0" applyFont="1" applyFill="1" applyAlignment="1">
      <alignment horizontal="left" vertical="top" wrapText="1"/>
    </xf>
    <xf numFmtId="3" fontId="8" fillId="33" borderId="0" xfId="0" applyNumberFormat="1" applyFont="1" applyFill="1" applyAlignment="1"/>
    <xf numFmtId="1" fontId="8" fillId="33" borderId="0" xfId="0" applyNumberFormat="1" applyFont="1" applyFill="1"/>
    <xf numFmtId="0" fontId="5" fillId="33" borderId="2" xfId="0" applyFont="1" applyFill="1" applyBorder="1" applyAlignment="1">
      <alignment horizontal="right" vertical="top" wrapText="1"/>
    </xf>
    <xf numFmtId="3" fontId="5" fillId="33" borderId="0" xfId="0" applyNumberFormat="1" applyFont="1" applyFill="1" applyBorder="1"/>
    <xf numFmtId="0" fontId="5" fillId="33" borderId="2" xfId="0" applyFont="1" applyFill="1" applyBorder="1" applyAlignment="1">
      <alignment vertical="top"/>
    </xf>
    <xf numFmtId="0" fontId="5" fillId="33" borderId="0" xfId="0" applyFont="1" applyFill="1" applyBorder="1"/>
    <xf numFmtId="0" fontId="5" fillId="33" borderId="2" xfId="0" applyFont="1" applyFill="1" applyBorder="1" applyAlignment="1">
      <alignment horizontal="left" vertical="top" wrapText="1"/>
    </xf>
    <xf numFmtId="1" fontId="5" fillId="33" borderId="0" xfId="0" applyNumberFormat="1" applyFont="1" applyFill="1"/>
    <xf numFmtId="0" fontId="5" fillId="33" borderId="0" xfId="0" applyFont="1" applyFill="1" applyBorder="1" applyAlignment="1">
      <alignment vertical="top"/>
    </xf>
    <xf numFmtId="0" fontId="5" fillId="33" borderId="0" xfId="0" applyFont="1" applyFill="1" applyAlignment="1">
      <alignment horizontal="right" wrapText="1"/>
    </xf>
    <xf numFmtId="0" fontId="5" fillId="33" borderId="0" xfId="0" applyFont="1" applyFill="1" applyBorder="1" applyAlignment="1">
      <alignment horizontal="left" vertical="top" wrapText="1"/>
    </xf>
    <xf numFmtId="3" fontId="5" fillId="33" borderId="0" xfId="0" applyNumberFormat="1" applyFont="1" applyFill="1" applyAlignment="1">
      <alignment horizontal="right" wrapText="1"/>
    </xf>
    <xf numFmtId="3" fontId="5" fillId="33" borderId="0" xfId="0" applyNumberFormat="1" applyFont="1" applyFill="1" applyAlignment="1">
      <alignment horizontal="right" vertical="top" wrapText="1"/>
    </xf>
    <xf numFmtId="0" fontId="5" fillId="33" borderId="0" xfId="0" applyFont="1" applyFill="1" applyAlignment="1">
      <alignment horizontal="left" wrapText="1"/>
    </xf>
    <xf numFmtId="0" fontId="12" fillId="33" borderId="0" xfId="1" applyFont="1" applyFill="1" applyAlignment="1" applyProtection="1"/>
    <xf numFmtId="1" fontId="5" fillId="33" borderId="0" xfId="0" applyNumberFormat="1" applyFont="1" applyFill="1" applyBorder="1"/>
    <xf numFmtId="3" fontId="5" fillId="33" borderId="0" xfId="0" applyNumberFormat="1" applyFont="1" applyFill="1" applyBorder="1" applyAlignment="1">
      <alignment vertical="top"/>
    </xf>
    <xf numFmtId="1" fontId="5" fillId="33" borderId="0" xfId="0" applyNumberFormat="1" applyFont="1" applyFill="1" applyBorder="1" applyAlignment="1">
      <alignment vertical="top"/>
    </xf>
    <xf numFmtId="1" fontId="5" fillId="33" borderId="1" xfId="0" applyNumberFormat="1" applyFont="1" applyFill="1" applyBorder="1"/>
    <xf numFmtId="0" fontId="5" fillId="33" borderId="1" xfId="0" applyFont="1" applyFill="1" applyBorder="1" applyAlignment="1">
      <alignment horizontal="right" vertical="top" wrapText="1"/>
    </xf>
    <xf numFmtId="0" fontId="2" fillId="0" borderId="0" xfId="60"/>
    <xf numFmtId="0" fontId="34" fillId="0" borderId="0" xfId="0" applyFont="1"/>
    <xf numFmtId="0" fontId="5" fillId="0" borderId="0" xfId="0" applyFont="1"/>
    <xf numFmtId="0" fontId="6" fillId="33" borderId="0" xfId="0" applyFont="1" applyFill="1" applyAlignment="1">
      <alignment wrapText="1"/>
    </xf>
    <xf numFmtId="0" fontId="5" fillId="0" borderId="0" xfId="0" applyFont="1" applyAlignment="1">
      <alignment horizontal="left" vertical="top"/>
    </xf>
    <xf numFmtId="0" fontId="5" fillId="0" borderId="1" xfId="0" applyFont="1" applyBorder="1" applyAlignment="1">
      <alignment horizontal="right" vertical="top" wrapText="1"/>
    </xf>
    <xf numFmtId="0" fontId="5" fillId="0" borderId="0" xfId="0" applyFont="1" applyAlignment="1">
      <alignment horizontal="right" vertical="top" wrapText="1"/>
    </xf>
    <xf numFmtId="3" fontId="5" fillId="0" borderId="0" xfId="0" applyNumberFormat="1" applyFont="1" applyAlignment="1">
      <alignment horizontal="right" vertical="top"/>
    </xf>
    <xf numFmtId="1" fontId="6" fillId="0" borderId="0" xfId="0" applyNumberFormat="1" applyFont="1" applyAlignment="1">
      <alignment horizontal="center" vertical="top" wrapText="1"/>
    </xf>
    <xf numFmtId="3" fontId="9" fillId="0" borderId="0" xfId="0" applyNumberFormat="1" applyFont="1" applyBorder="1" applyAlignment="1">
      <alignment horizontal="right" vertical="top" wrapText="1"/>
    </xf>
    <xf numFmtId="0" fontId="5" fillId="0" borderId="0" xfId="0" applyFont="1" applyAlignment="1">
      <alignment horizontal="left" vertical="top" wrapText="1"/>
    </xf>
    <xf numFmtId="0" fontId="5" fillId="0" borderId="1" xfId="0" applyFont="1" applyBorder="1" applyAlignment="1">
      <alignment horizontal="left" vertical="top"/>
    </xf>
    <xf numFmtId="0" fontId="11" fillId="33" borderId="0" xfId="1" applyFill="1" applyAlignment="1" applyProtection="1">
      <alignment horizontal="left"/>
    </xf>
    <xf numFmtId="0" fontId="11" fillId="0" borderId="0" xfId="1" applyAlignment="1" applyProtection="1"/>
    <xf numFmtId="0" fontId="6" fillId="0" borderId="0" xfId="0" applyFont="1" applyFill="1"/>
    <xf numFmtId="0" fontId="31" fillId="0" borderId="0" xfId="0" applyFont="1" applyAlignment="1">
      <alignment horizontal="left"/>
    </xf>
    <xf numFmtId="0" fontId="6" fillId="33" borderId="0" xfId="0" applyFont="1" applyFill="1" applyAlignment="1">
      <alignment wrapText="1"/>
    </xf>
    <xf numFmtId="0" fontId="6" fillId="33" borderId="0" xfId="0" applyFont="1" applyFill="1"/>
    <xf numFmtId="0" fontId="31" fillId="33" borderId="0" xfId="0" applyFont="1" applyFill="1" applyAlignment="1">
      <alignment horizontal="left" wrapText="1"/>
    </xf>
    <xf numFmtId="0" fontId="7" fillId="33" borderId="1" xfId="0" applyFont="1" applyFill="1" applyBorder="1" applyAlignment="1">
      <alignment horizontal="center" vertical="top"/>
    </xf>
    <xf numFmtId="0" fontId="7" fillId="33" borderId="1" xfId="0" applyFont="1" applyFill="1" applyBorder="1" applyAlignment="1">
      <alignment horizontal="center" vertical="top" wrapText="1"/>
    </xf>
    <xf numFmtId="0" fontId="11" fillId="33" borderId="0" xfId="1" applyFill="1" applyAlignment="1" applyProtection="1">
      <alignment horizontal="left"/>
    </xf>
    <xf numFmtId="0" fontId="12" fillId="33" borderId="0" xfId="1" applyFont="1" applyFill="1" applyAlignment="1" applyProtection="1">
      <alignment horizontal="left" vertical="top" wrapText="1"/>
    </xf>
    <xf numFmtId="0" fontId="7" fillId="33" borderId="0" xfId="0" applyFont="1" applyFill="1" applyAlignment="1">
      <alignment horizontal="left" wrapText="1"/>
    </xf>
    <xf numFmtId="0" fontId="31" fillId="0" borderId="0" xfId="0" applyFont="1" applyAlignment="1">
      <alignment horizontal="left" wrapText="1"/>
    </xf>
    <xf numFmtId="0" fontId="7" fillId="33" borderId="1" xfId="0" applyFont="1" applyFill="1" applyBorder="1" applyAlignment="1">
      <alignment horizontal="center"/>
    </xf>
    <xf numFmtId="0" fontId="31" fillId="33" borderId="0" xfId="0" applyFont="1" applyFill="1" applyAlignment="1">
      <alignment horizontal="left"/>
    </xf>
    <xf numFmtId="0" fontId="11" fillId="33" borderId="0" xfId="1" applyFill="1" applyAlignment="1" applyProtection="1"/>
  </cellXfs>
  <cellStyles count="118">
    <cellStyle name="20% - Accent1" xfId="20" builtinId="30" customBuiltin="1"/>
    <cellStyle name="20% - Accent1 2" xfId="46"/>
    <cellStyle name="20% - Accent1 2 2" xfId="61"/>
    <cellStyle name="20% - Accent1 2 3" xfId="62"/>
    <cellStyle name="20% - Accent1 3" xfId="63"/>
    <cellStyle name="20% - Accent1 4" xfId="64"/>
    <cellStyle name="20% - Accent2" xfId="24" builtinId="34" customBuiltin="1"/>
    <cellStyle name="20% - Accent2 2" xfId="48"/>
    <cellStyle name="20% - Accent2 2 2" xfId="65"/>
    <cellStyle name="20% - Accent2 2 3" xfId="66"/>
    <cellStyle name="20% - Accent2 3" xfId="67"/>
    <cellStyle name="20% - Accent2 4" xfId="68"/>
    <cellStyle name="20% - Accent3" xfId="28" builtinId="38" customBuiltin="1"/>
    <cellStyle name="20% - Accent3 2" xfId="50"/>
    <cellStyle name="20% - Accent3 2 2" xfId="69"/>
    <cellStyle name="20% - Accent3 2 3" xfId="70"/>
    <cellStyle name="20% - Accent3 3" xfId="71"/>
    <cellStyle name="20% - Accent3 4" xfId="72"/>
    <cellStyle name="20% - Accent4" xfId="32" builtinId="42" customBuiltin="1"/>
    <cellStyle name="20% - Accent4 2" xfId="52"/>
    <cellStyle name="20% - Accent4 2 2" xfId="73"/>
    <cellStyle name="20% - Accent4 2 3" xfId="74"/>
    <cellStyle name="20% - Accent4 3" xfId="75"/>
    <cellStyle name="20% - Accent4 4" xfId="76"/>
    <cellStyle name="20% - Accent5" xfId="36" builtinId="46" customBuiltin="1"/>
    <cellStyle name="20% - Accent5 2" xfId="54"/>
    <cellStyle name="20% - Accent5 2 2" xfId="77"/>
    <cellStyle name="20% - Accent5 2 3" xfId="78"/>
    <cellStyle name="20% - Accent5 3" xfId="79"/>
    <cellStyle name="20% - Accent5 4" xfId="80"/>
    <cellStyle name="20% - Accent6" xfId="40" builtinId="50" customBuiltin="1"/>
    <cellStyle name="20% - Accent6 2" xfId="56"/>
    <cellStyle name="20% - Accent6 2 2" xfId="81"/>
    <cellStyle name="20% - Accent6 2 3" xfId="82"/>
    <cellStyle name="20% - Accent6 3" xfId="83"/>
    <cellStyle name="20% - Accent6 4" xfId="84"/>
    <cellStyle name="40% - Accent1" xfId="21" builtinId="31" customBuiltin="1"/>
    <cellStyle name="40% - Accent1 2" xfId="47"/>
    <cellStyle name="40% - Accent1 2 2" xfId="85"/>
    <cellStyle name="40% - Accent1 2 3" xfId="86"/>
    <cellStyle name="40% - Accent1 3" xfId="87"/>
    <cellStyle name="40% - Accent1 4" xfId="88"/>
    <cellStyle name="40% - Accent2" xfId="25" builtinId="35" customBuiltin="1"/>
    <cellStyle name="40% - Accent2 2" xfId="49"/>
    <cellStyle name="40% - Accent2 2 2" xfId="89"/>
    <cellStyle name="40% - Accent2 2 3" xfId="90"/>
    <cellStyle name="40% - Accent2 3" xfId="91"/>
    <cellStyle name="40% - Accent2 4" xfId="92"/>
    <cellStyle name="40% - Accent3" xfId="29" builtinId="39" customBuiltin="1"/>
    <cellStyle name="40% - Accent3 2" xfId="51"/>
    <cellStyle name="40% - Accent3 2 2" xfId="93"/>
    <cellStyle name="40% - Accent3 2 3" xfId="94"/>
    <cellStyle name="40% - Accent3 3" xfId="95"/>
    <cellStyle name="40% - Accent3 4" xfId="96"/>
    <cellStyle name="40% - Accent4" xfId="33" builtinId="43" customBuiltin="1"/>
    <cellStyle name="40% - Accent4 2" xfId="53"/>
    <cellStyle name="40% - Accent4 2 2" xfId="97"/>
    <cellStyle name="40% - Accent4 2 3" xfId="98"/>
    <cellStyle name="40% - Accent4 3" xfId="99"/>
    <cellStyle name="40% - Accent4 4" xfId="100"/>
    <cellStyle name="40% - Accent5" xfId="37" builtinId="47" customBuiltin="1"/>
    <cellStyle name="40% - Accent5 2" xfId="55"/>
    <cellStyle name="40% - Accent5 2 2" xfId="101"/>
    <cellStyle name="40% - Accent5 2 3" xfId="102"/>
    <cellStyle name="40% - Accent5 3" xfId="103"/>
    <cellStyle name="40% - Accent5 4" xfId="104"/>
    <cellStyle name="40% - Accent6" xfId="41" builtinId="51" customBuiltin="1"/>
    <cellStyle name="40% - Accent6 2" xfId="57"/>
    <cellStyle name="40% - Accent6 2 2" xfId="105"/>
    <cellStyle name="40% - Accent6 2 3" xfId="106"/>
    <cellStyle name="40% - Accent6 3" xfId="107"/>
    <cellStyle name="40% - Accent6 4" xfId="108"/>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43"/>
    <cellStyle name="Normal 2 2" xfId="58"/>
    <cellStyle name="Normal 2 2 2" xfId="109"/>
    <cellStyle name="Normal 2 2 3" xfId="110"/>
    <cellStyle name="Normal 2 3" xfId="111"/>
    <cellStyle name="Normal 2 4" xfId="112"/>
    <cellStyle name="Normal 2 5" xfId="113"/>
    <cellStyle name="Normal 3" xfId="45"/>
    <cellStyle name="Normal 4" xfId="60"/>
    <cellStyle name="Note 2" xfId="44"/>
    <cellStyle name="Note 2 2" xfId="59"/>
    <cellStyle name="Note 2 2 2" xfId="114"/>
    <cellStyle name="Note 2 2 3" xfId="115"/>
    <cellStyle name="Note 2 3" xfId="116"/>
    <cellStyle name="Note 2 4" xfId="117"/>
    <cellStyle name="Output" xfId="12" builtinId="21" customBuiltin="1"/>
    <cellStyle name="Percent" xfId="2" builtinId="5"/>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10826662834704"/>
          <c:y val="2.4918743228602384E-2"/>
          <c:w val="0.86937064413629084"/>
          <c:h val="0.85807150595882986"/>
        </c:manualLayout>
      </c:layout>
      <c:lineChart>
        <c:grouping val="standard"/>
        <c:varyColors val="0"/>
        <c:ser>
          <c:idx val="2"/>
          <c:order val="0"/>
          <c:tx>
            <c:strRef>
              <c:f>'figures for chart'!$B$6</c:f>
              <c:strCache>
                <c:ptCount val="1"/>
                <c:pt idx="0">
                  <c:v>Number registered in year</c:v>
                </c:pt>
              </c:strCache>
            </c:strRef>
          </c:tx>
          <c:spPr>
            <a:ln w="25400">
              <a:solidFill>
                <a:srgbClr val="000000"/>
              </a:solidFill>
              <a:prstDash val="solid"/>
            </a:ln>
          </c:spPr>
          <c:marker>
            <c:symbol val="circle"/>
            <c:size val="8"/>
            <c:spPr>
              <a:solidFill>
                <a:srgbClr val="000000"/>
              </a:solidFill>
              <a:ln>
                <a:solidFill>
                  <a:srgbClr val="000000"/>
                </a:solidFill>
                <a:prstDash val="solid"/>
              </a:ln>
            </c:spPr>
          </c:marker>
          <c:cat>
            <c:numRef>
              <c:f>'figures for chart'!$A$7:$A$45</c:f>
              <c:numCache>
                <c:formatCode>General</c:formatCode>
                <c:ptCount val="39"/>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numCache>
            </c:numRef>
          </c:cat>
          <c:val>
            <c:numRef>
              <c:f>'figures for chart'!$B$7:$B$45</c:f>
              <c:numCache>
                <c:formatCode>#,##0</c:formatCode>
                <c:ptCount val="39"/>
                <c:pt idx="0">
                  <c:v>2533</c:v>
                </c:pt>
                <c:pt idx="1">
                  <c:v>2275</c:v>
                </c:pt>
                <c:pt idx="2">
                  <c:v>2220</c:v>
                </c:pt>
                <c:pt idx="3">
                  <c:v>2213</c:v>
                </c:pt>
                <c:pt idx="4">
                  <c:v>2045</c:v>
                </c:pt>
                <c:pt idx="5">
                  <c:v>1997</c:v>
                </c:pt>
                <c:pt idx="6">
                  <c:v>1936</c:v>
                </c:pt>
                <c:pt idx="7">
                  <c:v>2019</c:v>
                </c:pt>
                <c:pt idx="8">
                  <c:v>1805</c:v>
                </c:pt>
                <c:pt idx="9">
                  <c:v>1960</c:v>
                </c:pt>
                <c:pt idx="10">
                  <c:v>1768</c:v>
                </c:pt>
                <c:pt idx="11">
                  <c:v>1694</c:v>
                </c:pt>
                <c:pt idx="12">
                  <c:v>1642</c:v>
                </c:pt>
                <c:pt idx="13">
                  <c:v>1505</c:v>
                </c:pt>
                <c:pt idx="14">
                  <c:v>1391</c:v>
                </c:pt>
                <c:pt idx="15">
                  <c:v>1362</c:v>
                </c:pt>
                <c:pt idx="16">
                  <c:v>1377</c:v>
                </c:pt>
                <c:pt idx="17">
                  <c:v>1371</c:v>
                </c:pt>
                <c:pt idx="18">
                  <c:v>1299</c:v>
                </c:pt>
                <c:pt idx="19">
                  <c:v>1303</c:v>
                </c:pt>
                <c:pt idx="20">
                  <c:v>1359</c:v>
                </c:pt>
                <c:pt idx="21">
                  <c:v>1341</c:v>
                </c:pt>
                <c:pt idx="22">
                  <c:v>1350</c:v>
                </c:pt>
                <c:pt idx="23">
                  <c:v>1315</c:v>
                </c:pt>
                <c:pt idx="24">
                  <c:v>1326</c:v>
                </c:pt>
                <c:pt idx="25">
                  <c:v>1390</c:v>
                </c:pt>
                <c:pt idx="26">
                  <c:v>1284</c:v>
                </c:pt>
                <c:pt idx="27">
                  <c:v>1264</c:v>
                </c:pt>
                <c:pt idx="28">
                  <c:v>1289</c:v>
                </c:pt>
                <c:pt idx="29">
                  <c:v>1261</c:v>
                </c:pt>
                <c:pt idx="30">
                  <c:v>1332</c:v>
                </c:pt>
                <c:pt idx="31">
                  <c:v>1295</c:v>
                </c:pt>
                <c:pt idx="32">
                  <c:v>1295</c:v>
                </c:pt>
                <c:pt idx="33">
                  <c:v>1247</c:v>
                </c:pt>
                <c:pt idx="34">
                  <c:v>1280</c:v>
                </c:pt>
                <c:pt idx="35">
                  <c:v>1320</c:v>
                </c:pt>
                <c:pt idx="36">
                  <c:v>1402</c:v>
                </c:pt>
                <c:pt idx="37">
                  <c:v>1553</c:v>
                </c:pt>
                <c:pt idx="38">
                  <c:v>1579</c:v>
                </c:pt>
              </c:numCache>
            </c:numRef>
          </c:val>
          <c:smooth val="0"/>
        </c:ser>
        <c:ser>
          <c:idx val="0"/>
          <c:order val="1"/>
          <c:tx>
            <c:strRef>
              <c:f>'figures for chart'!$C$6</c:f>
              <c:strCache>
                <c:ptCount val="1"/>
                <c:pt idx="0">
                  <c:v>5-year moving average</c:v>
                </c:pt>
              </c:strCache>
            </c:strRef>
          </c:tx>
          <c:spPr>
            <a:ln w="38100">
              <a:solidFill>
                <a:srgbClr val="969696"/>
              </a:solidFill>
              <a:prstDash val="solid"/>
            </a:ln>
          </c:spPr>
          <c:marker>
            <c:symbol val="none"/>
          </c:marker>
          <c:cat>
            <c:numRef>
              <c:f>'figures for chart'!$A$7:$A$45</c:f>
              <c:numCache>
                <c:formatCode>General</c:formatCode>
                <c:ptCount val="39"/>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numCache>
            </c:numRef>
          </c:cat>
          <c:val>
            <c:numRef>
              <c:f>'figures for chart'!$C$7:$C$45</c:f>
              <c:numCache>
                <c:formatCode>General</c:formatCode>
                <c:ptCount val="39"/>
                <c:pt idx="2" formatCode="#,##0">
                  <c:v>2342.6666666666665</c:v>
                </c:pt>
                <c:pt idx="3" formatCode="#,##0">
                  <c:v>2236</c:v>
                </c:pt>
                <c:pt idx="4" formatCode="#,##0">
                  <c:v>2159.3333333333335</c:v>
                </c:pt>
                <c:pt idx="5" formatCode="#,##0">
                  <c:v>2085</c:v>
                </c:pt>
                <c:pt idx="6" formatCode="#,##0">
                  <c:v>1992.6666666666667</c:v>
                </c:pt>
                <c:pt idx="7" formatCode="#,##0">
                  <c:v>1984</c:v>
                </c:pt>
                <c:pt idx="8" formatCode="#,##0">
                  <c:v>1920</c:v>
                </c:pt>
                <c:pt idx="9" formatCode="#,##0">
                  <c:v>1928</c:v>
                </c:pt>
                <c:pt idx="10" formatCode="#,##0">
                  <c:v>1844.3333333333333</c:v>
                </c:pt>
                <c:pt idx="11" formatCode="#,##0">
                  <c:v>1807.3333333333333</c:v>
                </c:pt>
                <c:pt idx="12" formatCode="#,##0">
                  <c:v>1701.3333333333333</c:v>
                </c:pt>
                <c:pt idx="13" formatCode="#,##0">
                  <c:v>1613.6666666666667</c:v>
                </c:pt>
                <c:pt idx="14" formatCode="#,##0">
                  <c:v>1512.6666666666667</c:v>
                </c:pt>
                <c:pt idx="15" formatCode="#,##0">
                  <c:v>1419.3333333333333</c:v>
                </c:pt>
                <c:pt idx="16" formatCode="#,##0">
                  <c:v>1376.6666666666667</c:v>
                </c:pt>
                <c:pt idx="17" formatCode="#,##0">
                  <c:v>1370</c:v>
                </c:pt>
                <c:pt idx="18" formatCode="#,##0">
                  <c:v>1349</c:v>
                </c:pt>
                <c:pt idx="19" formatCode="#,##0">
                  <c:v>1324.3333333333333</c:v>
                </c:pt>
                <c:pt idx="20" formatCode="#,##0">
                  <c:v>1320.3333333333333</c:v>
                </c:pt>
                <c:pt idx="21" formatCode="#,##0">
                  <c:v>1334.3333333333333</c:v>
                </c:pt>
                <c:pt idx="22" formatCode="#,##0">
                  <c:v>1350</c:v>
                </c:pt>
                <c:pt idx="23" formatCode="#,##0">
                  <c:v>1335.3333333333333</c:v>
                </c:pt>
                <c:pt idx="24" formatCode="#,##0">
                  <c:v>1333.3333333333333</c:v>
                </c:pt>
                <c:pt idx="25" formatCode="#,##0">
                  <c:v>1316</c:v>
                </c:pt>
                <c:pt idx="26" formatCode="#,##0">
                  <c:v>1310.5999999999999</c:v>
                </c:pt>
                <c:pt idx="27" formatCode="#,##0">
                  <c:v>1297.5999999999999</c:v>
                </c:pt>
                <c:pt idx="28" formatCode="#,##0">
                  <c:v>1286</c:v>
                </c:pt>
                <c:pt idx="29" formatCode="#,##0">
                  <c:v>1288.2</c:v>
                </c:pt>
                <c:pt idx="30" formatCode="#,##0">
                  <c:v>1294.4000000000001</c:v>
                </c:pt>
                <c:pt idx="31" formatCode="#,##0">
                  <c:v>1286</c:v>
                </c:pt>
                <c:pt idx="32" formatCode="#,##0">
                  <c:v>1289.8</c:v>
                </c:pt>
                <c:pt idx="33" formatCode="#,##0">
                  <c:v>1287.4000000000001</c:v>
                </c:pt>
                <c:pt idx="34" formatCode="#,##0">
                  <c:v>1308.8</c:v>
                </c:pt>
                <c:pt idx="35" formatCode="#,##0">
                  <c:v>1360.4</c:v>
                </c:pt>
                <c:pt idx="36" formatCode="#,##0">
                  <c:v>1426.8</c:v>
                </c:pt>
              </c:numCache>
            </c:numRef>
          </c:val>
          <c:smooth val="0"/>
        </c:ser>
        <c:ser>
          <c:idx val="3"/>
          <c:order val="2"/>
          <c:tx>
            <c:strRef>
              <c:f>'figures for chart'!$E$6</c:f>
              <c:strCache>
                <c:ptCount val="1"/>
                <c:pt idx="0">
                  <c:v>likely lower</c:v>
                </c:pt>
              </c:strCache>
            </c:strRef>
          </c:tx>
          <c:spPr>
            <a:ln w="38100">
              <a:solidFill>
                <a:srgbClr val="969696"/>
              </a:solidFill>
              <a:prstDash val="sysDash"/>
            </a:ln>
          </c:spPr>
          <c:marker>
            <c:symbol val="none"/>
          </c:marker>
          <c:cat>
            <c:numRef>
              <c:f>'figures for chart'!$A$7:$A$45</c:f>
              <c:numCache>
                <c:formatCode>General</c:formatCode>
                <c:ptCount val="39"/>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numCache>
            </c:numRef>
          </c:cat>
          <c:val>
            <c:numRef>
              <c:f>'figures for chart'!$E$7:$E$45</c:f>
              <c:numCache>
                <c:formatCode>General</c:formatCode>
                <c:ptCount val="39"/>
                <c:pt idx="2" formatCode="#,##0">
                  <c:v>2245.8644628350044</c:v>
                </c:pt>
                <c:pt idx="3" formatCode="#,##0">
                  <c:v>2141.4272766597051</c:v>
                </c:pt>
                <c:pt idx="4" formatCode="#,##0">
                  <c:v>2066.3960785141098</c:v>
                </c:pt>
                <c:pt idx="5" formatCode="#,##0">
                  <c:v>1993.676399545353</c:v>
                </c:pt>
                <c:pt idx="6" formatCode="#,##0">
                  <c:v>1903.3880764746914</c:v>
                </c:pt>
                <c:pt idx="7" formatCode="#,##0">
                  <c:v>1894.9157701947197</c:v>
                </c:pt>
                <c:pt idx="8" formatCode="#,##0">
                  <c:v>1832.3643907991734</c:v>
                </c:pt>
                <c:pt idx="9" formatCode="#,##0">
                  <c:v>1840.1820063995995</c:v>
                </c:pt>
                <c:pt idx="10" formatCode="#,##0">
                  <c:v>1758.441929029216</c:v>
                </c:pt>
                <c:pt idx="11" formatCode="#,##0">
                  <c:v>1722.3078469581685</c:v>
                </c:pt>
                <c:pt idx="12" formatCode="#,##0">
                  <c:v>1618.8388890759572</c:v>
                </c:pt>
                <c:pt idx="13" formatCode="#,##0">
                  <c:v>1533.3257265012276</c:v>
                </c:pt>
                <c:pt idx="14" formatCode="#,##0">
                  <c:v>1434.8806353585542</c:v>
                </c:pt>
                <c:pt idx="15" formatCode="#,##0">
                  <c:v>1343.9852521810349</c:v>
                </c:pt>
                <c:pt idx="16" formatCode="#,##0">
                  <c:v>1302.4597487501633</c:v>
                </c:pt>
                <c:pt idx="17" formatCode="#,##0">
                  <c:v>1295.9729779067129</c:v>
                </c:pt>
                <c:pt idx="18" formatCode="#,##0">
                  <c:v>1275.5425293111721</c:v>
                </c:pt>
                <c:pt idx="19" formatCode="#,##0">
                  <c:v>1251.5505514867089</c:v>
                </c:pt>
                <c:pt idx="20" formatCode="#,##0">
                  <c:v>1247.6605507160884</c:v>
                </c:pt>
                <c:pt idx="21" formatCode="#,##0">
                  <c:v>1261.2762780044102</c:v>
                </c:pt>
                <c:pt idx="22" formatCode="#,##0">
                  <c:v>1276.5153077165046</c:v>
                </c:pt>
                <c:pt idx="23" formatCode="#,##0">
                  <c:v>1262.2489072677663</c:v>
                </c:pt>
                <c:pt idx="24" formatCode="#,##0">
                  <c:v>1260.3036589993112</c:v>
                </c:pt>
                <c:pt idx="25" formatCode="#,##0">
                  <c:v>1243.4465714111318</c:v>
                </c:pt>
                <c:pt idx="26" formatCode="#,##0">
                  <c:v>1238.195580245402</c:v>
                </c:pt>
                <c:pt idx="27" formatCode="#,##0">
                  <c:v>1225.5555692645155</c:v>
                </c:pt>
                <c:pt idx="28" formatCode="#,##0">
                  <c:v>1214.2783156918356</c:v>
                </c:pt>
                <c:pt idx="29" formatCode="#,##0">
                  <c:v>1216.4169936544868</c:v>
                </c:pt>
                <c:pt idx="30" formatCode="#,##0">
                  <c:v>1222.4444581703397</c:v>
                </c:pt>
                <c:pt idx="31" formatCode="#,##0">
                  <c:v>1214.2783156918356</c:v>
                </c:pt>
                <c:pt idx="32" formatCode="#,##0">
                  <c:v>1217.9724286920405</c:v>
                </c:pt>
                <c:pt idx="33" formatCode="#,##0">
                  <c:v>1215.6392865141379</c:v>
                </c:pt>
                <c:pt idx="34" formatCode="#,##0">
                  <c:v>1236.4453180505918</c:v>
                </c:pt>
                <c:pt idx="35" formatCode="#,##0">
                  <c:v>1286.6327986161873</c:v>
                </c:pt>
                <c:pt idx="36" formatCode="#,##0">
                  <c:v>1351.2539875307768</c:v>
                </c:pt>
              </c:numCache>
            </c:numRef>
          </c:val>
          <c:smooth val="0"/>
        </c:ser>
        <c:ser>
          <c:idx val="4"/>
          <c:order val="3"/>
          <c:tx>
            <c:strRef>
              <c:f>'figures for chart'!$F$6</c:f>
              <c:strCache>
                <c:ptCount val="1"/>
                <c:pt idx="0">
                  <c:v>likely upper</c:v>
                </c:pt>
              </c:strCache>
            </c:strRef>
          </c:tx>
          <c:spPr>
            <a:ln w="38100">
              <a:solidFill>
                <a:srgbClr val="969696"/>
              </a:solidFill>
              <a:prstDash val="sysDash"/>
            </a:ln>
          </c:spPr>
          <c:marker>
            <c:symbol val="none"/>
          </c:marker>
          <c:cat>
            <c:numRef>
              <c:f>'figures for chart'!$A$7:$A$45</c:f>
              <c:numCache>
                <c:formatCode>General</c:formatCode>
                <c:ptCount val="39"/>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numCache>
            </c:numRef>
          </c:cat>
          <c:val>
            <c:numRef>
              <c:f>'figures for chart'!$F$7:$F$45</c:f>
              <c:numCache>
                <c:formatCode>General</c:formatCode>
                <c:ptCount val="39"/>
                <c:pt idx="2" formatCode="#,##0">
                  <c:v>2439.4688704983287</c:v>
                </c:pt>
                <c:pt idx="3" formatCode="#,##0">
                  <c:v>2330.5727233402949</c:v>
                </c:pt>
                <c:pt idx="4" formatCode="#,##0">
                  <c:v>2252.2705881525571</c:v>
                </c:pt>
                <c:pt idx="5" formatCode="#,##0">
                  <c:v>2176.323600454647</c:v>
                </c:pt>
                <c:pt idx="6" formatCode="#,##0">
                  <c:v>2081.9452568586421</c:v>
                </c:pt>
                <c:pt idx="7" formatCode="#,##0">
                  <c:v>2073.0842298052803</c:v>
                </c:pt>
                <c:pt idx="8" formatCode="#,##0">
                  <c:v>2007.6356092008266</c:v>
                </c:pt>
                <c:pt idx="9" formatCode="#,##0">
                  <c:v>2015.8179936004005</c:v>
                </c:pt>
                <c:pt idx="10" formatCode="#,##0">
                  <c:v>1930.2247376374505</c:v>
                </c:pt>
                <c:pt idx="11" formatCode="#,##0">
                  <c:v>1892.358819708498</c:v>
                </c:pt>
                <c:pt idx="12" formatCode="#,##0">
                  <c:v>1783.8277775907093</c:v>
                </c:pt>
                <c:pt idx="13" formatCode="#,##0">
                  <c:v>1694.0076068321059</c:v>
                </c:pt>
                <c:pt idx="14" formatCode="#,##0">
                  <c:v>1590.4526979747793</c:v>
                </c:pt>
                <c:pt idx="15" formatCode="#,##0">
                  <c:v>1494.6814144856316</c:v>
                </c:pt>
                <c:pt idx="16" formatCode="#,##0">
                  <c:v>1450.8735845831702</c:v>
                </c:pt>
                <c:pt idx="17" formatCode="#,##0">
                  <c:v>1444.0270220932871</c:v>
                </c:pt>
                <c:pt idx="18" formatCode="#,##0">
                  <c:v>1422.4574706888279</c:v>
                </c:pt>
                <c:pt idx="19" formatCode="#,##0">
                  <c:v>1397.1161151799577</c:v>
                </c:pt>
                <c:pt idx="20" formatCode="#,##0">
                  <c:v>1393.0061159505781</c:v>
                </c:pt>
                <c:pt idx="21" formatCode="#,##0">
                  <c:v>1407.3903886622563</c:v>
                </c:pt>
                <c:pt idx="22" formatCode="#,##0">
                  <c:v>1423.4846922834954</c:v>
                </c:pt>
                <c:pt idx="23" formatCode="#,##0">
                  <c:v>1408.4177593989002</c:v>
                </c:pt>
                <c:pt idx="24" formatCode="#,##0">
                  <c:v>1406.3630076673553</c:v>
                </c:pt>
                <c:pt idx="25" formatCode="#,##0">
                  <c:v>1388.5534285888682</c:v>
                </c:pt>
                <c:pt idx="26" formatCode="#,##0">
                  <c:v>1383.0044197545978</c:v>
                </c:pt>
                <c:pt idx="27" formatCode="#,##0">
                  <c:v>1369.6444307354843</c:v>
                </c:pt>
                <c:pt idx="28" formatCode="#,##0">
                  <c:v>1357.7216843081644</c:v>
                </c:pt>
                <c:pt idx="29" formatCode="#,##0">
                  <c:v>1359.9830063455133</c:v>
                </c:pt>
                <c:pt idx="30" formatCode="#,##0">
                  <c:v>1366.3555418296605</c:v>
                </c:pt>
                <c:pt idx="31" formatCode="#,##0">
                  <c:v>1357.7216843081644</c:v>
                </c:pt>
                <c:pt idx="32" formatCode="#,##0">
                  <c:v>1361.6275713079594</c:v>
                </c:pt>
                <c:pt idx="33" formatCode="#,##0">
                  <c:v>1359.1607134858623</c:v>
                </c:pt>
                <c:pt idx="34" formatCode="#,##0">
                  <c:v>1381.1546819494081</c:v>
                </c:pt>
                <c:pt idx="35" formatCode="#,##0">
                  <c:v>1434.1672013838129</c:v>
                </c:pt>
                <c:pt idx="36" formatCode="#,##0">
                  <c:v>1502.3460124692231</c:v>
                </c:pt>
              </c:numCache>
            </c:numRef>
          </c:val>
          <c:smooth val="0"/>
        </c:ser>
        <c:dLbls>
          <c:showLegendKey val="0"/>
          <c:showVal val="0"/>
          <c:showCatName val="0"/>
          <c:showSerName val="0"/>
          <c:showPercent val="0"/>
          <c:showBubbleSize val="0"/>
        </c:dLbls>
        <c:marker val="1"/>
        <c:smooth val="0"/>
        <c:axId val="178492160"/>
        <c:axId val="178493696"/>
      </c:lineChart>
      <c:catAx>
        <c:axId val="178492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78493696"/>
        <c:crossesAt val="0"/>
        <c:auto val="1"/>
        <c:lblAlgn val="ctr"/>
        <c:lblOffset val="100"/>
        <c:tickLblSkip val="2"/>
        <c:tickMarkSkip val="1"/>
        <c:noMultiLvlLbl val="0"/>
      </c:catAx>
      <c:valAx>
        <c:axId val="178493696"/>
        <c:scaling>
          <c:orientation val="minMax"/>
          <c:max val="2600"/>
          <c:min val="0"/>
        </c:scaling>
        <c:delete val="0"/>
        <c:axPos val="l"/>
        <c:majorGridlines>
          <c:spPr>
            <a:ln>
              <a:solidFill>
                <a:srgbClr val="000000">
                  <a:alpha val="50000"/>
                </a:srgb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8492160"/>
        <c:crosses val="autoZero"/>
        <c:crossBetween val="between"/>
        <c:majorUnit val="100"/>
        <c:minorUnit val="10"/>
      </c:valAx>
      <c:spPr>
        <a:noFill/>
        <a:ln w="12700">
          <a:solidFill>
            <a:srgbClr val="808080"/>
          </a:solidFill>
          <a:prstDash val="solid"/>
        </a:ln>
      </c:spPr>
    </c:plotArea>
    <c:legend>
      <c:legendPos val="b"/>
      <c:layout>
        <c:manualLayout>
          <c:xMode val="edge"/>
          <c:yMode val="edge"/>
          <c:x val="4.0540599985630144E-2"/>
          <c:y val="0.93391115926327195"/>
          <c:w val="0.92342477745046436"/>
          <c:h val="6.0671722643553631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10</xdr:col>
      <xdr:colOff>247650</xdr:colOff>
      <xdr:row>59</xdr:row>
      <xdr:rowOff>152400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rscotland.gov.uk/statistics-and-data/statistics/statistics-by-theme/vital-events/deaths/deaths-background-information/death-certificates-and-coding-the-causes-of-deat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http://www.nrscotland.gov.uk/statistics-and-data/statistics/statistics-by-theme/vital-events/deaths/deaths-background-information/death-certificates-and-coding-the-causes-of-dea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tabSelected="1" zoomScaleNormal="100" workbookViewId="0">
      <selection sqref="A1:C1"/>
    </sheetView>
  </sheetViews>
  <sheetFormatPr defaultRowHeight="12.75"/>
  <sheetData>
    <row r="1" spans="1:17" ht="16.5" customHeight="1">
      <c r="A1" s="144" t="s">
        <v>157</v>
      </c>
      <c r="B1" s="144"/>
      <c r="C1" s="144"/>
    </row>
    <row r="2" spans="1:17" ht="18" customHeight="1"/>
    <row r="3" spans="1:17">
      <c r="A3" s="1" t="s">
        <v>156</v>
      </c>
    </row>
    <row r="5" spans="1:17">
      <c r="A5" s="131" t="s">
        <v>155</v>
      </c>
      <c r="B5" s="142" t="s">
        <v>158</v>
      </c>
      <c r="C5" s="142"/>
      <c r="D5" s="142"/>
      <c r="E5" s="142"/>
      <c r="F5" s="142"/>
      <c r="G5" s="142"/>
      <c r="H5" s="142"/>
      <c r="I5" s="142"/>
      <c r="J5" s="142"/>
      <c r="K5" s="142"/>
      <c r="L5" s="142"/>
      <c r="M5" s="142"/>
      <c r="N5" s="142"/>
      <c r="O5" s="142"/>
      <c r="P5" s="142"/>
    </row>
    <row r="6" spans="1:17">
      <c r="A6" s="131" t="s">
        <v>153</v>
      </c>
      <c r="B6" s="142" t="s">
        <v>160</v>
      </c>
      <c r="C6" s="142"/>
      <c r="D6" s="142"/>
      <c r="E6" s="142"/>
      <c r="F6" s="142"/>
      <c r="G6" s="142"/>
      <c r="H6" s="142"/>
      <c r="I6" s="142"/>
      <c r="J6" s="142"/>
      <c r="K6" s="142"/>
      <c r="L6" s="142"/>
      <c r="M6" s="142"/>
      <c r="N6" s="142"/>
      <c r="O6" s="142"/>
      <c r="P6" s="142"/>
    </row>
    <row r="7" spans="1:17">
      <c r="A7" s="131" t="s">
        <v>152</v>
      </c>
      <c r="B7" s="142" t="s">
        <v>161</v>
      </c>
      <c r="C7" s="142"/>
      <c r="D7" s="142"/>
      <c r="E7" s="142"/>
      <c r="F7" s="142"/>
      <c r="G7" s="142"/>
      <c r="H7" s="142"/>
      <c r="I7" s="142"/>
      <c r="J7" s="142"/>
      <c r="K7" s="142"/>
      <c r="L7" s="142"/>
      <c r="M7" s="142"/>
      <c r="N7" s="142"/>
      <c r="O7" s="142"/>
      <c r="P7" s="142"/>
    </row>
    <row r="8" spans="1:17">
      <c r="A8" s="131" t="s">
        <v>151</v>
      </c>
      <c r="B8" s="142" t="s">
        <v>162</v>
      </c>
      <c r="C8" s="142"/>
      <c r="D8" s="142"/>
      <c r="E8" s="142"/>
      <c r="F8" s="142"/>
      <c r="G8" s="142"/>
      <c r="H8" s="142"/>
      <c r="I8" s="142"/>
      <c r="J8" s="142"/>
      <c r="K8" s="142"/>
      <c r="L8" s="142"/>
      <c r="M8" s="142"/>
      <c r="N8" s="142"/>
      <c r="O8" s="142"/>
      <c r="P8" s="142"/>
    </row>
    <row r="9" spans="1:17">
      <c r="A9" s="131" t="s">
        <v>150</v>
      </c>
      <c r="B9" s="142" t="s">
        <v>163</v>
      </c>
      <c r="C9" s="142"/>
      <c r="D9" s="142"/>
      <c r="E9" s="142"/>
      <c r="F9" s="142"/>
      <c r="G9" s="142"/>
      <c r="H9" s="142"/>
      <c r="I9" s="142"/>
      <c r="J9" s="142"/>
      <c r="K9" s="142"/>
      <c r="L9" s="142"/>
      <c r="M9" s="142"/>
      <c r="N9" s="142"/>
      <c r="O9" s="142"/>
      <c r="P9" s="142"/>
    </row>
    <row r="10" spans="1:17">
      <c r="A10" s="131" t="s">
        <v>149</v>
      </c>
      <c r="B10" s="142" t="s">
        <v>164</v>
      </c>
      <c r="C10" s="142"/>
      <c r="D10" s="142"/>
      <c r="E10" s="142"/>
      <c r="F10" s="142"/>
      <c r="G10" s="142"/>
      <c r="H10" s="142"/>
      <c r="I10" s="142"/>
      <c r="J10" s="142"/>
      <c r="K10" s="142"/>
      <c r="L10" s="142"/>
      <c r="M10" s="142"/>
      <c r="N10" s="142"/>
      <c r="O10" s="142"/>
      <c r="P10" s="142"/>
    </row>
    <row r="11" spans="1:17">
      <c r="A11" s="131" t="s">
        <v>93</v>
      </c>
      <c r="B11" s="142" t="s">
        <v>165</v>
      </c>
      <c r="C11" s="142"/>
      <c r="D11" s="142"/>
      <c r="E11" s="142"/>
      <c r="F11" s="142"/>
      <c r="G11" s="142"/>
      <c r="H11" s="142"/>
      <c r="I11" s="142"/>
      <c r="J11" s="142"/>
      <c r="K11" s="142"/>
      <c r="L11" s="142"/>
      <c r="M11" s="142"/>
      <c r="N11" s="142"/>
      <c r="O11" s="142"/>
      <c r="P11" s="142"/>
    </row>
    <row r="12" spans="1:17">
      <c r="A12" s="131" t="s">
        <v>154</v>
      </c>
      <c r="B12" s="142" t="s">
        <v>159</v>
      </c>
      <c r="C12" s="142"/>
      <c r="D12" s="142"/>
      <c r="E12" s="142"/>
      <c r="F12" s="142"/>
      <c r="G12" s="142"/>
      <c r="H12" s="142"/>
      <c r="I12" s="142"/>
      <c r="J12" s="142"/>
      <c r="K12" s="142"/>
      <c r="L12" s="142"/>
      <c r="M12" s="142"/>
      <c r="N12" s="142"/>
      <c r="O12" s="142"/>
      <c r="P12" s="142"/>
      <c r="Q12" s="142"/>
    </row>
    <row r="14" spans="1:17">
      <c r="A14" s="143" t="s">
        <v>147</v>
      </c>
      <c r="B14" s="143"/>
      <c r="C14" s="143"/>
    </row>
  </sheetData>
  <mergeCells count="10">
    <mergeCell ref="A14:C14"/>
    <mergeCell ref="A1:C1"/>
    <mergeCell ref="B5:P5"/>
    <mergeCell ref="B6:P6"/>
    <mergeCell ref="B7:P7"/>
    <mergeCell ref="B8:P8"/>
    <mergeCell ref="B9:P9"/>
    <mergeCell ref="B10:P10"/>
    <mergeCell ref="B11:P11"/>
    <mergeCell ref="B12:Q12"/>
  </mergeCells>
  <hyperlinks>
    <hyperlink ref="B5:P5" location="'1 - Sex and type of cause'!A1" display="Accidental deaths by sex: registered in Scotland, 1979 to 2014, with 5-year moving annual averages"/>
    <hyperlink ref="B6:P6" location="'2 - Cause of death'!A1" display="Accidental deaths by cause of death: registered in Scotland, 2000 to 2014, with 5-year moving annual averages"/>
    <hyperlink ref="B7:P7" location="'3 - All by age-group'!A1" display="Accidental deaths by age-group: registered in Scotland, 1979 to 2014, with 5-year moving annual averages"/>
    <hyperlink ref="B8:P8" location="'3M - Males by age-group'!A1" display="Accidental deaths males by age-group: registered in Scotland, 1979 to 2014, with 5-year moving annual averages"/>
    <hyperlink ref="B9:P9" location="'3F - Females by age-group'!A1" display="Accidental deaths females by age-group: registered in Scotland, 1979 to 2014, with 5-year moving annual averages"/>
    <hyperlink ref="B10:P10" location="'4 - Health Board'!A1" display="Accidental deaths by current Health Board area: registered in Scotland, 2000 to 2014, with five-year moving annual averages"/>
    <hyperlink ref="B11:P11" location="'5 - Local Authority'!A1" display="Accidental deaths by current Local Authority area: registered in Scotland, 2000 to 2014, with five-year moving annual averages"/>
    <hyperlink ref="B12:Q12" location="chart!A1" display="Accidental deaths registered in Scotland, 1979 to 2017, with five-year moving annual average and showing the likely range of values around the moving annual average"/>
  </hyperlinks>
  <pageMargins left="0.53" right="0.48" top="0.98425196850393704" bottom="0.69" header="0.51181102362204722" footer="0.33"/>
  <pageSetup scale="4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J49"/>
  <sheetViews>
    <sheetView showGridLines="0" workbookViewId="0">
      <selection sqref="A1:J2"/>
    </sheetView>
  </sheetViews>
  <sheetFormatPr defaultRowHeight="12.75"/>
  <cols>
    <col min="1" max="1" width="20.5703125" style="131" customWidth="1"/>
    <col min="2" max="2" width="13.140625" style="131" customWidth="1"/>
    <col min="3" max="3" width="11.85546875" style="131" customWidth="1"/>
    <col min="4" max="4" width="5.7109375" style="131" customWidth="1"/>
    <col min="5" max="6" width="8.7109375" style="131" customWidth="1"/>
    <col min="7" max="7" width="5.7109375" style="131" customWidth="1"/>
    <col min="8" max="9" width="8.7109375" style="131" customWidth="1"/>
    <col min="10" max="10" width="1.7109375" style="131" customWidth="1"/>
    <col min="11" max="11" width="56.7109375" style="131" customWidth="1"/>
    <col min="12" max="16384" width="9.140625" style="131"/>
  </cols>
  <sheetData>
    <row r="1" spans="1:10" ht="31.5" customHeight="1">
      <c r="A1" s="153" t="s">
        <v>187</v>
      </c>
      <c r="B1" s="153"/>
      <c r="C1" s="153"/>
      <c r="D1" s="153"/>
      <c r="E1" s="153"/>
      <c r="F1" s="153"/>
      <c r="G1" s="153"/>
      <c r="H1" s="153"/>
      <c r="I1" s="153"/>
      <c r="J1" s="153"/>
    </row>
    <row r="2" spans="1:10" ht="16.5" customHeight="1">
      <c r="A2" s="153"/>
      <c r="B2" s="153"/>
      <c r="C2" s="153"/>
      <c r="D2" s="153"/>
      <c r="E2" s="153"/>
      <c r="F2" s="153"/>
      <c r="G2" s="153"/>
      <c r="H2" s="153"/>
      <c r="I2" s="153"/>
      <c r="J2" s="153"/>
    </row>
    <row r="3" spans="1:10" ht="18" customHeight="1">
      <c r="A3" s="1"/>
    </row>
    <row r="5" spans="1:10" ht="13.5" customHeight="1" thickBot="1">
      <c r="A5" s="133"/>
      <c r="B5" s="2" t="s">
        <v>73</v>
      </c>
      <c r="C5" s="134"/>
      <c r="D5" s="134"/>
      <c r="E5" s="9" t="s">
        <v>71</v>
      </c>
      <c r="F5" s="134"/>
      <c r="G5" s="134"/>
      <c r="H5" s="9" t="s">
        <v>72</v>
      </c>
      <c r="I5" s="134"/>
    </row>
    <row r="6" spans="1:10" ht="38.25">
      <c r="A6" s="3"/>
      <c r="B6" s="135" t="s">
        <v>70</v>
      </c>
      <c r="C6" s="4" t="s">
        <v>24</v>
      </c>
      <c r="D6" s="4"/>
      <c r="E6" s="4" t="s">
        <v>78</v>
      </c>
      <c r="F6" s="4" t="s">
        <v>79</v>
      </c>
      <c r="G6" s="4"/>
      <c r="H6" s="4"/>
      <c r="I6" s="4"/>
    </row>
    <row r="7" spans="1:10">
      <c r="A7" s="133">
        <v>1979</v>
      </c>
      <c r="B7" s="136">
        <f>'1 - Sex and type of cause'!B7</f>
        <v>2533</v>
      </c>
      <c r="C7" s="5"/>
      <c r="D7" s="5"/>
      <c r="E7" s="5"/>
      <c r="F7" s="5"/>
      <c r="G7" s="5"/>
      <c r="H7" s="5"/>
      <c r="I7" s="5"/>
    </row>
    <row r="8" spans="1:10">
      <c r="A8" s="133">
        <v>1980</v>
      </c>
      <c r="B8" s="136">
        <f>'1 - Sex and type of cause'!B8</f>
        <v>2275</v>
      </c>
      <c r="C8" s="4"/>
      <c r="D8" s="4"/>
      <c r="E8" s="4"/>
      <c r="F8" s="4"/>
      <c r="G8" s="4"/>
      <c r="H8" s="4"/>
      <c r="I8" s="4"/>
    </row>
    <row r="9" spans="1:10">
      <c r="A9" s="133">
        <v>1981</v>
      </c>
      <c r="B9" s="136">
        <f>'1 - Sex and type of cause'!B9</f>
        <v>2220</v>
      </c>
      <c r="C9" s="10">
        <f>AVERAGE(B7:B9)</f>
        <v>2342.6666666666665</v>
      </c>
      <c r="D9" s="10"/>
      <c r="E9" s="10">
        <f t="shared" ref="E9:E38" si="0">C9-2*SQRT(C9)</f>
        <v>2245.8644628350044</v>
      </c>
      <c r="F9" s="10">
        <f t="shared" ref="F9:F38" si="1">C9+2*SQRT(C9)</f>
        <v>2439.4688704983287</v>
      </c>
      <c r="G9" s="6"/>
      <c r="H9" s="137" t="str">
        <f t="shared" ref="H9:H31" si="2">IF(B9&lt;E9,"LOW"," ")</f>
        <v>LOW</v>
      </c>
      <c r="I9" s="137" t="str">
        <f t="shared" ref="I9:I31" si="3">IF(B9&gt;F9,"HIGH"," " )</f>
        <v xml:space="preserve"> </v>
      </c>
    </row>
    <row r="10" spans="1:10">
      <c r="A10" s="133">
        <v>1982</v>
      </c>
      <c r="B10" s="136">
        <f>'1 - Sex and type of cause'!B10</f>
        <v>2213</v>
      </c>
      <c r="C10" s="10">
        <f t="shared" ref="C10:C30" si="4">AVERAGE(B8:B10)</f>
        <v>2236</v>
      </c>
      <c r="D10" s="10"/>
      <c r="E10" s="10">
        <f t="shared" si="0"/>
        <v>2141.4272766597051</v>
      </c>
      <c r="F10" s="10">
        <f t="shared" si="1"/>
        <v>2330.5727233402949</v>
      </c>
      <c r="G10" s="6"/>
      <c r="H10" s="137" t="str">
        <f t="shared" si="2"/>
        <v xml:space="preserve"> </v>
      </c>
      <c r="I10" s="137" t="str">
        <f t="shared" si="3"/>
        <v xml:space="preserve"> </v>
      </c>
    </row>
    <row r="11" spans="1:10">
      <c r="A11" s="133">
        <v>1983</v>
      </c>
      <c r="B11" s="136">
        <f>'1 - Sex and type of cause'!B11</f>
        <v>2045</v>
      </c>
      <c r="C11" s="10">
        <f t="shared" si="4"/>
        <v>2159.3333333333335</v>
      </c>
      <c r="D11" s="10"/>
      <c r="E11" s="10">
        <f t="shared" si="0"/>
        <v>2066.3960785141098</v>
      </c>
      <c r="F11" s="10">
        <f t="shared" si="1"/>
        <v>2252.2705881525571</v>
      </c>
      <c r="G11" s="6"/>
      <c r="H11" s="137" t="str">
        <f t="shared" si="2"/>
        <v>LOW</v>
      </c>
      <c r="I11" s="137" t="str">
        <f t="shared" si="3"/>
        <v xml:space="preserve"> </v>
      </c>
    </row>
    <row r="12" spans="1:10">
      <c r="A12" s="133">
        <v>1984</v>
      </c>
      <c r="B12" s="136">
        <f>'1 - Sex and type of cause'!B12</f>
        <v>1997</v>
      </c>
      <c r="C12" s="10">
        <f t="shared" si="4"/>
        <v>2085</v>
      </c>
      <c r="D12" s="10"/>
      <c r="E12" s="10">
        <f t="shared" si="0"/>
        <v>1993.676399545353</v>
      </c>
      <c r="F12" s="10">
        <f t="shared" si="1"/>
        <v>2176.323600454647</v>
      </c>
      <c r="G12" s="6"/>
      <c r="H12" s="137" t="str">
        <f t="shared" si="2"/>
        <v xml:space="preserve"> </v>
      </c>
      <c r="I12" s="137" t="str">
        <f t="shared" si="3"/>
        <v xml:space="preserve"> </v>
      </c>
    </row>
    <row r="13" spans="1:10">
      <c r="A13" s="133">
        <v>1985</v>
      </c>
      <c r="B13" s="136">
        <f>'1 - Sex and type of cause'!B13</f>
        <v>1936</v>
      </c>
      <c r="C13" s="10">
        <f t="shared" si="4"/>
        <v>1992.6666666666667</v>
      </c>
      <c r="D13" s="10"/>
      <c r="E13" s="10">
        <f t="shared" si="0"/>
        <v>1903.3880764746914</v>
      </c>
      <c r="F13" s="10">
        <f t="shared" si="1"/>
        <v>2081.9452568586421</v>
      </c>
      <c r="G13" s="6"/>
      <c r="H13" s="137" t="str">
        <f t="shared" si="2"/>
        <v xml:space="preserve"> </v>
      </c>
      <c r="I13" s="137" t="str">
        <f t="shared" si="3"/>
        <v xml:space="preserve"> </v>
      </c>
    </row>
    <row r="14" spans="1:10">
      <c r="A14" s="133">
        <v>1986</v>
      </c>
      <c r="B14" s="136">
        <f>'1 - Sex and type of cause'!B14</f>
        <v>2019</v>
      </c>
      <c r="C14" s="10">
        <f t="shared" si="4"/>
        <v>1984</v>
      </c>
      <c r="D14" s="10"/>
      <c r="E14" s="10">
        <f t="shared" si="0"/>
        <v>1894.9157701947197</v>
      </c>
      <c r="F14" s="10">
        <f t="shared" si="1"/>
        <v>2073.0842298052803</v>
      </c>
      <c r="G14" s="6"/>
      <c r="H14" s="137" t="str">
        <f t="shared" si="2"/>
        <v xml:space="preserve"> </v>
      </c>
      <c r="I14" s="137" t="str">
        <f t="shared" si="3"/>
        <v xml:space="preserve"> </v>
      </c>
    </row>
    <row r="15" spans="1:10">
      <c r="A15" s="133">
        <v>1987</v>
      </c>
      <c r="B15" s="136">
        <f>'1 - Sex and type of cause'!B15</f>
        <v>1805</v>
      </c>
      <c r="C15" s="10">
        <f t="shared" si="4"/>
        <v>1920</v>
      </c>
      <c r="D15" s="10"/>
      <c r="E15" s="10">
        <f t="shared" si="0"/>
        <v>1832.3643907991734</v>
      </c>
      <c r="F15" s="10">
        <f t="shared" si="1"/>
        <v>2007.6356092008266</v>
      </c>
      <c r="G15" s="6"/>
      <c r="H15" s="137" t="str">
        <f t="shared" si="2"/>
        <v>LOW</v>
      </c>
      <c r="I15" s="137" t="str">
        <f t="shared" si="3"/>
        <v xml:space="preserve"> </v>
      </c>
    </row>
    <row r="16" spans="1:10">
      <c r="A16" s="133">
        <v>1988</v>
      </c>
      <c r="B16" s="136">
        <f>'1 - Sex and type of cause'!B16</f>
        <v>1960</v>
      </c>
      <c r="C16" s="10">
        <f t="shared" si="4"/>
        <v>1928</v>
      </c>
      <c r="D16" s="10"/>
      <c r="E16" s="10">
        <f t="shared" si="0"/>
        <v>1840.1820063995995</v>
      </c>
      <c r="F16" s="10">
        <f t="shared" si="1"/>
        <v>2015.8179936004005</v>
      </c>
      <c r="G16" s="6"/>
      <c r="H16" s="137" t="str">
        <f t="shared" si="2"/>
        <v xml:space="preserve"> </v>
      </c>
      <c r="I16" s="137" t="str">
        <f t="shared" si="3"/>
        <v xml:space="preserve"> </v>
      </c>
    </row>
    <row r="17" spans="1:9">
      <c r="A17" s="133">
        <v>1989</v>
      </c>
      <c r="B17" s="136">
        <f>'1 - Sex and type of cause'!B17</f>
        <v>1768</v>
      </c>
      <c r="C17" s="10">
        <f t="shared" si="4"/>
        <v>1844.3333333333333</v>
      </c>
      <c r="D17" s="10"/>
      <c r="E17" s="10">
        <f t="shared" si="0"/>
        <v>1758.441929029216</v>
      </c>
      <c r="F17" s="10">
        <f t="shared" si="1"/>
        <v>1930.2247376374505</v>
      </c>
      <c r="G17" s="6"/>
      <c r="H17" s="137" t="str">
        <f t="shared" si="2"/>
        <v xml:space="preserve"> </v>
      </c>
      <c r="I17" s="137" t="str">
        <f t="shared" si="3"/>
        <v xml:space="preserve"> </v>
      </c>
    </row>
    <row r="18" spans="1:9">
      <c r="A18" s="133">
        <v>1990</v>
      </c>
      <c r="B18" s="136">
        <f>'1 - Sex and type of cause'!B18</f>
        <v>1694</v>
      </c>
      <c r="C18" s="10">
        <f t="shared" si="4"/>
        <v>1807.3333333333333</v>
      </c>
      <c r="D18" s="10"/>
      <c r="E18" s="10">
        <f t="shared" si="0"/>
        <v>1722.3078469581685</v>
      </c>
      <c r="F18" s="10">
        <f t="shared" si="1"/>
        <v>1892.358819708498</v>
      </c>
      <c r="G18" s="6"/>
      <c r="H18" s="137" t="str">
        <f t="shared" si="2"/>
        <v>LOW</v>
      </c>
      <c r="I18" s="137" t="str">
        <f t="shared" si="3"/>
        <v xml:space="preserve"> </v>
      </c>
    </row>
    <row r="19" spans="1:9">
      <c r="A19" s="133">
        <v>1991</v>
      </c>
      <c r="B19" s="136">
        <f>'1 - Sex and type of cause'!B19</f>
        <v>1642</v>
      </c>
      <c r="C19" s="10">
        <f t="shared" si="4"/>
        <v>1701.3333333333333</v>
      </c>
      <c r="D19" s="10"/>
      <c r="E19" s="10">
        <f t="shared" si="0"/>
        <v>1618.8388890759572</v>
      </c>
      <c r="F19" s="10">
        <f t="shared" si="1"/>
        <v>1783.8277775907093</v>
      </c>
      <c r="G19" s="6"/>
      <c r="H19" s="137" t="str">
        <f t="shared" si="2"/>
        <v xml:space="preserve"> </v>
      </c>
      <c r="I19" s="137" t="str">
        <f t="shared" si="3"/>
        <v xml:space="preserve"> </v>
      </c>
    </row>
    <row r="20" spans="1:9">
      <c r="A20" s="133">
        <v>1992</v>
      </c>
      <c r="B20" s="136">
        <f>'1 - Sex and type of cause'!B20</f>
        <v>1505</v>
      </c>
      <c r="C20" s="10">
        <f t="shared" si="4"/>
        <v>1613.6666666666667</v>
      </c>
      <c r="D20" s="10"/>
      <c r="E20" s="10">
        <f t="shared" si="0"/>
        <v>1533.3257265012276</v>
      </c>
      <c r="F20" s="10">
        <f t="shared" si="1"/>
        <v>1694.0076068321059</v>
      </c>
      <c r="G20" s="6"/>
      <c r="H20" s="137" t="str">
        <f t="shared" si="2"/>
        <v>LOW</v>
      </c>
      <c r="I20" s="137" t="str">
        <f t="shared" si="3"/>
        <v xml:space="preserve"> </v>
      </c>
    </row>
    <row r="21" spans="1:9">
      <c r="A21" s="133">
        <v>1993</v>
      </c>
      <c r="B21" s="136">
        <f>'1 - Sex and type of cause'!B21</f>
        <v>1391</v>
      </c>
      <c r="C21" s="10">
        <f t="shared" si="4"/>
        <v>1512.6666666666667</v>
      </c>
      <c r="D21" s="10"/>
      <c r="E21" s="10">
        <f t="shared" si="0"/>
        <v>1434.8806353585542</v>
      </c>
      <c r="F21" s="10">
        <f t="shared" si="1"/>
        <v>1590.4526979747793</v>
      </c>
      <c r="G21" s="6"/>
      <c r="H21" s="137" t="str">
        <f t="shared" si="2"/>
        <v>LOW</v>
      </c>
      <c r="I21" s="137" t="str">
        <f t="shared" si="3"/>
        <v xml:space="preserve"> </v>
      </c>
    </row>
    <row r="22" spans="1:9">
      <c r="A22" s="133">
        <v>1994</v>
      </c>
      <c r="B22" s="136">
        <f>'1 - Sex and type of cause'!B22</f>
        <v>1362</v>
      </c>
      <c r="C22" s="10">
        <f t="shared" si="4"/>
        <v>1419.3333333333333</v>
      </c>
      <c r="D22" s="10"/>
      <c r="E22" s="10">
        <f t="shared" si="0"/>
        <v>1343.9852521810349</v>
      </c>
      <c r="F22" s="10">
        <f t="shared" si="1"/>
        <v>1494.6814144856316</v>
      </c>
      <c r="G22" s="6"/>
      <c r="H22" s="137" t="str">
        <f t="shared" si="2"/>
        <v xml:space="preserve"> </v>
      </c>
      <c r="I22" s="137" t="str">
        <f t="shared" si="3"/>
        <v xml:space="preserve"> </v>
      </c>
    </row>
    <row r="23" spans="1:9">
      <c r="A23" s="133">
        <v>1995</v>
      </c>
      <c r="B23" s="136">
        <f>'1 - Sex and type of cause'!B23</f>
        <v>1377</v>
      </c>
      <c r="C23" s="10">
        <f t="shared" si="4"/>
        <v>1376.6666666666667</v>
      </c>
      <c r="D23" s="10"/>
      <c r="E23" s="10">
        <f t="shared" si="0"/>
        <v>1302.4597487501633</v>
      </c>
      <c r="F23" s="10">
        <f t="shared" si="1"/>
        <v>1450.8735845831702</v>
      </c>
      <c r="G23" s="6"/>
      <c r="H23" s="137" t="str">
        <f t="shared" si="2"/>
        <v xml:space="preserve"> </v>
      </c>
      <c r="I23" s="137" t="str">
        <f t="shared" si="3"/>
        <v xml:space="preserve"> </v>
      </c>
    </row>
    <row r="24" spans="1:9">
      <c r="A24" s="133">
        <v>1996</v>
      </c>
      <c r="B24" s="136">
        <f>'1 - Sex and type of cause'!B24</f>
        <v>1371</v>
      </c>
      <c r="C24" s="10">
        <f t="shared" si="4"/>
        <v>1370</v>
      </c>
      <c r="D24" s="10"/>
      <c r="E24" s="10">
        <f t="shared" si="0"/>
        <v>1295.9729779067129</v>
      </c>
      <c r="F24" s="10">
        <f t="shared" si="1"/>
        <v>1444.0270220932871</v>
      </c>
      <c r="G24" s="6"/>
      <c r="H24" s="137" t="str">
        <f t="shared" si="2"/>
        <v xml:space="preserve"> </v>
      </c>
      <c r="I24" s="137" t="str">
        <f t="shared" si="3"/>
        <v xml:space="preserve"> </v>
      </c>
    </row>
    <row r="25" spans="1:9">
      <c r="A25" s="133">
        <v>1997</v>
      </c>
      <c r="B25" s="136">
        <f>'1 - Sex and type of cause'!B25</f>
        <v>1299</v>
      </c>
      <c r="C25" s="10">
        <f t="shared" si="4"/>
        <v>1349</v>
      </c>
      <c r="D25" s="10"/>
      <c r="E25" s="10">
        <f t="shared" si="0"/>
        <v>1275.5425293111721</v>
      </c>
      <c r="F25" s="10">
        <f t="shared" si="1"/>
        <v>1422.4574706888279</v>
      </c>
      <c r="G25" s="6"/>
      <c r="H25" s="137" t="str">
        <f t="shared" si="2"/>
        <v xml:space="preserve"> </v>
      </c>
      <c r="I25" s="137" t="str">
        <f t="shared" si="3"/>
        <v xml:space="preserve"> </v>
      </c>
    </row>
    <row r="26" spans="1:9">
      <c r="A26" s="133">
        <v>1998</v>
      </c>
      <c r="B26" s="136">
        <f>'1 - Sex and type of cause'!B26</f>
        <v>1303</v>
      </c>
      <c r="C26" s="10">
        <f t="shared" si="4"/>
        <v>1324.3333333333333</v>
      </c>
      <c r="D26" s="10"/>
      <c r="E26" s="10">
        <f t="shared" si="0"/>
        <v>1251.5505514867089</v>
      </c>
      <c r="F26" s="10">
        <f t="shared" si="1"/>
        <v>1397.1161151799577</v>
      </c>
      <c r="G26" s="6"/>
      <c r="H26" s="137" t="str">
        <f t="shared" si="2"/>
        <v xml:space="preserve"> </v>
      </c>
      <c r="I26" s="137" t="str">
        <f t="shared" si="3"/>
        <v xml:space="preserve"> </v>
      </c>
    </row>
    <row r="27" spans="1:9">
      <c r="A27" s="133">
        <v>1999</v>
      </c>
      <c r="B27" s="136">
        <f>'1 - Sex and type of cause'!B27</f>
        <v>1359</v>
      </c>
      <c r="C27" s="10">
        <f t="shared" si="4"/>
        <v>1320.3333333333333</v>
      </c>
      <c r="D27" s="10"/>
      <c r="E27" s="10">
        <f t="shared" si="0"/>
        <v>1247.6605507160884</v>
      </c>
      <c r="F27" s="10">
        <f t="shared" si="1"/>
        <v>1393.0061159505781</v>
      </c>
      <c r="G27" s="6"/>
      <c r="H27" s="137" t="str">
        <f t="shared" si="2"/>
        <v xml:space="preserve"> </v>
      </c>
      <c r="I27" s="137" t="str">
        <f t="shared" si="3"/>
        <v xml:space="preserve"> </v>
      </c>
    </row>
    <row r="28" spans="1:9">
      <c r="A28" s="133">
        <v>2000</v>
      </c>
      <c r="B28" s="136">
        <f>'1 - Sex and type of cause'!B28</f>
        <v>1341</v>
      </c>
      <c r="C28" s="10">
        <f t="shared" si="4"/>
        <v>1334.3333333333333</v>
      </c>
      <c r="D28" s="10"/>
      <c r="E28" s="10">
        <f t="shared" si="0"/>
        <v>1261.2762780044102</v>
      </c>
      <c r="F28" s="10">
        <f t="shared" si="1"/>
        <v>1407.3903886622563</v>
      </c>
      <c r="G28" s="6"/>
      <c r="H28" s="137" t="str">
        <f t="shared" si="2"/>
        <v xml:space="preserve"> </v>
      </c>
      <c r="I28" s="137" t="str">
        <f t="shared" si="3"/>
        <v xml:space="preserve"> </v>
      </c>
    </row>
    <row r="29" spans="1:9">
      <c r="A29" s="133">
        <v>2001</v>
      </c>
      <c r="B29" s="136">
        <f>'1 - Sex and type of cause'!B29</f>
        <v>1350</v>
      </c>
      <c r="C29" s="10">
        <f t="shared" si="4"/>
        <v>1350</v>
      </c>
      <c r="D29" s="10"/>
      <c r="E29" s="10">
        <f t="shared" si="0"/>
        <v>1276.5153077165046</v>
      </c>
      <c r="F29" s="10">
        <f t="shared" si="1"/>
        <v>1423.4846922834954</v>
      </c>
      <c r="G29" s="6"/>
      <c r="H29" s="137" t="str">
        <f t="shared" si="2"/>
        <v xml:space="preserve"> </v>
      </c>
      <c r="I29" s="137" t="str">
        <f t="shared" si="3"/>
        <v xml:space="preserve"> </v>
      </c>
    </row>
    <row r="30" spans="1:9">
      <c r="A30" s="133">
        <v>2002</v>
      </c>
      <c r="B30" s="136">
        <f>'1 - Sex and type of cause'!B30</f>
        <v>1315</v>
      </c>
      <c r="C30" s="10">
        <f t="shared" si="4"/>
        <v>1335.3333333333333</v>
      </c>
      <c r="D30" s="10"/>
      <c r="E30" s="10">
        <f t="shared" si="0"/>
        <v>1262.2489072677663</v>
      </c>
      <c r="F30" s="10">
        <f t="shared" si="1"/>
        <v>1408.4177593989002</v>
      </c>
      <c r="G30" s="6"/>
      <c r="H30" s="137" t="str">
        <f t="shared" si="2"/>
        <v xml:space="preserve"> </v>
      </c>
      <c r="I30" s="137" t="str">
        <f t="shared" si="3"/>
        <v xml:space="preserve"> </v>
      </c>
    </row>
    <row r="31" spans="1:9">
      <c r="A31" s="133">
        <v>2003</v>
      </c>
      <c r="B31" s="136">
        <f>'1 - Sex and type of cause'!B31</f>
        <v>1326</v>
      </c>
      <c r="C31" s="10">
        <f>AVERAGE(B31:B33)</f>
        <v>1333.3333333333333</v>
      </c>
      <c r="D31" s="10"/>
      <c r="E31" s="10">
        <f t="shared" si="0"/>
        <v>1260.3036589993112</v>
      </c>
      <c r="F31" s="10">
        <f t="shared" si="1"/>
        <v>1406.3630076673553</v>
      </c>
      <c r="G31" s="6"/>
      <c r="H31" s="137" t="str">
        <f t="shared" si="2"/>
        <v xml:space="preserve"> </v>
      </c>
      <c r="I31" s="137" t="str">
        <f t="shared" si="3"/>
        <v xml:space="preserve"> </v>
      </c>
    </row>
    <row r="32" spans="1:9">
      <c r="A32" s="133">
        <v>2004</v>
      </c>
      <c r="B32" s="136">
        <f>'1 - Sex and type of cause'!B32</f>
        <v>1390</v>
      </c>
      <c r="C32" s="10">
        <f>AVERAGE(B31:B34)</f>
        <v>1316</v>
      </c>
      <c r="D32" s="10"/>
      <c r="E32" s="10">
        <f t="shared" si="0"/>
        <v>1243.4465714111318</v>
      </c>
      <c r="F32" s="10">
        <f t="shared" si="1"/>
        <v>1388.5534285888682</v>
      </c>
      <c r="G32" s="6"/>
      <c r="H32" s="137" t="str">
        <f t="shared" ref="H32:H37" si="5">IF(B32&lt;E32,"LOW"," ")</f>
        <v xml:space="preserve"> </v>
      </c>
      <c r="I32" s="137" t="str">
        <f t="shared" ref="I32:I37" si="6">IF(B32&gt;F32,"HIGH"," " )</f>
        <v>HIGH</v>
      </c>
    </row>
    <row r="33" spans="1:9">
      <c r="A33" s="133">
        <v>2005</v>
      </c>
      <c r="B33" s="136">
        <f>'1 - Sex and type of cause'!B33</f>
        <v>1284</v>
      </c>
      <c r="C33" s="10">
        <f t="shared" ref="C33:C38" si="7">AVERAGE(B31:B35)</f>
        <v>1310.5999999999999</v>
      </c>
      <c r="D33" s="10"/>
      <c r="E33" s="10">
        <f t="shared" si="0"/>
        <v>1238.195580245402</v>
      </c>
      <c r="F33" s="10">
        <f t="shared" si="1"/>
        <v>1383.0044197545978</v>
      </c>
      <c r="G33" s="6"/>
      <c r="H33" s="137" t="str">
        <f t="shared" si="5"/>
        <v xml:space="preserve"> </v>
      </c>
      <c r="I33" s="137" t="str">
        <f t="shared" si="6"/>
        <v xml:space="preserve"> </v>
      </c>
    </row>
    <row r="34" spans="1:9">
      <c r="A34" s="133">
        <v>2006</v>
      </c>
      <c r="B34" s="136">
        <f>'1 - Sex and type of cause'!B34</f>
        <v>1264</v>
      </c>
      <c r="C34" s="10">
        <f t="shared" si="7"/>
        <v>1297.5999999999999</v>
      </c>
      <c r="D34" s="10"/>
      <c r="E34" s="10">
        <f t="shared" si="0"/>
        <v>1225.5555692645155</v>
      </c>
      <c r="F34" s="10">
        <f t="shared" si="1"/>
        <v>1369.6444307354843</v>
      </c>
      <c r="G34" s="4"/>
      <c r="H34" s="137" t="str">
        <f t="shared" si="5"/>
        <v xml:space="preserve"> </v>
      </c>
      <c r="I34" s="137" t="str">
        <f t="shared" si="6"/>
        <v xml:space="preserve"> </v>
      </c>
    </row>
    <row r="35" spans="1:9">
      <c r="A35" s="133">
        <v>2007</v>
      </c>
      <c r="B35" s="136">
        <f>'1 - Sex and type of cause'!B35</f>
        <v>1289</v>
      </c>
      <c r="C35" s="10">
        <f t="shared" si="7"/>
        <v>1286</v>
      </c>
      <c r="D35" s="10"/>
      <c r="E35" s="10">
        <f t="shared" si="0"/>
        <v>1214.2783156918356</v>
      </c>
      <c r="F35" s="10">
        <f t="shared" si="1"/>
        <v>1357.7216843081644</v>
      </c>
      <c r="G35" s="4"/>
      <c r="H35" s="137" t="str">
        <f t="shared" si="5"/>
        <v xml:space="preserve"> </v>
      </c>
      <c r="I35" s="137" t="str">
        <f t="shared" si="6"/>
        <v xml:space="preserve"> </v>
      </c>
    </row>
    <row r="36" spans="1:9">
      <c r="A36" s="133">
        <v>2008</v>
      </c>
      <c r="B36" s="136">
        <f>'1 - Sex and type of cause'!B36</f>
        <v>1261</v>
      </c>
      <c r="C36" s="138">
        <f t="shared" si="7"/>
        <v>1288.2</v>
      </c>
      <c r="D36" s="10"/>
      <c r="E36" s="138">
        <f t="shared" si="0"/>
        <v>1216.4169936544868</v>
      </c>
      <c r="F36" s="138">
        <f t="shared" si="1"/>
        <v>1359.9830063455133</v>
      </c>
      <c r="G36" s="4"/>
      <c r="H36" s="137" t="str">
        <f t="shared" si="5"/>
        <v xml:space="preserve"> </v>
      </c>
      <c r="I36" s="137" t="str">
        <f t="shared" si="6"/>
        <v xml:space="preserve"> </v>
      </c>
    </row>
    <row r="37" spans="1:9">
      <c r="A37" s="133">
        <v>2009</v>
      </c>
      <c r="B37" s="136">
        <f>'1 - Sex and type of cause'!B37</f>
        <v>1332</v>
      </c>
      <c r="C37" s="10">
        <f t="shared" si="7"/>
        <v>1294.4000000000001</v>
      </c>
      <c r="D37" s="11"/>
      <c r="E37" s="10">
        <f t="shared" si="0"/>
        <v>1222.4444581703397</v>
      </c>
      <c r="F37" s="10">
        <f t="shared" si="1"/>
        <v>1366.3555418296605</v>
      </c>
      <c r="G37" s="7"/>
      <c r="H37" s="137" t="str">
        <f t="shared" si="5"/>
        <v xml:space="preserve"> </v>
      </c>
      <c r="I37" s="137" t="str">
        <f t="shared" si="6"/>
        <v xml:space="preserve"> </v>
      </c>
    </row>
    <row r="38" spans="1:9">
      <c r="A38" s="133">
        <v>2010</v>
      </c>
      <c r="B38" s="136">
        <f>'1 - Sex and type of cause'!B38</f>
        <v>1295</v>
      </c>
      <c r="C38" s="10">
        <f t="shared" si="7"/>
        <v>1286</v>
      </c>
      <c r="D38" s="7"/>
      <c r="E38" s="10">
        <f t="shared" si="0"/>
        <v>1214.2783156918356</v>
      </c>
      <c r="F38" s="10">
        <f t="shared" si="1"/>
        <v>1357.7216843081644</v>
      </c>
      <c r="G38" s="7"/>
      <c r="H38" s="137" t="str">
        <f>IF(B38&lt;E38,"LOW"," ")</f>
        <v xml:space="preserve"> </v>
      </c>
      <c r="I38" s="137" t="str">
        <f>IF(B38&gt;F38,"HIGH"," " )</f>
        <v xml:space="preserve"> </v>
      </c>
    </row>
    <row r="39" spans="1:9">
      <c r="A39" s="139">
        <v>2011</v>
      </c>
      <c r="B39" s="136">
        <f>'1 - Sex and type of cause'!B39</f>
        <v>1295</v>
      </c>
      <c r="C39" s="10">
        <f t="shared" ref="C39:C43" si="8">AVERAGE(B37:B41)</f>
        <v>1289.8</v>
      </c>
      <c r="D39" s="7"/>
      <c r="E39" s="10">
        <f t="shared" ref="E39:E41" si="9">C39-2*SQRT(C39)</f>
        <v>1217.9724286920405</v>
      </c>
      <c r="F39" s="10">
        <f t="shared" ref="F39:F41" si="10">C39+2*SQRT(C39)</f>
        <v>1361.6275713079594</v>
      </c>
      <c r="G39" s="7"/>
      <c r="H39" s="137" t="str">
        <f t="shared" ref="H39:H42" si="11">IF(B39&lt;E39,"LOW"," ")</f>
        <v xml:space="preserve"> </v>
      </c>
      <c r="I39" s="137" t="str">
        <f t="shared" ref="I39:I42" si="12">IF(B39&gt;F39,"HIGH"," " )</f>
        <v xml:space="preserve"> </v>
      </c>
    </row>
    <row r="40" spans="1:9">
      <c r="A40" s="139">
        <v>2012</v>
      </c>
      <c r="B40" s="136">
        <f>'1 - Sex and type of cause'!B40</f>
        <v>1247</v>
      </c>
      <c r="C40" s="10">
        <f t="shared" si="8"/>
        <v>1287.4000000000001</v>
      </c>
      <c r="D40" s="7"/>
      <c r="E40" s="10">
        <f t="shared" si="9"/>
        <v>1215.6392865141379</v>
      </c>
      <c r="F40" s="10">
        <f t="shared" si="10"/>
        <v>1359.1607134858623</v>
      </c>
      <c r="G40" s="7"/>
      <c r="H40" s="137" t="str">
        <f t="shared" si="11"/>
        <v xml:space="preserve"> </v>
      </c>
      <c r="I40" s="137" t="str">
        <f t="shared" si="12"/>
        <v xml:space="preserve"> </v>
      </c>
    </row>
    <row r="41" spans="1:9">
      <c r="A41" s="139">
        <v>2013</v>
      </c>
      <c r="B41" s="136">
        <f>'1 - Sex and type of cause'!B41</f>
        <v>1280</v>
      </c>
      <c r="C41" s="10">
        <f t="shared" si="8"/>
        <v>1308.8</v>
      </c>
      <c r="D41" s="7"/>
      <c r="E41" s="10">
        <f t="shared" si="9"/>
        <v>1236.4453180505918</v>
      </c>
      <c r="F41" s="10">
        <f t="shared" si="10"/>
        <v>1381.1546819494081</v>
      </c>
      <c r="G41" s="7"/>
      <c r="H41" s="137" t="str">
        <f t="shared" si="11"/>
        <v xml:space="preserve"> </v>
      </c>
      <c r="I41" s="137" t="str">
        <f t="shared" si="12"/>
        <v xml:space="preserve"> </v>
      </c>
    </row>
    <row r="42" spans="1:9">
      <c r="A42" s="139">
        <v>2014</v>
      </c>
      <c r="B42" s="136">
        <f>'1 - Sex and type of cause'!B42</f>
        <v>1320</v>
      </c>
      <c r="C42" s="10">
        <f t="shared" si="8"/>
        <v>1360.4</v>
      </c>
      <c r="D42" s="7"/>
      <c r="E42" s="10">
        <f>C42-2*SQRT(C42)</f>
        <v>1286.6327986161873</v>
      </c>
      <c r="F42" s="10">
        <f t="shared" ref="F42" si="13">C42+2*SQRT(C42)</f>
        <v>1434.1672013838129</v>
      </c>
      <c r="G42" s="7"/>
      <c r="H42" s="137" t="str">
        <f t="shared" si="11"/>
        <v xml:space="preserve"> </v>
      </c>
      <c r="I42" s="137" t="str">
        <f t="shared" si="12"/>
        <v xml:space="preserve"> </v>
      </c>
    </row>
    <row r="43" spans="1:9">
      <c r="A43" s="133">
        <v>2015</v>
      </c>
      <c r="B43" s="136">
        <f>'1 - Sex and type of cause'!B43</f>
        <v>1402</v>
      </c>
      <c r="C43" s="10">
        <f t="shared" si="8"/>
        <v>1426.8</v>
      </c>
      <c r="D43" s="7"/>
      <c r="E43" s="10">
        <f>C43-2*SQRT(C43)</f>
        <v>1351.2539875307768</v>
      </c>
      <c r="F43" s="10">
        <f t="shared" ref="F43" si="14">C43+2*SQRT(C43)</f>
        <v>1502.3460124692231</v>
      </c>
      <c r="G43" s="7"/>
      <c r="H43" s="137" t="str">
        <f>IF(B43&lt;E43,"LOW"," ")</f>
        <v xml:space="preserve"> </v>
      </c>
      <c r="I43" s="137" t="str">
        <f t="shared" ref="I43" si="15">IF(B43&gt;F43,"HIGH"," " )</f>
        <v xml:space="preserve"> </v>
      </c>
    </row>
    <row r="44" spans="1:9">
      <c r="A44" s="139">
        <v>2016</v>
      </c>
      <c r="B44" s="136">
        <f>'1 - Sex and type of cause'!B44</f>
        <v>1553</v>
      </c>
      <c r="C44" s="7"/>
      <c r="D44" s="7"/>
      <c r="E44" s="7"/>
      <c r="F44" s="7"/>
      <c r="G44" s="7"/>
      <c r="H44" s="7"/>
      <c r="I44" s="7"/>
    </row>
    <row r="45" spans="1:9">
      <c r="A45" s="139">
        <v>2017</v>
      </c>
      <c r="B45" s="136">
        <v>1579</v>
      </c>
      <c r="C45" s="7"/>
      <c r="D45" s="7"/>
      <c r="E45" s="7"/>
      <c r="F45" s="7"/>
      <c r="G45" s="7"/>
      <c r="H45" s="7"/>
      <c r="I45" s="7"/>
    </row>
    <row r="46" spans="1:9" ht="13.5" thickBot="1">
      <c r="A46" s="140"/>
      <c r="B46" s="134"/>
      <c r="C46" s="8"/>
      <c r="D46" s="8"/>
      <c r="E46" s="8"/>
      <c r="F46" s="8"/>
      <c r="G46" s="8"/>
      <c r="H46" s="8"/>
      <c r="I46" s="8"/>
    </row>
    <row r="48" spans="1:9">
      <c r="A48" s="46" t="s">
        <v>147</v>
      </c>
    </row>
    <row r="49" ht="15.75" customHeight="1"/>
  </sheetData>
  <mergeCells count="1">
    <mergeCell ref="A1:J2"/>
  </mergeCells>
  <phoneticPr fontId="6" type="noConversion"/>
  <pageMargins left="0.74803149606299213" right="0.74803149606299213" top="0.98425196850393704" bottom="0.98425196850393704" header="0.51181102362204722" footer="0.51181102362204722"/>
  <pageSetup paperSize="9" scale="92" orientation="portrait" r:id="rId1"/>
  <headerFooter alignWithMargins="0">
    <oddFooter>&amp;L&amp;Z&amp;F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8"/>
  <sheetViews>
    <sheetView zoomScaleNormal="100" workbookViewId="0">
      <selection sqref="A1:I1"/>
    </sheetView>
  </sheetViews>
  <sheetFormatPr defaultRowHeight="12.75"/>
  <cols>
    <col min="1" max="1" width="25.5703125" style="12" customWidth="1"/>
    <col min="2" max="3" width="11.7109375" style="12" customWidth="1"/>
    <col min="4" max="4" width="2.7109375" style="12" customWidth="1"/>
    <col min="5" max="6" width="11.7109375" style="12" customWidth="1"/>
    <col min="7" max="7" width="2.7109375" style="12" customWidth="1"/>
    <col min="8" max="9" width="11.7109375" style="15" customWidth="1"/>
    <col min="10" max="10" width="2.140625" style="12" customWidth="1"/>
    <col min="11" max="11" width="56.7109375" style="12" customWidth="1"/>
    <col min="12" max="16384" width="9.140625" style="12"/>
  </cols>
  <sheetData>
    <row r="1" spans="1:12" ht="19.5" customHeight="1">
      <c r="A1" s="147" t="s">
        <v>167</v>
      </c>
      <c r="B1" s="147"/>
      <c r="C1" s="147"/>
      <c r="D1" s="147"/>
      <c r="E1" s="147"/>
      <c r="F1" s="147"/>
      <c r="G1" s="147"/>
      <c r="H1" s="147"/>
      <c r="I1" s="147"/>
      <c r="K1" s="141" t="s">
        <v>188</v>
      </c>
    </row>
    <row r="2" spans="1:12" ht="15.75">
      <c r="A2" s="13" t="s">
        <v>166</v>
      </c>
      <c r="B2" s="14"/>
    </row>
    <row r="4" spans="1:12" ht="13.5" thickBot="1">
      <c r="A4" s="16"/>
      <c r="B4" s="148" t="s">
        <v>73</v>
      </c>
      <c r="C4" s="148"/>
      <c r="D4" s="18"/>
      <c r="E4" s="149" t="s">
        <v>1</v>
      </c>
      <c r="F4" s="149"/>
      <c r="G4" s="18"/>
      <c r="H4" s="149" t="s">
        <v>2</v>
      </c>
      <c r="I4" s="149"/>
      <c r="J4" s="19"/>
    </row>
    <row r="5" spans="1:12" ht="51">
      <c r="A5" s="20"/>
      <c r="B5" s="18" t="s">
        <v>70</v>
      </c>
      <c r="C5" s="21" t="s">
        <v>97</v>
      </c>
      <c r="D5" s="18"/>
      <c r="E5" s="18" t="s">
        <v>94</v>
      </c>
      <c r="F5" s="21" t="s">
        <v>97</v>
      </c>
      <c r="G5" s="18"/>
      <c r="H5" s="22" t="s">
        <v>94</v>
      </c>
      <c r="I5" s="21" t="s">
        <v>97</v>
      </c>
      <c r="J5" s="22"/>
    </row>
    <row r="6" spans="1:12" ht="12.75" customHeight="1">
      <c r="A6" s="20" t="s">
        <v>0</v>
      </c>
      <c r="B6" s="18"/>
      <c r="C6" s="18"/>
      <c r="D6" s="18"/>
      <c r="E6" s="18"/>
      <c r="G6" s="18"/>
      <c r="H6" s="18"/>
      <c r="J6" s="22"/>
      <c r="L6" s="110"/>
    </row>
    <row r="7" spans="1:12" ht="12.75" customHeight="1">
      <c r="A7" s="16">
        <v>1979</v>
      </c>
      <c r="B7" s="23">
        <v>2533</v>
      </c>
      <c r="C7" s="24"/>
      <c r="D7" s="25"/>
      <c r="E7" s="23">
        <v>1450</v>
      </c>
      <c r="G7" s="25"/>
      <c r="H7" s="23">
        <v>1083</v>
      </c>
      <c r="I7" s="12"/>
      <c r="J7" s="26"/>
      <c r="L7" s="110"/>
    </row>
    <row r="8" spans="1:12" ht="12.75" customHeight="1">
      <c r="A8" s="16">
        <v>1980</v>
      </c>
      <c r="B8" s="23">
        <v>2275</v>
      </c>
      <c r="C8" s="24"/>
      <c r="D8" s="25"/>
      <c r="E8" s="23">
        <v>1299</v>
      </c>
      <c r="G8" s="25"/>
      <c r="H8" s="23">
        <v>976</v>
      </c>
      <c r="I8" s="12"/>
      <c r="J8" s="26"/>
      <c r="L8" s="110"/>
    </row>
    <row r="9" spans="1:12" ht="12.75" customHeight="1">
      <c r="A9" s="16">
        <v>1981</v>
      </c>
      <c r="B9" s="23">
        <v>2220</v>
      </c>
      <c r="C9" s="27">
        <f t="shared" ref="C9:C36" si="0">AVERAGE(B7:B11)</f>
        <v>2257.1999999999998</v>
      </c>
      <c r="D9" s="25"/>
      <c r="E9" s="23">
        <v>1222</v>
      </c>
      <c r="F9" s="27">
        <f t="shared" ref="F9:F43" si="1">AVERAGE(E7:E11)</f>
        <v>1259.8</v>
      </c>
      <c r="G9" s="25"/>
      <c r="H9" s="23">
        <v>998</v>
      </c>
      <c r="I9" s="27">
        <f t="shared" ref="I9:I43" si="2">AVERAGE(H7:H11)</f>
        <v>997.4</v>
      </c>
      <c r="J9" s="26"/>
      <c r="L9" s="110"/>
    </row>
    <row r="10" spans="1:12" ht="12.75" customHeight="1">
      <c r="A10" s="16">
        <v>1982</v>
      </c>
      <c r="B10" s="23">
        <v>2213</v>
      </c>
      <c r="C10" s="27">
        <f t="shared" si="0"/>
        <v>2150</v>
      </c>
      <c r="D10" s="25"/>
      <c r="E10" s="23">
        <v>1213</v>
      </c>
      <c r="F10" s="27">
        <f t="shared" si="1"/>
        <v>1189.4000000000001</v>
      </c>
      <c r="G10" s="25"/>
      <c r="H10" s="23">
        <v>1000</v>
      </c>
      <c r="I10" s="27">
        <f t="shared" si="2"/>
        <v>960.6</v>
      </c>
      <c r="J10" s="26"/>
      <c r="L10" s="110"/>
    </row>
    <row r="11" spans="1:12" ht="12.75" customHeight="1">
      <c r="A11" s="16">
        <v>1983</v>
      </c>
      <c r="B11" s="23">
        <v>2045</v>
      </c>
      <c r="C11" s="27">
        <f t="shared" si="0"/>
        <v>2082.1999999999998</v>
      </c>
      <c r="D11" s="25"/>
      <c r="E11" s="23">
        <v>1115</v>
      </c>
      <c r="F11" s="27">
        <f t="shared" si="1"/>
        <v>1137.2</v>
      </c>
      <c r="G11" s="25"/>
      <c r="H11" s="23">
        <v>930</v>
      </c>
      <c r="I11" s="27">
        <f t="shared" si="2"/>
        <v>945</v>
      </c>
      <c r="J11" s="26"/>
      <c r="L11" s="110"/>
    </row>
    <row r="12" spans="1:12" ht="12.75" customHeight="1">
      <c r="A12" s="16">
        <v>1984</v>
      </c>
      <c r="B12" s="23">
        <v>1997</v>
      </c>
      <c r="C12" s="27">
        <f t="shared" si="0"/>
        <v>2042</v>
      </c>
      <c r="D12" s="25"/>
      <c r="E12" s="23">
        <v>1098</v>
      </c>
      <c r="F12" s="27">
        <f t="shared" si="1"/>
        <v>1120.5999999999999</v>
      </c>
      <c r="G12" s="25"/>
      <c r="H12" s="23">
        <v>899</v>
      </c>
      <c r="I12" s="27">
        <f t="shared" si="2"/>
        <v>921.4</v>
      </c>
      <c r="J12" s="26"/>
      <c r="L12" s="110"/>
    </row>
    <row r="13" spans="1:12" ht="12.75" customHeight="1">
      <c r="A13" s="16">
        <v>1985</v>
      </c>
      <c r="B13" s="23">
        <v>1936</v>
      </c>
      <c r="C13" s="27">
        <f t="shared" si="0"/>
        <v>1960.4</v>
      </c>
      <c r="D13" s="25"/>
      <c r="E13" s="23">
        <v>1038</v>
      </c>
      <c r="F13" s="27">
        <f t="shared" si="1"/>
        <v>1081.4000000000001</v>
      </c>
      <c r="G13" s="25"/>
      <c r="H13" s="23">
        <v>898</v>
      </c>
      <c r="I13" s="27">
        <f t="shared" si="2"/>
        <v>879</v>
      </c>
      <c r="J13" s="26"/>
      <c r="L13" s="110"/>
    </row>
    <row r="14" spans="1:12" ht="12.75" customHeight="1">
      <c r="A14" s="16">
        <v>1986</v>
      </c>
      <c r="B14" s="23">
        <v>2019</v>
      </c>
      <c r="C14" s="27">
        <f t="shared" si="0"/>
        <v>1943.4</v>
      </c>
      <c r="D14" s="25"/>
      <c r="E14" s="23">
        <v>1139</v>
      </c>
      <c r="F14" s="27">
        <f t="shared" si="1"/>
        <v>1088.5999999999999</v>
      </c>
      <c r="G14" s="25"/>
      <c r="H14" s="23">
        <v>880</v>
      </c>
      <c r="I14" s="27">
        <f t="shared" si="2"/>
        <v>854.8</v>
      </c>
      <c r="J14" s="26"/>
      <c r="L14" s="110"/>
    </row>
    <row r="15" spans="1:12" ht="12.75" customHeight="1">
      <c r="A15" s="16">
        <v>1987</v>
      </c>
      <c r="B15" s="23">
        <v>1805</v>
      </c>
      <c r="C15" s="27">
        <f t="shared" si="0"/>
        <v>1897.6</v>
      </c>
      <c r="D15" s="25"/>
      <c r="E15" s="23">
        <v>1017</v>
      </c>
      <c r="F15" s="27">
        <f t="shared" si="1"/>
        <v>1050.5999999999999</v>
      </c>
      <c r="G15" s="25"/>
      <c r="H15" s="23">
        <v>788</v>
      </c>
      <c r="I15" s="27">
        <f t="shared" si="2"/>
        <v>847</v>
      </c>
      <c r="J15" s="26"/>
      <c r="L15" s="110"/>
    </row>
    <row r="16" spans="1:12" ht="12.75" customHeight="1">
      <c r="A16" s="16">
        <v>1988</v>
      </c>
      <c r="B16" s="23">
        <v>1960</v>
      </c>
      <c r="C16" s="27">
        <f t="shared" si="0"/>
        <v>1849.2</v>
      </c>
      <c r="D16" s="25"/>
      <c r="E16" s="23">
        <v>1151</v>
      </c>
      <c r="F16" s="27">
        <f t="shared" si="1"/>
        <v>1036.2</v>
      </c>
      <c r="G16" s="25"/>
      <c r="H16" s="23">
        <v>809</v>
      </c>
      <c r="I16" s="27">
        <f t="shared" si="2"/>
        <v>813</v>
      </c>
      <c r="J16" s="26"/>
      <c r="L16" s="110"/>
    </row>
    <row r="17" spans="1:12" ht="12.75" customHeight="1">
      <c r="A17" s="16">
        <v>1989</v>
      </c>
      <c r="B17" s="23">
        <v>1768</v>
      </c>
      <c r="C17" s="27">
        <f t="shared" si="0"/>
        <v>1773.8</v>
      </c>
      <c r="D17" s="25"/>
      <c r="E17" s="23">
        <v>908</v>
      </c>
      <c r="F17" s="27">
        <f t="shared" si="1"/>
        <v>986.6</v>
      </c>
      <c r="G17" s="25"/>
      <c r="H17" s="23">
        <v>860</v>
      </c>
      <c r="I17" s="27">
        <f t="shared" si="2"/>
        <v>787.2</v>
      </c>
      <c r="J17" s="26"/>
      <c r="L17" s="110"/>
    </row>
    <row r="18" spans="1:12" ht="12.75" customHeight="1">
      <c r="A18" s="16">
        <v>1990</v>
      </c>
      <c r="B18" s="23">
        <v>1694</v>
      </c>
      <c r="C18" s="27">
        <f t="shared" si="0"/>
        <v>1713.8</v>
      </c>
      <c r="D18" s="25"/>
      <c r="E18" s="23">
        <v>966</v>
      </c>
      <c r="F18" s="27">
        <f t="shared" si="1"/>
        <v>947.4</v>
      </c>
      <c r="G18" s="25"/>
      <c r="H18" s="23">
        <v>728</v>
      </c>
      <c r="I18" s="27">
        <f t="shared" si="2"/>
        <v>766.4</v>
      </c>
      <c r="J18" s="26"/>
      <c r="L18" s="110"/>
    </row>
    <row r="19" spans="1:12" ht="12.75" customHeight="1">
      <c r="A19" s="16">
        <v>1991</v>
      </c>
      <c r="B19" s="23">
        <v>1642</v>
      </c>
      <c r="C19" s="27">
        <f t="shared" si="0"/>
        <v>1600</v>
      </c>
      <c r="D19" s="25"/>
      <c r="E19" s="23">
        <v>891</v>
      </c>
      <c r="F19" s="27">
        <f t="shared" si="1"/>
        <v>865.4</v>
      </c>
      <c r="G19" s="25"/>
      <c r="H19" s="23">
        <v>751</v>
      </c>
      <c r="I19" s="27">
        <f t="shared" si="2"/>
        <v>734.6</v>
      </c>
      <c r="J19" s="26"/>
      <c r="L19" s="110"/>
    </row>
    <row r="20" spans="1:12" ht="12.75" customHeight="1">
      <c r="A20" s="16">
        <v>1992</v>
      </c>
      <c r="B20" s="23">
        <v>1505</v>
      </c>
      <c r="C20" s="27">
        <f t="shared" si="0"/>
        <v>1518.8</v>
      </c>
      <c r="D20" s="25"/>
      <c r="E20" s="23">
        <v>821</v>
      </c>
      <c r="F20" s="27">
        <f t="shared" si="1"/>
        <v>838.6</v>
      </c>
      <c r="G20" s="25"/>
      <c r="H20" s="23">
        <v>684</v>
      </c>
      <c r="I20" s="27">
        <f t="shared" si="2"/>
        <v>680.2</v>
      </c>
      <c r="J20" s="26"/>
      <c r="L20" s="110"/>
    </row>
    <row r="21" spans="1:12" ht="12.75" customHeight="1">
      <c r="A21" s="16">
        <v>1993</v>
      </c>
      <c r="B21" s="23">
        <v>1391</v>
      </c>
      <c r="C21" s="27">
        <f t="shared" si="0"/>
        <v>1455.4</v>
      </c>
      <c r="D21" s="25"/>
      <c r="E21" s="23">
        <v>741</v>
      </c>
      <c r="F21" s="27">
        <f t="shared" si="1"/>
        <v>790.8</v>
      </c>
      <c r="G21" s="25"/>
      <c r="H21" s="23">
        <v>650</v>
      </c>
      <c r="I21" s="27">
        <f t="shared" si="2"/>
        <v>664.6</v>
      </c>
      <c r="J21" s="26"/>
      <c r="L21" s="110"/>
    </row>
    <row r="22" spans="1:12" ht="12.75" customHeight="1">
      <c r="A22" s="16">
        <v>1994</v>
      </c>
      <c r="B22" s="23">
        <v>1362</v>
      </c>
      <c r="C22" s="27">
        <f t="shared" si="0"/>
        <v>1401.2</v>
      </c>
      <c r="D22" s="25"/>
      <c r="E22" s="23">
        <v>774</v>
      </c>
      <c r="F22" s="27">
        <f t="shared" si="1"/>
        <v>758.4</v>
      </c>
      <c r="G22" s="25"/>
      <c r="H22" s="23">
        <v>588</v>
      </c>
      <c r="I22" s="27">
        <f t="shared" si="2"/>
        <v>642.79999999999995</v>
      </c>
      <c r="J22" s="26"/>
      <c r="L22" s="110"/>
    </row>
    <row r="23" spans="1:12" ht="12.75" customHeight="1">
      <c r="A23" s="16">
        <v>1995</v>
      </c>
      <c r="B23" s="23">
        <v>1377</v>
      </c>
      <c r="C23" s="27">
        <f t="shared" si="0"/>
        <v>1360</v>
      </c>
      <c r="D23" s="25"/>
      <c r="E23" s="23">
        <v>727</v>
      </c>
      <c r="F23" s="27">
        <f t="shared" si="1"/>
        <v>730.6</v>
      </c>
      <c r="G23" s="25"/>
      <c r="H23" s="23">
        <v>650</v>
      </c>
      <c r="I23" s="27">
        <f t="shared" si="2"/>
        <v>629.4</v>
      </c>
      <c r="J23" s="26"/>
      <c r="L23" s="110"/>
    </row>
    <row r="24" spans="1:12" ht="12.75" customHeight="1">
      <c r="A24" s="16">
        <v>1996</v>
      </c>
      <c r="B24" s="23">
        <v>1371</v>
      </c>
      <c r="C24" s="27">
        <f t="shared" si="0"/>
        <v>1342.4</v>
      </c>
      <c r="D24" s="25"/>
      <c r="E24" s="23">
        <v>729</v>
      </c>
      <c r="F24" s="27">
        <f t="shared" si="1"/>
        <v>723.4</v>
      </c>
      <c r="G24" s="25"/>
      <c r="H24" s="23">
        <v>642</v>
      </c>
      <c r="I24" s="27">
        <f t="shared" si="2"/>
        <v>619</v>
      </c>
      <c r="J24" s="26"/>
      <c r="L24" s="110"/>
    </row>
    <row r="25" spans="1:12" ht="12.75" customHeight="1">
      <c r="A25" s="16">
        <v>1997</v>
      </c>
      <c r="B25" s="23">
        <v>1299</v>
      </c>
      <c r="C25" s="27">
        <f t="shared" si="0"/>
        <v>1341.8</v>
      </c>
      <c r="D25" s="25"/>
      <c r="E25" s="23">
        <v>682</v>
      </c>
      <c r="F25" s="27">
        <f t="shared" si="1"/>
        <v>708</v>
      </c>
      <c r="G25" s="25"/>
      <c r="H25" s="23">
        <v>617</v>
      </c>
      <c r="I25" s="27">
        <f t="shared" si="2"/>
        <v>633.79999999999995</v>
      </c>
      <c r="J25" s="26"/>
      <c r="L25" s="110"/>
    </row>
    <row r="26" spans="1:12" ht="12.75" customHeight="1">
      <c r="A26" s="16">
        <v>1998</v>
      </c>
      <c r="B26" s="23">
        <v>1303</v>
      </c>
      <c r="C26" s="27">
        <f t="shared" si="0"/>
        <v>1334.6</v>
      </c>
      <c r="D26" s="25"/>
      <c r="E26" s="23">
        <v>705</v>
      </c>
      <c r="F26" s="27">
        <f t="shared" si="1"/>
        <v>704.4</v>
      </c>
      <c r="G26" s="25"/>
      <c r="H26" s="23">
        <v>598</v>
      </c>
      <c r="I26" s="27">
        <f t="shared" si="2"/>
        <v>630.20000000000005</v>
      </c>
      <c r="J26" s="26"/>
      <c r="L26" s="110"/>
    </row>
    <row r="27" spans="1:12" ht="12.75" customHeight="1">
      <c r="A27" s="16">
        <v>1999</v>
      </c>
      <c r="B27" s="23">
        <v>1359</v>
      </c>
      <c r="C27" s="27">
        <f t="shared" si="0"/>
        <v>1330.4</v>
      </c>
      <c r="D27" s="25"/>
      <c r="E27" s="23">
        <v>697</v>
      </c>
      <c r="F27" s="27">
        <f t="shared" si="1"/>
        <v>708.4</v>
      </c>
      <c r="G27" s="25"/>
      <c r="H27" s="23">
        <v>662</v>
      </c>
      <c r="I27" s="27">
        <f t="shared" si="2"/>
        <v>622</v>
      </c>
      <c r="J27" s="26"/>
      <c r="L27" s="110"/>
    </row>
    <row r="28" spans="1:12" ht="12.75" customHeight="1">
      <c r="A28" s="16">
        <v>2000</v>
      </c>
      <c r="B28" s="23">
        <v>1341</v>
      </c>
      <c r="C28" s="27">
        <f t="shared" si="0"/>
        <v>1333.6</v>
      </c>
      <c r="D28" s="25"/>
      <c r="E28" s="28">
        <v>709</v>
      </c>
      <c r="F28" s="27">
        <f t="shared" si="1"/>
        <v>710.2</v>
      </c>
      <c r="G28" s="25"/>
      <c r="H28" s="28">
        <v>632</v>
      </c>
      <c r="I28" s="27">
        <f t="shared" si="2"/>
        <v>623.4</v>
      </c>
      <c r="J28" s="26"/>
      <c r="L28" s="110"/>
    </row>
    <row r="29" spans="1:12" ht="12.75" customHeight="1">
      <c r="A29" s="16">
        <v>2001</v>
      </c>
      <c r="B29" s="23">
        <v>1350</v>
      </c>
      <c r="C29" s="27">
        <f t="shared" si="0"/>
        <v>1338.2</v>
      </c>
      <c r="D29" s="18"/>
      <c r="E29" s="28">
        <v>749</v>
      </c>
      <c r="F29" s="27">
        <f t="shared" si="1"/>
        <v>711.6</v>
      </c>
      <c r="G29" s="18"/>
      <c r="H29" s="28">
        <v>601</v>
      </c>
      <c r="I29" s="27">
        <f t="shared" si="2"/>
        <v>626.6</v>
      </c>
      <c r="J29" s="22"/>
      <c r="L29" s="110"/>
    </row>
    <row r="30" spans="1:12" ht="12.75" customHeight="1">
      <c r="A30" s="16">
        <v>2002</v>
      </c>
      <c r="B30" s="23">
        <v>1315</v>
      </c>
      <c r="C30" s="27">
        <f t="shared" si="0"/>
        <v>1344.4</v>
      </c>
      <c r="D30" s="18"/>
      <c r="E30" s="28">
        <v>691</v>
      </c>
      <c r="F30" s="27">
        <f t="shared" si="1"/>
        <v>723.8</v>
      </c>
      <c r="G30" s="18"/>
      <c r="H30" s="28">
        <v>624</v>
      </c>
      <c r="I30" s="27">
        <f t="shared" si="2"/>
        <v>620.6</v>
      </c>
      <c r="J30" s="22"/>
      <c r="L30" s="110"/>
    </row>
    <row r="31" spans="1:12" ht="12.75" customHeight="1">
      <c r="A31" s="16">
        <v>2003</v>
      </c>
      <c r="B31" s="23">
        <v>1326</v>
      </c>
      <c r="C31" s="27">
        <f t="shared" si="0"/>
        <v>1333</v>
      </c>
      <c r="D31" s="18"/>
      <c r="E31" s="28">
        <v>712</v>
      </c>
      <c r="F31" s="27">
        <f t="shared" si="1"/>
        <v>718.8</v>
      </c>
      <c r="G31" s="18"/>
      <c r="H31" s="28">
        <v>614</v>
      </c>
      <c r="I31" s="27">
        <f t="shared" si="2"/>
        <v>614.20000000000005</v>
      </c>
      <c r="J31" s="22"/>
      <c r="L31" s="110"/>
    </row>
    <row r="32" spans="1:12" ht="12.75" customHeight="1">
      <c r="A32" s="16">
        <v>2004</v>
      </c>
      <c r="B32" s="23">
        <v>1390</v>
      </c>
      <c r="C32" s="27">
        <f t="shared" si="0"/>
        <v>1315.8</v>
      </c>
      <c r="D32" s="18"/>
      <c r="E32" s="28">
        <v>758</v>
      </c>
      <c r="F32" s="27">
        <f t="shared" si="1"/>
        <v>713.4</v>
      </c>
      <c r="G32" s="18"/>
      <c r="H32" s="28">
        <v>632</v>
      </c>
      <c r="I32" s="27">
        <f t="shared" si="2"/>
        <v>602.4</v>
      </c>
      <c r="J32" s="22"/>
      <c r="L32" s="110"/>
    </row>
    <row r="33" spans="1:12" ht="12.75" customHeight="1">
      <c r="A33" s="16">
        <v>2005</v>
      </c>
      <c r="B33" s="23">
        <v>1284</v>
      </c>
      <c r="C33" s="27">
        <f t="shared" si="0"/>
        <v>1310.5999999999999</v>
      </c>
      <c r="D33" s="18"/>
      <c r="E33" s="28">
        <v>684</v>
      </c>
      <c r="F33" s="27">
        <f t="shared" si="1"/>
        <v>716.8</v>
      </c>
      <c r="G33" s="18"/>
      <c r="H33" s="28">
        <v>600</v>
      </c>
      <c r="I33" s="27">
        <f t="shared" si="2"/>
        <v>593.79999999999995</v>
      </c>
      <c r="J33" s="22"/>
      <c r="L33" s="110"/>
    </row>
    <row r="34" spans="1:12" ht="12.75" customHeight="1">
      <c r="A34" s="16">
        <v>2006</v>
      </c>
      <c r="B34" s="23">
        <v>1264</v>
      </c>
      <c r="C34" s="27">
        <f t="shared" si="0"/>
        <v>1297.5999999999999</v>
      </c>
      <c r="D34" s="18"/>
      <c r="E34" s="28">
        <v>722</v>
      </c>
      <c r="F34" s="27">
        <f t="shared" si="1"/>
        <v>713.6</v>
      </c>
      <c r="G34" s="18"/>
      <c r="H34" s="28">
        <v>542</v>
      </c>
      <c r="I34" s="27">
        <f t="shared" si="2"/>
        <v>584</v>
      </c>
      <c r="J34" s="22"/>
      <c r="L34" s="110"/>
    </row>
    <row r="35" spans="1:12" ht="12.75" customHeight="1">
      <c r="A35" s="16">
        <v>2007</v>
      </c>
      <c r="B35" s="23">
        <v>1289</v>
      </c>
      <c r="C35" s="27">
        <f t="shared" si="0"/>
        <v>1286</v>
      </c>
      <c r="E35" s="28">
        <v>708</v>
      </c>
      <c r="F35" s="27">
        <f t="shared" si="1"/>
        <v>710.8</v>
      </c>
      <c r="H35" s="28">
        <v>581</v>
      </c>
      <c r="I35" s="27">
        <f t="shared" si="2"/>
        <v>575.20000000000005</v>
      </c>
      <c r="J35" s="22"/>
      <c r="L35" s="110"/>
    </row>
    <row r="36" spans="1:12" ht="12.75" customHeight="1">
      <c r="A36" s="16">
        <v>2008</v>
      </c>
      <c r="B36" s="23">
        <v>1261</v>
      </c>
      <c r="C36" s="27">
        <f t="shared" si="0"/>
        <v>1288.2</v>
      </c>
      <c r="E36" s="28">
        <v>696</v>
      </c>
      <c r="F36" s="27">
        <f t="shared" si="1"/>
        <v>713.2</v>
      </c>
      <c r="H36" s="28">
        <v>565</v>
      </c>
      <c r="I36" s="27">
        <f t="shared" si="2"/>
        <v>575</v>
      </c>
      <c r="J36" s="22"/>
      <c r="L36" s="110"/>
    </row>
    <row r="37" spans="1:12" ht="12.75" customHeight="1">
      <c r="A37" s="16">
        <v>2009</v>
      </c>
      <c r="B37" s="23">
        <v>1332</v>
      </c>
      <c r="C37" s="27">
        <f t="shared" ref="C37:C43" si="3">AVERAGE(B35:B39)</f>
        <v>1294.4000000000001</v>
      </c>
      <c r="E37" s="28">
        <v>744</v>
      </c>
      <c r="F37" s="27">
        <f t="shared" si="1"/>
        <v>707.4</v>
      </c>
      <c r="G37" s="18"/>
      <c r="H37" s="28">
        <v>588</v>
      </c>
      <c r="I37" s="27">
        <f t="shared" si="2"/>
        <v>587</v>
      </c>
      <c r="J37" s="22"/>
      <c r="L37" s="110"/>
    </row>
    <row r="38" spans="1:12" ht="12.75" customHeight="1">
      <c r="A38" s="29">
        <v>2010</v>
      </c>
      <c r="B38" s="23">
        <v>1295</v>
      </c>
      <c r="C38" s="27">
        <f t="shared" si="3"/>
        <v>1286</v>
      </c>
      <c r="E38" s="28">
        <v>696</v>
      </c>
      <c r="F38" s="27">
        <f t="shared" si="1"/>
        <v>704.4</v>
      </c>
      <c r="G38" s="18"/>
      <c r="H38" s="28">
        <v>599</v>
      </c>
      <c r="I38" s="27">
        <f t="shared" si="2"/>
        <v>581.6</v>
      </c>
      <c r="J38" s="22"/>
      <c r="L38" s="110"/>
    </row>
    <row r="39" spans="1:12" ht="12.75" customHeight="1">
      <c r="A39" s="30" t="s">
        <v>98</v>
      </c>
      <c r="B39" s="31">
        <v>1295</v>
      </c>
      <c r="C39" s="27">
        <f t="shared" si="3"/>
        <v>1289.8</v>
      </c>
      <c r="D39" s="15"/>
      <c r="E39" s="32">
        <v>693</v>
      </c>
      <c r="F39" s="27">
        <f t="shared" si="1"/>
        <v>705.2</v>
      </c>
      <c r="G39" s="15"/>
      <c r="H39" s="32">
        <v>602</v>
      </c>
      <c r="I39" s="27">
        <f t="shared" si="2"/>
        <v>584.6</v>
      </c>
      <c r="J39" s="22"/>
      <c r="L39" s="110"/>
    </row>
    <row r="40" spans="1:12" ht="12.75" customHeight="1">
      <c r="A40" s="30" t="s">
        <v>100</v>
      </c>
      <c r="B40" s="31">
        <v>1247</v>
      </c>
      <c r="C40" s="27">
        <f t="shared" si="3"/>
        <v>1287.4000000000001</v>
      </c>
      <c r="E40" s="32">
        <v>693</v>
      </c>
      <c r="F40" s="27">
        <f t="shared" si="1"/>
        <v>697.8</v>
      </c>
      <c r="H40" s="32">
        <v>554</v>
      </c>
      <c r="I40" s="27">
        <f t="shared" si="2"/>
        <v>589.6</v>
      </c>
      <c r="J40" s="22"/>
      <c r="L40" s="110"/>
    </row>
    <row r="41" spans="1:12" ht="12.75" customHeight="1">
      <c r="A41" s="30" t="s">
        <v>127</v>
      </c>
      <c r="B41" s="31">
        <v>1280</v>
      </c>
      <c r="C41" s="27">
        <f t="shared" si="3"/>
        <v>1308.8</v>
      </c>
      <c r="E41" s="32">
        <v>700</v>
      </c>
      <c r="F41" s="27">
        <f t="shared" si="1"/>
        <v>704</v>
      </c>
      <c r="H41" s="32">
        <v>580</v>
      </c>
      <c r="I41" s="27">
        <f t="shared" si="2"/>
        <v>604.79999999999995</v>
      </c>
      <c r="J41" s="22"/>
      <c r="L41" s="110"/>
    </row>
    <row r="42" spans="1:12" ht="12.75" customHeight="1">
      <c r="A42" s="30" t="s">
        <v>131</v>
      </c>
      <c r="B42" s="31">
        <v>1320</v>
      </c>
      <c r="C42" s="27">
        <f t="shared" si="3"/>
        <v>1360.4</v>
      </c>
      <c r="E42" s="32">
        <v>707</v>
      </c>
      <c r="F42" s="27">
        <f t="shared" si="1"/>
        <v>733.2</v>
      </c>
      <c r="H42" s="32">
        <v>613</v>
      </c>
      <c r="I42" s="27">
        <f t="shared" si="2"/>
        <v>627.20000000000005</v>
      </c>
      <c r="J42" s="22"/>
    </row>
    <row r="43" spans="1:12" ht="12.75" customHeight="1">
      <c r="A43" s="30" t="s">
        <v>137</v>
      </c>
      <c r="B43" s="31">
        <v>1402</v>
      </c>
      <c r="C43" s="27">
        <f t="shared" si="3"/>
        <v>1426.8</v>
      </c>
      <c r="E43" s="32">
        <v>727</v>
      </c>
      <c r="F43" s="27">
        <f t="shared" si="1"/>
        <v>757</v>
      </c>
      <c r="H43" s="32">
        <v>675</v>
      </c>
      <c r="I43" s="27">
        <f t="shared" si="2"/>
        <v>669.8</v>
      </c>
      <c r="J43" s="22"/>
    </row>
    <row r="44" spans="1:12" ht="12.75" customHeight="1">
      <c r="A44" s="30" t="s">
        <v>140</v>
      </c>
      <c r="B44" s="31">
        <v>1553</v>
      </c>
      <c r="C44" s="33"/>
      <c r="E44" s="32">
        <v>839</v>
      </c>
      <c r="H44" s="32">
        <v>714</v>
      </c>
      <c r="I44" s="12"/>
      <c r="J44" s="22"/>
    </row>
    <row r="45" spans="1:12" ht="12.75" customHeight="1">
      <c r="A45" s="30" t="s">
        <v>145</v>
      </c>
      <c r="B45" s="31">
        <v>1579</v>
      </c>
      <c r="C45" s="33"/>
      <c r="E45" s="32">
        <v>812</v>
      </c>
      <c r="H45" s="32">
        <v>767</v>
      </c>
      <c r="I45" s="12"/>
      <c r="J45" s="22"/>
    </row>
    <row r="46" spans="1:12" ht="12.75" customHeight="1">
      <c r="A46" s="30"/>
      <c r="B46" s="31"/>
      <c r="C46" s="33"/>
      <c r="E46" s="32"/>
      <c r="H46" s="32"/>
      <c r="I46" s="12"/>
      <c r="J46" s="22"/>
    </row>
    <row r="47" spans="1:12" ht="6" customHeight="1">
      <c r="A47" s="34"/>
      <c r="B47" s="35"/>
      <c r="C47" s="35"/>
      <c r="D47" s="35"/>
      <c r="E47" s="35"/>
      <c r="F47" s="35"/>
      <c r="G47" s="35"/>
      <c r="H47" s="35"/>
      <c r="I47" s="35"/>
      <c r="J47" s="22"/>
    </row>
    <row r="48" spans="1:12" ht="6" customHeight="1">
      <c r="A48" s="30"/>
      <c r="B48" s="31"/>
      <c r="C48" s="33"/>
      <c r="E48" s="32"/>
      <c r="H48" s="32"/>
      <c r="I48" s="12"/>
      <c r="J48" s="22"/>
    </row>
    <row r="49" spans="1:10" ht="12.75" customHeight="1">
      <c r="A49" s="36" t="s">
        <v>81</v>
      </c>
      <c r="B49" s="37">
        <v>1657</v>
      </c>
      <c r="C49" s="38"/>
      <c r="D49" s="39"/>
      <c r="E49" s="40">
        <v>970</v>
      </c>
      <c r="G49" s="40"/>
      <c r="H49" s="40">
        <v>687</v>
      </c>
      <c r="I49" s="12"/>
      <c r="J49" s="22"/>
    </row>
    <row r="50" spans="1:10" ht="12.75" customHeight="1">
      <c r="A50" s="36" t="s">
        <v>99</v>
      </c>
      <c r="B50" s="37">
        <v>1629</v>
      </c>
      <c r="C50" s="38"/>
      <c r="D50" s="39"/>
      <c r="E50" s="40">
        <v>985</v>
      </c>
      <c r="G50" s="40"/>
      <c r="H50" s="40">
        <v>644</v>
      </c>
      <c r="I50" s="12"/>
      <c r="J50" s="22"/>
    </row>
    <row r="51" spans="1:10" ht="12.75" customHeight="1">
      <c r="A51" s="36" t="s">
        <v>128</v>
      </c>
      <c r="B51" s="37">
        <v>1664</v>
      </c>
      <c r="C51" s="38"/>
      <c r="D51" s="39"/>
      <c r="E51" s="40">
        <v>989</v>
      </c>
      <c r="G51" s="40"/>
      <c r="H51" s="40">
        <v>675</v>
      </c>
      <c r="I51" s="12"/>
      <c r="J51" s="22"/>
    </row>
    <row r="52" spans="1:10" ht="12.75" customHeight="1">
      <c r="A52" s="36" t="s">
        <v>132</v>
      </c>
      <c r="B52" s="37">
        <v>1750</v>
      </c>
      <c r="C52" s="38"/>
      <c r="D52" s="39"/>
      <c r="E52" s="23">
        <v>1031</v>
      </c>
      <c r="G52" s="40"/>
      <c r="H52" s="40">
        <v>719</v>
      </c>
      <c r="I52" s="12"/>
      <c r="J52" s="22"/>
    </row>
    <row r="53" spans="1:10" ht="12.75" customHeight="1">
      <c r="A53" s="36" t="s">
        <v>138</v>
      </c>
      <c r="B53" s="37">
        <v>1892</v>
      </c>
      <c r="C53" s="38"/>
      <c r="D53" s="39"/>
      <c r="E53" s="23">
        <v>1085</v>
      </c>
      <c r="G53" s="40"/>
      <c r="H53" s="40">
        <v>807</v>
      </c>
      <c r="I53" s="12"/>
      <c r="J53" s="22"/>
    </row>
    <row r="54" spans="1:10" ht="12.75" customHeight="1">
      <c r="A54" s="36" t="s">
        <v>141</v>
      </c>
      <c r="B54" s="37">
        <v>2216</v>
      </c>
      <c r="C54" s="38"/>
      <c r="D54" s="39"/>
      <c r="E54" s="23">
        <v>1320</v>
      </c>
      <c r="G54" s="40"/>
      <c r="H54" s="40">
        <v>896</v>
      </c>
      <c r="I54" s="12"/>
      <c r="J54" s="22"/>
    </row>
    <row r="55" spans="1:10" ht="12.75" customHeight="1">
      <c r="A55" s="36" t="s">
        <v>146</v>
      </c>
      <c r="B55" s="37">
        <v>2348</v>
      </c>
      <c r="C55" s="38"/>
      <c r="D55" s="39"/>
      <c r="E55" s="23">
        <v>1362</v>
      </c>
      <c r="G55" s="40"/>
      <c r="H55" s="40">
        <v>986</v>
      </c>
      <c r="I55" s="12"/>
      <c r="J55" s="22"/>
    </row>
    <row r="56" spans="1:10" ht="12.75" customHeight="1" thickBot="1">
      <c r="A56" s="41"/>
      <c r="B56" s="17"/>
      <c r="C56" s="17"/>
      <c r="D56" s="17"/>
      <c r="E56" s="17"/>
      <c r="F56" s="17"/>
      <c r="G56" s="17"/>
      <c r="H56" s="17"/>
      <c r="I56" s="17"/>
      <c r="J56" s="22"/>
    </row>
    <row r="58" spans="1:10" ht="16.5" customHeight="1">
      <c r="A58" s="45" t="s">
        <v>134</v>
      </c>
    </row>
    <row r="59" spans="1:10" ht="12.75" customHeight="1">
      <c r="A59" s="145" t="s">
        <v>180</v>
      </c>
      <c r="B59" s="145"/>
      <c r="C59" s="145"/>
      <c r="D59" s="145"/>
      <c r="E59" s="145"/>
      <c r="F59" s="145"/>
      <c r="G59" s="145"/>
      <c r="H59" s="145"/>
      <c r="I59" s="145"/>
      <c r="J59" s="132"/>
    </row>
    <row r="60" spans="1:10">
      <c r="A60" s="145"/>
      <c r="B60" s="145"/>
      <c r="C60" s="145"/>
      <c r="D60" s="145"/>
      <c r="E60" s="145"/>
      <c r="F60" s="145"/>
      <c r="G60" s="145"/>
      <c r="H60" s="145"/>
      <c r="I60" s="145"/>
      <c r="J60" s="132"/>
    </row>
    <row r="61" spans="1:10" ht="11.25" customHeight="1">
      <c r="A61" s="145"/>
      <c r="B61" s="145"/>
      <c r="C61" s="145"/>
      <c r="D61" s="145"/>
      <c r="E61" s="145"/>
      <c r="F61" s="145"/>
      <c r="G61" s="145"/>
      <c r="H61" s="145"/>
      <c r="I61" s="145"/>
      <c r="J61" s="132"/>
    </row>
    <row r="62" spans="1:10" ht="9" customHeight="1">
      <c r="A62" s="145"/>
      <c r="B62" s="145"/>
      <c r="C62" s="145"/>
      <c r="D62" s="145"/>
      <c r="E62" s="145"/>
      <c r="F62" s="145"/>
      <c r="G62" s="145"/>
      <c r="H62" s="145"/>
      <c r="I62" s="145"/>
      <c r="J62" s="132"/>
    </row>
    <row r="63" spans="1:10">
      <c r="A63" s="123" t="s">
        <v>168</v>
      </c>
    </row>
    <row r="64" spans="1:10" ht="12" customHeight="1">
      <c r="A64" s="145" t="s">
        <v>181</v>
      </c>
      <c r="B64" s="145"/>
      <c r="C64" s="145"/>
      <c r="D64" s="145"/>
      <c r="E64" s="145"/>
      <c r="F64" s="145"/>
      <c r="G64" s="145"/>
      <c r="H64" s="145"/>
      <c r="I64" s="145"/>
    </row>
    <row r="65" spans="1:9" ht="12" customHeight="1">
      <c r="A65" s="145"/>
      <c r="B65" s="145"/>
      <c r="C65" s="145"/>
      <c r="D65" s="145"/>
      <c r="E65" s="145"/>
      <c r="F65" s="145"/>
      <c r="G65" s="145"/>
      <c r="H65" s="145"/>
      <c r="I65" s="145"/>
    </row>
    <row r="66" spans="1:9" ht="12" customHeight="1">
      <c r="A66" s="145"/>
      <c r="B66" s="145"/>
      <c r="C66" s="145"/>
      <c r="D66" s="145"/>
      <c r="E66" s="145"/>
      <c r="F66" s="145"/>
      <c r="G66" s="145"/>
      <c r="H66" s="145"/>
      <c r="I66" s="145"/>
    </row>
    <row r="67" spans="1:9">
      <c r="A67" s="146" t="s">
        <v>182</v>
      </c>
      <c r="B67" s="146"/>
      <c r="C67" s="146"/>
    </row>
    <row r="68" spans="1:9" ht="8.25" customHeight="1"/>
    <row r="69" spans="1:9" ht="12.75" customHeight="1">
      <c r="A69" s="46" t="s">
        <v>147</v>
      </c>
    </row>
    <row r="103" spans="1:1">
      <c r="A103" s="110"/>
    </row>
    <row r="104" spans="1:1">
      <c r="A104" s="110"/>
    </row>
    <row r="105" spans="1:1">
      <c r="A105" s="110"/>
    </row>
    <row r="106" spans="1:1">
      <c r="A106" s="110"/>
    </row>
    <row r="107" spans="1:1">
      <c r="A107" s="110"/>
    </row>
    <row r="108" spans="1:1">
      <c r="A108" s="110"/>
    </row>
    <row r="109" spans="1:1">
      <c r="A109" s="110"/>
    </row>
    <row r="110" spans="1:1">
      <c r="A110" s="110"/>
    </row>
    <row r="111" spans="1:1">
      <c r="A111" s="110"/>
    </row>
    <row r="112" spans="1:1">
      <c r="A112" s="110"/>
    </row>
    <row r="113" spans="1:1">
      <c r="A113" s="110"/>
    </row>
    <row r="114" spans="1:1">
      <c r="A114" s="110"/>
    </row>
    <row r="115" spans="1:1">
      <c r="A115" s="110"/>
    </row>
    <row r="116" spans="1:1">
      <c r="A116" s="110"/>
    </row>
    <row r="117" spans="1:1">
      <c r="A117" s="110"/>
    </row>
    <row r="118" spans="1:1">
      <c r="A118" s="110"/>
    </row>
    <row r="119" spans="1:1">
      <c r="A119" s="110"/>
    </row>
    <row r="120" spans="1:1">
      <c r="A120" s="110"/>
    </row>
    <row r="121" spans="1:1">
      <c r="A121" s="110"/>
    </row>
    <row r="122" spans="1:1">
      <c r="A122" s="110"/>
    </row>
    <row r="123" spans="1:1">
      <c r="A123" s="110"/>
    </row>
    <row r="124" spans="1:1">
      <c r="A124" s="110"/>
    </row>
    <row r="125" spans="1:1">
      <c r="A125" s="110"/>
    </row>
    <row r="126" spans="1:1">
      <c r="A126" s="110"/>
    </row>
    <row r="127" spans="1:1">
      <c r="A127" s="110"/>
    </row>
    <row r="128" spans="1:1">
      <c r="A128" s="110"/>
    </row>
    <row r="129" spans="1:1">
      <c r="A129" s="110"/>
    </row>
    <row r="130" spans="1:1">
      <c r="A130" s="110"/>
    </row>
    <row r="131" spans="1:1">
      <c r="A131" s="110"/>
    </row>
    <row r="132" spans="1:1">
      <c r="A132" s="110"/>
    </row>
    <row r="133" spans="1:1">
      <c r="A133" s="110"/>
    </row>
    <row r="134" spans="1:1">
      <c r="A134" s="110"/>
    </row>
    <row r="135" spans="1:1">
      <c r="A135" s="110"/>
    </row>
    <row r="136" spans="1:1">
      <c r="A136" s="110"/>
    </row>
    <row r="137" spans="1:1">
      <c r="A137" s="110"/>
    </row>
    <row r="138" spans="1:1">
      <c r="A138" s="110"/>
    </row>
  </sheetData>
  <sortState ref="A99:A134">
    <sortCondition ref="A99"/>
  </sortState>
  <mergeCells count="7">
    <mergeCell ref="A64:I66"/>
    <mergeCell ref="A67:C67"/>
    <mergeCell ref="A1:I1"/>
    <mergeCell ref="B4:C4"/>
    <mergeCell ref="E4:F4"/>
    <mergeCell ref="H4:I4"/>
    <mergeCell ref="A59:I62"/>
  </mergeCells>
  <phoneticPr fontId="6" type="noConversion"/>
  <hyperlinks>
    <hyperlink ref="A63" r:id="rId1"/>
    <hyperlink ref="K1" location="Contents!A1" display="back to contents"/>
  </hyperlinks>
  <pageMargins left="0.53" right="0.48" top="0.98425196850393704" bottom="0.69" header="0.51181102362204722" footer="0.33"/>
  <pageSetup paperSize="9" scale="83" orientation="portrait" r:id="rId2"/>
  <headerFooter alignWithMargins="0">
    <oddFooter>&amp;L&amp;Z&amp;F     &amp;A</oddFooter>
  </headerFooter>
  <ignoredErrors>
    <ignoredError sqref="C9:C40 F9:F40 I9:I40 C41:I41 C42 F42 I4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zoomScaleNormal="100" workbookViewId="0">
      <selection sqref="A1:J1"/>
    </sheetView>
  </sheetViews>
  <sheetFormatPr defaultRowHeight="12.75"/>
  <cols>
    <col min="1" max="1" width="28.5703125" style="12" customWidth="1"/>
    <col min="2" max="12" width="12.7109375" style="12" customWidth="1"/>
    <col min="13" max="13" width="2.7109375" style="12" customWidth="1"/>
    <col min="14" max="14" width="32.5703125" style="12" customWidth="1"/>
    <col min="15" max="16384" width="9.140625" style="12"/>
  </cols>
  <sheetData>
    <row r="1" spans="1:14" ht="16.5" customHeight="1">
      <c r="A1" s="155" t="s">
        <v>173</v>
      </c>
      <c r="B1" s="155"/>
      <c r="C1" s="155"/>
      <c r="D1" s="155"/>
      <c r="E1" s="155"/>
      <c r="F1" s="155"/>
      <c r="G1" s="155"/>
      <c r="H1" s="155"/>
      <c r="I1" s="155"/>
      <c r="J1" s="155"/>
      <c r="L1" s="156" t="s">
        <v>188</v>
      </c>
      <c r="M1" s="156"/>
    </row>
    <row r="2" spans="1:14" ht="18" customHeight="1"/>
    <row r="3" spans="1:14" ht="18" customHeight="1" thickBot="1">
      <c r="B3" s="154" t="s">
        <v>96</v>
      </c>
      <c r="C3" s="154"/>
      <c r="D3" s="154"/>
      <c r="E3" s="154"/>
      <c r="F3" s="154"/>
      <c r="G3" s="154"/>
      <c r="H3" s="154"/>
      <c r="I3" s="154"/>
      <c r="J3" s="154"/>
      <c r="K3" s="154"/>
      <c r="L3" s="154"/>
    </row>
    <row r="4" spans="1:14" ht="63.75">
      <c r="B4" s="50" t="s">
        <v>83</v>
      </c>
      <c r="C4" s="50" t="s">
        <v>84</v>
      </c>
      <c r="D4" s="50" t="s">
        <v>85</v>
      </c>
      <c r="E4" s="50" t="s">
        <v>3</v>
      </c>
      <c r="F4" s="50" t="s">
        <v>86</v>
      </c>
      <c r="G4" s="50" t="s">
        <v>87</v>
      </c>
      <c r="H4" s="50" t="s">
        <v>88</v>
      </c>
      <c r="I4" s="18" t="s">
        <v>89</v>
      </c>
      <c r="J4" s="50" t="s">
        <v>90</v>
      </c>
      <c r="K4" s="50" t="s">
        <v>91</v>
      </c>
      <c r="L4" s="50" t="s">
        <v>92</v>
      </c>
    </row>
    <row r="5" spans="1:14">
      <c r="A5" s="20" t="s">
        <v>0</v>
      </c>
      <c r="N5" s="51"/>
    </row>
    <row r="6" spans="1:14">
      <c r="A6" s="16">
        <v>2000</v>
      </c>
      <c r="B6" s="52">
        <v>1341</v>
      </c>
      <c r="C6" s="53">
        <v>345</v>
      </c>
      <c r="D6" s="53">
        <v>675</v>
      </c>
      <c r="E6" s="53">
        <v>15</v>
      </c>
      <c r="F6" s="53">
        <v>54</v>
      </c>
      <c r="G6" s="53">
        <v>70</v>
      </c>
      <c r="H6" s="53">
        <v>29</v>
      </c>
      <c r="I6" s="53">
        <v>34</v>
      </c>
      <c r="J6" s="53">
        <v>38</v>
      </c>
      <c r="K6" s="53">
        <v>20</v>
      </c>
      <c r="L6" s="53">
        <v>61</v>
      </c>
      <c r="N6" s="54"/>
    </row>
    <row r="7" spans="1:14">
      <c r="A7" s="16">
        <v>2001</v>
      </c>
      <c r="B7" s="55">
        <v>1350</v>
      </c>
      <c r="C7" s="56">
        <v>376</v>
      </c>
      <c r="D7" s="56">
        <v>626</v>
      </c>
      <c r="E7" s="56">
        <v>22</v>
      </c>
      <c r="F7" s="56">
        <v>61</v>
      </c>
      <c r="G7" s="56">
        <v>86</v>
      </c>
      <c r="H7" s="56">
        <v>37</v>
      </c>
      <c r="I7" s="53">
        <v>50</v>
      </c>
      <c r="J7" s="53">
        <v>27</v>
      </c>
      <c r="K7" s="53">
        <v>14</v>
      </c>
      <c r="L7" s="53">
        <v>51</v>
      </c>
    </row>
    <row r="8" spans="1:14">
      <c r="A8" s="16">
        <v>2002</v>
      </c>
      <c r="B8" s="55">
        <v>1315</v>
      </c>
      <c r="C8" s="56">
        <v>329</v>
      </c>
      <c r="D8" s="56">
        <v>668</v>
      </c>
      <c r="E8" s="56">
        <v>13</v>
      </c>
      <c r="F8" s="56">
        <v>55</v>
      </c>
      <c r="G8" s="56">
        <v>68</v>
      </c>
      <c r="H8" s="56">
        <v>33</v>
      </c>
      <c r="I8" s="53">
        <v>37</v>
      </c>
      <c r="J8" s="53">
        <v>40</v>
      </c>
      <c r="K8" s="53">
        <v>26</v>
      </c>
      <c r="L8" s="53">
        <v>46</v>
      </c>
    </row>
    <row r="9" spans="1:14">
      <c r="A9" s="16">
        <v>2003</v>
      </c>
      <c r="B9" s="55">
        <v>1326</v>
      </c>
      <c r="C9" s="56">
        <v>363</v>
      </c>
      <c r="D9" s="56">
        <v>668</v>
      </c>
      <c r="E9" s="56">
        <v>17</v>
      </c>
      <c r="F9" s="56">
        <v>56</v>
      </c>
      <c r="G9" s="56">
        <v>74</v>
      </c>
      <c r="H9" s="56">
        <v>23</v>
      </c>
      <c r="I9" s="53">
        <v>30</v>
      </c>
      <c r="J9" s="53">
        <v>20</v>
      </c>
      <c r="K9" s="53">
        <v>21</v>
      </c>
      <c r="L9" s="53">
        <v>54</v>
      </c>
    </row>
    <row r="10" spans="1:14">
      <c r="A10" s="16">
        <v>2004</v>
      </c>
      <c r="B10" s="55">
        <v>1390</v>
      </c>
      <c r="C10" s="56">
        <v>329</v>
      </c>
      <c r="D10" s="56">
        <v>690</v>
      </c>
      <c r="E10" s="56">
        <v>14</v>
      </c>
      <c r="F10" s="56">
        <v>56</v>
      </c>
      <c r="G10" s="56">
        <v>93</v>
      </c>
      <c r="H10" s="56">
        <v>32</v>
      </c>
      <c r="I10" s="53">
        <v>57</v>
      </c>
      <c r="J10" s="53">
        <v>34</v>
      </c>
      <c r="K10" s="53">
        <v>21</v>
      </c>
      <c r="L10" s="53">
        <v>64</v>
      </c>
    </row>
    <row r="11" spans="1:14">
      <c r="A11" s="16">
        <v>2005</v>
      </c>
      <c r="B11" s="55">
        <v>1284</v>
      </c>
      <c r="C11" s="56">
        <v>301</v>
      </c>
      <c r="D11" s="56">
        <v>676</v>
      </c>
      <c r="E11" s="56">
        <v>9</v>
      </c>
      <c r="F11" s="56">
        <v>60</v>
      </c>
      <c r="G11" s="56">
        <v>51</v>
      </c>
      <c r="H11" s="56">
        <v>29</v>
      </c>
      <c r="I11" s="53">
        <v>48</v>
      </c>
      <c r="J11" s="53">
        <v>37</v>
      </c>
      <c r="K11" s="53">
        <v>16</v>
      </c>
      <c r="L11" s="53">
        <v>57</v>
      </c>
    </row>
    <row r="12" spans="1:14">
      <c r="A12" s="16">
        <v>2006</v>
      </c>
      <c r="B12" s="55">
        <v>1264</v>
      </c>
      <c r="C12" s="56">
        <v>330</v>
      </c>
      <c r="D12" s="56">
        <v>642</v>
      </c>
      <c r="E12" s="56">
        <v>9</v>
      </c>
      <c r="F12" s="56">
        <v>60</v>
      </c>
      <c r="G12" s="56">
        <v>37</v>
      </c>
      <c r="H12" s="56">
        <v>23</v>
      </c>
      <c r="I12" s="53">
        <v>70</v>
      </c>
      <c r="J12" s="53">
        <v>23</v>
      </c>
      <c r="K12" s="53">
        <v>12</v>
      </c>
      <c r="L12" s="53">
        <v>58</v>
      </c>
    </row>
    <row r="13" spans="1:14">
      <c r="A13" s="16">
        <v>2007</v>
      </c>
      <c r="B13" s="55">
        <v>1289</v>
      </c>
      <c r="C13" s="56">
        <v>312</v>
      </c>
      <c r="D13" s="56">
        <v>658</v>
      </c>
      <c r="E13" s="56">
        <v>17</v>
      </c>
      <c r="F13" s="56">
        <v>49</v>
      </c>
      <c r="G13" s="56">
        <v>51</v>
      </c>
      <c r="H13" s="56">
        <v>26</v>
      </c>
      <c r="I13" s="53">
        <v>63</v>
      </c>
      <c r="J13" s="53">
        <v>27</v>
      </c>
      <c r="K13" s="53">
        <v>20</v>
      </c>
      <c r="L13" s="53">
        <v>66</v>
      </c>
    </row>
    <row r="14" spans="1:14" ht="12.75" customHeight="1">
      <c r="A14" s="16">
        <v>2008</v>
      </c>
      <c r="B14" s="55">
        <v>1261</v>
      </c>
      <c r="C14" s="56">
        <v>290</v>
      </c>
      <c r="D14" s="56">
        <v>634</v>
      </c>
      <c r="E14" s="56">
        <v>7</v>
      </c>
      <c r="F14" s="56">
        <v>42</v>
      </c>
      <c r="G14" s="56">
        <v>58</v>
      </c>
      <c r="H14" s="56">
        <v>33</v>
      </c>
      <c r="I14" s="53">
        <v>82</v>
      </c>
      <c r="J14" s="53">
        <v>23</v>
      </c>
      <c r="K14" s="53">
        <v>15</v>
      </c>
      <c r="L14" s="53">
        <v>77</v>
      </c>
    </row>
    <row r="15" spans="1:14" ht="12.75" customHeight="1">
      <c r="A15" s="16">
        <v>2009</v>
      </c>
      <c r="B15" s="55">
        <v>1332</v>
      </c>
      <c r="C15" s="56">
        <v>277</v>
      </c>
      <c r="D15" s="56">
        <v>685</v>
      </c>
      <c r="E15" s="56">
        <v>40</v>
      </c>
      <c r="F15" s="56">
        <v>41</v>
      </c>
      <c r="G15" s="56">
        <v>51</v>
      </c>
      <c r="H15" s="56">
        <v>33</v>
      </c>
      <c r="I15" s="53">
        <v>98</v>
      </c>
      <c r="J15" s="53">
        <v>20</v>
      </c>
      <c r="K15" s="53">
        <v>20</v>
      </c>
      <c r="L15" s="53">
        <v>67</v>
      </c>
    </row>
    <row r="16" spans="1:14" ht="12.75" customHeight="1">
      <c r="A16" s="29">
        <v>2010</v>
      </c>
      <c r="B16" s="57">
        <v>1295</v>
      </c>
      <c r="C16" s="58">
        <v>233</v>
      </c>
      <c r="D16" s="56">
        <v>703</v>
      </c>
      <c r="E16" s="56">
        <v>34</v>
      </c>
      <c r="F16" s="56">
        <v>36</v>
      </c>
      <c r="G16" s="56">
        <v>40</v>
      </c>
      <c r="H16" s="56">
        <v>34</v>
      </c>
      <c r="I16" s="53">
        <v>124</v>
      </c>
      <c r="J16" s="53">
        <v>17</v>
      </c>
      <c r="K16" s="53">
        <v>13</v>
      </c>
      <c r="L16" s="53">
        <v>61</v>
      </c>
    </row>
    <row r="17" spans="1:12" ht="12.75" customHeight="1">
      <c r="A17" s="30" t="s">
        <v>98</v>
      </c>
      <c r="B17" s="57">
        <v>1295</v>
      </c>
      <c r="C17" s="58">
        <v>212</v>
      </c>
      <c r="D17" s="58">
        <v>723</v>
      </c>
      <c r="E17" s="58">
        <v>26</v>
      </c>
      <c r="F17" s="58">
        <v>46</v>
      </c>
      <c r="G17" s="58">
        <v>58</v>
      </c>
      <c r="H17" s="58">
        <v>25</v>
      </c>
      <c r="I17" s="59">
        <v>99</v>
      </c>
      <c r="J17" s="53">
        <v>15</v>
      </c>
      <c r="K17" s="53">
        <v>19</v>
      </c>
      <c r="L17" s="53">
        <v>72</v>
      </c>
    </row>
    <row r="18" spans="1:12" ht="12.75" customHeight="1">
      <c r="A18" s="30" t="s">
        <v>100</v>
      </c>
      <c r="B18" s="57">
        <v>1247</v>
      </c>
      <c r="C18" s="58">
        <v>217</v>
      </c>
      <c r="D18" s="58">
        <v>705</v>
      </c>
      <c r="E18" s="58">
        <v>34</v>
      </c>
      <c r="F18" s="58">
        <v>27</v>
      </c>
      <c r="G18" s="58">
        <v>34</v>
      </c>
      <c r="H18" s="58">
        <v>15</v>
      </c>
      <c r="I18" s="59">
        <v>126</v>
      </c>
      <c r="J18" s="53">
        <v>12</v>
      </c>
      <c r="K18" s="53">
        <v>13</v>
      </c>
      <c r="L18" s="53">
        <v>64</v>
      </c>
    </row>
    <row r="19" spans="1:12" ht="12.75" customHeight="1">
      <c r="A19" s="30" t="s">
        <v>127</v>
      </c>
      <c r="B19" s="57">
        <v>1280</v>
      </c>
      <c r="C19" s="58">
        <v>207</v>
      </c>
      <c r="D19" s="58">
        <v>718</v>
      </c>
      <c r="E19" s="58">
        <v>34</v>
      </c>
      <c r="F19" s="58">
        <v>27</v>
      </c>
      <c r="G19" s="58">
        <v>43</v>
      </c>
      <c r="H19" s="58">
        <v>33</v>
      </c>
      <c r="I19" s="59">
        <v>126</v>
      </c>
      <c r="J19" s="53">
        <v>15</v>
      </c>
      <c r="K19" s="53">
        <v>7</v>
      </c>
      <c r="L19" s="53">
        <v>70</v>
      </c>
    </row>
    <row r="20" spans="1:12" ht="12.75" customHeight="1">
      <c r="A20" s="30" t="s">
        <v>131</v>
      </c>
      <c r="B20" s="57">
        <v>1320</v>
      </c>
      <c r="C20" s="58">
        <v>222</v>
      </c>
      <c r="D20" s="58">
        <v>739</v>
      </c>
      <c r="E20" s="58">
        <v>25</v>
      </c>
      <c r="F20" s="58">
        <v>51</v>
      </c>
      <c r="G20" s="58">
        <v>22</v>
      </c>
      <c r="H20" s="58">
        <v>10</v>
      </c>
      <c r="I20" s="59">
        <v>140</v>
      </c>
      <c r="J20" s="53">
        <v>9</v>
      </c>
      <c r="K20" s="53">
        <v>15</v>
      </c>
      <c r="L20" s="53">
        <v>87</v>
      </c>
    </row>
    <row r="21" spans="1:12" ht="12.75" customHeight="1">
      <c r="A21" s="30" t="s">
        <v>137</v>
      </c>
      <c r="B21" s="57">
        <v>1402</v>
      </c>
      <c r="C21" s="58">
        <v>191</v>
      </c>
      <c r="D21" s="58">
        <v>787</v>
      </c>
      <c r="E21" s="58">
        <v>35</v>
      </c>
      <c r="F21" s="58">
        <v>45</v>
      </c>
      <c r="G21" s="58">
        <v>37</v>
      </c>
      <c r="H21" s="58">
        <v>18</v>
      </c>
      <c r="I21" s="59">
        <v>173</v>
      </c>
      <c r="J21" s="53">
        <v>14</v>
      </c>
      <c r="K21" s="53">
        <v>21</v>
      </c>
      <c r="L21" s="53">
        <v>81</v>
      </c>
    </row>
    <row r="22" spans="1:12" ht="12.75" customHeight="1">
      <c r="A22" s="30" t="s">
        <v>140</v>
      </c>
      <c r="B22" s="57">
        <v>1553</v>
      </c>
      <c r="C22" s="58">
        <v>206</v>
      </c>
      <c r="D22" s="58">
        <v>878</v>
      </c>
      <c r="E22" s="58">
        <v>28</v>
      </c>
      <c r="F22" s="58">
        <v>54</v>
      </c>
      <c r="G22" s="58">
        <v>43</v>
      </c>
      <c r="H22" s="58">
        <v>19</v>
      </c>
      <c r="I22" s="59">
        <v>187</v>
      </c>
      <c r="J22" s="53">
        <v>14</v>
      </c>
      <c r="K22" s="53">
        <v>23</v>
      </c>
      <c r="L22" s="53">
        <v>101</v>
      </c>
    </row>
    <row r="23" spans="1:12" ht="12.75" customHeight="1">
      <c r="A23" s="30" t="s">
        <v>145</v>
      </c>
      <c r="B23" s="57">
        <v>1579</v>
      </c>
      <c r="C23" s="58">
        <v>174</v>
      </c>
      <c r="D23" s="58">
        <v>982</v>
      </c>
      <c r="E23" s="58">
        <v>36</v>
      </c>
      <c r="F23" s="58">
        <v>48</v>
      </c>
      <c r="G23" s="58">
        <v>43</v>
      </c>
      <c r="H23" s="58">
        <v>8</v>
      </c>
      <c r="I23" s="59">
        <v>154</v>
      </c>
      <c r="J23" s="53">
        <v>13</v>
      </c>
      <c r="K23" s="53">
        <v>19</v>
      </c>
      <c r="L23" s="53">
        <v>102</v>
      </c>
    </row>
    <row r="24" spans="1:12" ht="6" customHeight="1">
      <c r="A24" s="34"/>
      <c r="B24" s="60"/>
      <c r="C24" s="58"/>
      <c r="D24" s="58"/>
      <c r="E24" s="58"/>
      <c r="F24" s="58"/>
      <c r="G24" s="58"/>
      <c r="H24" s="58"/>
      <c r="I24" s="61"/>
      <c r="J24" s="53"/>
      <c r="K24" s="53"/>
      <c r="L24" s="53"/>
    </row>
    <row r="25" spans="1:12" ht="6" customHeight="1">
      <c r="A25" s="30"/>
      <c r="B25" s="57"/>
      <c r="C25" s="58"/>
      <c r="D25" s="58"/>
      <c r="E25" s="58"/>
      <c r="F25" s="58"/>
      <c r="G25" s="58"/>
      <c r="H25" s="58"/>
      <c r="I25" s="59"/>
      <c r="J25" s="53"/>
      <c r="K25" s="53"/>
      <c r="L25" s="53"/>
    </row>
    <row r="26" spans="1:12" ht="12.75" customHeight="1">
      <c r="A26" s="36" t="s">
        <v>81</v>
      </c>
      <c r="B26" s="62">
        <v>1657</v>
      </c>
      <c r="C26" s="63">
        <v>212</v>
      </c>
      <c r="D26" s="63">
        <v>723</v>
      </c>
      <c r="E26" s="63">
        <v>26</v>
      </c>
      <c r="F26" s="63">
        <v>46</v>
      </c>
      <c r="G26" s="63">
        <v>58</v>
      </c>
      <c r="H26" s="63">
        <v>25</v>
      </c>
      <c r="I26" s="63">
        <v>461</v>
      </c>
      <c r="J26" s="63">
        <v>15</v>
      </c>
      <c r="K26" s="63">
        <v>19</v>
      </c>
      <c r="L26" s="63">
        <v>72</v>
      </c>
    </row>
    <row r="27" spans="1:12" ht="12.75" customHeight="1">
      <c r="A27" s="36" t="s">
        <v>99</v>
      </c>
      <c r="B27" s="62">
        <v>1629</v>
      </c>
      <c r="C27" s="63">
        <v>217</v>
      </c>
      <c r="D27" s="63">
        <v>705</v>
      </c>
      <c r="E27" s="63">
        <v>34</v>
      </c>
      <c r="F27" s="63">
        <v>27</v>
      </c>
      <c r="G27" s="63">
        <v>34</v>
      </c>
      <c r="H27" s="63">
        <v>15</v>
      </c>
      <c r="I27" s="63">
        <v>508</v>
      </c>
      <c r="J27" s="63">
        <v>12</v>
      </c>
      <c r="K27" s="63">
        <v>13</v>
      </c>
      <c r="L27" s="63">
        <v>64</v>
      </c>
    </row>
    <row r="28" spans="1:12" ht="12.75" customHeight="1">
      <c r="A28" s="36" t="s">
        <v>128</v>
      </c>
      <c r="B28" s="62">
        <v>1664</v>
      </c>
      <c r="C28" s="63">
        <v>207</v>
      </c>
      <c r="D28" s="63">
        <v>718</v>
      </c>
      <c r="E28" s="63">
        <v>34</v>
      </c>
      <c r="F28" s="63">
        <v>27</v>
      </c>
      <c r="G28" s="63">
        <v>43</v>
      </c>
      <c r="H28" s="63">
        <v>33</v>
      </c>
      <c r="I28" s="63">
        <v>510</v>
      </c>
      <c r="J28" s="63">
        <v>15</v>
      </c>
      <c r="K28" s="63">
        <v>7</v>
      </c>
      <c r="L28" s="63">
        <v>70</v>
      </c>
    </row>
    <row r="29" spans="1:12" ht="12.75" customHeight="1">
      <c r="A29" s="36" t="s">
        <v>132</v>
      </c>
      <c r="B29" s="62">
        <v>1750</v>
      </c>
      <c r="C29" s="63">
        <v>222</v>
      </c>
      <c r="D29" s="63">
        <v>739</v>
      </c>
      <c r="E29" s="63">
        <v>25</v>
      </c>
      <c r="F29" s="63">
        <v>51</v>
      </c>
      <c r="G29" s="63">
        <v>22</v>
      </c>
      <c r="H29" s="63">
        <v>10</v>
      </c>
      <c r="I29" s="63">
        <v>570</v>
      </c>
      <c r="J29" s="63">
        <v>9</v>
      </c>
      <c r="K29" s="63">
        <v>15</v>
      </c>
      <c r="L29" s="63">
        <v>87</v>
      </c>
    </row>
    <row r="30" spans="1:12" ht="12.75" customHeight="1">
      <c r="A30" s="36" t="s">
        <v>138</v>
      </c>
      <c r="B30" s="62">
        <v>1892</v>
      </c>
      <c r="C30" s="63">
        <v>191</v>
      </c>
      <c r="D30" s="63">
        <v>787</v>
      </c>
      <c r="E30" s="63">
        <v>35</v>
      </c>
      <c r="F30" s="63">
        <v>45</v>
      </c>
      <c r="G30" s="63">
        <v>37</v>
      </c>
      <c r="H30" s="63">
        <v>18</v>
      </c>
      <c r="I30" s="63">
        <v>663</v>
      </c>
      <c r="J30" s="63">
        <v>14</v>
      </c>
      <c r="K30" s="63">
        <v>21</v>
      </c>
      <c r="L30" s="63">
        <v>81</v>
      </c>
    </row>
    <row r="31" spans="1:12" ht="12.75" customHeight="1">
      <c r="A31" s="36" t="s">
        <v>141</v>
      </c>
      <c r="B31" s="62">
        <v>2216</v>
      </c>
      <c r="C31" s="63">
        <v>206</v>
      </c>
      <c r="D31" s="63">
        <v>878</v>
      </c>
      <c r="E31" s="63">
        <v>28</v>
      </c>
      <c r="F31" s="63">
        <v>54</v>
      </c>
      <c r="G31" s="63">
        <v>43</v>
      </c>
      <c r="H31" s="63">
        <v>19</v>
      </c>
      <c r="I31" s="63">
        <v>850</v>
      </c>
      <c r="J31" s="63">
        <v>14</v>
      </c>
      <c r="K31" s="63">
        <v>23</v>
      </c>
      <c r="L31" s="63">
        <v>101</v>
      </c>
    </row>
    <row r="32" spans="1:12" ht="12.75" customHeight="1">
      <c r="A32" s="36" t="s">
        <v>146</v>
      </c>
      <c r="B32" s="62">
        <v>2348</v>
      </c>
      <c r="C32" s="63">
        <v>174</v>
      </c>
      <c r="D32" s="63">
        <v>982</v>
      </c>
      <c r="E32" s="63">
        <v>36</v>
      </c>
      <c r="F32" s="63">
        <v>48</v>
      </c>
      <c r="G32" s="63">
        <v>43</v>
      </c>
      <c r="H32" s="63">
        <v>8</v>
      </c>
      <c r="I32" s="63">
        <v>923</v>
      </c>
      <c r="J32" s="63">
        <v>13</v>
      </c>
      <c r="K32" s="63">
        <v>19</v>
      </c>
      <c r="L32" s="63">
        <v>102</v>
      </c>
    </row>
    <row r="33" spans="1:12" ht="12.75" customHeight="1">
      <c r="A33" s="29"/>
      <c r="B33" s="22"/>
      <c r="C33" s="22"/>
      <c r="D33" s="22"/>
      <c r="E33" s="22"/>
      <c r="F33" s="22"/>
      <c r="G33" s="22"/>
      <c r="H33" s="22"/>
      <c r="I33" s="22"/>
      <c r="J33" s="22"/>
      <c r="K33" s="22"/>
      <c r="L33" s="22"/>
    </row>
    <row r="34" spans="1:12">
      <c r="A34" s="47" t="s">
        <v>95</v>
      </c>
      <c r="B34" s="22"/>
      <c r="C34" s="22"/>
      <c r="D34" s="22"/>
      <c r="E34" s="22"/>
      <c r="F34" s="22"/>
      <c r="G34" s="22"/>
      <c r="H34" s="22"/>
      <c r="I34" s="22"/>
      <c r="J34" s="22"/>
      <c r="K34" s="22"/>
      <c r="L34" s="22"/>
    </row>
    <row r="35" spans="1:12">
      <c r="A35" s="64" t="s">
        <v>66</v>
      </c>
      <c r="B35" s="55">
        <f>AVERAGE(B6:B10)</f>
        <v>1344.4</v>
      </c>
      <c r="C35" s="65">
        <f t="shared" ref="C35:L35" si="0">AVERAGE(C6:C10)</f>
        <v>348.4</v>
      </c>
      <c r="D35" s="65">
        <f t="shared" si="0"/>
        <v>665.4</v>
      </c>
      <c r="E35" s="65">
        <f t="shared" si="0"/>
        <v>16.2</v>
      </c>
      <c r="F35" s="65">
        <f t="shared" si="0"/>
        <v>56.4</v>
      </c>
      <c r="G35" s="65">
        <f t="shared" si="0"/>
        <v>78.2</v>
      </c>
      <c r="H35" s="65">
        <f t="shared" si="0"/>
        <v>30.8</v>
      </c>
      <c r="I35" s="65">
        <f t="shared" si="0"/>
        <v>41.6</v>
      </c>
      <c r="J35" s="65">
        <f t="shared" si="0"/>
        <v>31.8</v>
      </c>
      <c r="K35" s="65">
        <f t="shared" si="0"/>
        <v>20.399999999999999</v>
      </c>
      <c r="L35" s="65">
        <f t="shared" si="0"/>
        <v>55.2</v>
      </c>
    </row>
    <row r="36" spans="1:12">
      <c r="A36" s="64" t="s">
        <v>67</v>
      </c>
      <c r="B36" s="55">
        <f t="shared" ref="B36:L48" si="1">AVERAGE(B7:B11)</f>
        <v>1333</v>
      </c>
      <c r="C36" s="65">
        <f t="shared" si="1"/>
        <v>339.6</v>
      </c>
      <c r="D36" s="65">
        <f t="shared" si="1"/>
        <v>665.6</v>
      </c>
      <c r="E36" s="65">
        <f t="shared" si="1"/>
        <v>15</v>
      </c>
      <c r="F36" s="65">
        <f t="shared" si="1"/>
        <v>57.6</v>
      </c>
      <c r="G36" s="65">
        <f t="shared" si="1"/>
        <v>74.400000000000006</v>
      </c>
      <c r="H36" s="65">
        <f t="shared" si="1"/>
        <v>30.8</v>
      </c>
      <c r="I36" s="65">
        <f t="shared" si="1"/>
        <v>44.4</v>
      </c>
      <c r="J36" s="65">
        <f t="shared" si="1"/>
        <v>31.6</v>
      </c>
      <c r="K36" s="65">
        <f t="shared" si="1"/>
        <v>19.600000000000001</v>
      </c>
      <c r="L36" s="65">
        <f t="shared" si="1"/>
        <v>54.4</v>
      </c>
    </row>
    <row r="37" spans="1:12">
      <c r="A37" s="64" t="s">
        <v>68</v>
      </c>
      <c r="B37" s="55">
        <f t="shared" si="1"/>
        <v>1315.8</v>
      </c>
      <c r="C37" s="65">
        <f t="shared" si="1"/>
        <v>330.4</v>
      </c>
      <c r="D37" s="65">
        <f t="shared" si="1"/>
        <v>668.8</v>
      </c>
      <c r="E37" s="65">
        <f t="shared" si="1"/>
        <v>12.4</v>
      </c>
      <c r="F37" s="65">
        <f t="shared" si="1"/>
        <v>57.4</v>
      </c>
      <c r="G37" s="65">
        <f t="shared" si="1"/>
        <v>64.599999999999994</v>
      </c>
      <c r="H37" s="65">
        <f t="shared" si="1"/>
        <v>28</v>
      </c>
      <c r="I37" s="65">
        <f t="shared" si="1"/>
        <v>48.4</v>
      </c>
      <c r="J37" s="65">
        <f t="shared" si="1"/>
        <v>30.8</v>
      </c>
      <c r="K37" s="65">
        <f t="shared" si="1"/>
        <v>19.2</v>
      </c>
      <c r="L37" s="65">
        <f t="shared" si="1"/>
        <v>55.8</v>
      </c>
    </row>
    <row r="38" spans="1:12">
      <c r="A38" s="64" t="s">
        <v>69</v>
      </c>
      <c r="B38" s="55">
        <f t="shared" si="1"/>
        <v>1310.5999999999999</v>
      </c>
      <c r="C38" s="65">
        <f t="shared" si="1"/>
        <v>327</v>
      </c>
      <c r="D38" s="65">
        <f t="shared" si="1"/>
        <v>666.8</v>
      </c>
      <c r="E38" s="65">
        <f t="shared" si="1"/>
        <v>13.2</v>
      </c>
      <c r="F38" s="65">
        <f t="shared" si="1"/>
        <v>56.2</v>
      </c>
      <c r="G38" s="65">
        <f t="shared" si="1"/>
        <v>61.2</v>
      </c>
      <c r="H38" s="65">
        <f t="shared" si="1"/>
        <v>26.6</v>
      </c>
      <c r="I38" s="65">
        <f t="shared" si="1"/>
        <v>53.6</v>
      </c>
      <c r="J38" s="65">
        <f t="shared" si="1"/>
        <v>28.2</v>
      </c>
      <c r="K38" s="65">
        <f t="shared" si="1"/>
        <v>18</v>
      </c>
      <c r="L38" s="65">
        <f t="shared" si="1"/>
        <v>59.8</v>
      </c>
    </row>
    <row r="39" spans="1:12">
      <c r="A39" s="64" t="s">
        <v>76</v>
      </c>
      <c r="B39" s="55">
        <f t="shared" si="1"/>
        <v>1297.5999999999999</v>
      </c>
      <c r="C39" s="65">
        <f t="shared" si="1"/>
        <v>312.39999999999998</v>
      </c>
      <c r="D39" s="65">
        <f t="shared" si="1"/>
        <v>660</v>
      </c>
      <c r="E39" s="65">
        <f t="shared" si="1"/>
        <v>11.2</v>
      </c>
      <c r="F39" s="65">
        <f t="shared" si="1"/>
        <v>53.4</v>
      </c>
      <c r="G39" s="65">
        <f t="shared" si="1"/>
        <v>58</v>
      </c>
      <c r="H39" s="65">
        <f t="shared" si="1"/>
        <v>28.6</v>
      </c>
      <c r="I39" s="65">
        <f t="shared" si="1"/>
        <v>64</v>
      </c>
      <c r="J39" s="65">
        <f t="shared" si="1"/>
        <v>28.8</v>
      </c>
      <c r="K39" s="65">
        <f t="shared" si="1"/>
        <v>16.8</v>
      </c>
      <c r="L39" s="65">
        <f t="shared" si="1"/>
        <v>64.400000000000006</v>
      </c>
    </row>
    <row r="40" spans="1:12">
      <c r="A40" s="64" t="s">
        <v>77</v>
      </c>
      <c r="B40" s="55">
        <f t="shared" si="1"/>
        <v>1286</v>
      </c>
      <c r="C40" s="65">
        <f t="shared" si="1"/>
        <v>302</v>
      </c>
      <c r="D40" s="65">
        <f t="shared" si="1"/>
        <v>659</v>
      </c>
      <c r="E40" s="65">
        <f t="shared" si="1"/>
        <v>16.399999999999999</v>
      </c>
      <c r="F40" s="65">
        <f t="shared" si="1"/>
        <v>50.4</v>
      </c>
      <c r="G40" s="65">
        <f t="shared" si="1"/>
        <v>49.6</v>
      </c>
      <c r="H40" s="65">
        <f t="shared" si="1"/>
        <v>28.8</v>
      </c>
      <c r="I40" s="65">
        <f t="shared" si="1"/>
        <v>72.2</v>
      </c>
      <c r="J40" s="65">
        <f t="shared" si="1"/>
        <v>26</v>
      </c>
      <c r="K40" s="65">
        <f t="shared" si="1"/>
        <v>16.600000000000001</v>
      </c>
      <c r="L40" s="65">
        <f t="shared" si="1"/>
        <v>65</v>
      </c>
    </row>
    <row r="41" spans="1:12">
      <c r="A41" s="64" t="s">
        <v>80</v>
      </c>
      <c r="B41" s="55">
        <f t="shared" si="1"/>
        <v>1288.2</v>
      </c>
      <c r="C41" s="65">
        <f t="shared" si="1"/>
        <v>288.39999999999998</v>
      </c>
      <c r="D41" s="65">
        <f t="shared" si="1"/>
        <v>664.4</v>
      </c>
      <c r="E41" s="65">
        <f t="shared" si="1"/>
        <v>21.4</v>
      </c>
      <c r="F41" s="65">
        <f t="shared" si="1"/>
        <v>45.6</v>
      </c>
      <c r="G41" s="65">
        <f t="shared" si="1"/>
        <v>47.4</v>
      </c>
      <c r="H41" s="65">
        <f t="shared" si="1"/>
        <v>29.8</v>
      </c>
      <c r="I41" s="65">
        <f t="shared" si="1"/>
        <v>87.4</v>
      </c>
      <c r="J41" s="65">
        <f t="shared" si="1"/>
        <v>22</v>
      </c>
      <c r="K41" s="65">
        <f t="shared" si="1"/>
        <v>16</v>
      </c>
      <c r="L41" s="65">
        <f t="shared" si="1"/>
        <v>65.8</v>
      </c>
    </row>
    <row r="42" spans="1:12" ht="12.75" customHeight="1">
      <c r="A42" s="66" t="s">
        <v>82</v>
      </c>
      <c r="B42" s="55">
        <f t="shared" si="1"/>
        <v>1294.4000000000001</v>
      </c>
      <c r="C42" s="65">
        <f t="shared" si="1"/>
        <v>264.8</v>
      </c>
      <c r="D42" s="65">
        <f t="shared" si="1"/>
        <v>680.6</v>
      </c>
      <c r="E42" s="65">
        <f t="shared" si="1"/>
        <v>24.8</v>
      </c>
      <c r="F42" s="65">
        <f t="shared" si="1"/>
        <v>42.8</v>
      </c>
      <c r="G42" s="65">
        <f t="shared" si="1"/>
        <v>51.6</v>
      </c>
      <c r="H42" s="65">
        <f t="shared" si="1"/>
        <v>30.2</v>
      </c>
      <c r="I42" s="65">
        <f t="shared" si="1"/>
        <v>93.2</v>
      </c>
      <c r="J42" s="65">
        <f t="shared" si="1"/>
        <v>20.399999999999999</v>
      </c>
      <c r="K42" s="65">
        <f t="shared" si="1"/>
        <v>17.399999999999999</v>
      </c>
      <c r="L42" s="65">
        <f t="shared" si="1"/>
        <v>68.599999999999994</v>
      </c>
    </row>
    <row r="43" spans="1:12" ht="12.75" customHeight="1">
      <c r="A43" s="66" t="s">
        <v>101</v>
      </c>
      <c r="B43" s="55">
        <f t="shared" si="1"/>
        <v>1286</v>
      </c>
      <c r="C43" s="65">
        <f t="shared" si="1"/>
        <v>245.8</v>
      </c>
      <c r="D43" s="65">
        <f t="shared" si="1"/>
        <v>690</v>
      </c>
      <c r="E43" s="65">
        <f t="shared" si="1"/>
        <v>28.2</v>
      </c>
      <c r="F43" s="65">
        <f t="shared" si="1"/>
        <v>38.4</v>
      </c>
      <c r="G43" s="65">
        <f t="shared" si="1"/>
        <v>48.2</v>
      </c>
      <c r="H43" s="65">
        <f t="shared" si="1"/>
        <v>28</v>
      </c>
      <c r="I43" s="65">
        <f t="shared" si="1"/>
        <v>105.8</v>
      </c>
      <c r="J43" s="65">
        <f t="shared" si="1"/>
        <v>17.399999999999999</v>
      </c>
      <c r="K43" s="65">
        <f t="shared" si="1"/>
        <v>16</v>
      </c>
      <c r="L43" s="65">
        <f t="shared" si="1"/>
        <v>68.2</v>
      </c>
    </row>
    <row r="44" spans="1:12">
      <c r="A44" s="66" t="s">
        <v>129</v>
      </c>
      <c r="B44" s="55">
        <f t="shared" si="1"/>
        <v>1289.8</v>
      </c>
      <c r="C44" s="55">
        <f t="shared" si="1"/>
        <v>229.2</v>
      </c>
      <c r="D44" s="55">
        <f t="shared" si="1"/>
        <v>706.8</v>
      </c>
      <c r="E44" s="55">
        <f t="shared" si="1"/>
        <v>33.6</v>
      </c>
      <c r="F44" s="55">
        <f t="shared" si="1"/>
        <v>35.4</v>
      </c>
      <c r="G44" s="55">
        <f t="shared" si="1"/>
        <v>45.2</v>
      </c>
      <c r="H44" s="55">
        <f t="shared" si="1"/>
        <v>28</v>
      </c>
      <c r="I44" s="55">
        <f t="shared" si="1"/>
        <v>114.6</v>
      </c>
      <c r="J44" s="55">
        <f t="shared" si="1"/>
        <v>15.8</v>
      </c>
      <c r="K44" s="55">
        <f t="shared" si="1"/>
        <v>14.4</v>
      </c>
      <c r="L44" s="55">
        <f t="shared" si="1"/>
        <v>66.8</v>
      </c>
    </row>
    <row r="45" spans="1:12">
      <c r="A45" s="67" t="s">
        <v>133</v>
      </c>
      <c r="B45" s="55">
        <f t="shared" si="1"/>
        <v>1287.4000000000001</v>
      </c>
      <c r="C45" s="55">
        <f t="shared" si="1"/>
        <v>218.2</v>
      </c>
      <c r="D45" s="55">
        <f t="shared" si="1"/>
        <v>717.6</v>
      </c>
      <c r="E45" s="55">
        <f t="shared" si="1"/>
        <v>30.6</v>
      </c>
      <c r="F45" s="55">
        <f t="shared" si="1"/>
        <v>37.4</v>
      </c>
      <c r="G45" s="55">
        <f t="shared" si="1"/>
        <v>39.4</v>
      </c>
      <c r="H45" s="55">
        <f t="shared" si="1"/>
        <v>23.4</v>
      </c>
      <c r="I45" s="55">
        <f t="shared" si="1"/>
        <v>123</v>
      </c>
      <c r="J45" s="55">
        <f t="shared" si="1"/>
        <v>13.6</v>
      </c>
      <c r="K45" s="55">
        <f t="shared" si="1"/>
        <v>13.4</v>
      </c>
      <c r="L45" s="55">
        <f t="shared" si="1"/>
        <v>70.8</v>
      </c>
    </row>
    <row r="46" spans="1:12">
      <c r="A46" s="67" t="s">
        <v>139</v>
      </c>
      <c r="B46" s="55">
        <f t="shared" si="1"/>
        <v>1308.8</v>
      </c>
      <c r="C46" s="55">
        <f t="shared" si="1"/>
        <v>209.8</v>
      </c>
      <c r="D46" s="55">
        <f t="shared" si="1"/>
        <v>734.4</v>
      </c>
      <c r="E46" s="55">
        <f t="shared" si="1"/>
        <v>30.8</v>
      </c>
      <c r="F46" s="55">
        <f t="shared" si="1"/>
        <v>39.200000000000003</v>
      </c>
      <c r="G46" s="55">
        <f t="shared" si="1"/>
        <v>38.799999999999997</v>
      </c>
      <c r="H46" s="55">
        <f t="shared" si="1"/>
        <v>20.2</v>
      </c>
      <c r="I46" s="55">
        <f t="shared" si="1"/>
        <v>132.80000000000001</v>
      </c>
      <c r="J46" s="55">
        <f t="shared" si="1"/>
        <v>13</v>
      </c>
      <c r="K46" s="55">
        <f t="shared" si="1"/>
        <v>15</v>
      </c>
      <c r="L46" s="55">
        <f t="shared" si="1"/>
        <v>74.8</v>
      </c>
    </row>
    <row r="47" spans="1:12">
      <c r="A47" s="67" t="s">
        <v>142</v>
      </c>
      <c r="B47" s="55">
        <f t="shared" si="1"/>
        <v>1360.4</v>
      </c>
      <c r="C47" s="55">
        <f t="shared" si="1"/>
        <v>208.6</v>
      </c>
      <c r="D47" s="55">
        <f t="shared" si="1"/>
        <v>765.4</v>
      </c>
      <c r="E47" s="55">
        <f t="shared" si="1"/>
        <v>31.2</v>
      </c>
      <c r="F47" s="55">
        <f t="shared" si="1"/>
        <v>40.799999999999997</v>
      </c>
      <c r="G47" s="55">
        <f t="shared" si="1"/>
        <v>35.799999999999997</v>
      </c>
      <c r="H47" s="55">
        <f t="shared" si="1"/>
        <v>19</v>
      </c>
      <c r="I47" s="55">
        <f t="shared" si="1"/>
        <v>150.4</v>
      </c>
      <c r="J47" s="55">
        <f t="shared" si="1"/>
        <v>12.8</v>
      </c>
      <c r="K47" s="55">
        <f t="shared" si="1"/>
        <v>15.8</v>
      </c>
      <c r="L47" s="55">
        <f t="shared" si="1"/>
        <v>80.599999999999994</v>
      </c>
    </row>
    <row r="48" spans="1:12">
      <c r="A48" s="67" t="s">
        <v>148</v>
      </c>
      <c r="B48" s="55">
        <f t="shared" si="1"/>
        <v>1426.8</v>
      </c>
      <c r="C48" s="55">
        <f t="shared" si="1"/>
        <v>200</v>
      </c>
      <c r="D48" s="55">
        <f t="shared" si="1"/>
        <v>820.8</v>
      </c>
      <c r="E48" s="55">
        <f t="shared" si="1"/>
        <v>31.6</v>
      </c>
      <c r="F48" s="55">
        <f t="shared" si="1"/>
        <v>45</v>
      </c>
      <c r="G48" s="55">
        <f t="shared" si="1"/>
        <v>37.6</v>
      </c>
      <c r="H48" s="55">
        <f t="shared" si="1"/>
        <v>17.600000000000001</v>
      </c>
      <c r="I48" s="55">
        <f t="shared" si="1"/>
        <v>156</v>
      </c>
      <c r="J48" s="55">
        <f t="shared" si="1"/>
        <v>13</v>
      </c>
      <c r="K48" s="55">
        <f t="shared" si="1"/>
        <v>17</v>
      </c>
      <c r="L48" s="55">
        <f t="shared" si="1"/>
        <v>88.2</v>
      </c>
    </row>
    <row r="49" spans="1:12" ht="13.5" thickBot="1">
      <c r="A49" s="41"/>
      <c r="B49" s="17"/>
      <c r="C49" s="17"/>
      <c r="D49" s="17"/>
      <c r="E49" s="17"/>
      <c r="F49" s="17"/>
      <c r="G49" s="17"/>
      <c r="H49" s="17"/>
      <c r="I49" s="17"/>
      <c r="J49" s="17"/>
      <c r="K49" s="17"/>
      <c r="L49" s="17"/>
    </row>
    <row r="50" spans="1:12">
      <c r="A50" s="29"/>
      <c r="B50" s="22"/>
      <c r="C50" s="22"/>
      <c r="D50" s="22"/>
      <c r="E50" s="22"/>
      <c r="F50" s="22"/>
      <c r="G50" s="22"/>
      <c r="H50" s="22"/>
      <c r="I50" s="22"/>
      <c r="J50" s="22"/>
      <c r="K50" s="22"/>
      <c r="L50" s="22"/>
    </row>
    <row r="51" spans="1:12">
      <c r="A51" s="71" t="s">
        <v>134</v>
      </c>
      <c r="B51" s="22"/>
      <c r="C51" s="22"/>
      <c r="D51" s="22"/>
      <c r="E51" s="22"/>
      <c r="F51" s="22"/>
      <c r="G51" s="22"/>
      <c r="H51" s="22"/>
      <c r="I51" s="22"/>
      <c r="J51" s="22"/>
      <c r="K51" s="22"/>
      <c r="L51" s="22"/>
    </row>
    <row r="52" spans="1:12" ht="15" customHeight="1">
      <c r="A52" s="145" t="s">
        <v>178</v>
      </c>
      <c r="B52" s="145"/>
      <c r="C52" s="145"/>
      <c r="D52" s="145"/>
      <c r="E52" s="145"/>
      <c r="F52" s="145"/>
      <c r="G52" s="22"/>
      <c r="H52" s="22"/>
      <c r="I52" s="22"/>
      <c r="J52" s="22"/>
      <c r="K52" s="22"/>
      <c r="L52" s="22"/>
    </row>
    <row r="53" spans="1:12" ht="18.75" customHeight="1">
      <c r="A53" s="145"/>
      <c r="B53" s="145"/>
      <c r="C53" s="145"/>
      <c r="D53" s="145"/>
      <c r="E53" s="145"/>
      <c r="F53" s="145"/>
    </row>
    <row r="54" spans="1:12">
      <c r="A54" s="146" t="s">
        <v>179</v>
      </c>
      <c r="B54" s="146"/>
      <c r="C54" s="146"/>
      <c r="D54" s="146"/>
      <c r="E54" s="146"/>
      <c r="F54" s="146"/>
    </row>
    <row r="55" spans="1:12">
      <c r="A55" s="68"/>
      <c r="B55" s="68"/>
    </row>
    <row r="56" spans="1:12" ht="12.75" customHeight="1">
      <c r="A56" s="46" t="s">
        <v>147</v>
      </c>
    </row>
    <row r="58" spans="1:12" ht="57" customHeight="1"/>
  </sheetData>
  <mergeCells count="5">
    <mergeCell ref="B3:L3"/>
    <mergeCell ref="A1:J1"/>
    <mergeCell ref="A52:F53"/>
    <mergeCell ref="A54:F54"/>
    <mergeCell ref="L1:M1"/>
  </mergeCells>
  <phoneticPr fontId="6" type="noConversion"/>
  <hyperlinks>
    <hyperlink ref="L1:M1" location="Contents!A1" display="back to contents"/>
  </hyperlinks>
  <pageMargins left="0.25" right="0.25" top="0.75" bottom="0.75" header="0.3" footer="0.3"/>
  <pageSetup paperSize="9" scale="67" orientation="landscape" r:id="rId1"/>
  <headerFooter alignWithMargins="0">
    <oddFooter>&amp;L&amp;Z&amp;F     &amp;A</oddFooter>
  </headerFooter>
  <ignoredErrors>
    <ignoredError sqref="B35:L43 B44:L44 B45:L45 B46:L46 B47 C47:L4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6"/>
  <sheetViews>
    <sheetView zoomScaleNormal="100" workbookViewId="0">
      <selection sqref="A1:N1"/>
    </sheetView>
  </sheetViews>
  <sheetFormatPr defaultRowHeight="12.75"/>
  <cols>
    <col min="1" max="1" width="25.7109375" style="12" customWidth="1"/>
    <col min="2" max="2" width="12.28515625" style="12" customWidth="1"/>
    <col min="3" max="20" width="7.7109375" style="12" customWidth="1"/>
    <col min="21" max="21" width="2.140625" style="12" customWidth="1"/>
    <col min="22" max="22" width="49.42578125" style="12" customWidth="1"/>
    <col min="23" max="16384" width="9.140625" style="12"/>
  </cols>
  <sheetData>
    <row r="1" spans="1:20" ht="16.5" customHeight="1">
      <c r="A1" s="155" t="s">
        <v>174</v>
      </c>
      <c r="B1" s="155"/>
      <c r="C1" s="155"/>
      <c r="D1" s="155"/>
      <c r="E1" s="155"/>
      <c r="F1" s="155"/>
      <c r="G1" s="155"/>
      <c r="H1" s="155"/>
      <c r="I1" s="155"/>
      <c r="J1" s="155"/>
      <c r="K1" s="155"/>
      <c r="L1" s="155"/>
      <c r="M1" s="155"/>
      <c r="N1" s="155"/>
      <c r="P1" s="156" t="s">
        <v>188</v>
      </c>
      <c r="Q1" s="156"/>
    </row>
    <row r="2" spans="1:20" ht="18" customHeight="1">
      <c r="A2" s="14"/>
      <c r="B2" s="14"/>
    </row>
    <row r="3" spans="1:20">
      <c r="A3" s="72" t="s">
        <v>111</v>
      </c>
      <c r="B3" s="14"/>
    </row>
    <row r="4" spans="1:20">
      <c r="A4" s="14"/>
      <c r="B4" s="14"/>
    </row>
    <row r="5" spans="1:20" ht="13.5" thickBot="1">
      <c r="B5" s="48"/>
      <c r="C5" s="48"/>
      <c r="D5" s="48"/>
      <c r="E5" s="48"/>
      <c r="F5" s="48"/>
      <c r="G5" s="48"/>
      <c r="H5" s="48"/>
      <c r="I5" s="49" t="s">
        <v>22</v>
      </c>
      <c r="J5" s="48"/>
      <c r="K5" s="48"/>
      <c r="L5" s="48"/>
      <c r="M5" s="48"/>
      <c r="N5" s="48"/>
      <c r="O5" s="48"/>
      <c r="P5" s="48"/>
      <c r="Q5" s="48"/>
      <c r="R5" s="48"/>
      <c r="S5" s="48"/>
      <c r="T5" s="48"/>
    </row>
    <row r="6" spans="1:20" ht="14.25">
      <c r="B6" s="73" t="s">
        <v>135</v>
      </c>
      <c r="C6" s="73" t="s">
        <v>4</v>
      </c>
      <c r="D6" s="74" t="s">
        <v>5</v>
      </c>
      <c r="E6" s="75" t="s">
        <v>6</v>
      </c>
      <c r="F6" s="73" t="s">
        <v>7</v>
      </c>
      <c r="G6" s="73" t="s">
        <v>8</v>
      </c>
      <c r="H6" s="73" t="s">
        <v>9</v>
      </c>
      <c r="I6" s="73" t="s">
        <v>10</v>
      </c>
      <c r="J6" s="73" t="s">
        <v>11</v>
      </c>
      <c r="K6" s="73" t="s">
        <v>12</v>
      </c>
      <c r="L6" s="73" t="s">
        <v>13</v>
      </c>
      <c r="M6" s="73" t="s">
        <v>14</v>
      </c>
      <c r="N6" s="73" t="s">
        <v>15</v>
      </c>
      <c r="O6" s="73" t="s">
        <v>16</v>
      </c>
      <c r="P6" s="73" t="s">
        <v>17</v>
      </c>
      <c r="Q6" s="73" t="s">
        <v>18</v>
      </c>
      <c r="R6" s="73" t="s">
        <v>19</v>
      </c>
      <c r="S6" s="73" t="s">
        <v>20</v>
      </c>
      <c r="T6" s="73" t="s">
        <v>21</v>
      </c>
    </row>
    <row r="7" spans="1:20">
      <c r="A7" s="20" t="s">
        <v>0</v>
      </c>
    </row>
    <row r="8" spans="1:20">
      <c r="A8" s="16">
        <v>1979</v>
      </c>
      <c r="B8" s="76">
        <v>2533</v>
      </c>
      <c r="C8" s="25">
        <v>88</v>
      </c>
      <c r="D8" s="25">
        <v>53</v>
      </c>
      <c r="E8" s="25">
        <v>54</v>
      </c>
      <c r="F8" s="25">
        <v>163</v>
      </c>
      <c r="G8" s="25">
        <v>144</v>
      </c>
      <c r="H8" s="25">
        <v>115</v>
      </c>
      <c r="I8" s="25">
        <v>102</v>
      </c>
      <c r="J8" s="25">
        <v>92</v>
      </c>
      <c r="K8" s="25">
        <v>72</v>
      </c>
      <c r="L8" s="25">
        <v>109</v>
      </c>
      <c r="M8" s="25">
        <v>108</v>
      </c>
      <c r="N8" s="25">
        <v>132</v>
      </c>
      <c r="O8" s="25">
        <v>114</v>
      </c>
      <c r="P8" s="25">
        <v>151</v>
      </c>
      <c r="Q8" s="25">
        <v>152</v>
      </c>
      <c r="R8" s="25">
        <v>237</v>
      </c>
      <c r="S8" s="25">
        <v>261</v>
      </c>
      <c r="T8" s="25">
        <v>386</v>
      </c>
    </row>
    <row r="9" spans="1:20">
      <c r="A9" s="16">
        <v>1980</v>
      </c>
      <c r="B9" s="76">
        <v>2275</v>
      </c>
      <c r="C9" s="25">
        <v>70</v>
      </c>
      <c r="D9" s="25">
        <v>46</v>
      </c>
      <c r="E9" s="25">
        <v>45</v>
      </c>
      <c r="F9" s="25">
        <v>138</v>
      </c>
      <c r="G9" s="25">
        <v>130</v>
      </c>
      <c r="H9" s="25">
        <v>96</v>
      </c>
      <c r="I9" s="25">
        <v>81</v>
      </c>
      <c r="J9" s="25">
        <v>76</v>
      </c>
      <c r="K9" s="25">
        <v>75</v>
      </c>
      <c r="L9" s="25">
        <v>87</v>
      </c>
      <c r="M9" s="25">
        <v>102</v>
      </c>
      <c r="N9" s="25">
        <v>118</v>
      </c>
      <c r="O9" s="25">
        <v>105</v>
      </c>
      <c r="P9" s="25">
        <v>132</v>
      </c>
      <c r="Q9" s="25">
        <v>182</v>
      </c>
      <c r="R9" s="25">
        <v>219</v>
      </c>
      <c r="S9" s="25">
        <v>241</v>
      </c>
      <c r="T9" s="25">
        <v>332</v>
      </c>
    </row>
    <row r="10" spans="1:20">
      <c r="A10" s="16">
        <v>1981</v>
      </c>
      <c r="B10" s="76">
        <v>2220</v>
      </c>
      <c r="C10" s="25">
        <v>52</v>
      </c>
      <c r="D10" s="25">
        <v>36</v>
      </c>
      <c r="E10" s="25">
        <v>37</v>
      </c>
      <c r="F10" s="25">
        <v>149</v>
      </c>
      <c r="G10" s="25">
        <v>177</v>
      </c>
      <c r="H10" s="25">
        <v>89</v>
      </c>
      <c r="I10" s="25">
        <v>98</v>
      </c>
      <c r="J10" s="25">
        <v>58</v>
      </c>
      <c r="K10" s="25">
        <v>75</v>
      </c>
      <c r="L10" s="25">
        <v>93</v>
      </c>
      <c r="M10" s="25">
        <v>86</v>
      </c>
      <c r="N10" s="25">
        <v>103</v>
      </c>
      <c r="O10" s="25">
        <v>99</v>
      </c>
      <c r="P10" s="25">
        <v>106</v>
      </c>
      <c r="Q10" s="25">
        <v>152</v>
      </c>
      <c r="R10" s="25">
        <v>207</v>
      </c>
      <c r="S10" s="25">
        <v>239</v>
      </c>
      <c r="T10" s="25">
        <v>364</v>
      </c>
    </row>
    <row r="11" spans="1:20">
      <c r="A11" s="16">
        <v>1982</v>
      </c>
      <c r="B11" s="76">
        <v>2213</v>
      </c>
      <c r="C11" s="25">
        <v>54</v>
      </c>
      <c r="D11" s="25">
        <v>34</v>
      </c>
      <c r="E11" s="25">
        <v>55</v>
      </c>
      <c r="F11" s="25">
        <v>165</v>
      </c>
      <c r="G11" s="25">
        <v>124</v>
      </c>
      <c r="H11" s="25">
        <v>88</v>
      </c>
      <c r="I11" s="25">
        <v>66</v>
      </c>
      <c r="J11" s="25">
        <v>82</v>
      </c>
      <c r="K11" s="25">
        <v>87</v>
      </c>
      <c r="L11" s="25">
        <v>80</v>
      </c>
      <c r="M11" s="25">
        <v>83</v>
      </c>
      <c r="N11" s="25">
        <v>107</v>
      </c>
      <c r="O11" s="25">
        <v>99</v>
      </c>
      <c r="P11" s="25">
        <v>114</v>
      </c>
      <c r="Q11" s="25">
        <v>155</v>
      </c>
      <c r="R11" s="25">
        <v>199</v>
      </c>
      <c r="S11" s="25">
        <v>257</v>
      </c>
      <c r="T11" s="25">
        <v>364</v>
      </c>
    </row>
    <row r="12" spans="1:20">
      <c r="A12" s="16">
        <v>1983</v>
      </c>
      <c r="B12" s="76">
        <v>2045</v>
      </c>
      <c r="C12" s="25">
        <v>47</v>
      </c>
      <c r="D12" s="25">
        <v>46</v>
      </c>
      <c r="E12" s="25">
        <v>45</v>
      </c>
      <c r="F12" s="25">
        <v>129</v>
      </c>
      <c r="G12" s="25">
        <v>114</v>
      </c>
      <c r="H12" s="25">
        <v>85</v>
      </c>
      <c r="I12" s="25">
        <v>69</v>
      </c>
      <c r="J12" s="25">
        <v>71</v>
      </c>
      <c r="K12" s="25">
        <v>70</v>
      </c>
      <c r="L12" s="25">
        <v>86</v>
      </c>
      <c r="M12" s="25">
        <v>91</v>
      </c>
      <c r="N12" s="25">
        <v>83</v>
      </c>
      <c r="O12" s="25">
        <v>96</v>
      </c>
      <c r="P12" s="25">
        <v>85</v>
      </c>
      <c r="Q12" s="25">
        <v>142</v>
      </c>
      <c r="R12" s="25">
        <v>183</v>
      </c>
      <c r="S12" s="25">
        <v>257</v>
      </c>
      <c r="T12" s="25">
        <v>346</v>
      </c>
    </row>
    <row r="13" spans="1:20">
      <c r="A13" s="16">
        <v>1984</v>
      </c>
      <c r="B13" s="76">
        <v>1997</v>
      </c>
      <c r="C13" s="25">
        <v>68</v>
      </c>
      <c r="D13" s="25">
        <v>44</v>
      </c>
      <c r="E13" s="25">
        <v>48</v>
      </c>
      <c r="F13" s="25">
        <v>128</v>
      </c>
      <c r="G13" s="25">
        <v>120</v>
      </c>
      <c r="H13" s="25">
        <v>91</v>
      </c>
      <c r="I13" s="25">
        <v>88</v>
      </c>
      <c r="J13" s="25">
        <v>66</v>
      </c>
      <c r="K13" s="25">
        <v>56</v>
      </c>
      <c r="L13" s="25">
        <v>76</v>
      </c>
      <c r="M13" s="25">
        <v>69</v>
      </c>
      <c r="N13" s="25">
        <v>87</v>
      </c>
      <c r="O13" s="25">
        <v>99</v>
      </c>
      <c r="P13" s="25">
        <v>98</v>
      </c>
      <c r="Q13" s="25">
        <v>153</v>
      </c>
      <c r="R13" s="25">
        <v>181</v>
      </c>
      <c r="S13" s="25">
        <v>211</v>
      </c>
      <c r="T13" s="25">
        <v>314</v>
      </c>
    </row>
    <row r="14" spans="1:20">
      <c r="A14" s="16">
        <v>1985</v>
      </c>
      <c r="B14" s="76">
        <v>1936</v>
      </c>
      <c r="C14" s="25">
        <v>59</v>
      </c>
      <c r="D14" s="25">
        <v>43</v>
      </c>
      <c r="E14" s="25">
        <v>40</v>
      </c>
      <c r="F14" s="25">
        <v>114</v>
      </c>
      <c r="G14" s="25">
        <v>110</v>
      </c>
      <c r="H14" s="25">
        <v>80</v>
      </c>
      <c r="I14" s="25">
        <v>63</v>
      </c>
      <c r="J14" s="25">
        <v>91</v>
      </c>
      <c r="K14" s="25">
        <v>55</v>
      </c>
      <c r="L14" s="25">
        <v>58</v>
      </c>
      <c r="M14" s="25">
        <v>66</v>
      </c>
      <c r="N14" s="25">
        <v>86</v>
      </c>
      <c r="O14" s="25">
        <v>83</v>
      </c>
      <c r="P14" s="25">
        <v>72</v>
      </c>
      <c r="Q14" s="25">
        <v>148</v>
      </c>
      <c r="R14" s="25">
        <v>187</v>
      </c>
      <c r="S14" s="25">
        <v>228</v>
      </c>
      <c r="T14" s="25">
        <v>353</v>
      </c>
    </row>
    <row r="15" spans="1:20">
      <c r="A15" s="16">
        <v>1986</v>
      </c>
      <c r="B15" s="76">
        <v>2019</v>
      </c>
      <c r="C15" s="25">
        <v>47</v>
      </c>
      <c r="D15" s="25">
        <v>32</v>
      </c>
      <c r="E15" s="25">
        <v>39</v>
      </c>
      <c r="F15" s="25">
        <v>111</v>
      </c>
      <c r="G15" s="25">
        <v>113</v>
      </c>
      <c r="H15" s="25">
        <v>97</v>
      </c>
      <c r="I15" s="25">
        <v>72</v>
      </c>
      <c r="J15" s="25">
        <v>66</v>
      </c>
      <c r="K15" s="25">
        <v>67</v>
      </c>
      <c r="L15" s="25">
        <v>92</v>
      </c>
      <c r="M15" s="25">
        <v>87</v>
      </c>
      <c r="N15" s="25">
        <v>81</v>
      </c>
      <c r="O15" s="25">
        <v>78</v>
      </c>
      <c r="P15" s="25">
        <v>93</v>
      </c>
      <c r="Q15" s="25">
        <v>125</v>
      </c>
      <c r="R15" s="25">
        <v>203</v>
      </c>
      <c r="S15" s="25">
        <v>279</v>
      </c>
      <c r="T15" s="25">
        <v>337</v>
      </c>
    </row>
    <row r="16" spans="1:20">
      <c r="A16" s="16">
        <v>1987</v>
      </c>
      <c r="B16" s="76">
        <v>1805</v>
      </c>
      <c r="C16" s="25">
        <v>45</v>
      </c>
      <c r="D16" s="25">
        <v>34</v>
      </c>
      <c r="E16" s="25">
        <v>35</v>
      </c>
      <c r="F16" s="25">
        <v>90</v>
      </c>
      <c r="G16" s="25">
        <v>120</v>
      </c>
      <c r="H16" s="25">
        <v>99</v>
      </c>
      <c r="I16" s="25">
        <v>52</v>
      </c>
      <c r="J16" s="25">
        <v>64</v>
      </c>
      <c r="K16" s="25">
        <v>90</v>
      </c>
      <c r="L16" s="25">
        <v>69</v>
      </c>
      <c r="M16" s="25">
        <v>54</v>
      </c>
      <c r="N16" s="25">
        <v>73</v>
      </c>
      <c r="O16" s="25">
        <v>87</v>
      </c>
      <c r="P16" s="25">
        <v>97</v>
      </c>
      <c r="Q16" s="25">
        <v>122</v>
      </c>
      <c r="R16" s="25">
        <v>151</v>
      </c>
      <c r="S16" s="25">
        <v>222</v>
      </c>
      <c r="T16" s="25">
        <v>301</v>
      </c>
    </row>
    <row r="17" spans="1:20">
      <c r="A17" s="16">
        <v>1988</v>
      </c>
      <c r="B17" s="76">
        <v>1960</v>
      </c>
      <c r="C17" s="25">
        <v>41</v>
      </c>
      <c r="D17" s="25">
        <v>30</v>
      </c>
      <c r="E17" s="25">
        <v>30</v>
      </c>
      <c r="F17" s="25">
        <v>116</v>
      </c>
      <c r="G17" s="25">
        <v>124</v>
      </c>
      <c r="H17" s="25">
        <v>91</v>
      </c>
      <c r="I17" s="25">
        <v>88</v>
      </c>
      <c r="J17" s="25">
        <v>90</v>
      </c>
      <c r="K17" s="25">
        <v>85</v>
      </c>
      <c r="L17" s="25">
        <v>73</v>
      </c>
      <c r="M17" s="25">
        <v>73</v>
      </c>
      <c r="N17" s="25">
        <v>81</v>
      </c>
      <c r="O17" s="25">
        <v>86</v>
      </c>
      <c r="P17" s="25">
        <v>96</v>
      </c>
      <c r="Q17" s="25">
        <v>112</v>
      </c>
      <c r="R17" s="25">
        <v>179</v>
      </c>
      <c r="S17" s="25">
        <v>208</v>
      </c>
      <c r="T17" s="25">
        <v>357</v>
      </c>
    </row>
    <row r="18" spans="1:20">
      <c r="A18" s="16">
        <v>1989</v>
      </c>
      <c r="B18" s="76">
        <v>1768</v>
      </c>
      <c r="C18" s="25">
        <v>37</v>
      </c>
      <c r="D18" s="25">
        <v>15</v>
      </c>
      <c r="E18" s="25">
        <v>28</v>
      </c>
      <c r="F18" s="25">
        <v>89</v>
      </c>
      <c r="G18" s="25">
        <v>113</v>
      </c>
      <c r="H18" s="25">
        <v>85</v>
      </c>
      <c r="I18" s="25">
        <v>69</v>
      </c>
      <c r="J18" s="25">
        <v>60</v>
      </c>
      <c r="K18" s="25">
        <v>64</v>
      </c>
      <c r="L18" s="25">
        <v>64</v>
      </c>
      <c r="M18" s="25">
        <v>55</v>
      </c>
      <c r="N18" s="25">
        <v>68</v>
      </c>
      <c r="O18" s="25">
        <v>78</v>
      </c>
      <c r="P18" s="25">
        <v>92</v>
      </c>
      <c r="Q18" s="25">
        <v>93</v>
      </c>
      <c r="R18" s="25">
        <v>173</v>
      </c>
      <c r="S18" s="25">
        <v>207</v>
      </c>
      <c r="T18" s="25">
        <v>378</v>
      </c>
    </row>
    <row r="19" spans="1:20">
      <c r="A19" s="16">
        <v>1990</v>
      </c>
      <c r="B19" s="76">
        <v>1694</v>
      </c>
      <c r="C19" s="25">
        <v>26</v>
      </c>
      <c r="D19" s="25">
        <v>19</v>
      </c>
      <c r="E19" s="25">
        <v>29</v>
      </c>
      <c r="F19" s="25">
        <v>77</v>
      </c>
      <c r="G19" s="25">
        <v>120</v>
      </c>
      <c r="H19" s="25">
        <v>103</v>
      </c>
      <c r="I19" s="25">
        <v>65</v>
      </c>
      <c r="J19" s="25">
        <v>72</v>
      </c>
      <c r="K19" s="25">
        <v>62</v>
      </c>
      <c r="L19" s="25">
        <v>75</v>
      </c>
      <c r="M19" s="25">
        <v>79</v>
      </c>
      <c r="N19" s="25">
        <v>50</v>
      </c>
      <c r="O19" s="25">
        <v>71</v>
      </c>
      <c r="P19" s="25">
        <v>94</v>
      </c>
      <c r="Q19" s="25">
        <v>96</v>
      </c>
      <c r="R19" s="25">
        <v>166</v>
      </c>
      <c r="S19" s="25">
        <v>183</v>
      </c>
      <c r="T19" s="25">
        <v>307</v>
      </c>
    </row>
    <row r="20" spans="1:20">
      <c r="A20" s="16">
        <v>1991</v>
      </c>
      <c r="B20" s="76">
        <v>1642</v>
      </c>
      <c r="C20" s="25">
        <v>48</v>
      </c>
      <c r="D20" s="25">
        <v>28</v>
      </c>
      <c r="E20" s="25">
        <v>30</v>
      </c>
      <c r="F20" s="25">
        <v>98</v>
      </c>
      <c r="G20" s="25">
        <v>109</v>
      </c>
      <c r="H20" s="25">
        <v>77</v>
      </c>
      <c r="I20" s="25">
        <v>51</v>
      </c>
      <c r="J20" s="25">
        <v>54</v>
      </c>
      <c r="K20" s="25">
        <v>62</v>
      </c>
      <c r="L20" s="25">
        <v>46</v>
      </c>
      <c r="M20" s="25">
        <v>66</v>
      </c>
      <c r="N20" s="25">
        <v>47</v>
      </c>
      <c r="O20" s="25">
        <v>80</v>
      </c>
      <c r="P20" s="25">
        <v>73</v>
      </c>
      <c r="Q20" s="25">
        <v>92</v>
      </c>
      <c r="R20" s="25">
        <v>152</v>
      </c>
      <c r="S20" s="25">
        <v>181</v>
      </c>
      <c r="T20" s="25">
        <v>348</v>
      </c>
    </row>
    <row r="21" spans="1:20">
      <c r="A21" s="16">
        <v>1992</v>
      </c>
      <c r="B21" s="76">
        <v>1505</v>
      </c>
      <c r="C21" s="25">
        <v>30</v>
      </c>
      <c r="D21" s="25">
        <v>11</v>
      </c>
      <c r="E21" s="25">
        <v>21</v>
      </c>
      <c r="F21" s="25">
        <v>71</v>
      </c>
      <c r="G21" s="25">
        <v>102</v>
      </c>
      <c r="H21" s="25">
        <v>84</v>
      </c>
      <c r="I21" s="25">
        <v>71</v>
      </c>
      <c r="J21" s="25">
        <v>46</v>
      </c>
      <c r="K21" s="25">
        <v>68</v>
      </c>
      <c r="L21" s="25">
        <v>59</v>
      </c>
      <c r="M21" s="25">
        <v>62</v>
      </c>
      <c r="N21" s="25">
        <v>59</v>
      </c>
      <c r="O21" s="25">
        <v>52</v>
      </c>
      <c r="P21" s="25">
        <v>70</v>
      </c>
      <c r="Q21" s="25">
        <v>81</v>
      </c>
      <c r="R21" s="25">
        <v>120</v>
      </c>
      <c r="S21" s="25">
        <v>166</v>
      </c>
      <c r="T21" s="25">
        <v>332</v>
      </c>
    </row>
    <row r="22" spans="1:20">
      <c r="A22" s="16">
        <v>1993</v>
      </c>
      <c r="B22" s="76">
        <v>1391</v>
      </c>
      <c r="C22" s="25">
        <v>29</v>
      </c>
      <c r="D22" s="25">
        <v>20</v>
      </c>
      <c r="E22" s="25">
        <v>24</v>
      </c>
      <c r="F22" s="25">
        <v>44</v>
      </c>
      <c r="G22" s="25">
        <v>76</v>
      </c>
      <c r="H22" s="25">
        <v>58</v>
      </c>
      <c r="I22" s="25">
        <v>65</v>
      </c>
      <c r="J22" s="25">
        <v>62</v>
      </c>
      <c r="K22" s="25">
        <v>60</v>
      </c>
      <c r="L22" s="25">
        <v>63</v>
      </c>
      <c r="M22" s="25">
        <v>50</v>
      </c>
      <c r="N22" s="25">
        <v>49</v>
      </c>
      <c r="O22" s="25">
        <v>57</v>
      </c>
      <c r="P22" s="25">
        <v>66</v>
      </c>
      <c r="Q22" s="25">
        <v>92</v>
      </c>
      <c r="R22" s="25">
        <v>107</v>
      </c>
      <c r="S22" s="25">
        <v>160</v>
      </c>
      <c r="T22" s="25">
        <v>309</v>
      </c>
    </row>
    <row r="23" spans="1:20">
      <c r="A23" s="16">
        <v>1994</v>
      </c>
      <c r="B23" s="76">
        <v>1362</v>
      </c>
      <c r="C23" s="25">
        <v>22</v>
      </c>
      <c r="D23" s="25">
        <v>7</v>
      </c>
      <c r="E23" s="25">
        <v>30</v>
      </c>
      <c r="F23" s="25">
        <v>54</v>
      </c>
      <c r="G23" s="25">
        <v>54</v>
      </c>
      <c r="H23" s="25">
        <v>67</v>
      </c>
      <c r="I23" s="25">
        <v>78</v>
      </c>
      <c r="J23" s="25">
        <v>56</v>
      </c>
      <c r="K23" s="25">
        <v>50</v>
      </c>
      <c r="L23" s="25">
        <v>53</v>
      </c>
      <c r="M23" s="25">
        <v>55</v>
      </c>
      <c r="N23" s="25">
        <v>59</v>
      </c>
      <c r="O23" s="25">
        <v>57</v>
      </c>
      <c r="P23" s="25">
        <v>71</v>
      </c>
      <c r="Q23" s="25">
        <v>90</v>
      </c>
      <c r="R23" s="25">
        <v>95</v>
      </c>
      <c r="S23" s="25">
        <v>170</v>
      </c>
      <c r="T23" s="25">
        <v>294</v>
      </c>
    </row>
    <row r="24" spans="1:20">
      <c r="A24" s="16">
        <v>1995</v>
      </c>
      <c r="B24" s="76">
        <v>1377</v>
      </c>
      <c r="C24" s="25">
        <v>16</v>
      </c>
      <c r="D24" s="25">
        <v>15</v>
      </c>
      <c r="E24" s="25">
        <v>14</v>
      </c>
      <c r="F24" s="25">
        <v>60</v>
      </c>
      <c r="G24" s="25">
        <v>74</v>
      </c>
      <c r="H24" s="25">
        <v>78</v>
      </c>
      <c r="I24" s="25">
        <v>59</v>
      </c>
      <c r="J24" s="25">
        <v>36</v>
      </c>
      <c r="K24" s="25">
        <v>39</v>
      </c>
      <c r="L24" s="25">
        <v>70</v>
      </c>
      <c r="M24" s="25">
        <v>54</v>
      </c>
      <c r="N24" s="25">
        <v>48</v>
      </c>
      <c r="O24" s="25">
        <v>64</v>
      </c>
      <c r="P24" s="25">
        <v>76</v>
      </c>
      <c r="Q24" s="25">
        <v>77</v>
      </c>
      <c r="R24" s="25">
        <v>110</v>
      </c>
      <c r="S24" s="25">
        <v>148</v>
      </c>
      <c r="T24" s="25">
        <v>339</v>
      </c>
    </row>
    <row r="25" spans="1:20">
      <c r="A25" s="16">
        <v>1996</v>
      </c>
      <c r="B25" s="76">
        <v>1371</v>
      </c>
      <c r="C25" s="25">
        <v>15</v>
      </c>
      <c r="D25" s="25">
        <v>6</v>
      </c>
      <c r="E25" s="25">
        <v>16</v>
      </c>
      <c r="F25" s="25">
        <v>63</v>
      </c>
      <c r="G25" s="25">
        <v>57</v>
      </c>
      <c r="H25" s="25">
        <v>68</v>
      </c>
      <c r="I25" s="25">
        <v>58</v>
      </c>
      <c r="J25" s="25">
        <v>49</v>
      </c>
      <c r="K25" s="25">
        <v>37</v>
      </c>
      <c r="L25" s="25">
        <v>61</v>
      </c>
      <c r="M25" s="25">
        <v>54</v>
      </c>
      <c r="N25" s="25">
        <v>57</v>
      </c>
      <c r="O25" s="25">
        <v>62</v>
      </c>
      <c r="P25" s="25">
        <v>62</v>
      </c>
      <c r="Q25" s="25">
        <v>90</v>
      </c>
      <c r="R25" s="25">
        <v>95</v>
      </c>
      <c r="S25" s="25">
        <v>181</v>
      </c>
      <c r="T25" s="25">
        <v>339</v>
      </c>
    </row>
    <row r="26" spans="1:20">
      <c r="A26" s="16">
        <v>1997</v>
      </c>
      <c r="B26" s="76">
        <v>1299</v>
      </c>
      <c r="C26" s="25">
        <v>17</v>
      </c>
      <c r="D26" s="25">
        <v>16</v>
      </c>
      <c r="E26" s="25">
        <v>14</v>
      </c>
      <c r="F26" s="25">
        <v>55</v>
      </c>
      <c r="G26" s="25">
        <v>67</v>
      </c>
      <c r="H26" s="25">
        <v>58</v>
      </c>
      <c r="I26" s="25">
        <v>58</v>
      </c>
      <c r="J26" s="25">
        <v>48</v>
      </c>
      <c r="K26" s="25">
        <v>47</v>
      </c>
      <c r="L26" s="25">
        <v>47</v>
      </c>
      <c r="M26" s="25">
        <v>54</v>
      </c>
      <c r="N26" s="25">
        <v>40</v>
      </c>
      <c r="O26" s="25">
        <v>55</v>
      </c>
      <c r="P26" s="25">
        <v>62</v>
      </c>
      <c r="Q26" s="25">
        <v>71</v>
      </c>
      <c r="R26" s="25">
        <v>107</v>
      </c>
      <c r="S26" s="25">
        <v>154</v>
      </c>
      <c r="T26" s="25">
        <v>329</v>
      </c>
    </row>
    <row r="27" spans="1:20">
      <c r="A27" s="16">
        <v>1998</v>
      </c>
      <c r="B27" s="76">
        <v>1303</v>
      </c>
      <c r="C27" s="25">
        <v>18</v>
      </c>
      <c r="D27" s="25">
        <v>20</v>
      </c>
      <c r="E27" s="25">
        <v>26</v>
      </c>
      <c r="F27" s="25">
        <v>57</v>
      </c>
      <c r="G27" s="25">
        <v>56</v>
      </c>
      <c r="H27" s="25">
        <v>54</v>
      </c>
      <c r="I27" s="25">
        <v>48</v>
      </c>
      <c r="J27" s="25">
        <v>58</v>
      </c>
      <c r="K27" s="25">
        <v>50</v>
      </c>
      <c r="L27" s="25">
        <v>49</v>
      </c>
      <c r="M27" s="25">
        <v>47</v>
      </c>
      <c r="N27" s="25">
        <v>70</v>
      </c>
      <c r="O27" s="25">
        <v>58</v>
      </c>
      <c r="P27" s="25">
        <v>49</v>
      </c>
      <c r="Q27" s="25">
        <v>69</v>
      </c>
      <c r="R27" s="25">
        <v>99</v>
      </c>
      <c r="S27" s="25">
        <v>123</v>
      </c>
      <c r="T27" s="25">
        <v>352</v>
      </c>
    </row>
    <row r="28" spans="1:20">
      <c r="A28" s="16">
        <v>1999</v>
      </c>
      <c r="B28" s="76">
        <v>1359</v>
      </c>
      <c r="C28" s="25">
        <v>16</v>
      </c>
      <c r="D28" s="25">
        <v>12</v>
      </c>
      <c r="E28" s="25">
        <v>17</v>
      </c>
      <c r="F28" s="25">
        <v>52</v>
      </c>
      <c r="G28" s="25">
        <v>60</v>
      </c>
      <c r="H28" s="25">
        <v>46</v>
      </c>
      <c r="I28" s="25">
        <v>53</v>
      </c>
      <c r="J28" s="25">
        <v>52</v>
      </c>
      <c r="K28" s="25">
        <v>41</v>
      </c>
      <c r="L28" s="25">
        <v>50</v>
      </c>
      <c r="M28" s="25">
        <v>54</v>
      </c>
      <c r="N28" s="25">
        <v>53</v>
      </c>
      <c r="O28" s="25">
        <v>51</v>
      </c>
      <c r="P28" s="25">
        <v>56</v>
      </c>
      <c r="Q28" s="25">
        <v>86</v>
      </c>
      <c r="R28" s="25">
        <v>123</v>
      </c>
      <c r="S28" s="25">
        <v>138</v>
      </c>
      <c r="T28" s="25">
        <v>399</v>
      </c>
    </row>
    <row r="29" spans="1:20">
      <c r="A29" s="16">
        <v>2000</v>
      </c>
      <c r="B29" s="76">
        <v>1341</v>
      </c>
      <c r="C29" s="25">
        <v>16</v>
      </c>
      <c r="D29" s="25">
        <v>10</v>
      </c>
      <c r="E29" s="25">
        <v>10</v>
      </c>
      <c r="F29" s="25">
        <v>38</v>
      </c>
      <c r="G29" s="25">
        <v>43</v>
      </c>
      <c r="H29" s="25">
        <v>46</v>
      </c>
      <c r="I29" s="25">
        <v>45</v>
      </c>
      <c r="J29" s="25">
        <v>56</v>
      </c>
      <c r="K29" s="25">
        <v>53</v>
      </c>
      <c r="L29" s="25">
        <v>50</v>
      </c>
      <c r="M29" s="25">
        <v>53</v>
      </c>
      <c r="N29" s="25">
        <v>44</v>
      </c>
      <c r="O29" s="25">
        <v>62</v>
      </c>
      <c r="P29" s="25">
        <v>66</v>
      </c>
      <c r="Q29" s="25">
        <v>85</v>
      </c>
      <c r="R29" s="25">
        <v>133</v>
      </c>
      <c r="S29" s="25">
        <v>146</v>
      </c>
      <c r="T29" s="25">
        <v>385</v>
      </c>
    </row>
    <row r="30" spans="1:20">
      <c r="A30" s="16">
        <v>2001</v>
      </c>
      <c r="B30" s="77">
        <v>1350</v>
      </c>
      <c r="C30" s="18">
        <v>14</v>
      </c>
      <c r="D30" s="18">
        <v>11</v>
      </c>
      <c r="E30" s="18">
        <v>16</v>
      </c>
      <c r="F30" s="18">
        <v>64</v>
      </c>
      <c r="G30" s="18">
        <v>43</v>
      </c>
      <c r="H30" s="18">
        <v>40</v>
      </c>
      <c r="I30" s="18">
        <v>76</v>
      </c>
      <c r="J30" s="18">
        <v>59</v>
      </c>
      <c r="K30" s="18">
        <v>61</v>
      </c>
      <c r="L30" s="18">
        <v>63</v>
      </c>
      <c r="M30" s="18">
        <v>58</v>
      </c>
      <c r="N30" s="18">
        <v>70</v>
      </c>
      <c r="O30" s="18">
        <v>62</v>
      </c>
      <c r="P30" s="18">
        <v>64</v>
      </c>
      <c r="Q30" s="18">
        <v>63</v>
      </c>
      <c r="R30" s="18">
        <v>125</v>
      </c>
      <c r="S30" s="18">
        <v>120</v>
      </c>
      <c r="T30" s="18">
        <v>341</v>
      </c>
    </row>
    <row r="31" spans="1:20">
      <c r="A31" s="16">
        <v>2002</v>
      </c>
      <c r="B31" s="77">
        <v>1315</v>
      </c>
      <c r="C31" s="18">
        <v>19</v>
      </c>
      <c r="D31" s="18">
        <v>7</v>
      </c>
      <c r="E31" s="18">
        <v>16</v>
      </c>
      <c r="F31" s="18">
        <v>42</v>
      </c>
      <c r="G31" s="18">
        <v>48</v>
      </c>
      <c r="H31" s="18">
        <v>43</v>
      </c>
      <c r="I31" s="18">
        <v>44</v>
      </c>
      <c r="J31" s="18">
        <v>46</v>
      </c>
      <c r="K31" s="18">
        <v>43</v>
      </c>
      <c r="L31" s="18">
        <v>44</v>
      </c>
      <c r="M31" s="18">
        <v>50</v>
      </c>
      <c r="N31" s="18">
        <v>50</v>
      </c>
      <c r="O31" s="18">
        <v>62</v>
      </c>
      <c r="P31" s="18">
        <v>58</v>
      </c>
      <c r="Q31" s="18">
        <v>85</v>
      </c>
      <c r="R31" s="18">
        <v>124</v>
      </c>
      <c r="S31" s="18">
        <v>174</v>
      </c>
      <c r="T31" s="18">
        <v>359</v>
      </c>
    </row>
    <row r="32" spans="1:20">
      <c r="A32" s="16">
        <v>2003</v>
      </c>
      <c r="B32" s="77">
        <v>1326</v>
      </c>
      <c r="C32" s="18">
        <v>6</v>
      </c>
      <c r="D32" s="18">
        <v>8</v>
      </c>
      <c r="E32" s="18">
        <v>17</v>
      </c>
      <c r="F32" s="18">
        <v>61</v>
      </c>
      <c r="G32" s="18">
        <v>53</v>
      </c>
      <c r="H32" s="18">
        <v>46</v>
      </c>
      <c r="I32" s="18">
        <v>47</v>
      </c>
      <c r="J32" s="18">
        <v>50</v>
      </c>
      <c r="K32" s="18">
        <v>45</v>
      </c>
      <c r="L32" s="18">
        <v>56</v>
      </c>
      <c r="M32" s="18">
        <v>53</v>
      </c>
      <c r="N32" s="18">
        <v>56</v>
      </c>
      <c r="O32" s="18">
        <v>48</v>
      </c>
      <c r="P32" s="18">
        <v>66</v>
      </c>
      <c r="Q32" s="18">
        <v>61</v>
      </c>
      <c r="R32" s="18">
        <v>119</v>
      </c>
      <c r="S32" s="18">
        <v>156</v>
      </c>
      <c r="T32" s="18">
        <v>378</v>
      </c>
    </row>
    <row r="33" spans="1:20">
      <c r="A33" s="16">
        <v>2004</v>
      </c>
      <c r="B33" s="77">
        <v>1390</v>
      </c>
      <c r="C33" s="18">
        <v>7</v>
      </c>
      <c r="D33" s="18">
        <v>11</v>
      </c>
      <c r="E33" s="18">
        <v>10</v>
      </c>
      <c r="F33" s="18">
        <v>46</v>
      </c>
      <c r="G33" s="18">
        <v>59</v>
      </c>
      <c r="H33" s="18">
        <v>36</v>
      </c>
      <c r="I33" s="18">
        <v>49</v>
      </c>
      <c r="J33" s="18">
        <v>40</v>
      </c>
      <c r="K33" s="18">
        <v>64</v>
      </c>
      <c r="L33" s="18">
        <v>48</v>
      </c>
      <c r="M33" s="18">
        <v>60</v>
      </c>
      <c r="N33" s="18">
        <v>67</v>
      </c>
      <c r="O33" s="18">
        <v>72</v>
      </c>
      <c r="P33" s="18">
        <v>65</v>
      </c>
      <c r="Q33" s="18">
        <v>79</v>
      </c>
      <c r="R33" s="18">
        <v>123</v>
      </c>
      <c r="S33" s="18">
        <v>191</v>
      </c>
      <c r="T33" s="18">
        <v>363</v>
      </c>
    </row>
    <row r="34" spans="1:20">
      <c r="A34" s="16">
        <v>2005</v>
      </c>
      <c r="B34" s="77">
        <v>1284</v>
      </c>
      <c r="C34" s="18">
        <v>8</v>
      </c>
      <c r="D34" s="18">
        <v>6</v>
      </c>
      <c r="E34" s="18">
        <v>6</v>
      </c>
      <c r="F34" s="18">
        <v>57</v>
      </c>
      <c r="G34" s="18">
        <v>42</v>
      </c>
      <c r="H34" s="18">
        <v>36</v>
      </c>
      <c r="I34" s="18">
        <v>28</v>
      </c>
      <c r="J34" s="18">
        <v>49</v>
      </c>
      <c r="K34" s="18">
        <v>54</v>
      </c>
      <c r="L34" s="18">
        <v>47</v>
      </c>
      <c r="M34" s="18">
        <v>52</v>
      </c>
      <c r="N34" s="18">
        <v>61</v>
      </c>
      <c r="O34" s="18">
        <v>51</v>
      </c>
      <c r="P34" s="18">
        <v>66</v>
      </c>
      <c r="Q34" s="18">
        <v>80</v>
      </c>
      <c r="R34" s="18">
        <v>132</v>
      </c>
      <c r="S34" s="18">
        <v>182</v>
      </c>
      <c r="T34" s="18">
        <v>327</v>
      </c>
    </row>
    <row r="35" spans="1:20">
      <c r="A35" s="16">
        <v>2006</v>
      </c>
      <c r="B35" s="77">
        <v>1264</v>
      </c>
      <c r="C35" s="18">
        <v>7</v>
      </c>
      <c r="D35" s="18">
        <v>9</v>
      </c>
      <c r="E35" s="18">
        <v>10</v>
      </c>
      <c r="F35" s="18">
        <v>50</v>
      </c>
      <c r="G35" s="18">
        <v>69</v>
      </c>
      <c r="H35" s="18">
        <v>32</v>
      </c>
      <c r="I35" s="18">
        <v>46</v>
      </c>
      <c r="J35" s="18">
        <v>66</v>
      </c>
      <c r="K35" s="18">
        <v>44</v>
      </c>
      <c r="L35" s="18">
        <v>55</v>
      </c>
      <c r="M35" s="18">
        <v>42</v>
      </c>
      <c r="N35" s="18">
        <v>43</v>
      </c>
      <c r="O35" s="18">
        <v>58</v>
      </c>
      <c r="P35" s="18">
        <v>47</v>
      </c>
      <c r="Q35" s="18">
        <v>66</v>
      </c>
      <c r="R35" s="18">
        <v>103</v>
      </c>
      <c r="S35" s="18">
        <v>163</v>
      </c>
      <c r="T35" s="18">
        <v>354</v>
      </c>
    </row>
    <row r="36" spans="1:20">
      <c r="A36" s="16">
        <v>2007</v>
      </c>
      <c r="B36" s="77">
        <v>1289</v>
      </c>
      <c r="C36" s="18">
        <v>9</v>
      </c>
      <c r="D36" s="18">
        <v>5</v>
      </c>
      <c r="E36" s="18">
        <v>6</v>
      </c>
      <c r="F36" s="18">
        <v>59</v>
      </c>
      <c r="G36" s="18">
        <v>55</v>
      </c>
      <c r="H36" s="18">
        <v>40</v>
      </c>
      <c r="I36" s="18">
        <v>39</v>
      </c>
      <c r="J36" s="18">
        <v>49</v>
      </c>
      <c r="K36" s="18">
        <v>42</v>
      </c>
      <c r="L36" s="18">
        <v>43</v>
      </c>
      <c r="M36" s="18">
        <v>54</v>
      </c>
      <c r="N36" s="18">
        <v>40</v>
      </c>
      <c r="O36" s="18">
        <v>63</v>
      </c>
      <c r="P36" s="18">
        <v>63</v>
      </c>
      <c r="Q36" s="18">
        <v>89</v>
      </c>
      <c r="R36" s="18">
        <v>106</v>
      </c>
      <c r="S36" s="18">
        <v>147</v>
      </c>
      <c r="T36" s="18">
        <v>380</v>
      </c>
    </row>
    <row r="37" spans="1:20">
      <c r="A37" s="16">
        <v>2008</v>
      </c>
      <c r="B37" s="77">
        <v>1261</v>
      </c>
      <c r="C37" s="18">
        <v>8</v>
      </c>
      <c r="D37" s="18">
        <v>7</v>
      </c>
      <c r="E37" s="18">
        <v>8</v>
      </c>
      <c r="F37" s="18">
        <v>47</v>
      </c>
      <c r="G37" s="18">
        <v>54</v>
      </c>
      <c r="H37" s="18">
        <v>31</v>
      </c>
      <c r="I37" s="18">
        <v>47</v>
      </c>
      <c r="J37" s="18">
        <v>39</v>
      </c>
      <c r="K37" s="18">
        <v>41</v>
      </c>
      <c r="L37" s="18">
        <v>57</v>
      </c>
      <c r="M37" s="18">
        <v>65</v>
      </c>
      <c r="N37" s="18">
        <v>49</v>
      </c>
      <c r="O37" s="18">
        <v>65</v>
      </c>
      <c r="P37" s="18">
        <v>51</v>
      </c>
      <c r="Q37" s="18">
        <v>64</v>
      </c>
      <c r="R37" s="18">
        <v>107</v>
      </c>
      <c r="S37" s="18">
        <v>136</v>
      </c>
      <c r="T37" s="18">
        <v>385</v>
      </c>
    </row>
    <row r="38" spans="1:20">
      <c r="A38" s="16">
        <v>2009</v>
      </c>
      <c r="B38" s="77">
        <v>1332</v>
      </c>
      <c r="C38" s="18">
        <v>10</v>
      </c>
      <c r="D38" s="18">
        <v>4</v>
      </c>
      <c r="E38" s="18">
        <v>7</v>
      </c>
      <c r="F38" s="18">
        <v>45</v>
      </c>
      <c r="G38" s="18">
        <v>48</v>
      </c>
      <c r="H38" s="18">
        <v>49</v>
      </c>
      <c r="I38" s="18">
        <v>41</v>
      </c>
      <c r="J38" s="18">
        <v>54</v>
      </c>
      <c r="K38" s="18">
        <v>60</v>
      </c>
      <c r="L38" s="18">
        <v>62</v>
      </c>
      <c r="M38" s="18">
        <v>55</v>
      </c>
      <c r="N38" s="18">
        <v>44</v>
      </c>
      <c r="O38" s="18">
        <v>69</v>
      </c>
      <c r="P38" s="18">
        <v>69</v>
      </c>
      <c r="Q38" s="18">
        <v>73</v>
      </c>
      <c r="R38" s="18">
        <v>98</v>
      </c>
      <c r="S38" s="18">
        <v>173</v>
      </c>
      <c r="T38" s="18">
        <v>371</v>
      </c>
    </row>
    <row r="39" spans="1:20" ht="12.75" customHeight="1">
      <c r="A39" s="29">
        <v>2010</v>
      </c>
      <c r="B39" s="78">
        <v>1295</v>
      </c>
      <c r="C39" s="22">
        <v>6</v>
      </c>
      <c r="D39" s="22">
        <v>4</v>
      </c>
      <c r="E39" s="32">
        <v>2</v>
      </c>
      <c r="F39" s="32">
        <v>43</v>
      </c>
      <c r="G39" s="32">
        <v>44</v>
      </c>
      <c r="H39" s="32">
        <v>42</v>
      </c>
      <c r="I39" s="32">
        <v>34</v>
      </c>
      <c r="J39" s="32">
        <v>56</v>
      </c>
      <c r="K39" s="32">
        <v>41</v>
      </c>
      <c r="L39" s="32">
        <v>48</v>
      </c>
      <c r="M39" s="32">
        <v>46</v>
      </c>
      <c r="N39" s="32">
        <v>59</v>
      </c>
      <c r="O39" s="32">
        <v>73</v>
      </c>
      <c r="P39" s="32">
        <v>52</v>
      </c>
      <c r="Q39" s="32">
        <v>87</v>
      </c>
      <c r="R39" s="32">
        <v>103</v>
      </c>
      <c r="S39" s="32">
        <v>145</v>
      </c>
      <c r="T39" s="32">
        <v>410</v>
      </c>
    </row>
    <row r="40" spans="1:20" ht="12.75" customHeight="1">
      <c r="A40" s="29" t="s">
        <v>98</v>
      </c>
      <c r="B40" s="78">
        <v>1295</v>
      </c>
      <c r="C40" s="78">
        <v>9</v>
      </c>
      <c r="D40" s="78">
        <v>5</v>
      </c>
      <c r="E40" s="78">
        <v>2</v>
      </c>
      <c r="F40" s="78">
        <v>26</v>
      </c>
      <c r="G40" s="78">
        <v>32</v>
      </c>
      <c r="H40" s="78">
        <v>27</v>
      </c>
      <c r="I40" s="78">
        <v>37</v>
      </c>
      <c r="J40" s="78">
        <v>43</v>
      </c>
      <c r="K40" s="78">
        <v>33</v>
      </c>
      <c r="L40" s="78">
        <v>53</v>
      </c>
      <c r="M40" s="78">
        <v>54</v>
      </c>
      <c r="N40" s="78">
        <v>50</v>
      </c>
      <c r="O40" s="78">
        <v>53</v>
      </c>
      <c r="P40" s="78">
        <v>68</v>
      </c>
      <c r="Q40" s="78">
        <v>74</v>
      </c>
      <c r="R40" s="78">
        <v>118</v>
      </c>
      <c r="S40" s="78">
        <v>187</v>
      </c>
      <c r="T40" s="78">
        <v>424</v>
      </c>
    </row>
    <row r="41" spans="1:20" ht="12.75" customHeight="1">
      <c r="A41" s="29" t="s">
        <v>100</v>
      </c>
      <c r="B41" s="78">
        <v>1247</v>
      </c>
      <c r="C41" s="28">
        <v>8</v>
      </c>
      <c r="D41" s="28">
        <v>6</v>
      </c>
      <c r="E41" s="78">
        <v>0</v>
      </c>
      <c r="F41" s="28">
        <v>25</v>
      </c>
      <c r="G41" s="28">
        <v>25</v>
      </c>
      <c r="H41" s="28">
        <v>40</v>
      </c>
      <c r="I41" s="28">
        <v>38</v>
      </c>
      <c r="J41" s="28">
        <v>39</v>
      </c>
      <c r="K41" s="28">
        <v>46</v>
      </c>
      <c r="L41" s="28">
        <v>54</v>
      </c>
      <c r="M41" s="28">
        <v>46</v>
      </c>
      <c r="N41" s="28">
        <v>59</v>
      </c>
      <c r="O41" s="28">
        <v>54</v>
      </c>
      <c r="P41" s="28">
        <v>66</v>
      </c>
      <c r="Q41" s="28">
        <v>62</v>
      </c>
      <c r="R41" s="28">
        <v>121</v>
      </c>
      <c r="S41" s="28">
        <v>174</v>
      </c>
      <c r="T41" s="28">
        <v>384</v>
      </c>
    </row>
    <row r="42" spans="1:20" ht="12.75" customHeight="1">
      <c r="A42" s="29" t="s">
        <v>127</v>
      </c>
      <c r="B42" s="78">
        <v>1280</v>
      </c>
      <c r="C42" s="28">
        <v>5</v>
      </c>
      <c r="D42" s="28">
        <v>5</v>
      </c>
      <c r="E42" s="78">
        <v>3</v>
      </c>
      <c r="F42" s="28">
        <v>35</v>
      </c>
      <c r="G42" s="28">
        <v>33</v>
      </c>
      <c r="H42" s="28">
        <v>25</v>
      </c>
      <c r="I42" s="28">
        <v>33</v>
      </c>
      <c r="J42" s="28">
        <v>42</v>
      </c>
      <c r="K42" s="28">
        <v>58</v>
      </c>
      <c r="L42" s="28">
        <v>54</v>
      </c>
      <c r="M42" s="28">
        <v>61</v>
      </c>
      <c r="N42" s="28">
        <v>52</v>
      </c>
      <c r="O42" s="28">
        <v>55</v>
      </c>
      <c r="P42" s="28">
        <v>70</v>
      </c>
      <c r="Q42" s="28">
        <v>72</v>
      </c>
      <c r="R42" s="28">
        <v>96</v>
      </c>
      <c r="S42" s="28">
        <v>171</v>
      </c>
      <c r="T42" s="28">
        <v>410</v>
      </c>
    </row>
    <row r="43" spans="1:20" ht="12.75" customHeight="1">
      <c r="A43" s="29" t="s">
        <v>131</v>
      </c>
      <c r="B43" s="78">
        <v>1320</v>
      </c>
      <c r="C43" s="28">
        <v>9</v>
      </c>
      <c r="D43" s="28">
        <v>4</v>
      </c>
      <c r="E43" s="78">
        <v>10</v>
      </c>
      <c r="F43" s="28">
        <v>24</v>
      </c>
      <c r="G43" s="28">
        <v>33</v>
      </c>
      <c r="H43" s="28">
        <v>31</v>
      </c>
      <c r="I43" s="28">
        <v>33</v>
      </c>
      <c r="J43" s="28">
        <v>37</v>
      </c>
      <c r="K43" s="28">
        <v>44</v>
      </c>
      <c r="L43" s="28">
        <v>52</v>
      </c>
      <c r="M43" s="28">
        <v>52</v>
      </c>
      <c r="N43" s="28">
        <v>46</v>
      </c>
      <c r="O43" s="28">
        <v>63</v>
      </c>
      <c r="P43" s="28">
        <v>75</v>
      </c>
      <c r="Q43" s="28">
        <v>63</v>
      </c>
      <c r="R43" s="28">
        <v>111</v>
      </c>
      <c r="S43" s="28">
        <v>196</v>
      </c>
      <c r="T43" s="28">
        <v>437</v>
      </c>
    </row>
    <row r="44" spans="1:20" ht="12.75" customHeight="1">
      <c r="A44" s="29" t="s">
        <v>137</v>
      </c>
      <c r="B44" s="78">
        <v>1402</v>
      </c>
      <c r="C44" s="28">
        <v>11</v>
      </c>
      <c r="D44" s="28">
        <v>4</v>
      </c>
      <c r="E44" s="78">
        <v>3</v>
      </c>
      <c r="F44" s="28">
        <v>23</v>
      </c>
      <c r="G44" s="28">
        <v>28</v>
      </c>
      <c r="H44" s="28">
        <v>37</v>
      </c>
      <c r="I44" s="28">
        <v>33</v>
      </c>
      <c r="J44" s="28">
        <v>36</v>
      </c>
      <c r="K44" s="28">
        <v>47</v>
      </c>
      <c r="L44" s="28">
        <v>63</v>
      </c>
      <c r="M44" s="28">
        <v>71</v>
      </c>
      <c r="N44" s="28">
        <v>63</v>
      </c>
      <c r="O44" s="28">
        <v>58</v>
      </c>
      <c r="P44" s="28">
        <v>75</v>
      </c>
      <c r="Q44" s="28">
        <v>70</v>
      </c>
      <c r="R44" s="28">
        <v>113</v>
      </c>
      <c r="S44" s="28">
        <v>186</v>
      </c>
      <c r="T44" s="28">
        <v>481</v>
      </c>
    </row>
    <row r="45" spans="1:20" ht="12.75" customHeight="1">
      <c r="A45" s="29" t="s">
        <v>140</v>
      </c>
      <c r="B45" s="78">
        <v>1553</v>
      </c>
      <c r="C45" s="28">
        <v>7</v>
      </c>
      <c r="D45" s="28">
        <v>6</v>
      </c>
      <c r="E45" s="78">
        <v>5</v>
      </c>
      <c r="F45" s="28">
        <v>20</v>
      </c>
      <c r="G45" s="28">
        <v>39</v>
      </c>
      <c r="H45" s="28">
        <v>40</v>
      </c>
      <c r="I45" s="28">
        <v>48</v>
      </c>
      <c r="J45" s="28">
        <v>49</v>
      </c>
      <c r="K45" s="28">
        <v>56</v>
      </c>
      <c r="L45" s="28">
        <v>65</v>
      </c>
      <c r="M45" s="28">
        <v>49</v>
      </c>
      <c r="N45" s="28">
        <v>67</v>
      </c>
      <c r="O45" s="28">
        <v>61</v>
      </c>
      <c r="P45" s="28">
        <v>75</v>
      </c>
      <c r="Q45" s="28">
        <v>94</v>
      </c>
      <c r="R45" s="28">
        <v>145</v>
      </c>
      <c r="S45" s="28">
        <v>195</v>
      </c>
      <c r="T45" s="28">
        <v>532</v>
      </c>
    </row>
    <row r="46" spans="1:20" ht="12.75" customHeight="1">
      <c r="A46" s="29" t="s">
        <v>145</v>
      </c>
      <c r="B46" s="78">
        <v>1579</v>
      </c>
      <c r="C46" s="28">
        <v>10</v>
      </c>
      <c r="D46" s="28">
        <v>2</v>
      </c>
      <c r="E46" s="78">
        <v>4</v>
      </c>
      <c r="F46" s="28">
        <v>20</v>
      </c>
      <c r="G46" s="28">
        <v>23</v>
      </c>
      <c r="H46" s="28">
        <v>29</v>
      </c>
      <c r="I46" s="28">
        <v>25</v>
      </c>
      <c r="J46" s="28">
        <v>48</v>
      </c>
      <c r="K46" s="28">
        <v>46</v>
      </c>
      <c r="L46" s="28">
        <v>60</v>
      </c>
      <c r="M46" s="28">
        <v>61</v>
      </c>
      <c r="N46" s="28">
        <v>69</v>
      </c>
      <c r="O46" s="28">
        <v>67</v>
      </c>
      <c r="P46" s="28">
        <v>79</v>
      </c>
      <c r="Q46" s="28">
        <v>88</v>
      </c>
      <c r="R46" s="28">
        <v>155</v>
      </c>
      <c r="S46" s="28">
        <v>214</v>
      </c>
      <c r="T46" s="28">
        <v>579</v>
      </c>
    </row>
    <row r="47" spans="1:20" ht="12.75" customHeight="1">
      <c r="A47" s="79"/>
      <c r="B47" s="80"/>
      <c r="C47" s="80"/>
      <c r="D47" s="80"/>
      <c r="E47" s="80"/>
      <c r="F47" s="80"/>
      <c r="G47" s="80"/>
      <c r="H47" s="80"/>
      <c r="I47" s="80"/>
      <c r="J47" s="80"/>
      <c r="K47" s="80"/>
      <c r="L47" s="80"/>
      <c r="M47" s="80"/>
      <c r="N47" s="80"/>
      <c r="O47" s="80"/>
      <c r="P47" s="80"/>
      <c r="Q47" s="80"/>
      <c r="R47" s="80"/>
      <c r="S47" s="80"/>
      <c r="T47" s="80"/>
    </row>
    <row r="48" spans="1:20" ht="12.75" customHeight="1">
      <c r="A48" s="29"/>
      <c r="B48" s="78"/>
      <c r="C48" s="78"/>
      <c r="D48" s="78"/>
      <c r="E48" s="78"/>
      <c r="F48" s="78"/>
      <c r="G48" s="78"/>
      <c r="H48" s="78"/>
      <c r="I48" s="78"/>
      <c r="J48" s="78"/>
      <c r="K48" s="78"/>
      <c r="L48" s="78"/>
      <c r="M48" s="78"/>
      <c r="N48" s="78"/>
      <c r="O48" s="78"/>
      <c r="P48" s="78"/>
      <c r="Q48" s="78"/>
      <c r="R48" s="78"/>
      <c r="S48" s="78"/>
      <c r="T48" s="78"/>
    </row>
    <row r="49" spans="1:20" ht="12.75" customHeight="1">
      <c r="A49" s="66" t="s">
        <v>81</v>
      </c>
      <c r="B49" s="37">
        <v>1657</v>
      </c>
      <c r="C49" s="40">
        <v>9</v>
      </c>
      <c r="D49" s="40">
        <v>5</v>
      </c>
      <c r="E49" s="39">
        <v>2</v>
      </c>
      <c r="F49" s="39">
        <v>34</v>
      </c>
      <c r="G49" s="39">
        <v>61</v>
      </c>
      <c r="H49" s="39">
        <v>73</v>
      </c>
      <c r="I49" s="39">
        <v>98</v>
      </c>
      <c r="J49" s="39">
        <v>108</v>
      </c>
      <c r="K49" s="39">
        <v>97</v>
      </c>
      <c r="L49" s="39">
        <v>83</v>
      </c>
      <c r="M49" s="39">
        <v>78</v>
      </c>
      <c r="N49" s="39">
        <v>67</v>
      </c>
      <c r="O49" s="39">
        <v>60</v>
      </c>
      <c r="P49" s="39">
        <v>77</v>
      </c>
      <c r="Q49" s="39">
        <v>75</v>
      </c>
      <c r="R49" s="39">
        <v>118</v>
      </c>
      <c r="S49" s="39">
        <v>187</v>
      </c>
      <c r="T49" s="39">
        <v>425</v>
      </c>
    </row>
    <row r="50" spans="1:20" ht="12.75" customHeight="1">
      <c r="A50" s="66" t="s">
        <v>99</v>
      </c>
      <c r="B50" s="37">
        <v>1629</v>
      </c>
      <c r="C50" s="28">
        <v>8</v>
      </c>
      <c r="D50" s="28">
        <v>6</v>
      </c>
      <c r="E50" s="22">
        <v>0</v>
      </c>
      <c r="F50" s="28">
        <v>29</v>
      </c>
      <c r="G50" s="28">
        <v>46</v>
      </c>
      <c r="H50" s="28">
        <v>96</v>
      </c>
      <c r="I50" s="28">
        <v>91</v>
      </c>
      <c r="J50" s="28">
        <v>107</v>
      </c>
      <c r="K50" s="28">
        <v>116</v>
      </c>
      <c r="L50" s="28">
        <v>105</v>
      </c>
      <c r="M50" s="28">
        <v>70</v>
      </c>
      <c r="N50" s="28">
        <v>72</v>
      </c>
      <c r="O50" s="28">
        <v>66</v>
      </c>
      <c r="P50" s="28">
        <v>73</v>
      </c>
      <c r="Q50" s="28">
        <v>65</v>
      </c>
      <c r="R50" s="28">
        <v>121</v>
      </c>
      <c r="S50" s="28">
        <v>174</v>
      </c>
      <c r="T50" s="28">
        <v>384</v>
      </c>
    </row>
    <row r="51" spans="1:20" ht="12.75" customHeight="1">
      <c r="A51" s="66" t="s">
        <v>128</v>
      </c>
      <c r="B51" s="37">
        <v>1664</v>
      </c>
      <c r="C51" s="28">
        <v>5</v>
      </c>
      <c r="D51" s="28">
        <v>5</v>
      </c>
      <c r="E51" s="22">
        <v>3</v>
      </c>
      <c r="F51" s="28">
        <v>42</v>
      </c>
      <c r="G51" s="28">
        <v>44</v>
      </c>
      <c r="H51" s="28">
        <v>61</v>
      </c>
      <c r="I51" s="28">
        <v>99</v>
      </c>
      <c r="J51" s="28">
        <v>101</v>
      </c>
      <c r="K51" s="28">
        <v>131</v>
      </c>
      <c r="L51" s="28">
        <v>105</v>
      </c>
      <c r="M51" s="28">
        <v>100</v>
      </c>
      <c r="N51" s="28">
        <v>67</v>
      </c>
      <c r="O51" s="28">
        <v>70</v>
      </c>
      <c r="P51" s="28">
        <v>75</v>
      </c>
      <c r="Q51" s="28">
        <v>75</v>
      </c>
      <c r="R51" s="28">
        <v>97</v>
      </c>
      <c r="S51" s="28">
        <v>171</v>
      </c>
      <c r="T51" s="28">
        <v>413</v>
      </c>
    </row>
    <row r="52" spans="1:20" ht="12.75" customHeight="1">
      <c r="A52" s="66" t="s">
        <v>132</v>
      </c>
      <c r="B52" s="37">
        <v>1750</v>
      </c>
      <c r="C52" s="28">
        <v>9</v>
      </c>
      <c r="D52" s="28">
        <v>4</v>
      </c>
      <c r="E52" s="28">
        <v>10</v>
      </c>
      <c r="F52" s="28">
        <v>28</v>
      </c>
      <c r="G52" s="28">
        <v>57</v>
      </c>
      <c r="H52" s="28">
        <v>75</v>
      </c>
      <c r="I52" s="28">
        <v>101</v>
      </c>
      <c r="J52" s="28">
        <v>115</v>
      </c>
      <c r="K52" s="28">
        <v>124</v>
      </c>
      <c r="L52" s="28">
        <v>105</v>
      </c>
      <c r="M52" s="28">
        <v>89</v>
      </c>
      <c r="N52" s="28">
        <v>66</v>
      </c>
      <c r="O52" s="28">
        <v>73</v>
      </c>
      <c r="P52" s="28">
        <v>81</v>
      </c>
      <c r="Q52" s="28">
        <v>67</v>
      </c>
      <c r="R52" s="28">
        <v>113</v>
      </c>
      <c r="S52" s="28">
        <v>196</v>
      </c>
      <c r="T52" s="28">
        <v>437</v>
      </c>
    </row>
    <row r="53" spans="1:20" ht="12.75" customHeight="1">
      <c r="A53" s="66" t="s">
        <v>138</v>
      </c>
      <c r="B53" s="37">
        <v>1892</v>
      </c>
      <c r="C53" s="28">
        <v>11</v>
      </c>
      <c r="D53" s="28">
        <v>4</v>
      </c>
      <c r="E53" s="28">
        <v>3</v>
      </c>
      <c r="F53" s="28">
        <v>26</v>
      </c>
      <c r="G53" s="28">
        <v>44</v>
      </c>
      <c r="H53" s="28">
        <v>79</v>
      </c>
      <c r="I53" s="28">
        <v>115</v>
      </c>
      <c r="J53" s="28">
        <v>125</v>
      </c>
      <c r="K53" s="28">
        <v>132</v>
      </c>
      <c r="L53" s="28">
        <v>140</v>
      </c>
      <c r="M53" s="28">
        <v>119</v>
      </c>
      <c r="N53" s="28">
        <v>87</v>
      </c>
      <c r="O53" s="28">
        <v>72</v>
      </c>
      <c r="P53" s="28">
        <v>81</v>
      </c>
      <c r="Q53" s="28">
        <v>73</v>
      </c>
      <c r="R53" s="28">
        <v>114</v>
      </c>
      <c r="S53" s="28">
        <v>186</v>
      </c>
      <c r="T53" s="28">
        <v>481</v>
      </c>
    </row>
    <row r="54" spans="1:20" ht="12.75" customHeight="1">
      <c r="A54" s="66" t="s">
        <v>141</v>
      </c>
      <c r="B54" s="37">
        <v>2216</v>
      </c>
      <c r="C54" s="28">
        <v>7</v>
      </c>
      <c r="D54" s="28">
        <v>6</v>
      </c>
      <c r="E54" s="28">
        <v>5</v>
      </c>
      <c r="F54" s="28">
        <v>28</v>
      </c>
      <c r="G54" s="28">
        <v>59</v>
      </c>
      <c r="H54" s="28">
        <v>102</v>
      </c>
      <c r="I54" s="28">
        <v>150</v>
      </c>
      <c r="J54" s="28">
        <v>155</v>
      </c>
      <c r="K54" s="28">
        <v>203</v>
      </c>
      <c r="L54" s="28">
        <v>169</v>
      </c>
      <c r="M54" s="28">
        <v>114</v>
      </c>
      <c r="N54" s="28">
        <v>89</v>
      </c>
      <c r="O54" s="28">
        <v>72</v>
      </c>
      <c r="P54" s="28">
        <v>85</v>
      </c>
      <c r="Q54" s="28">
        <v>98</v>
      </c>
      <c r="R54" s="28">
        <v>146</v>
      </c>
      <c r="S54" s="28">
        <v>196</v>
      </c>
      <c r="T54" s="28">
        <v>532</v>
      </c>
    </row>
    <row r="55" spans="1:20" ht="12.75" customHeight="1">
      <c r="A55" s="66" t="s">
        <v>146</v>
      </c>
      <c r="B55" s="37">
        <v>2348</v>
      </c>
      <c r="C55" s="28">
        <v>10</v>
      </c>
      <c r="D55" s="28">
        <v>2</v>
      </c>
      <c r="E55" s="28">
        <v>4</v>
      </c>
      <c r="F55" s="28">
        <v>24</v>
      </c>
      <c r="G55" s="28">
        <v>42</v>
      </c>
      <c r="H55" s="28">
        <v>88</v>
      </c>
      <c r="I55" s="28">
        <v>131</v>
      </c>
      <c r="J55" s="28">
        <v>205</v>
      </c>
      <c r="K55" s="28">
        <v>195</v>
      </c>
      <c r="L55" s="28">
        <v>193</v>
      </c>
      <c r="M55" s="28">
        <v>140</v>
      </c>
      <c r="N55" s="28">
        <v>106</v>
      </c>
      <c r="O55" s="28">
        <v>83</v>
      </c>
      <c r="P55" s="28">
        <v>83</v>
      </c>
      <c r="Q55" s="28">
        <v>94</v>
      </c>
      <c r="R55" s="28">
        <v>155</v>
      </c>
      <c r="S55" s="28">
        <v>214</v>
      </c>
      <c r="T55" s="28">
        <v>579</v>
      </c>
    </row>
    <row r="56" spans="1:20" ht="12.75" customHeight="1">
      <c r="A56" s="16"/>
      <c r="B56" s="18"/>
      <c r="C56" s="18"/>
      <c r="D56" s="18"/>
      <c r="E56" s="18"/>
      <c r="F56" s="18"/>
      <c r="G56" s="18"/>
      <c r="H56" s="18"/>
      <c r="I56" s="18"/>
      <c r="J56" s="18"/>
      <c r="K56" s="18"/>
      <c r="L56" s="18"/>
      <c r="M56" s="18"/>
      <c r="N56" s="18"/>
      <c r="O56" s="18"/>
      <c r="P56" s="18"/>
      <c r="Q56" s="18"/>
      <c r="R56" s="18"/>
      <c r="S56" s="18"/>
      <c r="T56" s="18"/>
    </row>
    <row r="57" spans="1:20" ht="15" customHeight="1">
      <c r="A57" s="47" t="s">
        <v>95</v>
      </c>
      <c r="B57" s="18"/>
      <c r="C57" s="18"/>
      <c r="D57" s="18"/>
      <c r="E57" s="18"/>
      <c r="F57" s="18"/>
      <c r="G57" s="18"/>
      <c r="H57" s="18"/>
      <c r="I57" s="18"/>
      <c r="J57" s="18"/>
      <c r="K57" s="18"/>
      <c r="L57" s="18"/>
      <c r="M57" s="18"/>
      <c r="N57" s="18"/>
      <c r="O57" s="18"/>
      <c r="P57" s="18"/>
      <c r="Q57" s="18"/>
      <c r="R57" s="18"/>
      <c r="S57" s="18"/>
      <c r="T57" s="18"/>
    </row>
    <row r="58" spans="1:20" ht="15" customHeight="1">
      <c r="A58" s="47"/>
      <c r="B58" s="18"/>
      <c r="C58" s="18"/>
      <c r="D58" s="18"/>
      <c r="E58" s="18"/>
      <c r="F58" s="18"/>
      <c r="G58" s="18"/>
      <c r="H58" s="18"/>
      <c r="I58" s="18"/>
      <c r="J58" s="18"/>
      <c r="K58" s="18"/>
      <c r="L58" s="18"/>
      <c r="M58" s="18"/>
      <c r="N58" s="18"/>
      <c r="O58" s="18"/>
      <c r="P58" s="18"/>
      <c r="Q58" s="18"/>
      <c r="R58" s="18"/>
      <c r="S58" s="18"/>
      <c r="T58" s="18"/>
    </row>
    <row r="59" spans="1:20" ht="15" customHeight="1">
      <c r="A59" s="72" t="s">
        <v>111</v>
      </c>
      <c r="B59" s="18"/>
      <c r="C59" s="18"/>
      <c r="D59" s="18"/>
      <c r="E59" s="18"/>
      <c r="F59" s="18"/>
      <c r="G59" s="18"/>
      <c r="H59" s="18"/>
      <c r="I59" s="18"/>
      <c r="J59" s="18"/>
      <c r="K59" s="18"/>
      <c r="L59" s="18"/>
      <c r="M59" s="18"/>
      <c r="N59" s="18"/>
      <c r="O59" s="18"/>
      <c r="P59" s="18"/>
      <c r="Q59" s="18"/>
      <c r="R59" s="18"/>
      <c r="S59" s="18"/>
      <c r="T59" s="18"/>
    </row>
    <row r="60" spans="1:20" ht="15" customHeight="1" thickBot="1">
      <c r="A60" s="47"/>
      <c r="B60" s="48"/>
      <c r="C60" s="48"/>
      <c r="D60" s="48"/>
      <c r="E60" s="48"/>
      <c r="F60" s="48"/>
      <c r="G60" s="48"/>
      <c r="H60" s="48"/>
      <c r="I60" s="49" t="s">
        <v>22</v>
      </c>
      <c r="J60" s="48"/>
      <c r="K60" s="48"/>
      <c r="L60" s="48"/>
      <c r="M60" s="48"/>
      <c r="N60" s="48"/>
      <c r="O60" s="48"/>
      <c r="P60" s="48"/>
      <c r="Q60" s="48"/>
      <c r="R60" s="48"/>
      <c r="S60" s="48"/>
      <c r="T60" s="48"/>
    </row>
    <row r="61" spans="1:20" ht="15" customHeight="1">
      <c r="A61" s="47"/>
      <c r="B61" s="73" t="s">
        <v>135</v>
      </c>
      <c r="C61" s="73" t="s">
        <v>4</v>
      </c>
      <c r="D61" s="74" t="s">
        <v>5</v>
      </c>
      <c r="E61" s="75" t="s">
        <v>6</v>
      </c>
      <c r="F61" s="73" t="s">
        <v>7</v>
      </c>
      <c r="G61" s="73" t="s">
        <v>8</v>
      </c>
      <c r="H61" s="73" t="s">
        <v>9</v>
      </c>
      <c r="I61" s="73" t="s">
        <v>10</v>
      </c>
      <c r="J61" s="73" t="s">
        <v>11</v>
      </c>
      <c r="K61" s="73" t="s">
        <v>12</v>
      </c>
      <c r="L61" s="73" t="s">
        <v>13</v>
      </c>
      <c r="M61" s="73" t="s">
        <v>14</v>
      </c>
      <c r="N61" s="73" t="s">
        <v>15</v>
      </c>
      <c r="O61" s="73" t="s">
        <v>16</v>
      </c>
      <c r="P61" s="73" t="s">
        <v>17</v>
      </c>
      <c r="Q61" s="73" t="s">
        <v>18</v>
      </c>
      <c r="R61" s="73" t="s">
        <v>19</v>
      </c>
      <c r="S61" s="73" t="s">
        <v>20</v>
      </c>
      <c r="T61" s="73" t="s">
        <v>21</v>
      </c>
    </row>
    <row r="62" spans="1:20" ht="15" customHeight="1">
      <c r="A62" s="16" t="s">
        <v>123</v>
      </c>
      <c r="B62" s="81">
        <f t="shared" ref="B62:T75" si="0">AVERAGE(B8:B12)</f>
        <v>2257.1999999999998</v>
      </c>
      <c r="C62" s="81">
        <f t="shared" si="0"/>
        <v>62.2</v>
      </c>
      <c r="D62" s="81">
        <f t="shared" si="0"/>
        <v>43</v>
      </c>
      <c r="E62" s="81">
        <f t="shared" si="0"/>
        <v>47.2</v>
      </c>
      <c r="F62" s="81">
        <f t="shared" si="0"/>
        <v>148.80000000000001</v>
      </c>
      <c r="G62" s="81">
        <f t="shared" si="0"/>
        <v>137.80000000000001</v>
      </c>
      <c r="H62" s="81">
        <f t="shared" si="0"/>
        <v>94.6</v>
      </c>
      <c r="I62" s="81">
        <f t="shared" si="0"/>
        <v>83.2</v>
      </c>
      <c r="J62" s="81">
        <f t="shared" si="0"/>
        <v>75.8</v>
      </c>
      <c r="K62" s="81">
        <f t="shared" si="0"/>
        <v>75.8</v>
      </c>
      <c r="L62" s="81">
        <f t="shared" si="0"/>
        <v>91</v>
      </c>
      <c r="M62" s="81">
        <f t="shared" si="0"/>
        <v>94</v>
      </c>
      <c r="N62" s="81">
        <f t="shared" si="0"/>
        <v>108.6</v>
      </c>
      <c r="O62" s="81">
        <f t="shared" si="0"/>
        <v>102.6</v>
      </c>
      <c r="P62" s="81">
        <f t="shared" si="0"/>
        <v>117.6</v>
      </c>
      <c r="Q62" s="81">
        <f t="shared" si="0"/>
        <v>156.6</v>
      </c>
      <c r="R62" s="81">
        <f t="shared" si="0"/>
        <v>209</v>
      </c>
      <c r="S62" s="81">
        <f t="shared" si="0"/>
        <v>251</v>
      </c>
      <c r="T62" s="81">
        <f t="shared" si="0"/>
        <v>358.4</v>
      </c>
    </row>
    <row r="63" spans="1:20" ht="15" customHeight="1">
      <c r="A63" s="16" t="s">
        <v>122</v>
      </c>
      <c r="B63" s="81">
        <f t="shared" si="0"/>
        <v>2150</v>
      </c>
      <c r="C63" s="81">
        <f t="shared" si="0"/>
        <v>58.2</v>
      </c>
      <c r="D63" s="81">
        <f t="shared" si="0"/>
        <v>41.2</v>
      </c>
      <c r="E63" s="81">
        <f t="shared" si="0"/>
        <v>46</v>
      </c>
      <c r="F63" s="81">
        <f t="shared" si="0"/>
        <v>141.80000000000001</v>
      </c>
      <c r="G63" s="81">
        <f t="shared" si="0"/>
        <v>133</v>
      </c>
      <c r="H63" s="81">
        <f t="shared" si="0"/>
        <v>89.8</v>
      </c>
      <c r="I63" s="81">
        <f t="shared" si="0"/>
        <v>80.400000000000006</v>
      </c>
      <c r="J63" s="81">
        <f t="shared" si="0"/>
        <v>70.599999999999994</v>
      </c>
      <c r="K63" s="81">
        <f t="shared" si="0"/>
        <v>72.599999999999994</v>
      </c>
      <c r="L63" s="81">
        <f t="shared" si="0"/>
        <v>84.4</v>
      </c>
      <c r="M63" s="81">
        <f t="shared" si="0"/>
        <v>86.2</v>
      </c>
      <c r="N63" s="81">
        <f t="shared" si="0"/>
        <v>99.6</v>
      </c>
      <c r="O63" s="81">
        <f t="shared" si="0"/>
        <v>99.6</v>
      </c>
      <c r="P63" s="81">
        <f t="shared" si="0"/>
        <v>107</v>
      </c>
      <c r="Q63" s="81">
        <f t="shared" si="0"/>
        <v>156.80000000000001</v>
      </c>
      <c r="R63" s="81">
        <f t="shared" si="0"/>
        <v>197.8</v>
      </c>
      <c r="S63" s="81">
        <f t="shared" si="0"/>
        <v>241</v>
      </c>
      <c r="T63" s="81">
        <f t="shared" si="0"/>
        <v>344</v>
      </c>
    </row>
    <row r="64" spans="1:20" ht="15" customHeight="1">
      <c r="A64" s="16" t="s">
        <v>121</v>
      </c>
      <c r="B64" s="81">
        <f t="shared" si="0"/>
        <v>2082.1999999999998</v>
      </c>
      <c r="C64" s="81">
        <f t="shared" si="0"/>
        <v>56</v>
      </c>
      <c r="D64" s="81">
        <f t="shared" si="0"/>
        <v>40.6</v>
      </c>
      <c r="E64" s="81">
        <f t="shared" si="0"/>
        <v>45</v>
      </c>
      <c r="F64" s="81">
        <f t="shared" si="0"/>
        <v>137</v>
      </c>
      <c r="G64" s="81">
        <f t="shared" si="0"/>
        <v>129</v>
      </c>
      <c r="H64" s="81">
        <f t="shared" si="0"/>
        <v>86.6</v>
      </c>
      <c r="I64" s="81">
        <f t="shared" si="0"/>
        <v>76.8</v>
      </c>
      <c r="J64" s="81">
        <f t="shared" si="0"/>
        <v>73.599999999999994</v>
      </c>
      <c r="K64" s="81">
        <f t="shared" si="0"/>
        <v>68.599999999999994</v>
      </c>
      <c r="L64" s="81">
        <f t="shared" si="0"/>
        <v>78.599999999999994</v>
      </c>
      <c r="M64" s="81">
        <f t="shared" si="0"/>
        <v>79</v>
      </c>
      <c r="N64" s="81">
        <f t="shared" si="0"/>
        <v>93.2</v>
      </c>
      <c r="O64" s="81">
        <f t="shared" si="0"/>
        <v>95.2</v>
      </c>
      <c r="P64" s="81">
        <f t="shared" si="0"/>
        <v>95</v>
      </c>
      <c r="Q64" s="81">
        <f t="shared" si="0"/>
        <v>150</v>
      </c>
      <c r="R64" s="81">
        <f t="shared" si="0"/>
        <v>191.4</v>
      </c>
      <c r="S64" s="81">
        <f t="shared" si="0"/>
        <v>238.4</v>
      </c>
      <c r="T64" s="81">
        <f t="shared" si="0"/>
        <v>348.2</v>
      </c>
    </row>
    <row r="65" spans="1:20" ht="15" customHeight="1">
      <c r="A65" s="64" t="s">
        <v>120</v>
      </c>
      <c r="B65" s="81">
        <f t="shared" si="0"/>
        <v>2042</v>
      </c>
      <c r="C65" s="81">
        <f t="shared" si="0"/>
        <v>55</v>
      </c>
      <c r="D65" s="81">
        <f t="shared" si="0"/>
        <v>39.799999999999997</v>
      </c>
      <c r="E65" s="81">
        <f t="shared" si="0"/>
        <v>45.4</v>
      </c>
      <c r="F65" s="81">
        <f t="shared" si="0"/>
        <v>129.4</v>
      </c>
      <c r="G65" s="81">
        <f t="shared" si="0"/>
        <v>116.2</v>
      </c>
      <c r="H65" s="81">
        <f t="shared" si="0"/>
        <v>88.2</v>
      </c>
      <c r="I65" s="81">
        <f t="shared" si="0"/>
        <v>71.599999999999994</v>
      </c>
      <c r="J65" s="81">
        <f t="shared" si="0"/>
        <v>75.2</v>
      </c>
      <c r="K65" s="81">
        <f t="shared" si="0"/>
        <v>67</v>
      </c>
      <c r="L65" s="81">
        <f t="shared" si="0"/>
        <v>78.400000000000006</v>
      </c>
      <c r="M65" s="81">
        <f t="shared" si="0"/>
        <v>79.2</v>
      </c>
      <c r="N65" s="81">
        <f t="shared" si="0"/>
        <v>88.8</v>
      </c>
      <c r="O65" s="81">
        <f t="shared" si="0"/>
        <v>91</v>
      </c>
      <c r="P65" s="81">
        <f t="shared" si="0"/>
        <v>92.4</v>
      </c>
      <c r="Q65" s="81">
        <f t="shared" si="0"/>
        <v>144.6</v>
      </c>
      <c r="R65" s="81">
        <f t="shared" si="0"/>
        <v>190.6</v>
      </c>
      <c r="S65" s="81">
        <f t="shared" si="0"/>
        <v>246.4</v>
      </c>
      <c r="T65" s="81">
        <f t="shared" si="0"/>
        <v>342.8</v>
      </c>
    </row>
    <row r="66" spans="1:20" ht="15" customHeight="1">
      <c r="A66" s="64" t="s">
        <v>119</v>
      </c>
      <c r="B66" s="81">
        <f t="shared" si="0"/>
        <v>1960.4</v>
      </c>
      <c r="C66" s="81">
        <f t="shared" si="0"/>
        <v>53.2</v>
      </c>
      <c r="D66" s="81">
        <f t="shared" si="0"/>
        <v>39.799999999999997</v>
      </c>
      <c r="E66" s="81">
        <f t="shared" si="0"/>
        <v>41.4</v>
      </c>
      <c r="F66" s="81">
        <f t="shared" si="0"/>
        <v>114.4</v>
      </c>
      <c r="G66" s="81">
        <f t="shared" si="0"/>
        <v>115.4</v>
      </c>
      <c r="H66" s="81">
        <f t="shared" si="0"/>
        <v>90.4</v>
      </c>
      <c r="I66" s="81">
        <f t="shared" si="0"/>
        <v>68.8</v>
      </c>
      <c r="J66" s="81">
        <f t="shared" si="0"/>
        <v>71.599999999999994</v>
      </c>
      <c r="K66" s="81">
        <f t="shared" si="0"/>
        <v>67.599999999999994</v>
      </c>
      <c r="L66" s="81">
        <f t="shared" si="0"/>
        <v>76.2</v>
      </c>
      <c r="M66" s="81">
        <f t="shared" si="0"/>
        <v>73.400000000000006</v>
      </c>
      <c r="N66" s="81">
        <f t="shared" si="0"/>
        <v>82</v>
      </c>
      <c r="O66" s="81">
        <f t="shared" si="0"/>
        <v>88.6</v>
      </c>
      <c r="P66" s="81">
        <f t="shared" si="0"/>
        <v>89</v>
      </c>
      <c r="Q66" s="81">
        <f t="shared" si="0"/>
        <v>138</v>
      </c>
      <c r="R66" s="81">
        <f t="shared" si="0"/>
        <v>181</v>
      </c>
      <c r="S66" s="81">
        <f t="shared" si="0"/>
        <v>239.4</v>
      </c>
      <c r="T66" s="81">
        <f t="shared" si="0"/>
        <v>330.2</v>
      </c>
    </row>
    <row r="67" spans="1:20" ht="15" customHeight="1">
      <c r="A67" s="64" t="s">
        <v>118</v>
      </c>
      <c r="B67" s="81">
        <f t="shared" si="0"/>
        <v>1943.4</v>
      </c>
      <c r="C67" s="81">
        <f t="shared" si="0"/>
        <v>52</v>
      </c>
      <c r="D67" s="81">
        <f t="shared" si="0"/>
        <v>36.6</v>
      </c>
      <c r="E67" s="81">
        <f t="shared" si="0"/>
        <v>38.4</v>
      </c>
      <c r="F67" s="81">
        <f t="shared" si="0"/>
        <v>111.8</v>
      </c>
      <c r="G67" s="81">
        <f t="shared" si="0"/>
        <v>117.4</v>
      </c>
      <c r="H67" s="81">
        <f t="shared" si="0"/>
        <v>91.6</v>
      </c>
      <c r="I67" s="81">
        <f t="shared" si="0"/>
        <v>72.599999999999994</v>
      </c>
      <c r="J67" s="81">
        <f t="shared" si="0"/>
        <v>75.400000000000006</v>
      </c>
      <c r="K67" s="81">
        <f t="shared" si="0"/>
        <v>70.599999999999994</v>
      </c>
      <c r="L67" s="81">
        <f t="shared" si="0"/>
        <v>73.599999999999994</v>
      </c>
      <c r="M67" s="81">
        <f t="shared" si="0"/>
        <v>69.8</v>
      </c>
      <c r="N67" s="81">
        <f t="shared" si="0"/>
        <v>81.599999999999994</v>
      </c>
      <c r="O67" s="81">
        <f t="shared" si="0"/>
        <v>86.6</v>
      </c>
      <c r="P67" s="81">
        <f t="shared" si="0"/>
        <v>91.2</v>
      </c>
      <c r="Q67" s="81">
        <f t="shared" si="0"/>
        <v>132</v>
      </c>
      <c r="R67" s="81">
        <f t="shared" si="0"/>
        <v>180.2</v>
      </c>
      <c r="S67" s="81">
        <f t="shared" si="0"/>
        <v>229.6</v>
      </c>
      <c r="T67" s="81">
        <f t="shared" si="0"/>
        <v>332.4</v>
      </c>
    </row>
    <row r="68" spans="1:20" ht="15" customHeight="1">
      <c r="A68" s="64" t="s">
        <v>117</v>
      </c>
      <c r="B68" s="81">
        <f t="shared" si="0"/>
        <v>1897.6</v>
      </c>
      <c r="C68" s="81">
        <f t="shared" si="0"/>
        <v>45.8</v>
      </c>
      <c r="D68" s="81">
        <f t="shared" si="0"/>
        <v>30.8</v>
      </c>
      <c r="E68" s="81">
        <f t="shared" si="0"/>
        <v>34.4</v>
      </c>
      <c r="F68" s="81">
        <f t="shared" si="0"/>
        <v>104</v>
      </c>
      <c r="G68" s="81">
        <f t="shared" si="0"/>
        <v>116</v>
      </c>
      <c r="H68" s="81">
        <f t="shared" si="0"/>
        <v>90.4</v>
      </c>
      <c r="I68" s="81">
        <f t="shared" si="0"/>
        <v>68.8</v>
      </c>
      <c r="J68" s="81">
        <f t="shared" si="0"/>
        <v>74.2</v>
      </c>
      <c r="K68" s="81">
        <f t="shared" si="0"/>
        <v>72.2</v>
      </c>
      <c r="L68" s="81">
        <f t="shared" si="0"/>
        <v>71.2</v>
      </c>
      <c r="M68" s="81">
        <f t="shared" si="0"/>
        <v>67</v>
      </c>
      <c r="N68" s="81">
        <f t="shared" si="0"/>
        <v>77.8</v>
      </c>
      <c r="O68" s="81">
        <f t="shared" si="0"/>
        <v>82.4</v>
      </c>
      <c r="P68" s="81">
        <f t="shared" si="0"/>
        <v>90</v>
      </c>
      <c r="Q68" s="81">
        <f t="shared" si="0"/>
        <v>120</v>
      </c>
      <c r="R68" s="81">
        <f t="shared" si="0"/>
        <v>178.6</v>
      </c>
      <c r="S68" s="81">
        <f t="shared" si="0"/>
        <v>228.8</v>
      </c>
      <c r="T68" s="81">
        <f t="shared" si="0"/>
        <v>345.2</v>
      </c>
    </row>
    <row r="69" spans="1:20" ht="15" customHeight="1">
      <c r="A69" s="64" t="s">
        <v>116</v>
      </c>
      <c r="B69" s="81">
        <f t="shared" si="0"/>
        <v>1849.2</v>
      </c>
      <c r="C69" s="81">
        <f t="shared" si="0"/>
        <v>39.200000000000003</v>
      </c>
      <c r="D69" s="81">
        <f t="shared" si="0"/>
        <v>26</v>
      </c>
      <c r="E69" s="81">
        <f t="shared" si="0"/>
        <v>32.200000000000003</v>
      </c>
      <c r="F69" s="81">
        <f t="shared" si="0"/>
        <v>96.6</v>
      </c>
      <c r="G69" s="81">
        <f t="shared" si="0"/>
        <v>118</v>
      </c>
      <c r="H69" s="81">
        <f t="shared" si="0"/>
        <v>95</v>
      </c>
      <c r="I69" s="81">
        <f t="shared" si="0"/>
        <v>69.2</v>
      </c>
      <c r="J69" s="81">
        <f t="shared" si="0"/>
        <v>70.400000000000006</v>
      </c>
      <c r="K69" s="81">
        <f t="shared" si="0"/>
        <v>73.599999999999994</v>
      </c>
      <c r="L69" s="81">
        <f t="shared" si="0"/>
        <v>74.599999999999994</v>
      </c>
      <c r="M69" s="81">
        <f t="shared" si="0"/>
        <v>69.599999999999994</v>
      </c>
      <c r="N69" s="81">
        <f t="shared" si="0"/>
        <v>70.599999999999994</v>
      </c>
      <c r="O69" s="81">
        <f t="shared" si="0"/>
        <v>80</v>
      </c>
      <c r="P69" s="81">
        <f t="shared" si="0"/>
        <v>94.4</v>
      </c>
      <c r="Q69" s="81">
        <f t="shared" si="0"/>
        <v>109.6</v>
      </c>
      <c r="R69" s="81">
        <f t="shared" si="0"/>
        <v>174.4</v>
      </c>
      <c r="S69" s="81">
        <f t="shared" si="0"/>
        <v>219.8</v>
      </c>
      <c r="T69" s="81">
        <f t="shared" si="0"/>
        <v>336</v>
      </c>
    </row>
    <row r="70" spans="1:20" ht="15" customHeight="1">
      <c r="A70" s="64" t="s">
        <v>115</v>
      </c>
      <c r="B70" s="81">
        <f t="shared" si="0"/>
        <v>1773.8</v>
      </c>
      <c r="C70" s="81">
        <f t="shared" si="0"/>
        <v>39.4</v>
      </c>
      <c r="D70" s="81">
        <f t="shared" si="0"/>
        <v>25.2</v>
      </c>
      <c r="E70" s="81">
        <f t="shared" si="0"/>
        <v>30.4</v>
      </c>
      <c r="F70" s="81">
        <f t="shared" si="0"/>
        <v>94</v>
      </c>
      <c r="G70" s="81">
        <f t="shared" si="0"/>
        <v>117.2</v>
      </c>
      <c r="H70" s="81">
        <f t="shared" si="0"/>
        <v>91</v>
      </c>
      <c r="I70" s="81">
        <f t="shared" si="0"/>
        <v>65</v>
      </c>
      <c r="J70" s="81">
        <f t="shared" si="0"/>
        <v>68</v>
      </c>
      <c r="K70" s="81">
        <f t="shared" si="0"/>
        <v>72.599999999999994</v>
      </c>
      <c r="L70" s="81">
        <f t="shared" si="0"/>
        <v>65.400000000000006</v>
      </c>
      <c r="M70" s="81">
        <f t="shared" si="0"/>
        <v>65.400000000000006</v>
      </c>
      <c r="N70" s="81">
        <f t="shared" si="0"/>
        <v>63.8</v>
      </c>
      <c r="O70" s="81">
        <f t="shared" si="0"/>
        <v>80.400000000000006</v>
      </c>
      <c r="P70" s="81">
        <f t="shared" si="0"/>
        <v>90.4</v>
      </c>
      <c r="Q70" s="81">
        <f t="shared" si="0"/>
        <v>103</v>
      </c>
      <c r="R70" s="81">
        <f t="shared" si="0"/>
        <v>164.2</v>
      </c>
      <c r="S70" s="81">
        <f t="shared" si="0"/>
        <v>200.2</v>
      </c>
      <c r="T70" s="81">
        <f t="shared" si="0"/>
        <v>338.2</v>
      </c>
    </row>
    <row r="71" spans="1:20" ht="15" customHeight="1">
      <c r="A71" s="64" t="s">
        <v>114</v>
      </c>
      <c r="B71" s="81">
        <f t="shared" si="0"/>
        <v>1713.8</v>
      </c>
      <c r="C71" s="81">
        <f t="shared" si="0"/>
        <v>36.4</v>
      </c>
      <c r="D71" s="81">
        <f t="shared" si="0"/>
        <v>20.6</v>
      </c>
      <c r="E71" s="81">
        <f t="shared" si="0"/>
        <v>27.6</v>
      </c>
      <c r="F71" s="81">
        <f t="shared" si="0"/>
        <v>90.2</v>
      </c>
      <c r="G71" s="81">
        <f t="shared" si="0"/>
        <v>113.6</v>
      </c>
      <c r="H71" s="81">
        <f t="shared" si="0"/>
        <v>88</v>
      </c>
      <c r="I71" s="81">
        <f t="shared" si="0"/>
        <v>68.8</v>
      </c>
      <c r="J71" s="81">
        <f t="shared" si="0"/>
        <v>64.400000000000006</v>
      </c>
      <c r="K71" s="81">
        <f t="shared" si="0"/>
        <v>68.2</v>
      </c>
      <c r="L71" s="81">
        <f t="shared" si="0"/>
        <v>63.4</v>
      </c>
      <c r="M71" s="81">
        <f t="shared" si="0"/>
        <v>67</v>
      </c>
      <c r="N71" s="81">
        <f t="shared" si="0"/>
        <v>61</v>
      </c>
      <c r="O71" s="81">
        <f t="shared" si="0"/>
        <v>73.400000000000006</v>
      </c>
      <c r="P71" s="81">
        <f t="shared" si="0"/>
        <v>85</v>
      </c>
      <c r="Q71" s="81">
        <f t="shared" si="0"/>
        <v>94.8</v>
      </c>
      <c r="R71" s="81">
        <f t="shared" si="0"/>
        <v>158</v>
      </c>
      <c r="S71" s="81">
        <f t="shared" si="0"/>
        <v>189</v>
      </c>
      <c r="T71" s="81">
        <f t="shared" si="0"/>
        <v>344.4</v>
      </c>
    </row>
    <row r="72" spans="1:20" ht="15" customHeight="1">
      <c r="A72" s="64" t="s">
        <v>113</v>
      </c>
      <c r="B72" s="81">
        <f t="shared" si="0"/>
        <v>1600</v>
      </c>
      <c r="C72" s="81">
        <f t="shared" si="0"/>
        <v>34</v>
      </c>
      <c r="D72" s="81">
        <f t="shared" si="0"/>
        <v>18.600000000000001</v>
      </c>
      <c r="E72" s="81">
        <f t="shared" si="0"/>
        <v>26.4</v>
      </c>
      <c r="F72" s="81">
        <f t="shared" si="0"/>
        <v>75.8</v>
      </c>
      <c r="G72" s="81">
        <f t="shared" si="0"/>
        <v>104</v>
      </c>
      <c r="H72" s="81">
        <f t="shared" si="0"/>
        <v>81.400000000000006</v>
      </c>
      <c r="I72" s="81">
        <f t="shared" si="0"/>
        <v>64.2</v>
      </c>
      <c r="J72" s="81">
        <f t="shared" si="0"/>
        <v>58.8</v>
      </c>
      <c r="K72" s="81">
        <f t="shared" si="0"/>
        <v>63.2</v>
      </c>
      <c r="L72" s="81">
        <f t="shared" si="0"/>
        <v>61.4</v>
      </c>
      <c r="M72" s="81">
        <f t="shared" si="0"/>
        <v>62.4</v>
      </c>
      <c r="N72" s="81">
        <f t="shared" si="0"/>
        <v>54.6</v>
      </c>
      <c r="O72" s="81">
        <f t="shared" si="0"/>
        <v>67.599999999999994</v>
      </c>
      <c r="P72" s="81">
        <f t="shared" si="0"/>
        <v>79</v>
      </c>
      <c r="Q72" s="81">
        <f t="shared" si="0"/>
        <v>90.8</v>
      </c>
      <c r="R72" s="81">
        <f t="shared" si="0"/>
        <v>143.6</v>
      </c>
      <c r="S72" s="81">
        <f t="shared" si="0"/>
        <v>179.4</v>
      </c>
      <c r="T72" s="81">
        <f t="shared" si="0"/>
        <v>334.8</v>
      </c>
    </row>
    <row r="73" spans="1:20" ht="15" customHeight="1">
      <c r="A73" s="64" t="s">
        <v>112</v>
      </c>
      <c r="B73" s="81">
        <f t="shared" si="0"/>
        <v>1518.8</v>
      </c>
      <c r="C73" s="81">
        <f t="shared" si="0"/>
        <v>31</v>
      </c>
      <c r="D73" s="81">
        <f t="shared" si="0"/>
        <v>17</v>
      </c>
      <c r="E73" s="81">
        <f t="shared" si="0"/>
        <v>26.8</v>
      </c>
      <c r="F73" s="81">
        <f t="shared" si="0"/>
        <v>68.8</v>
      </c>
      <c r="G73" s="81">
        <f t="shared" si="0"/>
        <v>92.2</v>
      </c>
      <c r="H73" s="81">
        <f t="shared" si="0"/>
        <v>77.8</v>
      </c>
      <c r="I73" s="81">
        <f t="shared" si="0"/>
        <v>66</v>
      </c>
      <c r="J73" s="81">
        <f t="shared" si="0"/>
        <v>58</v>
      </c>
      <c r="K73" s="81">
        <f t="shared" si="0"/>
        <v>60.4</v>
      </c>
      <c r="L73" s="81">
        <f t="shared" si="0"/>
        <v>59.2</v>
      </c>
      <c r="M73" s="81">
        <f t="shared" si="0"/>
        <v>62.4</v>
      </c>
      <c r="N73" s="81">
        <f t="shared" si="0"/>
        <v>52.8</v>
      </c>
      <c r="O73" s="81">
        <f t="shared" si="0"/>
        <v>63.4</v>
      </c>
      <c r="P73" s="81">
        <f t="shared" si="0"/>
        <v>74.8</v>
      </c>
      <c r="Q73" s="81">
        <f t="shared" si="0"/>
        <v>90.2</v>
      </c>
      <c r="R73" s="81">
        <f t="shared" si="0"/>
        <v>128</v>
      </c>
      <c r="S73" s="81">
        <f t="shared" si="0"/>
        <v>172</v>
      </c>
      <c r="T73" s="81">
        <f t="shared" si="0"/>
        <v>318</v>
      </c>
    </row>
    <row r="74" spans="1:20" ht="15" customHeight="1">
      <c r="A74" s="64" t="s">
        <v>110</v>
      </c>
      <c r="B74" s="81">
        <f t="shared" si="0"/>
        <v>1455.4</v>
      </c>
      <c r="C74" s="81">
        <f t="shared" si="0"/>
        <v>29</v>
      </c>
      <c r="D74" s="81">
        <f t="shared" si="0"/>
        <v>16.2</v>
      </c>
      <c r="E74" s="81">
        <f t="shared" si="0"/>
        <v>23.8</v>
      </c>
      <c r="F74" s="81">
        <f t="shared" si="0"/>
        <v>65.400000000000006</v>
      </c>
      <c r="G74" s="81">
        <f t="shared" si="0"/>
        <v>83</v>
      </c>
      <c r="H74" s="81">
        <f t="shared" si="0"/>
        <v>72.8</v>
      </c>
      <c r="I74" s="81">
        <f t="shared" si="0"/>
        <v>64.8</v>
      </c>
      <c r="J74" s="81">
        <f t="shared" si="0"/>
        <v>50.8</v>
      </c>
      <c r="K74" s="81">
        <f t="shared" si="0"/>
        <v>55.8</v>
      </c>
      <c r="L74" s="81">
        <f t="shared" si="0"/>
        <v>58.2</v>
      </c>
      <c r="M74" s="81">
        <f t="shared" si="0"/>
        <v>57.4</v>
      </c>
      <c r="N74" s="81">
        <f t="shared" si="0"/>
        <v>52.4</v>
      </c>
      <c r="O74" s="81">
        <f t="shared" si="0"/>
        <v>62</v>
      </c>
      <c r="P74" s="81">
        <f t="shared" si="0"/>
        <v>71.2</v>
      </c>
      <c r="Q74" s="81">
        <f t="shared" si="0"/>
        <v>86.4</v>
      </c>
      <c r="R74" s="81">
        <f t="shared" si="0"/>
        <v>116.8</v>
      </c>
      <c r="S74" s="81">
        <f t="shared" si="0"/>
        <v>165</v>
      </c>
      <c r="T74" s="81">
        <f t="shared" si="0"/>
        <v>324.39999999999998</v>
      </c>
    </row>
    <row r="75" spans="1:20" ht="15" customHeight="1">
      <c r="A75" s="64" t="s">
        <v>109</v>
      </c>
      <c r="B75" s="81">
        <f t="shared" si="0"/>
        <v>1401.2</v>
      </c>
      <c r="C75" s="81">
        <f t="shared" si="0"/>
        <v>22.4</v>
      </c>
      <c r="D75" s="81">
        <f t="shared" si="0"/>
        <v>11.8</v>
      </c>
      <c r="E75" s="81">
        <f t="shared" si="0"/>
        <v>21</v>
      </c>
      <c r="F75" s="81">
        <f t="shared" si="0"/>
        <v>58.4</v>
      </c>
      <c r="G75" s="81">
        <f t="shared" si="0"/>
        <v>72.599999999999994</v>
      </c>
      <c r="H75" s="81">
        <f t="shared" si="0"/>
        <v>71</v>
      </c>
      <c r="I75" s="81">
        <f t="shared" si="0"/>
        <v>66.2</v>
      </c>
      <c r="J75" s="81">
        <f t="shared" ref="J75:T75" si="1">AVERAGE(J21:J25)</f>
        <v>49.8</v>
      </c>
      <c r="K75" s="81">
        <f t="shared" si="1"/>
        <v>50.8</v>
      </c>
      <c r="L75" s="81">
        <f t="shared" si="1"/>
        <v>61.2</v>
      </c>
      <c r="M75" s="81">
        <f t="shared" si="1"/>
        <v>55</v>
      </c>
      <c r="N75" s="81">
        <f t="shared" si="1"/>
        <v>54.4</v>
      </c>
      <c r="O75" s="81">
        <f t="shared" si="1"/>
        <v>58.4</v>
      </c>
      <c r="P75" s="81">
        <f t="shared" si="1"/>
        <v>69</v>
      </c>
      <c r="Q75" s="81">
        <f t="shared" si="1"/>
        <v>86</v>
      </c>
      <c r="R75" s="81">
        <f t="shared" si="1"/>
        <v>105.4</v>
      </c>
      <c r="S75" s="81">
        <f t="shared" si="1"/>
        <v>165</v>
      </c>
      <c r="T75" s="81">
        <f t="shared" si="1"/>
        <v>322.60000000000002</v>
      </c>
    </row>
    <row r="76" spans="1:20" ht="15" customHeight="1">
      <c r="A76" s="64" t="s">
        <v>108</v>
      </c>
      <c r="B76" s="81">
        <f t="shared" ref="B76:T82" si="2">AVERAGE(B22:B26)</f>
        <v>1360</v>
      </c>
      <c r="C76" s="81">
        <f t="shared" si="2"/>
        <v>19.8</v>
      </c>
      <c r="D76" s="81">
        <f t="shared" si="2"/>
        <v>12.8</v>
      </c>
      <c r="E76" s="81">
        <f t="shared" si="2"/>
        <v>19.600000000000001</v>
      </c>
      <c r="F76" s="81">
        <f t="shared" si="2"/>
        <v>55.2</v>
      </c>
      <c r="G76" s="81">
        <f t="shared" si="2"/>
        <v>65.599999999999994</v>
      </c>
      <c r="H76" s="81">
        <f t="shared" si="2"/>
        <v>65.8</v>
      </c>
      <c r="I76" s="81">
        <f t="shared" si="2"/>
        <v>63.6</v>
      </c>
      <c r="J76" s="81">
        <f t="shared" si="2"/>
        <v>50.2</v>
      </c>
      <c r="K76" s="81">
        <f t="shared" si="2"/>
        <v>46.6</v>
      </c>
      <c r="L76" s="81">
        <f t="shared" si="2"/>
        <v>58.8</v>
      </c>
      <c r="M76" s="81">
        <f t="shared" si="2"/>
        <v>53.4</v>
      </c>
      <c r="N76" s="81">
        <f t="shared" si="2"/>
        <v>50.6</v>
      </c>
      <c r="O76" s="81">
        <f t="shared" si="2"/>
        <v>59</v>
      </c>
      <c r="P76" s="81">
        <f t="shared" si="2"/>
        <v>67.400000000000006</v>
      </c>
      <c r="Q76" s="81">
        <f t="shared" si="2"/>
        <v>84</v>
      </c>
      <c r="R76" s="81">
        <f t="shared" si="2"/>
        <v>102.8</v>
      </c>
      <c r="S76" s="81">
        <f t="shared" si="2"/>
        <v>162.6</v>
      </c>
      <c r="T76" s="81">
        <f t="shared" si="2"/>
        <v>322</v>
      </c>
    </row>
    <row r="77" spans="1:20" ht="15" customHeight="1">
      <c r="A77" s="64" t="s">
        <v>107</v>
      </c>
      <c r="B77" s="81">
        <f t="shared" si="2"/>
        <v>1342.4</v>
      </c>
      <c r="C77" s="81">
        <f t="shared" si="2"/>
        <v>17.600000000000001</v>
      </c>
      <c r="D77" s="81">
        <f t="shared" si="2"/>
        <v>12.8</v>
      </c>
      <c r="E77" s="81">
        <f t="shared" si="2"/>
        <v>20</v>
      </c>
      <c r="F77" s="81">
        <f t="shared" si="2"/>
        <v>57.8</v>
      </c>
      <c r="G77" s="81">
        <f t="shared" si="2"/>
        <v>61.6</v>
      </c>
      <c r="H77" s="81">
        <f t="shared" si="2"/>
        <v>65</v>
      </c>
      <c r="I77" s="81">
        <f t="shared" si="2"/>
        <v>60.2</v>
      </c>
      <c r="J77" s="81">
        <f t="shared" si="2"/>
        <v>49.4</v>
      </c>
      <c r="K77" s="81">
        <f t="shared" si="2"/>
        <v>44.6</v>
      </c>
      <c r="L77" s="81">
        <f t="shared" si="2"/>
        <v>56</v>
      </c>
      <c r="M77" s="81">
        <f t="shared" si="2"/>
        <v>52.8</v>
      </c>
      <c r="N77" s="81">
        <f t="shared" si="2"/>
        <v>54.8</v>
      </c>
      <c r="O77" s="81">
        <f t="shared" si="2"/>
        <v>59.2</v>
      </c>
      <c r="P77" s="81">
        <f t="shared" si="2"/>
        <v>64</v>
      </c>
      <c r="Q77" s="81">
        <f t="shared" si="2"/>
        <v>79.400000000000006</v>
      </c>
      <c r="R77" s="81">
        <f t="shared" si="2"/>
        <v>101.2</v>
      </c>
      <c r="S77" s="81">
        <f t="shared" si="2"/>
        <v>155.19999999999999</v>
      </c>
      <c r="T77" s="81">
        <f t="shared" si="2"/>
        <v>330.6</v>
      </c>
    </row>
    <row r="78" spans="1:20" ht="15" customHeight="1">
      <c r="A78" s="64" t="s">
        <v>106</v>
      </c>
      <c r="B78" s="81">
        <f t="shared" si="2"/>
        <v>1341.8</v>
      </c>
      <c r="C78" s="81">
        <f t="shared" si="2"/>
        <v>16.399999999999999</v>
      </c>
      <c r="D78" s="81">
        <f t="shared" si="2"/>
        <v>13.8</v>
      </c>
      <c r="E78" s="81">
        <f t="shared" si="2"/>
        <v>17.399999999999999</v>
      </c>
      <c r="F78" s="81">
        <f t="shared" si="2"/>
        <v>57.4</v>
      </c>
      <c r="G78" s="81">
        <f t="shared" si="2"/>
        <v>62.8</v>
      </c>
      <c r="H78" s="81">
        <f t="shared" si="2"/>
        <v>60.8</v>
      </c>
      <c r="I78" s="81">
        <f t="shared" si="2"/>
        <v>55.2</v>
      </c>
      <c r="J78" s="81">
        <f t="shared" si="2"/>
        <v>48.6</v>
      </c>
      <c r="K78" s="81">
        <f t="shared" si="2"/>
        <v>42.8</v>
      </c>
      <c r="L78" s="81">
        <f t="shared" si="2"/>
        <v>55.4</v>
      </c>
      <c r="M78" s="81">
        <f t="shared" si="2"/>
        <v>52.6</v>
      </c>
      <c r="N78" s="81">
        <f t="shared" si="2"/>
        <v>53.6</v>
      </c>
      <c r="O78" s="81">
        <f t="shared" si="2"/>
        <v>58</v>
      </c>
      <c r="P78" s="81">
        <f t="shared" si="2"/>
        <v>61</v>
      </c>
      <c r="Q78" s="81">
        <f t="shared" si="2"/>
        <v>78.599999999999994</v>
      </c>
      <c r="R78" s="81">
        <f t="shared" si="2"/>
        <v>106.8</v>
      </c>
      <c r="S78" s="81">
        <f t="shared" si="2"/>
        <v>148.80000000000001</v>
      </c>
      <c r="T78" s="81">
        <f t="shared" si="2"/>
        <v>351.6</v>
      </c>
    </row>
    <row r="79" spans="1:20" ht="15" customHeight="1">
      <c r="A79" s="64" t="s">
        <v>105</v>
      </c>
      <c r="B79" s="81">
        <f t="shared" si="2"/>
        <v>1334.6</v>
      </c>
      <c r="C79" s="81">
        <f t="shared" si="2"/>
        <v>16.399999999999999</v>
      </c>
      <c r="D79" s="81">
        <f t="shared" si="2"/>
        <v>12.8</v>
      </c>
      <c r="E79" s="81">
        <f t="shared" si="2"/>
        <v>16.600000000000001</v>
      </c>
      <c r="F79" s="81">
        <f t="shared" si="2"/>
        <v>53</v>
      </c>
      <c r="G79" s="81">
        <f t="shared" si="2"/>
        <v>56.6</v>
      </c>
      <c r="H79" s="81">
        <f t="shared" si="2"/>
        <v>54.4</v>
      </c>
      <c r="I79" s="81">
        <f t="shared" si="2"/>
        <v>52.4</v>
      </c>
      <c r="J79" s="81">
        <f t="shared" si="2"/>
        <v>52.6</v>
      </c>
      <c r="K79" s="81">
        <f t="shared" si="2"/>
        <v>45.6</v>
      </c>
      <c r="L79" s="81">
        <f t="shared" si="2"/>
        <v>51.4</v>
      </c>
      <c r="M79" s="81">
        <f t="shared" si="2"/>
        <v>52.4</v>
      </c>
      <c r="N79" s="81">
        <f t="shared" si="2"/>
        <v>52.8</v>
      </c>
      <c r="O79" s="81">
        <f t="shared" si="2"/>
        <v>57.6</v>
      </c>
      <c r="P79" s="81">
        <f t="shared" si="2"/>
        <v>59</v>
      </c>
      <c r="Q79" s="81">
        <f t="shared" si="2"/>
        <v>80.2</v>
      </c>
      <c r="R79" s="81">
        <f t="shared" si="2"/>
        <v>111.4</v>
      </c>
      <c r="S79" s="81">
        <f t="shared" si="2"/>
        <v>148.4</v>
      </c>
      <c r="T79" s="81">
        <f t="shared" si="2"/>
        <v>360.8</v>
      </c>
    </row>
    <row r="80" spans="1:20" ht="15" customHeight="1">
      <c r="A80" s="64" t="s">
        <v>104</v>
      </c>
      <c r="B80" s="81">
        <f t="shared" si="2"/>
        <v>1330.4</v>
      </c>
      <c r="C80" s="81">
        <f t="shared" si="2"/>
        <v>16.2</v>
      </c>
      <c r="D80" s="81">
        <f t="shared" si="2"/>
        <v>13.8</v>
      </c>
      <c r="E80" s="81">
        <f t="shared" si="2"/>
        <v>16.600000000000001</v>
      </c>
      <c r="F80" s="81">
        <f t="shared" si="2"/>
        <v>53.2</v>
      </c>
      <c r="G80" s="81">
        <f t="shared" si="2"/>
        <v>53.8</v>
      </c>
      <c r="H80" s="81">
        <f t="shared" si="2"/>
        <v>48.8</v>
      </c>
      <c r="I80" s="81">
        <f t="shared" si="2"/>
        <v>56</v>
      </c>
      <c r="J80" s="81">
        <f t="shared" si="2"/>
        <v>54.6</v>
      </c>
      <c r="K80" s="81">
        <f t="shared" si="2"/>
        <v>50.4</v>
      </c>
      <c r="L80" s="81">
        <f t="shared" si="2"/>
        <v>51.8</v>
      </c>
      <c r="M80" s="81">
        <f t="shared" si="2"/>
        <v>53.2</v>
      </c>
      <c r="N80" s="81">
        <f t="shared" si="2"/>
        <v>55.4</v>
      </c>
      <c r="O80" s="81">
        <f t="shared" si="2"/>
        <v>57.6</v>
      </c>
      <c r="P80" s="81">
        <f t="shared" si="2"/>
        <v>59.4</v>
      </c>
      <c r="Q80" s="81">
        <f t="shared" si="2"/>
        <v>74.8</v>
      </c>
      <c r="R80" s="81">
        <f t="shared" si="2"/>
        <v>117.4</v>
      </c>
      <c r="S80" s="81">
        <f t="shared" si="2"/>
        <v>136.19999999999999</v>
      </c>
      <c r="T80" s="81">
        <f t="shared" si="2"/>
        <v>361.2</v>
      </c>
    </row>
    <row r="81" spans="1:20" ht="15" customHeight="1">
      <c r="A81" s="64" t="s">
        <v>103</v>
      </c>
      <c r="B81" s="81">
        <f t="shared" si="2"/>
        <v>1333.6</v>
      </c>
      <c r="C81" s="81">
        <f t="shared" si="2"/>
        <v>16.600000000000001</v>
      </c>
      <c r="D81" s="81">
        <f t="shared" si="2"/>
        <v>12</v>
      </c>
      <c r="E81" s="81">
        <f t="shared" si="2"/>
        <v>17</v>
      </c>
      <c r="F81" s="81">
        <f t="shared" si="2"/>
        <v>50.6</v>
      </c>
      <c r="G81" s="81">
        <f t="shared" si="2"/>
        <v>50</v>
      </c>
      <c r="H81" s="81">
        <f t="shared" si="2"/>
        <v>45.8</v>
      </c>
      <c r="I81" s="81">
        <f t="shared" si="2"/>
        <v>53.2</v>
      </c>
      <c r="J81" s="81">
        <f t="shared" si="2"/>
        <v>54.2</v>
      </c>
      <c r="K81" s="81">
        <f t="shared" si="2"/>
        <v>49.6</v>
      </c>
      <c r="L81" s="81">
        <f t="shared" si="2"/>
        <v>51.2</v>
      </c>
      <c r="M81" s="81">
        <f t="shared" si="2"/>
        <v>52.4</v>
      </c>
      <c r="N81" s="81">
        <f t="shared" si="2"/>
        <v>57.4</v>
      </c>
      <c r="O81" s="81">
        <f t="shared" si="2"/>
        <v>59</v>
      </c>
      <c r="P81" s="81">
        <f t="shared" si="2"/>
        <v>58.6</v>
      </c>
      <c r="Q81" s="81">
        <f t="shared" si="2"/>
        <v>77.599999999999994</v>
      </c>
      <c r="R81" s="81">
        <f t="shared" si="2"/>
        <v>120.8</v>
      </c>
      <c r="S81" s="81">
        <f t="shared" si="2"/>
        <v>140.19999999999999</v>
      </c>
      <c r="T81" s="81">
        <f t="shared" si="2"/>
        <v>367.2</v>
      </c>
    </row>
    <row r="82" spans="1:20" ht="15" customHeight="1">
      <c r="A82" s="64" t="s">
        <v>102</v>
      </c>
      <c r="B82" s="81">
        <f t="shared" si="2"/>
        <v>1338.2</v>
      </c>
      <c r="C82" s="81">
        <f t="shared" si="2"/>
        <v>14.2</v>
      </c>
      <c r="D82" s="81">
        <f t="shared" si="2"/>
        <v>9.6</v>
      </c>
      <c r="E82" s="81">
        <f t="shared" si="2"/>
        <v>15.2</v>
      </c>
      <c r="F82" s="81">
        <f t="shared" si="2"/>
        <v>51.4</v>
      </c>
      <c r="G82" s="81">
        <f t="shared" si="2"/>
        <v>49.4</v>
      </c>
      <c r="H82" s="81">
        <f t="shared" si="2"/>
        <v>44.2</v>
      </c>
      <c r="I82" s="81">
        <f t="shared" si="2"/>
        <v>53</v>
      </c>
      <c r="J82" s="81">
        <f t="shared" si="2"/>
        <v>52.6</v>
      </c>
      <c r="K82" s="81">
        <f t="shared" si="2"/>
        <v>48.6</v>
      </c>
      <c r="L82" s="81">
        <f t="shared" si="2"/>
        <v>52.6</v>
      </c>
      <c r="M82" s="81">
        <f t="shared" si="2"/>
        <v>53.6</v>
      </c>
      <c r="N82" s="81">
        <f t="shared" si="2"/>
        <v>54.6</v>
      </c>
      <c r="O82" s="81">
        <f t="shared" si="2"/>
        <v>57</v>
      </c>
      <c r="P82" s="81">
        <f t="shared" si="2"/>
        <v>62</v>
      </c>
      <c r="Q82" s="81">
        <f t="shared" si="2"/>
        <v>76</v>
      </c>
      <c r="R82" s="81">
        <f t="shared" si="2"/>
        <v>124.8</v>
      </c>
      <c r="S82" s="81">
        <f t="shared" si="2"/>
        <v>146.80000000000001</v>
      </c>
      <c r="T82" s="81">
        <f t="shared" si="2"/>
        <v>372.4</v>
      </c>
    </row>
    <row r="83" spans="1:20" ht="15" customHeight="1">
      <c r="A83" s="64" t="s">
        <v>66</v>
      </c>
      <c r="B83" s="81">
        <f t="shared" ref="B83:Q96" si="3">AVERAGE(B29:B33)</f>
        <v>1344.4</v>
      </c>
      <c r="C83" s="81">
        <f t="shared" ref="C83:T96" si="4">AVERAGE(C29:C33)</f>
        <v>12.4</v>
      </c>
      <c r="D83" s="81">
        <f t="shared" si="4"/>
        <v>9.4</v>
      </c>
      <c r="E83" s="81">
        <f t="shared" si="4"/>
        <v>13.8</v>
      </c>
      <c r="F83" s="81">
        <f t="shared" si="4"/>
        <v>50.2</v>
      </c>
      <c r="G83" s="81">
        <f t="shared" si="4"/>
        <v>49.2</v>
      </c>
      <c r="H83" s="81">
        <f t="shared" si="4"/>
        <v>42.2</v>
      </c>
      <c r="I83" s="81">
        <f t="shared" si="4"/>
        <v>52.2</v>
      </c>
      <c r="J83" s="81">
        <f t="shared" si="4"/>
        <v>50.2</v>
      </c>
      <c r="K83" s="81">
        <f t="shared" si="4"/>
        <v>53.2</v>
      </c>
      <c r="L83" s="81">
        <f t="shared" si="4"/>
        <v>52.2</v>
      </c>
      <c r="M83" s="81">
        <f t="shared" si="4"/>
        <v>54.8</v>
      </c>
      <c r="N83" s="81">
        <f t="shared" si="4"/>
        <v>57.4</v>
      </c>
      <c r="O83" s="81">
        <f t="shared" si="4"/>
        <v>61.2</v>
      </c>
      <c r="P83" s="81">
        <f t="shared" si="4"/>
        <v>63.8</v>
      </c>
      <c r="Q83" s="81">
        <f t="shared" si="4"/>
        <v>74.599999999999994</v>
      </c>
      <c r="R83" s="81">
        <f t="shared" si="4"/>
        <v>124.8</v>
      </c>
      <c r="S83" s="81">
        <f t="shared" si="4"/>
        <v>157.4</v>
      </c>
      <c r="T83" s="81">
        <f t="shared" si="4"/>
        <v>365.2</v>
      </c>
    </row>
    <row r="84" spans="1:20" ht="15" customHeight="1">
      <c r="A84" s="64" t="s">
        <v>67</v>
      </c>
      <c r="B84" s="81">
        <f t="shared" si="3"/>
        <v>1333</v>
      </c>
      <c r="C84" s="81">
        <f t="shared" ref="C84:Q84" si="5">AVERAGE(C30:C34)</f>
        <v>10.8</v>
      </c>
      <c r="D84" s="81">
        <f t="shared" si="5"/>
        <v>8.6</v>
      </c>
      <c r="E84" s="81">
        <f t="shared" si="5"/>
        <v>13</v>
      </c>
      <c r="F84" s="81">
        <f t="shared" si="5"/>
        <v>54</v>
      </c>
      <c r="G84" s="81">
        <f t="shared" si="5"/>
        <v>49</v>
      </c>
      <c r="H84" s="81">
        <f t="shared" si="5"/>
        <v>40.200000000000003</v>
      </c>
      <c r="I84" s="81">
        <f t="shared" si="5"/>
        <v>48.8</v>
      </c>
      <c r="J84" s="81">
        <f t="shared" si="5"/>
        <v>48.8</v>
      </c>
      <c r="K84" s="81">
        <f t="shared" si="5"/>
        <v>53.4</v>
      </c>
      <c r="L84" s="81">
        <f t="shared" si="5"/>
        <v>51.6</v>
      </c>
      <c r="M84" s="81">
        <f t="shared" si="5"/>
        <v>54.6</v>
      </c>
      <c r="N84" s="81">
        <f t="shared" si="5"/>
        <v>60.8</v>
      </c>
      <c r="O84" s="81">
        <f t="shared" si="5"/>
        <v>59</v>
      </c>
      <c r="P84" s="81">
        <f t="shared" si="5"/>
        <v>63.8</v>
      </c>
      <c r="Q84" s="81">
        <f t="shared" si="5"/>
        <v>73.599999999999994</v>
      </c>
      <c r="R84" s="81">
        <f t="shared" si="4"/>
        <v>124.6</v>
      </c>
      <c r="S84" s="81">
        <f t="shared" si="4"/>
        <v>164.6</v>
      </c>
      <c r="T84" s="81">
        <f t="shared" si="4"/>
        <v>353.6</v>
      </c>
    </row>
    <row r="85" spans="1:20" ht="15" customHeight="1">
      <c r="A85" s="64" t="s">
        <v>68</v>
      </c>
      <c r="B85" s="81">
        <f t="shared" si="3"/>
        <v>1315.8</v>
      </c>
      <c r="C85" s="81">
        <f t="shared" si="4"/>
        <v>9.4</v>
      </c>
      <c r="D85" s="81">
        <f t="shared" si="4"/>
        <v>8.1999999999999993</v>
      </c>
      <c r="E85" s="81">
        <f t="shared" si="4"/>
        <v>11.8</v>
      </c>
      <c r="F85" s="81">
        <f t="shared" si="4"/>
        <v>51.2</v>
      </c>
      <c r="G85" s="81">
        <f t="shared" si="4"/>
        <v>54.2</v>
      </c>
      <c r="H85" s="81">
        <f t="shared" si="4"/>
        <v>38.6</v>
      </c>
      <c r="I85" s="81">
        <f t="shared" si="4"/>
        <v>42.8</v>
      </c>
      <c r="J85" s="81">
        <f t="shared" si="4"/>
        <v>50.2</v>
      </c>
      <c r="K85" s="81">
        <f t="shared" si="4"/>
        <v>50</v>
      </c>
      <c r="L85" s="81">
        <f t="shared" si="4"/>
        <v>50</v>
      </c>
      <c r="M85" s="81">
        <f t="shared" si="4"/>
        <v>51.4</v>
      </c>
      <c r="N85" s="81">
        <f t="shared" si="4"/>
        <v>55.4</v>
      </c>
      <c r="O85" s="81">
        <f t="shared" si="4"/>
        <v>58.2</v>
      </c>
      <c r="P85" s="81">
        <f t="shared" si="4"/>
        <v>60.4</v>
      </c>
      <c r="Q85" s="81">
        <f t="shared" si="4"/>
        <v>74.2</v>
      </c>
      <c r="R85" s="81">
        <f t="shared" si="4"/>
        <v>120.2</v>
      </c>
      <c r="S85" s="81">
        <f t="shared" si="4"/>
        <v>173.2</v>
      </c>
      <c r="T85" s="81">
        <f t="shared" si="4"/>
        <v>356.2</v>
      </c>
    </row>
    <row r="86" spans="1:20" ht="15" customHeight="1">
      <c r="A86" s="64" t="s">
        <v>69</v>
      </c>
      <c r="B86" s="81">
        <f t="shared" si="3"/>
        <v>1310.5999999999999</v>
      </c>
      <c r="C86" s="81">
        <f t="shared" si="4"/>
        <v>7.4</v>
      </c>
      <c r="D86" s="81">
        <f t="shared" si="4"/>
        <v>7.8</v>
      </c>
      <c r="E86" s="81">
        <f t="shared" si="4"/>
        <v>9.8000000000000007</v>
      </c>
      <c r="F86" s="81">
        <f t="shared" si="4"/>
        <v>54.6</v>
      </c>
      <c r="G86" s="81">
        <f t="shared" si="4"/>
        <v>55.6</v>
      </c>
      <c r="H86" s="81">
        <f t="shared" si="4"/>
        <v>38</v>
      </c>
      <c r="I86" s="81">
        <f t="shared" si="4"/>
        <v>41.8</v>
      </c>
      <c r="J86" s="81">
        <f t="shared" si="4"/>
        <v>50.8</v>
      </c>
      <c r="K86" s="81">
        <f t="shared" si="4"/>
        <v>49.8</v>
      </c>
      <c r="L86" s="81">
        <f t="shared" si="4"/>
        <v>49.8</v>
      </c>
      <c r="M86" s="81">
        <f t="shared" si="4"/>
        <v>52.2</v>
      </c>
      <c r="N86" s="81">
        <f t="shared" si="4"/>
        <v>53.4</v>
      </c>
      <c r="O86" s="81">
        <f t="shared" si="4"/>
        <v>58.4</v>
      </c>
      <c r="P86" s="81">
        <f t="shared" si="4"/>
        <v>61.4</v>
      </c>
      <c r="Q86" s="81">
        <f t="shared" si="4"/>
        <v>75</v>
      </c>
      <c r="R86" s="81">
        <f t="shared" si="4"/>
        <v>116.6</v>
      </c>
      <c r="S86" s="81">
        <f t="shared" si="4"/>
        <v>167.8</v>
      </c>
      <c r="T86" s="81">
        <f t="shared" si="4"/>
        <v>360.4</v>
      </c>
    </row>
    <row r="87" spans="1:20" ht="15" customHeight="1">
      <c r="A87" s="64" t="s">
        <v>76</v>
      </c>
      <c r="B87" s="81">
        <f t="shared" si="3"/>
        <v>1297.5999999999999</v>
      </c>
      <c r="C87" s="81">
        <f t="shared" si="4"/>
        <v>7.8</v>
      </c>
      <c r="D87" s="81">
        <f t="shared" si="4"/>
        <v>7.6</v>
      </c>
      <c r="E87" s="81">
        <f t="shared" si="4"/>
        <v>8</v>
      </c>
      <c r="F87" s="81">
        <f t="shared" si="4"/>
        <v>51.8</v>
      </c>
      <c r="G87" s="81">
        <f t="shared" si="4"/>
        <v>55.8</v>
      </c>
      <c r="H87" s="81">
        <f t="shared" si="4"/>
        <v>35</v>
      </c>
      <c r="I87" s="81">
        <f t="shared" si="4"/>
        <v>41.8</v>
      </c>
      <c r="J87" s="81">
        <f t="shared" si="4"/>
        <v>48.6</v>
      </c>
      <c r="K87" s="81">
        <f t="shared" si="4"/>
        <v>49</v>
      </c>
      <c r="L87" s="81">
        <f t="shared" si="4"/>
        <v>50</v>
      </c>
      <c r="M87" s="81">
        <f t="shared" si="4"/>
        <v>54.6</v>
      </c>
      <c r="N87" s="81">
        <f t="shared" si="4"/>
        <v>52</v>
      </c>
      <c r="O87" s="81">
        <f t="shared" si="4"/>
        <v>61.8</v>
      </c>
      <c r="P87" s="81">
        <f t="shared" si="4"/>
        <v>58.4</v>
      </c>
      <c r="Q87" s="81">
        <f t="shared" si="4"/>
        <v>75.599999999999994</v>
      </c>
      <c r="R87" s="81">
        <f t="shared" si="4"/>
        <v>114.2</v>
      </c>
      <c r="S87" s="81">
        <f t="shared" si="4"/>
        <v>163.80000000000001</v>
      </c>
      <c r="T87" s="81">
        <f t="shared" si="4"/>
        <v>361.8</v>
      </c>
    </row>
    <row r="88" spans="1:20" ht="15" customHeight="1">
      <c r="A88" s="64" t="s">
        <v>77</v>
      </c>
      <c r="B88" s="81">
        <f t="shared" si="3"/>
        <v>1286</v>
      </c>
      <c r="C88" s="81">
        <f t="shared" si="4"/>
        <v>8.4</v>
      </c>
      <c r="D88" s="81">
        <f t="shared" si="4"/>
        <v>6.2</v>
      </c>
      <c r="E88" s="81">
        <f t="shared" si="4"/>
        <v>7.4</v>
      </c>
      <c r="F88" s="81">
        <f t="shared" si="4"/>
        <v>51.6</v>
      </c>
      <c r="G88" s="81">
        <f t="shared" si="4"/>
        <v>53.6</v>
      </c>
      <c r="H88" s="81">
        <f t="shared" si="4"/>
        <v>37.6</v>
      </c>
      <c r="I88" s="81">
        <f t="shared" si="4"/>
        <v>40.200000000000003</v>
      </c>
      <c r="J88" s="81">
        <f t="shared" si="4"/>
        <v>51.4</v>
      </c>
      <c r="K88" s="81">
        <f t="shared" si="4"/>
        <v>48.2</v>
      </c>
      <c r="L88" s="81">
        <f t="shared" si="4"/>
        <v>52.8</v>
      </c>
      <c r="M88" s="81">
        <f t="shared" si="4"/>
        <v>53.6</v>
      </c>
      <c r="N88" s="81">
        <f t="shared" si="4"/>
        <v>47.4</v>
      </c>
      <c r="O88" s="81">
        <f t="shared" si="4"/>
        <v>61.2</v>
      </c>
      <c r="P88" s="81">
        <f t="shared" si="4"/>
        <v>59.2</v>
      </c>
      <c r="Q88" s="81">
        <f t="shared" si="4"/>
        <v>74.400000000000006</v>
      </c>
      <c r="R88" s="81">
        <f t="shared" si="4"/>
        <v>109.2</v>
      </c>
      <c r="S88" s="81">
        <f t="shared" si="4"/>
        <v>160.19999999999999</v>
      </c>
      <c r="T88" s="81">
        <f t="shared" si="4"/>
        <v>363.4</v>
      </c>
    </row>
    <row r="89" spans="1:20" ht="15" customHeight="1">
      <c r="A89" s="64" t="s">
        <v>80</v>
      </c>
      <c r="B89" s="81">
        <f t="shared" si="3"/>
        <v>1288.2</v>
      </c>
      <c r="C89" s="81">
        <f t="shared" si="4"/>
        <v>8</v>
      </c>
      <c r="D89" s="81">
        <f t="shared" si="4"/>
        <v>5.8</v>
      </c>
      <c r="E89" s="81">
        <f t="shared" si="4"/>
        <v>6.6</v>
      </c>
      <c r="F89" s="81">
        <f t="shared" si="4"/>
        <v>48.8</v>
      </c>
      <c r="G89" s="81">
        <f t="shared" si="4"/>
        <v>54</v>
      </c>
      <c r="H89" s="81">
        <f t="shared" si="4"/>
        <v>38.799999999999997</v>
      </c>
      <c r="I89" s="81">
        <f t="shared" si="4"/>
        <v>41.4</v>
      </c>
      <c r="J89" s="81">
        <f t="shared" si="4"/>
        <v>52.8</v>
      </c>
      <c r="K89" s="81">
        <f t="shared" si="4"/>
        <v>45.6</v>
      </c>
      <c r="L89" s="81">
        <f t="shared" si="4"/>
        <v>53</v>
      </c>
      <c r="M89" s="81">
        <f t="shared" si="4"/>
        <v>52.4</v>
      </c>
      <c r="N89" s="81">
        <f t="shared" si="4"/>
        <v>47</v>
      </c>
      <c r="O89" s="81">
        <f t="shared" si="4"/>
        <v>65.599999999999994</v>
      </c>
      <c r="P89" s="81">
        <f t="shared" si="4"/>
        <v>56.4</v>
      </c>
      <c r="Q89" s="81">
        <f t="shared" si="4"/>
        <v>75.8</v>
      </c>
      <c r="R89" s="81">
        <f t="shared" si="4"/>
        <v>103.4</v>
      </c>
      <c r="S89" s="81">
        <f t="shared" si="4"/>
        <v>152.80000000000001</v>
      </c>
      <c r="T89" s="81">
        <f t="shared" si="4"/>
        <v>380</v>
      </c>
    </row>
    <row r="90" spans="1:20" ht="15" customHeight="1">
      <c r="A90" s="64" t="s">
        <v>82</v>
      </c>
      <c r="B90" s="81">
        <f t="shared" si="3"/>
        <v>1294.4000000000001</v>
      </c>
      <c r="C90" s="81">
        <f t="shared" si="4"/>
        <v>8.4</v>
      </c>
      <c r="D90" s="81">
        <f t="shared" si="4"/>
        <v>5</v>
      </c>
      <c r="E90" s="81">
        <f t="shared" si="4"/>
        <v>5</v>
      </c>
      <c r="F90" s="81">
        <f t="shared" si="4"/>
        <v>44</v>
      </c>
      <c r="G90" s="81">
        <f t="shared" si="4"/>
        <v>46.6</v>
      </c>
      <c r="H90" s="81">
        <f t="shared" si="4"/>
        <v>37.799999999999997</v>
      </c>
      <c r="I90" s="81">
        <f t="shared" si="4"/>
        <v>39.6</v>
      </c>
      <c r="J90" s="81">
        <f t="shared" si="4"/>
        <v>48.2</v>
      </c>
      <c r="K90" s="81">
        <f t="shared" si="4"/>
        <v>43.4</v>
      </c>
      <c r="L90" s="81">
        <f t="shared" si="4"/>
        <v>52.6</v>
      </c>
      <c r="M90" s="81">
        <f t="shared" si="4"/>
        <v>54.8</v>
      </c>
      <c r="N90" s="81">
        <f t="shared" si="4"/>
        <v>48.4</v>
      </c>
      <c r="O90" s="81">
        <f t="shared" si="4"/>
        <v>64.599999999999994</v>
      </c>
      <c r="P90" s="81">
        <f t="shared" si="4"/>
        <v>60.6</v>
      </c>
      <c r="Q90" s="81">
        <f t="shared" si="4"/>
        <v>77.400000000000006</v>
      </c>
      <c r="R90" s="81">
        <f t="shared" si="4"/>
        <v>106.4</v>
      </c>
      <c r="S90" s="81">
        <f t="shared" si="4"/>
        <v>157.6</v>
      </c>
      <c r="T90" s="81">
        <f t="shared" si="4"/>
        <v>394</v>
      </c>
    </row>
    <row r="91" spans="1:20">
      <c r="A91" s="64" t="s">
        <v>101</v>
      </c>
      <c r="B91" s="81">
        <f t="shared" si="3"/>
        <v>1286</v>
      </c>
      <c r="C91" s="81">
        <f t="shared" si="4"/>
        <v>8.1999999999999993</v>
      </c>
      <c r="D91" s="81">
        <f t="shared" si="4"/>
        <v>5.2</v>
      </c>
      <c r="E91" s="81">
        <f t="shared" si="4"/>
        <v>3.8</v>
      </c>
      <c r="F91" s="81">
        <f t="shared" si="4"/>
        <v>37.200000000000003</v>
      </c>
      <c r="G91" s="81">
        <f t="shared" si="4"/>
        <v>40.6</v>
      </c>
      <c r="H91" s="81">
        <f t="shared" si="4"/>
        <v>37.799999999999997</v>
      </c>
      <c r="I91" s="81">
        <f t="shared" si="4"/>
        <v>39.4</v>
      </c>
      <c r="J91" s="81">
        <f t="shared" si="4"/>
        <v>46.2</v>
      </c>
      <c r="K91" s="81">
        <f t="shared" si="4"/>
        <v>44.2</v>
      </c>
      <c r="L91" s="81">
        <f t="shared" si="4"/>
        <v>54.8</v>
      </c>
      <c r="M91" s="81">
        <f t="shared" si="4"/>
        <v>53.2</v>
      </c>
      <c r="N91" s="81">
        <f t="shared" si="4"/>
        <v>52.2</v>
      </c>
      <c r="O91" s="81">
        <f t="shared" si="4"/>
        <v>62.8</v>
      </c>
      <c r="P91" s="81">
        <f t="shared" si="4"/>
        <v>61.2</v>
      </c>
      <c r="Q91" s="81">
        <f t="shared" si="4"/>
        <v>72</v>
      </c>
      <c r="R91" s="81">
        <f t="shared" si="4"/>
        <v>109.4</v>
      </c>
      <c r="S91" s="81">
        <f t="shared" si="4"/>
        <v>163</v>
      </c>
      <c r="T91" s="81">
        <f t="shared" si="4"/>
        <v>394.8</v>
      </c>
    </row>
    <row r="92" spans="1:20">
      <c r="A92" s="64" t="s">
        <v>129</v>
      </c>
      <c r="B92" s="81">
        <f t="shared" si="3"/>
        <v>1289.8</v>
      </c>
      <c r="C92" s="81">
        <f t="shared" si="3"/>
        <v>7.6</v>
      </c>
      <c r="D92" s="81">
        <f t="shared" si="3"/>
        <v>4.8</v>
      </c>
      <c r="E92" s="81">
        <f t="shared" si="3"/>
        <v>2.8</v>
      </c>
      <c r="F92" s="81">
        <f t="shared" si="3"/>
        <v>34.799999999999997</v>
      </c>
      <c r="G92" s="81">
        <f t="shared" si="3"/>
        <v>36.4</v>
      </c>
      <c r="H92" s="81">
        <f t="shared" si="3"/>
        <v>36.6</v>
      </c>
      <c r="I92" s="81">
        <f t="shared" si="3"/>
        <v>36.6</v>
      </c>
      <c r="J92" s="81">
        <f t="shared" si="3"/>
        <v>46.8</v>
      </c>
      <c r="K92" s="81">
        <f t="shared" si="3"/>
        <v>47.6</v>
      </c>
      <c r="L92" s="81">
        <f t="shared" si="3"/>
        <v>54.2</v>
      </c>
      <c r="M92" s="81">
        <f t="shared" si="3"/>
        <v>52.4</v>
      </c>
      <c r="N92" s="81">
        <f t="shared" si="3"/>
        <v>52.8</v>
      </c>
      <c r="O92" s="81">
        <f t="shared" si="3"/>
        <v>60.8</v>
      </c>
      <c r="P92" s="81">
        <f t="shared" si="3"/>
        <v>65</v>
      </c>
      <c r="Q92" s="81">
        <f t="shared" si="3"/>
        <v>73.599999999999994</v>
      </c>
      <c r="R92" s="81">
        <f t="shared" si="4"/>
        <v>107.2</v>
      </c>
      <c r="S92" s="81">
        <f t="shared" si="4"/>
        <v>170</v>
      </c>
      <c r="T92" s="81">
        <f t="shared" si="4"/>
        <v>399.8</v>
      </c>
    </row>
    <row r="93" spans="1:20">
      <c r="A93" s="82" t="s">
        <v>133</v>
      </c>
      <c r="B93" s="81">
        <f t="shared" si="3"/>
        <v>1287.4000000000001</v>
      </c>
      <c r="C93" s="81">
        <f t="shared" si="3"/>
        <v>7.4</v>
      </c>
      <c r="D93" s="81">
        <f t="shared" si="3"/>
        <v>4.8</v>
      </c>
      <c r="E93" s="81">
        <f t="shared" si="3"/>
        <v>3.4</v>
      </c>
      <c r="F93" s="81">
        <f t="shared" si="3"/>
        <v>30.6</v>
      </c>
      <c r="G93" s="81">
        <f t="shared" si="3"/>
        <v>33.4</v>
      </c>
      <c r="H93" s="81">
        <f t="shared" si="3"/>
        <v>33</v>
      </c>
      <c r="I93" s="81">
        <f t="shared" si="3"/>
        <v>35</v>
      </c>
      <c r="J93" s="81">
        <f t="shared" si="3"/>
        <v>43.4</v>
      </c>
      <c r="K93" s="81">
        <f t="shared" si="3"/>
        <v>44.4</v>
      </c>
      <c r="L93" s="81">
        <f t="shared" si="3"/>
        <v>52.2</v>
      </c>
      <c r="M93" s="81">
        <f t="shared" si="3"/>
        <v>51.8</v>
      </c>
      <c r="N93" s="81">
        <f t="shared" si="3"/>
        <v>53.2</v>
      </c>
      <c r="O93" s="81">
        <f t="shared" si="3"/>
        <v>59.6</v>
      </c>
      <c r="P93" s="81">
        <f t="shared" si="3"/>
        <v>66.2</v>
      </c>
      <c r="Q93" s="81">
        <f t="shared" si="3"/>
        <v>71.599999999999994</v>
      </c>
      <c r="R93" s="81">
        <f t="shared" si="4"/>
        <v>109.8</v>
      </c>
      <c r="S93" s="81">
        <f t="shared" si="4"/>
        <v>174.6</v>
      </c>
      <c r="T93" s="81">
        <f t="shared" si="4"/>
        <v>413</v>
      </c>
    </row>
    <row r="94" spans="1:20">
      <c r="A94" s="82" t="s">
        <v>139</v>
      </c>
      <c r="B94" s="81">
        <f t="shared" si="3"/>
        <v>1308.8</v>
      </c>
      <c r="C94" s="81">
        <f t="shared" si="3"/>
        <v>8.4</v>
      </c>
      <c r="D94" s="81">
        <f t="shared" si="3"/>
        <v>4.8</v>
      </c>
      <c r="E94" s="81">
        <f t="shared" si="3"/>
        <v>3.6</v>
      </c>
      <c r="F94" s="81">
        <f t="shared" si="3"/>
        <v>26.6</v>
      </c>
      <c r="G94" s="81">
        <f t="shared" si="3"/>
        <v>30.2</v>
      </c>
      <c r="H94" s="81">
        <f t="shared" si="3"/>
        <v>32</v>
      </c>
      <c r="I94" s="81">
        <f t="shared" si="3"/>
        <v>34.799999999999997</v>
      </c>
      <c r="J94" s="81">
        <f t="shared" si="3"/>
        <v>39.4</v>
      </c>
      <c r="K94" s="81">
        <f t="shared" si="3"/>
        <v>45.6</v>
      </c>
      <c r="L94" s="81">
        <f t="shared" si="3"/>
        <v>55.2</v>
      </c>
      <c r="M94" s="81">
        <f t="shared" si="3"/>
        <v>56.8</v>
      </c>
      <c r="N94" s="81">
        <f t="shared" si="3"/>
        <v>54</v>
      </c>
      <c r="O94" s="81">
        <f t="shared" si="3"/>
        <v>56.6</v>
      </c>
      <c r="P94" s="81">
        <f t="shared" si="3"/>
        <v>70.8</v>
      </c>
      <c r="Q94" s="81">
        <f t="shared" si="3"/>
        <v>68.2</v>
      </c>
      <c r="R94" s="81">
        <f t="shared" si="4"/>
        <v>111.8</v>
      </c>
      <c r="S94" s="81">
        <f t="shared" si="4"/>
        <v>182.8</v>
      </c>
      <c r="T94" s="81">
        <f t="shared" si="4"/>
        <v>427.2</v>
      </c>
    </row>
    <row r="95" spans="1:20">
      <c r="A95" s="82" t="s">
        <v>142</v>
      </c>
      <c r="B95" s="81">
        <f t="shared" si="3"/>
        <v>1360.4</v>
      </c>
      <c r="C95" s="81">
        <f t="shared" si="3"/>
        <v>8</v>
      </c>
      <c r="D95" s="81">
        <f t="shared" si="3"/>
        <v>5</v>
      </c>
      <c r="E95" s="81">
        <f t="shared" si="3"/>
        <v>4.2</v>
      </c>
      <c r="F95" s="81">
        <f t="shared" si="3"/>
        <v>25.4</v>
      </c>
      <c r="G95" s="81">
        <f t="shared" si="3"/>
        <v>31.6</v>
      </c>
      <c r="H95" s="81">
        <f t="shared" si="3"/>
        <v>34.6</v>
      </c>
      <c r="I95" s="81">
        <f t="shared" si="3"/>
        <v>37</v>
      </c>
      <c r="J95" s="81">
        <f t="shared" si="3"/>
        <v>40.6</v>
      </c>
      <c r="K95" s="81">
        <f t="shared" si="3"/>
        <v>50.2</v>
      </c>
      <c r="L95" s="81">
        <f t="shared" si="3"/>
        <v>57.6</v>
      </c>
      <c r="M95" s="81">
        <f t="shared" si="3"/>
        <v>55.8</v>
      </c>
      <c r="N95" s="81">
        <f t="shared" si="3"/>
        <v>57.4</v>
      </c>
      <c r="O95" s="81">
        <f t="shared" si="3"/>
        <v>58.2</v>
      </c>
      <c r="P95" s="81">
        <f t="shared" si="3"/>
        <v>72.2</v>
      </c>
      <c r="Q95" s="81">
        <f t="shared" si="3"/>
        <v>72.2</v>
      </c>
      <c r="R95" s="81">
        <f t="shared" si="4"/>
        <v>117.2</v>
      </c>
      <c r="S95" s="81">
        <f t="shared" si="4"/>
        <v>184.4</v>
      </c>
      <c r="T95" s="81">
        <f t="shared" si="4"/>
        <v>448.8</v>
      </c>
    </row>
    <row r="96" spans="1:20">
      <c r="A96" s="82" t="s">
        <v>148</v>
      </c>
      <c r="B96" s="81">
        <f t="shared" si="3"/>
        <v>1426.8</v>
      </c>
      <c r="C96" s="81">
        <f t="shared" si="3"/>
        <v>8.4</v>
      </c>
      <c r="D96" s="81">
        <f t="shared" si="3"/>
        <v>4.2</v>
      </c>
      <c r="E96" s="81">
        <f t="shared" si="3"/>
        <v>5</v>
      </c>
      <c r="F96" s="81">
        <f t="shared" si="3"/>
        <v>24.4</v>
      </c>
      <c r="G96" s="81">
        <f t="shared" si="3"/>
        <v>31.2</v>
      </c>
      <c r="H96" s="81">
        <f t="shared" si="3"/>
        <v>32.4</v>
      </c>
      <c r="I96" s="81">
        <f t="shared" si="3"/>
        <v>34.4</v>
      </c>
      <c r="J96" s="81">
        <f>AVERAGE(J42:J46)</f>
        <v>42.4</v>
      </c>
      <c r="K96" s="81">
        <f t="shared" si="3"/>
        <v>50.2</v>
      </c>
      <c r="L96" s="81">
        <f t="shared" si="3"/>
        <v>58.8</v>
      </c>
      <c r="M96" s="81">
        <f t="shared" si="3"/>
        <v>58.8</v>
      </c>
      <c r="N96" s="81">
        <f t="shared" si="3"/>
        <v>59.4</v>
      </c>
      <c r="O96" s="81">
        <f t="shared" si="3"/>
        <v>60.8</v>
      </c>
      <c r="P96" s="81">
        <f t="shared" si="3"/>
        <v>74.8</v>
      </c>
      <c r="Q96" s="81">
        <f t="shared" si="3"/>
        <v>77.400000000000006</v>
      </c>
      <c r="R96" s="81">
        <f t="shared" si="4"/>
        <v>124</v>
      </c>
      <c r="S96" s="81">
        <f t="shared" si="4"/>
        <v>192.4</v>
      </c>
      <c r="T96" s="81">
        <f t="shared" si="4"/>
        <v>487.8</v>
      </c>
    </row>
    <row r="97" spans="1:20" ht="13.5" thickBot="1">
      <c r="A97" s="83"/>
      <c r="B97" s="84"/>
      <c r="C97" s="84"/>
      <c r="D97" s="84"/>
      <c r="E97" s="84"/>
      <c r="F97" s="84"/>
      <c r="G97" s="84"/>
      <c r="H97" s="84"/>
      <c r="I97" s="84"/>
      <c r="J97" s="84"/>
      <c r="K97" s="84"/>
      <c r="L97" s="84"/>
      <c r="M97" s="84"/>
      <c r="N97" s="84"/>
      <c r="O97" s="84"/>
      <c r="P97" s="84"/>
      <c r="Q97" s="84"/>
      <c r="R97" s="84"/>
      <c r="S97" s="84"/>
      <c r="T97" s="84"/>
    </row>
    <row r="98" spans="1:20" ht="15" customHeight="1">
      <c r="A98" s="16"/>
      <c r="B98" s="18"/>
      <c r="C98" s="18"/>
      <c r="D98" s="18"/>
      <c r="E98" s="18"/>
      <c r="F98" s="18"/>
      <c r="G98" s="18"/>
      <c r="H98" s="18"/>
      <c r="I98" s="18"/>
      <c r="J98" s="18"/>
      <c r="K98" s="18"/>
      <c r="L98" s="18"/>
      <c r="M98" s="18"/>
      <c r="N98" s="18"/>
      <c r="O98" s="18"/>
      <c r="P98" s="18"/>
      <c r="Q98" s="18"/>
      <c r="R98" s="18"/>
      <c r="S98" s="18"/>
      <c r="T98" s="18"/>
    </row>
    <row r="99" spans="1:20" ht="15" customHeight="1">
      <c r="A99" s="45" t="s">
        <v>134</v>
      </c>
    </row>
    <row r="100" spans="1:20" ht="17.25" customHeight="1">
      <c r="A100" s="145" t="s">
        <v>178</v>
      </c>
      <c r="B100" s="145"/>
      <c r="C100" s="145"/>
      <c r="D100" s="145"/>
      <c r="E100" s="145"/>
      <c r="F100" s="145"/>
      <c r="G100" s="145"/>
      <c r="H100" s="145"/>
      <c r="I100" s="145"/>
    </row>
    <row r="101" spans="1:20" ht="18.75" customHeight="1">
      <c r="A101" s="145"/>
      <c r="B101" s="145"/>
      <c r="C101" s="145"/>
      <c r="D101" s="145"/>
      <c r="E101" s="145"/>
      <c r="F101" s="145"/>
      <c r="G101" s="145"/>
      <c r="H101" s="145"/>
      <c r="I101" s="145"/>
    </row>
    <row r="102" spans="1:20" ht="15" customHeight="1">
      <c r="A102" s="146" t="s">
        <v>177</v>
      </c>
      <c r="B102" s="146"/>
      <c r="C102" s="146"/>
    </row>
    <row r="103" spans="1:20">
      <c r="A103" s="46"/>
    </row>
    <row r="104" spans="1:20">
      <c r="A104" s="46" t="s">
        <v>147</v>
      </c>
    </row>
    <row r="106" spans="1:20" ht="69" customHeight="1"/>
  </sheetData>
  <mergeCells count="4">
    <mergeCell ref="A1:N1"/>
    <mergeCell ref="A100:I101"/>
    <mergeCell ref="A102:C102"/>
    <mergeCell ref="P1:Q1"/>
  </mergeCells>
  <phoneticPr fontId="6" type="noConversion"/>
  <hyperlinks>
    <hyperlink ref="P1:Q1" location="Contents!A1" display="back to contents"/>
  </hyperlinks>
  <pageMargins left="0.48" right="0.47" top="0.98425196850393704" bottom="0.98425196850393704" header="0.51181102362204722" footer="0.51181102362204722"/>
  <pageSetup paperSize="9" scale="66" fitToHeight="2" orientation="landscape" r:id="rId1"/>
  <headerFooter alignWithMargins="0">
    <oddFooter xml:space="preserve">&amp;L&amp;Z&amp;F     &amp;A    </oddFooter>
  </headerFooter>
  <ignoredErrors>
    <ignoredError sqref="B62:T91 B92 C92:T92 B93:T93 B94:T94 B95:T9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6"/>
  <sheetViews>
    <sheetView zoomScaleNormal="100" workbookViewId="0">
      <selection sqref="A1:O1"/>
    </sheetView>
  </sheetViews>
  <sheetFormatPr defaultRowHeight="12.75"/>
  <cols>
    <col min="1" max="1" width="25.7109375" style="12" customWidth="1"/>
    <col min="2" max="2" width="11.42578125" style="12" customWidth="1"/>
    <col min="3" max="20" width="7.7109375" style="12" customWidth="1"/>
    <col min="21" max="21" width="2.140625" style="12" customWidth="1"/>
    <col min="22" max="22" width="49.42578125" style="12" customWidth="1"/>
    <col min="23" max="16384" width="9.140625" style="12"/>
  </cols>
  <sheetData>
    <row r="1" spans="1:20" ht="16.5" customHeight="1">
      <c r="A1" s="155" t="s">
        <v>175</v>
      </c>
      <c r="B1" s="155"/>
      <c r="C1" s="155"/>
      <c r="D1" s="155"/>
      <c r="E1" s="155"/>
      <c r="F1" s="155"/>
      <c r="G1" s="155"/>
      <c r="H1" s="155"/>
      <c r="I1" s="155"/>
      <c r="J1" s="155"/>
      <c r="K1" s="155"/>
      <c r="L1" s="155"/>
      <c r="M1" s="155"/>
      <c r="N1" s="155"/>
      <c r="O1" s="155"/>
      <c r="Q1" s="156" t="s">
        <v>188</v>
      </c>
      <c r="R1" s="156"/>
    </row>
    <row r="2" spans="1:20" ht="18" customHeight="1">
      <c r="A2" s="14"/>
      <c r="B2" s="14"/>
    </row>
    <row r="3" spans="1:20">
      <c r="A3" s="72" t="s">
        <v>124</v>
      </c>
      <c r="B3" s="14"/>
      <c r="C3" s="44"/>
      <c r="D3" s="44"/>
      <c r="E3" s="44"/>
      <c r="F3" s="44"/>
      <c r="G3" s="44"/>
      <c r="H3" s="44"/>
      <c r="I3" s="44"/>
      <c r="J3" s="44"/>
      <c r="K3" s="44"/>
      <c r="L3" s="44"/>
      <c r="M3" s="44"/>
      <c r="N3" s="44"/>
      <c r="O3" s="44"/>
      <c r="P3" s="44"/>
      <c r="Q3" s="44"/>
      <c r="R3" s="44"/>
      <c r="S3" s="44"/>
      <c r="T3" s="44"/>
    </row>
    <row r="4" spans="1:20">
      <c r="A4" s="14"/>
      <c r="B4" s="14"/>
      <c r="C4" s="44"/>
      <c r="D4" s="44"/>
      <c r="E4" s="44"/>
      <c r="F4" s="44"/>
      <c r="G4" s="44"/>
      <c r="H4" s="44"/>
      <c r="I4" s="44"/>
      <c r="J4" s="44"/>
      <c r="K4" s="44"/>
      <c r="L4" s="44"/>
      <c r="M4" s="44"/>
      <c r="N4" s="44"/>
      <c r="O4" s="44"/>
      <c r="P4" s="44"/>
      <c r="Q4" s="44"/>
      <c r="R4" s="44"/>
      <c r="S4" s="44"/>
      <c r="T4" s="44"/>
    </row>
    <row r="5" spans="1:20" ht="13.5" thickBot="1">
      <c r="A5" s="44"/>
      <c r="B5" s="85"/>
      <c r="C5" s="85"/>
      <c r="D5" s="85"/>
      <c r="E5" s="85"/>
      <c r="F5" s="85"/>
      <c r="G5" s="85"/>
      <c r="H5" s="85"/>
      <c r="I5" s="49" t="s">
        <v>22</v>
      </c>
      <c r="J5" s="85"/>
      <c r="K5" s="85"/>
      <c r="L5" s="85"/>
      <c r="M5" s="85"/>
      <c r="N5" s="85"/>
      <c r="O5" s="85"/>
      <c r="P5" s="85"/>
      <c r="Q5" s="85"/>
      <c r="R5" s="85"/>
      <c r="S5" s="85"/>
      <c r="T5" s="85"/>
    </row>
    <row r="6" spans="1:20" ht="14.25">
      <c r="A6" s="44"/>
      <c r="B6" s="73" t="s">
        <v>135</v>
      </c>
      <c r="C6" s="73" t="s">
        <v>4</v>
      </c>
      <c r="D6" s="74" t="s">
        <v>5</v>
      </c>
      <c r="E6" s="75" t="s">
        <v>6</v>
      </c>
      <c r="F6" s="73" t="s">
        <v>7</v>
      </c>
      <c r="G6" s="73" t="s">
        <v>8</v>
      </c>
      <c r="H6" s="73" t="s">
        <v>9</v>
      </c>
      <c r="I6" s="73" t="s">
        <v>10</v>
      </c>
      <c r="J6" s="73" t="s">
        <v>11</v>
      </c>
      <c r="K6" s="73" t="s">
        <v>12</v>
      </c>
      <c r="L6" s="73" t="s">
        <v>13</v>
      </c>
      <c r="M6" s="73" t="s">
        <v>14</v>
      </c>
      <c r="N6" s="73" t="s">
        <v>15</v>
      </c>
      <c r="O6" s="73" t="s">
        <v>16</v>
      </c>
      <c r="P6" s="73" t="s">
        <v>17</v>
      </c>
      <c r="Q6" s="73" t="s">
        <v>18</v>
      </c>
      <c r="R6" s="73" t="s">
        <v>19</v>
      </c>
      <c r="S6" s="73" t="s">
        <v>20</v>
      </c>
      <c r="T6" s="73" t="s">
        <v>21</v>
      </c>
    </row>
    <row r="7" spans="1:20">
      <c r="A7" s="20" t="s">
        <v>0</v>
      </c>
      <c r="B7" s="44"/>
      <c r="C7" s="44"/>
      <c r="D7" s="44"/>
      <c r="E7" s="44"/>
      <c r="F7" s="44"/>
      <c r="G7" s="44"/>
      <c r="H7" s="44"/>
      <c r="I7" s="44"/>
      <c r="J7" s="44"/>
      <c r="K7" s="44"/>
      <c r="L7" s="44"/>
      <c r="M7" s="44"/>
      <c r="N7" s="44"/>
      <c r="O7" s="44"/>
      <c r="P7" s="44"/>
      <c r="Q7" s="44"/>
      <c r="R7" s="44"/>
      <c r="S7" s="44"/>
      <c r="T7" s="44"/>
    </row>
    <row r="8" spans="1:20">
      <c r="A8" s="86">
        <v>1979</v>
      </c>
      <c r="B8" s="87">
        <v>1450</v>
      </c>
      <c r="C8" s="88">
        <v>53</v>
      </c>
      <c r="D8" s="88">
        <v>44</v>
      </c>
      <c r="E8" s="88">
        <v>37</v>
      </c>
      <c r="F8" s="88">
        <v>140</v>
      </c>
      <c r="G8" s="88">
        <v>117</v>
      </c>
      <c r="H8" s="88">
        <v>99</v>
      </c>
      <c r="I8" s="88">
        <v>88</v>
      </c>
      <c r="J8" s="88">
        <v>70</v>
      </c>
      <c r="K8" s="88">
        <v>54</v>
      </c>
      <c r="L8" s="88">
        <v>83</v>
      </c>
      <c r="M8" s="88">
        <v>81</v>
      </c>
      <c r="N8" s="88">
        <v>88</v>
      </c>
      <c r="O8" s="88">
        <v>78</v>
      </c>
      <c r="P8" s="88">
        <v>85</v>
      </c>
      <c r="Q8" s="88">
        <v>81</v>
      </c>
      <c r="R8" s="88">
        <v>89</v>
      </c>
      <c r="S8" s="88">
        <v>87</v>
      </c>
      <c r="T8" s="88">
        <v>76</v>
      </c>
    </row>
    <row r="9" spans="1:20">
      <c r="A9" s="86">
        <v>1980</v>
      </c>
      <c r="B9" s="87">
        <v>1299</v>
      </c>
      <c r="C9" s="88">
        <v>41</v>
      </c>
      <c r="D9" s="88">
        <v>32</v>
      </c>
      <c r="E9" s="88">
        <v>36</v>
      </c>
      <c r="F9" s="88">
        <v>115</v>
      </c>
      <c r="G9" s="88">
        <v>105</v>
      </c>
      <c r="H9" s="88">
        <v>80</v>
      </c>
      <c r="I9" s="88">
        <v>70</v>
      </c>
      <c r="J9" s="88">
        <v>64</v>
      </c>
      <c r="K9" s="88">
        <v>59</v>
      </c>
      <c r="L9" s="88">
        <v>66</v>
      </c>
      <c r="M9" s="88">
        <v>74</v>
      </c>
      <c r="N9" s="88">
        <v>85</v>
      </c>
      <c r="O9" s="88">
        <v>67</v>
      </c>
      <c r="P9" s="88">
        <v>73</v>
      </c>
      <c r="Q9" s="88">
        <v>102</v>
      </c>
      <c r="R9" s="88">
        <v>93</v>
      </c>
      <c r="S9" s="88">
        <v>71</v>
      </c>
      <c r="T9" s="88">
        <v>66</v>
      </c>
    </row>
    <row r="10" spans="1:20">
      <c r="A10" s="86">
        <v>1981</v>
      </c>
      <c r="B10" s="87">
        <v>1222</v>
      </c>
      <c r="C10" s="88">
        <v>39</v>
      </c>
      <c r="D10" s="88">
        <v>24</v>
      </c>
      <c r="E10" s="88">
        <v>28</v>
      </c>
      <c r="F10" s="88">
        <v>124</v>
      </c>
      <c r="G10" s="88">
        <v>146</v>
      </c>
      <c r="H10" s="88">
        <v>73</v>
      </c>
      <c r="I10" s="88">
        <v>76</v>
      </c>
      <c r="J10" s="88">
        <v>52</v>
      </c>
      <c r="K10" s="88">
        <v>60</v>
      </c>
      <c r="L10" s="88">
        <v>65</v>
      </c>
      <c r="M10" s="88">
        <v>59</v>
      </c>
      <c r="N10" s="88">
        <v>73</v>
      </c>
      <c r="O10" s="88">
        <v>65</v>
      </c>
      <c r="P10" s="88">
        <v>63</v>
      </c>
      <c r="Q10" s="88">
        <v>80</v>
      </c>
      <c r="R10" s="88">
        <v>69</v>
      </c>
      <c r="S10" s="88">
        <v>59</v>
      </c>
      <c r="T10" s="88">
        <v>67</v>
      </c>
    </row>
    <row r="11" spans="1:20">
      <c r="A11" s="86">
        <v>1982</v>
      </c>
      <c r="B11" s="87">
        <v>1213</v>
      </c>
      <c r="C11" s="88">
        <v>29</v>
      </c>
      <c r="D11" s="88">
        <v>24</v>
      </c>
      <c r="E11" s="88">
        <v>39</v>
      </c>
      <c r="F11" s="88">
        <v>130</v>
      </c>
      <c r="G11" s="88">
        <v>107</v>
      </c>
      <c r="H11" s="88">
        <v>80</v>
      </c>
      <c r="I11" s="88">
        <v>58</v>
      </c>
      <c r="J11" s="88">
        <v>67</v>
      </c>
      <c r="K11" s="88">
        <v>73</v>
      </c>
      <c r="L11" s="88">
        <v>59</v>
      </c>
      <c r="M11" s="88">
        <v>64</v>
      </c>
      <c r="N11" s="88">
        <v>70</v>
      </c>
      <c r="O11" s="88">
        <v>63</v>
      </c>
      <c r="P11" s="88">
        <v>69</v>
      </c>
      <c r="Q11" s="88">
        <v>71</v>
      </c>
      <c r="R11" s="88">
        <v>83</v>
      </c>
      <c r="S11" s="88">
        <v>62</v>
      </c>
      <c r="T11" s="88">
        <v>65</v>
      </c>
    </row>
    <row r="12" spans="1:20">
      <c r="A12" s="86">
        <v>1983</v>
      </c>
      <c r="B12" s="87">
        <v>1115</v>
      </c>
      <c r="C12" s="88">
        <v>29</v>
      </c>
      <c r="D12" s="88">
        <v>32</v>
      </c>
      <c r="E12" s="88">
        <v>37</v>
      </c>
      <c r="F12" s="88">
        <v>108</v>
      </c>
      <c r="G12" s="88">
        <v>97</v>
      </c>
      <c r="H12" s="88">
        <v>74</v>
      </c>
      <c r="I12" s="88">
        <v>54</v>
      </c>
      <c r="J12" s="88">
        <v>61</v>
      </c>
      <c r="K12" s="88">
        <v>54</v>
      </c>
      <c r="L12" s="88">
        <v>64</v>
      </c>
      <c r="M12" s="88">
        <v>64</v>
      </c>
      <c r="N12" s="88">
        <v>62</v>
      </c>
      <c r="O12" s="88">
        <v>67</v>
      </c>
      <c r="P12" s="88">
        <v>45</v>
      </c>
      <c r="Q12" s="88">
        <v>61</v>
      </c>
      <c r="R12" s="88">
        <v>61</v>
      </c>
      <c r="S12" s="88">
        <v>74</v>
      </c>
      <c r="T12" s="88">
        <v>71</v>
      </c>
    </row>
    <row r="13" spans="1:20">
      <c r="A13" s="86">
        <v>1984</v>
      </c>
      <c r="B13" s="87">
        <v>1098</v>
      </c>
      <c r="C13" s="88">
        <v>40</v>
      </c>
      <c r="D13" s="88">
        <v>29</v>
      </c>
      <c r="E13" s="88">
        <v>32</v>
      </c>
      <c r="F13" s="88">
        <v>98</v>
      </c>
      <c r="G13" s="88">
        <v>99</v>
      </c>
      <c r="H13" s="88">
        <v>69</v>
      </c>
      <c r="I13" s="88">
        <v>75</v>
      </c>
      <c r="J13" s="88">
        <v>53</v>
      </c>
      <c r="K13" s="88">
        <v>46</v>
      </c>
      <c r="L13" s="88">
        <v>55</v>
      </c>
      <c r="M13" s="88">
        <v>50</v>
      </c>
      <c r="N13" s="88">
        <v>59</v>
      </c>
      <c r="O13" s="88">
        <v>70</v>
      </c>
      <c r="P13" s="88">
        <v>54</v>
      </c>
      <c r="Q13" s="88">
        <v>71</v>
      </c>
      <c r="R13" s="88">
        <v>79</v>
      </c>
      <c r="S13" s="88">
        <v>56</v>
      </c>
      <c r="T13" s="88">
        <v>63</v>
      </c>
    </row>
    <row r="14" spans="1:20">
      <c r="A14" s="86">
        <v>1985</v>
      </c>
      <c r="B14" s="87">
        <v>1038</v>
      </c>
      <c r="C14" s="88">
        <v>30</v>
      </c>
      <c r="D14" s="88">
        <v>33</v>
      </c>
      <c r="E14" s="88">
        <v>28</v>
      </c>
      <c r="F14" s="88">
        <v>96</v>
      </c>
      <c r="G14" s="88">
        <v>89</v>
      </c>
      <c r="H14" s="88">
        <v>57</v>
      </c>
      <c r="I14" s="88">
        <v>51</v>
      </c>
      <c r="J14" s="88">
        <v>73</v>
      </c>
      <c r="K14" s="88">
        <v>46</v>
      </c>
      <c r="L14" s="88">
        <v>49</v>
      </c>
      <c r="M14" s="88">
        <v>50</v>
      </c>
      <c r="N14" s="88">
        <v>56</v>
      </c>
      <c r="O14" s="88">
        <v>57</v>
      </c>
      <c r="P14" s="88">
        <v>40</v>
      </c>
      <c r="Q14" s="88">
        <v>71</v>
      </c>
      <c r="R14" s="88">
        <v>69</v>
      </c>
      <c r="S14" s="88">
        <v>75</v>
      </c>
      <c r="T14" s="88">
        <v>68</v>
      </c>
    </row>
    <row r="15" spans="1:20">
      <c r="A15" s="86">
        <v>1986</v>
      </c>
      <c r="B15" s="87">
        <v>1139</v>
      </c>
      <c r="C15" s="88">
        <v>31</v>
      </c>
      <c r="D15" s="88">
        <v>29</v>
      </c>
      <c r="E15" s="88">
        <v>27</v>
      </c>
      <c r="F15" s="88">
        <v>90</v>
      </c>
      <c r="G15" s="88">
        <v>91</v>
      </c>
      <c r="H15" s="88">
        <v>82</v>
      </c>
      <c r="I15" s="88">
        <v>65</v>
      </c>
      <c r="J15" s="88">
        <v>55</v>
      </c>
      <c r="K15" s="88">
        <v>57</v>
      </c>
      <c r="L15" s="88">
        <v>75</v>
      </c>
      <c r="M15" s="88">
        <v>66</v>
      </c>
      <c r="N15" s="88">
        <v>64</v>
      </c>
      <c r="O15" s="88">
        <v>53</v>
      </c>
      <c r="P15" s="88">
        <v>60</v>
      </c>
      <c r="Q15" s="88">
        <v>60</v>
      </c>
      <c r="R15" s="88">
        <v>77</v>
      </c>
      <c r="S15" s="88">
        <v>91</v>
      </c>
      <c r="T15" s="88">
        <v>66</v>
      </c>
    </row>
    <row r="16" spans="1:20">
      <c r="A16" s="86">
        <v>1987</v>
      </c>
      <c r="B16" s="87">
        <v>1017</v>
      </c>
      <c r="C16" s="88">
        <v>27</v>
      </c>
      <c r="D16" s="88">
        <v>26</v>
      </c>
      <c r="E16" s="88">
        <v>22</v>
      </c>
      <c r="F16" s="88">
        <v>70</v>
      </c>
      <c r="G16" s="88">
        <v>98</v>
      </c>
      <c r="H16" s="88">
        <v>80</v>
      </c>
      <c r="I16" s="88">
        <v>38</v>
      </c>
      <c r="J16" s="88">
        <v>55</v>
      </c>
      <c r="K16" s="88">
        <v>73</v>
      </c>
      <c r="L16" s="88">
        <v>54</v>
      </c>
      <c r="M16" s="88">
        <v>43</v>
      </c>
      <c r="N16" s="88">
        <v>52</v>
      </c>
      <c r="O16" s="88">
        <v>56</v>
      </c>
      <c r="P16" s="88">
        <v>56</v>
      </c>
      <c r="Q16" s="88">
        <v>61</v>
      </c>
      <c r="R16" s="88">
        <v>63</v>
      </c>
      <c r="S16" s="88">
        <v>70</v>
      </c>
      <c r="T16" s="88">
        <v>73</v>
      </c>
    </row>
    <row r="17" spans="1:20">
      <c r="A17" s="86">
        <v>1988</v>
      </c>
      <c r="B17" s="87">
        <v>1151</v>
      </c>
      <c r="C17" s="88">
        <v>25</v>
      </c>
      <c r="D17" s="88">
        <v>22</v>
      </c>
      <c r="E17" s="88">
        <v>25</v>
      </c>
      <c r="F17" s="88">
        <v>97</v>
      </c>
      <c r="G17" s="88">
        <v>108</v>
      </c>
      <c r="H17" s="88">
        <v>78</v>
      </c>
      <c r="I17" s="88">
        <v>75</v>
      </c>
      <c r="J17" s="88">
        <v>74</v>
      </c>
      <c r="K17" s="88">
        <v>68</v>
      </c>
      <c r="L17" s="88">
        <v>59</v>
      </c>
      <c r="M17" s="88">
        <v>60</v>
      </c>
      <c r="N17" s="88">
        <v>52</v>
      </c>
      <c r="O17" s="88">
        <v>60</v>
      </c>
      <c r="P17" s="88">
        <v>64</v>
      </c>
      <c r="Q17" s="88">
        <v>62</v>
      </c>
      <c r="R17" s="88">
        <v>84</v>
      </c>
      <c r="S17" s="88">
        <v>66</v>
      </c>
      <c r="T17" s="88">
        <v>72</v>
      </c>
    </row>
    <row r="18" spans="1:20">
      <c r="A18" s="86">
        <v>1989</v>
      </c>
      <c r="B18" s="87">
        <v>908</v>
      </c>
      <c r="C18" s="88">
        <v>15</v>
      </c>
      <c r="D18" s="88">
        <v>8</v>
      </c>
      <c r="E18" s="88">
        <v>19</v>
      </c>
      <c r="F18" s="88">
        <v>72</v>
      </c>
      <c r="G18" s="88">
        <v>93</v>
      </c>
      <c r="H18" s="88">
        <v>68</v>
      </c>
      <c r="I18" s="88">
        <v>58</v>
      </c>
      <c r="J18" s="88">
        <v>45</v>
      </c>
      <c r="K18" s="88">
        <v>51</v>
      </c>
      <c r="L18" s="88">
        <v>44</v>
      </c>
      <c r="M18" s="88">
        <v>38</v>
      </c>
      <c r="N18" s="88">
        <v>48</v>
      </c>
      <c r="O18" s="88">
        <v>44</v>
      </c>
      <c r="P18" s="88">
        <v>53</v>
      </c>
      <c r="Q18" s="88">
        <v>41</v>
      </c>
      <c r="R18" s="88">
        <v>67</v>
      </c>
      <c r="S18" s="88">
        <v>71</v>
      </c>
      <c r="T18" s="88">
        <v>73</v>
      </c>
    </row>
    <row r="19" spans="1:20">
      <c r="A19" s="86">
        <v>1990</v>
      </c>
      <c r="B19" s="87">
        <v>966</v>
      </c>
      <c r="C19" s="88">
        <v>17</v>
      </c>
      <c r="D19" s="88">
        <v>13</v>
      </c>
      <c r="E19" s="88">
        <v>19</v>
      </c>
      <c r="F19" s="88">
        <v>65</v>
      </c>
      <c r="G19" s="88">
        <v>96</v>
      </c>
      <c r="H19" s="88">
        <v>93</v>
      </c>
      <c r="I19" s="88">
        <v>56</v>
      </c>
      <c r="J19" s="88">
        <v>56</v>
      </c>
      <c r="K19" s="88">
        <v>48</v>
      </c>
      <c r="L19" s="88">
        <v>60</v>
      </c>
      <c r="M19" s="88">
        <v>53</v>
      </c>
      <c r="N19" s="88">
        <v>36</v>
      </c>
      <c r="O19" s="88">
        <v>48</v>
      </c>
      <c r="P19" s="88">
        <v>53</v>
      </c>
      <c r="Q19" s="88">
        <v>43</v>
      </c>
      <c r="R19" s="88">
        <v>76</v>
      </c>
      <c r="S19" s="88">
        <v>57</v>
      </c>
      <c r="T19" s="88">
        <v>77</v>
      </c>
    </row>
    <row r="20" spans="1:20">
      <c r="A20" s="86">
        <v>1991</v>
      </c>
      <c r="B20" s="87">
        <v>891</v>
      </c>
      <c r="C20" s="88">
        <v>28</v>
      </c>
      <c r="D20" s="88">
        <v>21</v>
      </c>
      <c r="E20" s="88">
        <v>16</v>
      </c>
      <c r="F20" s="88">
        <v>76</v>
      </c>
      <c r="G20" s="88">
        <v>87</v>
      </c>
      <c r="H20" s="88">
        <v>58</v>
      </c>
      <c r="I20" s="88">
        <v>39</v>
      </c>
      <c r="J20" s="88">
        <v>42</v>
      </c>
      <c r="K20" s="88">
        <v>42</v>
      </c>
      <c r="L20" s="88">
        <v>38</v>
      </c>
      <c r="M20" s="88">
        <v>49</v>
      </c>
      <c r="N20" s="88">
        <v>31</v>
      </c>
      <c r="O20" s="88">
        <v>51</v>
      </c>
      <c r="P20" s="88">
        <v>46</v>
      </c>
      <c r="Q20" s="88">
        <v>51</v>
      </c>
      <c r="R20" s="88">
        <v>75</v>
      </c>
      <c r="S20" s="88">
        <v>60</v>
      </c>
      <c r="T20" s="88">
        <v>81</v>
      </c>
    </row>
    <row r="21" spans="1:20">
      <c r="A21" s="86">
        <v>1992</v>
      </c>
      <c r="B21" s="87">
        <v>821</v>
      </c>
      <c r="C21" s="88">
        <v>17</v>
      </c>
      <c r="D21" s="88">
        <v>7</v>
      </c>
      <c r="E21" s="88">
        <v>12</v>
      </c>
      <c r="F21" s="88">
        <v>50</v>
      </c>
      <c r="G21" s="88">
        <v>79</v>
      </c>
      <c r="H21" s="88">
        <v>77</v>
      </c>
      <c r="I21" s="88">
        <v>60</v>
      </c>
      <c r="J21" s="88">
        <v>34</v>
      </c>
      <c r="K21" s="88">
        <v>55</v>
      </c>
      <c r="L21" s="88">
        <v>50</v>
      </c>
      <c r="M21" s="88">
        <v>49</v>
      </c>
      <c r="N21" s="88">
        <v>43</v>
      </c>
      <c r="O21" s="88">
        <v>31</v>
      </c>
      <c r="P21" s="88">
        <v>49</v>
      </c>
      <c r="Q21" s="88">
        <v>42</v>
      </c>
      <c r="R21" s="88">
        <v>46</v>
      </c>
      <c r="S21" s="88">
        <v>45</v>
      </c>
      <c r="T21" s="88">
        <v>75</v>
      </c>
    </row>
    <row r="22" spans="1:20">
      <c r="A22" s="86">
        <v>1993</v>
      </c>
      <c r="B22" s="87">
        <v>741</v>
      </c>
      <c r="C22" s="88">
        <v>19</v>
      </c>
      <c r="D22" s="88">
        <v>11</v>
      </c>
      <c r="E22" s="88">
        <v>14</v>
      </c>
      <c r="F22" s="88">
        <v>33</v>
      </c>
      <c r="G22" s="88">
        <v>66</v>
      </c>
      <c r="H22" s="88">
        <v>46</v>
      </c>
      <c r="I22" s="88">
        <v>54</v>
      </c>
      <c r="J22" s="88">
        <v>46</v>
      </c>
      <c r="K22" s="88">
        <v>41</v>
      </c>
      <c r="L22" s="88">
        <v>52</v>
      </c>
      <c r="M22" s="88">
        <v>35</v>
      </c>
      <c r="N22" s="88">
        <v>28</v>
      </c>
      <c r="O22" s="88">
        <v>35</v>
      </c>
      <c r="P22" s="88">
        <v>47</v>
      </c>
      <c r="Q22" s="88">
        <v>57</v>
      </c>
      <c r="R22" s="88">
        <v>39</v>
      </c>
      <c r="S22" s="88">
        <v>54</v>
      </c>
      <c r="T22" s="88">
        <v>64</v>
      </c>
    </row>
    <row r="23" spans="1:20">
      <c r="A23" s="86">
        <v>1994</v>
      </c>
      <c r="B23" s="87">
        <v>774</v>
      </c>
      <c r="C23" s="88">
        <v>13</v>
      </c>
      <c r="D23" s="88">
        <v>6</v>
      </c>
      <c r="E23" s="88">
        <v>22</v>
      </c>
      <c r="F23" s="88">
        <v>47</v>
      </c>
      <c r="G23" s="88">
        <v>43</v>
      </c>
      <c r="H23" s="88">
        <v>55</v>
      </c>
      <c r="I23" s="88">
        <v>62</v>
      </c>
      <c r="J23" s="88">
        <v>44</v>
      </c>
      <c r="K23" s="88">
        <v>39</v>
      </c>
      <c r="L23" s="88">
        <v>42</v>
      </c>
      <c r="M23" s="88">
        <v>41</v>
      </c>
      <c r="N23" s="88">
        <v>46</v>
      </c>
      <c r="O23" s="88">
        <v>39</v>
      </c>
      <c r="P23" s="88">
        <v>49</v>
      </c>
      <c r="Q23" s="88">
        <v>48</v>
      </c>
      <c r="R23" s="88">
        <v>41</v>
      </c>
      <c r="S23" s="88">
        <v>73</v>
      </c>
      <c r="T23" s="88">
        <v>64</v>
      </c>
    </row>
    <row r="24" spans="1:20">
      <c r="A24" s="86">
        <v>1995</v>
      </c>
      <c r="B24" s="87">
        <v>727</v>
      </c>
      <c r="C24" s="88">
        <v>8</v>
      </c>
      <c r="D24" s="88">
        <v>9</v>
      </c>
      <c r="E24" s="88">
        <v>11</v>
      </c>
      <c r="F24" s="88">
        <v>48</v>
      </c>
      <c r="G24" s="88">
        <v>51</v>
      </c>
      <c r="H24" s="88">
        <v>69</v>
      </c>
      <c r="I24" s="88">
        <v>48</v>
      </c>
      <c r="J24" s="88">
        <v>28</v>
      </c>
      <c r="K24" s="88">
        <v>31</v>
      </c>
      <c r="L24" s="88">
        <v>53</v>
      </c>
      <c r="M24" s="88">
        <v>43</v>
      </c>
      <c r="N24" s="88">
        <v>38</v>
      </c>
      <c r="O24" s="88">
        <v>44</v>
      </c>
      <c r="P24" s="88">
        <v>52</v>
      </c>
      <c r="Q24" s="88">
        <v>38</v>
      </c>
      <c r="R24" s="88">
        <v>45</v>
      </c>
      <c r="S24" s="88">
        <v>42</v>
      </c>
      <c r="T24" s="88">
        <v>69</v>
      </c>
    </row>
    <row r="25" spans="1:20">
      <c r="A25" s="86">
        <v>1996</v>
      </c>
      <c r="B25" s="87">
        <v>729</v>
      </c>
      <c r="C25" s="88">
        <v>9</v>
      </c>
      <c r="D25" s="88">
        <v>4</v>
      </c>
      <c r="E25" s="88">
        <v>14</v>
      </c>
      <c r="F25" s="88">
        <v>52</v>
      </c>
      <c r="G25" s="88">
        <v>46</v>
      </c>
      <c r="H25" s="88">
        <v>55</v>
      </c>
      <c r="I25" s="88">
        <v>47</v>
      </c>
      <c r="J25" s="88">
        <v>39</v>
      </c>
      <c r="K25" s="88">
        <v>31</v>
      </c>
      <c r="L25" s="88">
        <v>45</v>
      </c>
      <c r="M25" s="88">
        <v>40</v>
      </c>
      <c r="N25" s="88">
        <v>46</v>
      </c>
      <c r="O25" s="88">
        <v>39</v>
      </c>
      <c r="P25" s="88">
        <v>40</v>
      </c>
      <c r="Q25" s="88">
        <v>47</v>
      </c>
      <c r="R25" s="88">
        <v>34</v>
      </c>
      <c r="S25" s="88">
        <v>62</v>
      </c>
      <c r="T25" s="88">
        <v>78</v>
      </c>
    </row>
    <row r="26" spans="1:20">
      <c r="A26" s="86">
        <v>1997</v>
      </c>
      <c r="B26" s="87">
        <v>682</v>
      </c>
      <c r="C26" s="88">
        <v>9</v>
      </c>
      <c r="D26" s="88">
        <v>11</v>
      </c>
      <c r="E26" s="88">
        <v>8</v>
      </c>
      <c r="F26" s="88">
        <v>40</v>
      </c>
      <c r="G26" s="88">
        <v>52</v>
      </c>
      <c r="H26" s="88">
        <v>52</v>
      </c>
      <c r="I26" s="88">
        <v>47</v>
      </c>
      <c r="J26" s="88">
        <v>34</v>
      </c>
      <c r="K26" s="88">
        <v>31</v>
      </c>
      <c r="L26" s="88">
        <v>40</v>
      </c>
      <c r="M26" s="88">
        <v>45</v>
      </c>
      <c r="N26" s="88">
        <v>32</v>
      </c>
      <c r="O26" s="88">
        <v>40</v>
      </c>
      <c r="P26" s="88">
        <v>30</v>
      </c>
      <c r="Q26" s="88">
        <v>43</v>
      </c>
      <c r="R26" s="88">
        <v>51</v>
      </c>
      <c r="S26" s="88">
        <v>55</v>
      </c>
      <c r="T26" s="88">
        <v>62</v>
      </c>
    </row>
    <row r="27" spans="1:20">
      <c r="A27" s="86">
        <v>1998</v>
      </c>
      <c r="B27" s="87">
        <v>705</v>
      </c>
      <c r="C27" s="88">
        <v>13</v>
      </c>
      <c r="D27" s="88">
        <v>12</v>
      </c>
      <c r="E27" s="88">
        <v>20</v>
      </c>
      <c r="F27" s="88">
        <v>51</v>
      </c>
      <c r="G27" s="88">
        <v>41</v>
      </c>
      <c r="H27" s="88">
        <v>41</v>
      </c>
      <c r="I27" s="88">
        <v>42</v>
      </c>
      <c r="J27" s="88">
        <v>43</v>
      </c>
      <c r="K27" s="88">
        <v>38</v>
      </c>
      <c r="L27" s="88">
        <v>37</v>
      </c>
      <c r="M27" s="88">
        <v>34</v>
      </c>
      <c r="N27" s="88">
        <v>49</v>
      </c>
      <c r="O27" s="88">
        <v>39</v>
      </c>
      <c r="P27" s="88">
        <v>32</v>
      </c>
      <c r="Q27" s="88">
        <v>39</v>
      </c>
      <c r="R27" s="88">
        <v>41</v>
      </c>
      <c r="S27" s="88">
        <v>52</v>
      </c>
      <c r="T27" s="88">
        <v>81</v>
      </c>
    </row>
    <row r="28" spans="1:20">
      <c r="A28" s="86">
        <v>1999</v>
      </c>
      <c r="B28" s="87">
        <v>697</v>
      </c>
      <c r="C28" s="88">
        <v>7</v>
      </c>
      <c r="D28" s="88">
        <v>9</v>
      </c>
      <c r="E28" s="88">
        <v>13</v>
      </c>
      <c r="F28" s="88">
        <v>36</v>
      </c>
      <c r="G28" s="88">
        <v>50</v>
      </c>
      <c r="H28" s="88">
        <v>36</v>
      </c>
      <c r="I28" s="88">
        <v>40</v>
      </c>
      <c r="J28" s="88">
        <v>41</v>
      </c>
      <c r="K28" s="88">
        <v>32</v>
      </c>
      <c r="L28" s="88">
        <v>37</v>
      </c>
      <c r="M28" s="88">
        <v>43</v>
      </c>
      <c r="N28" s="88">
        <v>39</v>
      </c>
      <c r="O28" s="88">
        <v>31</v>
      </c>
      <c r="P28" s="88">
        <v>36</v>
      </c>
      <c r="Q28" s="88">
        <v>49</v>
      </c>
      <c r="R28" s="88">
        <v>61</v>
      </c>
      <c r="S28" s="88">
        <v>46</v>
      </c>
      <c r="T28" s="88">
        <v>91</v>
      </c>
    </row>
    <row r="29" spans="1:20">
      <c r="A29" s="86">
        <v>2000</v>
      </c>
      <c r="B29" s="89">
        <v>709</v>
      </c>
      <c r="C29" s="88">
        <v>10</v>
      </c>
      <c r="D29" s="88">
        <v>8</v>
      </c>
      <c r="E29" s="88">
        <v>5</v>
      </c>
      <c r="F29" s="88">
        <v>28</v>
      </c>
      <c r="G29" s="88">
        <v>34</v>
      </c>
      <c r="H29" s="88">
        <v>37</v>
      </c>
      <c r="I29" s="88">
        <v>37</v>
      </c>
      <c r="J29" s="88">
        <v>45</v>
      </c>
      <c r="K29" s="88">
        <v>40</v>
      </c>
      <c r="L29" s="88">
        <v>37</v>
      </c>
      <c r="M29" s="88">
        <v>46</v>
      </c>
      <c r="N29" s="88">
        <v>30</v>
      </c>
      <c r="O29" s="88">
        <v>42</v>
      </c>
      <c r="P29" s="88">
        <v>44</v>
      </c>
      <c r="Q29" s="88">
        <v>53</v>
      </c>
      <c r="R29" s="88">
        <v>71</v>
      </c>
      <c r="S29" s="88">
        <v>56</v>
      </c>
      <c r="T29" s="88">
        <v>86</v>
      </c>
    </row>
    <row r="30" spans="1:20">
      <c r="A30" s="86">
        <v>2001</v>
      </c>
      <c r="B30" s="89">
        <v>749</v>
      </c>
      <c r="C30" s="88">
        <v>6</v>
      </c>
      <c r="D30" s="88">
        <v>8</v>
      </c>
      <c r="E30" s="88">
        <v>12</v>
      </c>
      <c r="F30" s="88">
        <v>48</v>
      </c>
      <c r="G30" s="88">
        <v>35</v>
      </c>
      <c r="H30" s="88">
        <v>34</v>
      </c>
      <c r="I30" s="88">
        <v>65</v>
      </c>
      <c r="J30" s="88">
        <v>53</v>
      </c>
      <c r="K30" s="88">
        <v>51</v>
      </c>
      <c r="L30" s="88">
        <v>46</v>
      </c>
      <c r="M30" s="88">
        <v>39</v>
      </c>
      <c r="N30" s="88">
        <v>50</v>
      </c>
      <c r="O30" s="88">
        <v>47</v>
      </c>
      <c r="P30" s="88">
        <v>36</v>
      </c>
      <c r="Q30" s="88">
        <v>39</v>
      </c>
      <c r="R30" s="88">
        <v>60</v>
      </c>
      <c r="S30" s="88">
        <v>48</v>
      </c>
      <c r="T30" s="88">
        <v>72</v>
      </c>
    </row>
    <row r="31" spans="1:20">
      <c r="A31" s="86">
        <v>2002</v>
      </c>
      <c r="B31" s="89">
        <v>691</v>
      </c>
      <c r="C31" s="88">
        <v>9</v>
      </c>
      <c r="D31" s="88">
        <v>5</v>
      </c>
      <c r="E31" s="88">
        <v>11</v>
      </c>
      <c r="F31" s="88">
        <v>33</v>
      </c>
      <c r="G31" s="88">
        <v>34</v>
      </c>
      <c r="H31" s="88">
        <v>39</v>
      </c>
      <c r="I31" s="88">
        <v>34</v>
      </c>
      <c r="J31" s="88">
        <v>38</v>
      </c>
      <c r="K31" s="88">
        <v>36</v>
      </c>
      <c r="L31" s="88">
        <v>36</v>
      </c>
      <c r="M31" s="88">
        <v>35</v>
      </c>
      <c r="N31" s="88">
        <v>37</v>
      </c>
      <c r="O31" s="88">
        <v>45</v>
      </c>
      <c r="P31" s="88">
        <v>38</v>
      </c>
      <c r="Q31" s="88">
        <v>54</v>
      </c>
      <c r="R31" s="88">
        <v>54</v>
      </c>
      <c r="S31" s="88">
        <v>65</v>
      </c>
      <c r="T31" s="88">
        <v>87</v>
      </c>
    </row>
    <row r="32" spans="1:20">
      <c r="A32" s="86">
        <v>2003</v>
      </c>
      <c r="B32" s="89">
        <v>712</v>
      </c>
      <c r="C32" s="88">
        <v>4</v>
      </c>
      <c r="D32" s="88">
        <v>5</v>
      </c>
      <c r="E32" s="88">
        <v>11</v>
      </c>
      <c r="F32" s="88">
        <v>42</v>
      </c>
      <c r="G32" s="88">
        <v>43</v>
      </c>
      <c r="H32" s="88">
        <v>38</v>
      </c>
      <c r="I32" s="88">
        <v>37</v>
      </c>
      <c r="J32" s="88">
        <v>41</v>
      </c>
      <c r="K32" s="88">
        <v>36</v>
      </c>
      <c r="L32" s="88">
        <v>43</v>
      </c>
      <c r="M32" s="88">
        <v>40</v>
      </c>
      <c r="N32" s="88">
        <v>39</v>
      </c>
      <c r="O32" s="88">
        <v>36</v>
      </c>
      <c r="P32" s="88">
        <v>45</v>
      </c>
      <c r="Q32" s="88">
        <v>34</v>
      </c>
      <c r="R32" s="88">
        <v>58</v>
      </c>
      <c r="S32" s="88">
        <v>73</v>
      </c>
      <c r="T32" s="88">
        <v>87</v>
      </c>
    </row>
    <row r="33" spans="1:20">
      <c r="A33" s="86">
        <v>2004</v>
      </c>
      <c r="B33" s="89">
        <v>758</v>
      </c>
      <c r="C33" s="88">
        <v>4</v>
      </c>
      <c r="D33" s="88">
        <v>8</v>
      </c>
      <c r="E33" s="88">
        <v>7</v>
      </c>
      <c r="F33" s="88">
        <v>31</v>
      </c>
      <c r="G33" s="88">
        <v>44</v>
      </c>
      <c r="H33" s="88">
        <v>33</v>
      </c>
      <c r="I33" s="88">
        <v>40</v>
      </c>
      <c r="J33" s="88">
        <v>32</v>
      </c>
      <c r="K33" s="88">
        <v>47</v>
      </c>
      <c r="L33" s="88">
        <v>41</v>
      </c>
      <c r="M33" s="88">
        <v>42</v>
      </c>
      <c r="N33" s="88">
        <v>47</v>
      </c>
      <c r="O33" s="88">
        <v>56</v>
      </c>
      <c r="P33" s="88">
        <v>42</v>
      </c>
      <c r="Q33" s="88">
        <v>47</v>
      </c>
      <c r="R33" s="88">
        <v>50</v>
      </c>
      <c r="S33" s="88">
        <v>79</v>
      </c>
      <c r="T33" s="88">
        <v>108</v>
      </c>
    </row>
    <row r="34" spans="1:20">
      <c r="A34" s="86">
        <v>2005</v>
      </c>
      <c r="B34" s="89">
        <v>684</v>
      </c>
      <c r="C34" s="88">
        <v>4</v>
      </c>
      <c r="D34" s="88">
        <v>4</v>
      </c>
      <c r="E34" s="88">
        <v>4</v>
      </c>
      <c r="F34" s="88">
        <v>40</v>
      </c>
      <c r="G34" s="88">
        <v>34</v>
      </c>
      <c r="H34" s="88">
        <v>29</v>
      </c>
      <c r="I34" s="88">
        <v>23</v>
      </c>
      <c r="J34" s="88">
        <v>42</v>
      </c>
      <c r="K34" s="88">
        <v>40</v>
      </c>
      <c r="L34" s="88">
        <v>28</v>
      </c>
      <c r="M34" s="88">
        <v>36</v>
      </c>
      <c r="N34" s="88">
        <v>40</v>
      </c>
      <c r="O34" s="88">
        <v>37</v>
      </c>
      <c r="P34" s="88">
        <v>40</v>
      </c>
      <c r="Q34" s="88">
        <v>46</v>
      </c>
      <c r="R34" s="88">
        <v>66</v>
      </c>
      <c r="S34" s="88">
        <v>79</v>
      </c>
      <c r="T34" s="88">
        <v>92</v>
      </c>
    </row>
    <row r="35" spans="1:20">
      <c r="A35" s="86">
        <v>2006</v>
      </c>
      <c r="B35" s="89">
        <v>722</v>
      </c>
      <c r="C35" s="88">
        <v>3</v>
      </c>
      <c r="D35" s="88">
        <v>5</v>
      </c>
      <c r="E35" s="88">
        <v>7</v>
      </c>
      <c r="F35" s="88">
        <v>38</v>
      </c>
      <c r="G35" s="88">
        <v>59</v>
      </c>
      <c r="H35" s="88">
        <v>30</v>
      </c>
      <c r="I35" s="88">
        <v>35</v>
      </c>
      <c r="J35" s="88">
        <v>59</v>
      </c>
      <c r="K35" s="88">
        <v>32</v>
      </c>
      <c r="L35" s="88">
        <v>47</v>
      </c>
      <c r="M35" s="88">
        <v>31</v>
      </c>
      <c r="N35" s="88">
        <v>33</v>
      </c>
      <c r="O35" s="88">
        <v>34</v>
      </c>
      <c r="P35" s="88">
        <v>33</v>
      </c>
      <c r="Q35" s="88">
        <v>49</v>
      </c>
      <c r="R35" s="88">
        <v>61</v>
      </c>
      <c r="S35" s="88">
        <v>69</v>
      </c>
      <c r="T35" s="88">
        <v>97</v>
      </c>
    </row>
    <row r="36" spans="1:20">
      <c r="A36" s="86">
        <v>2007</v>
      </c>
      <c r="B36" s="89">
        <v>708</v>
      </c>
      <c r="C36" s="88">
        <v>4</v>
      </c>
      <c r="D36" s="88">
        <v>4</v>
      </c>
      <c r="E36" s="88">
        <v>4</v>
      </c>
      <c r="F36" s="88">
        <v>46</v>
      </c>
      <c r="G36" s="88">
        <v>49</v>
      </c>
      <c r="H36" s="88">
        <v>37</v>
      </c>
      <c r="I36" s="88">
        <v>31</v>
      </c>
      <c r="J36" s="88">
        <v>43</v>
      </c>
      <c r="K36" s="88">
        <v>31</v>
      </c>
      <c r="L36" s="88">
        <v>34</v>
      </c>
      <c r="M36" s="88">
        <v>44</v>
      </c>
      <c r="N36" s="88">
        <v>28</v>
      </c>
      <c r="O36" s="88">
        <v>53</v>
      </c>
      <c r="P36" s="88">
        <v>47</v>
      </c>
      <c r="Q36" s="88">
        <v>50</v>
      </c>
      <c r="R36" s="88">
        <v>51</v>
      </c>
      <c r="S36" s="88">
        <v>58</v>
      </c>
      <c r="T36" s="88">
        <v>94</v>
      </c>
    </row>
    <row r="37" spans="1:20">
      <c r="A37" s="86">
        <v>2008</v>
      </c>
      <c r="B37" s="89">
        <v>696</v>
      </c>
      <c r="C37" s="88">
        <v>5</v>
      </c>
      <c r="D37" s="88">
        <v>5</v>
      </c>
      <c r="E37" s="88">
        <v>6</v>
      </c>
      <c r="F37" s="88">
        <v>33</v>
      </c>
      <c r="G37" s="88">
        <v>46</v>
      </c>
      <c r="H37" s="88">
        <v>28</v>
      </c>
      <c r="I37" s="88">
        <v>41</v>
      </c>
      <c r="J37" s="88">
        <v>33</v>
      </c>
      <c r="K37" s="88">
        <v>34</v>
      </c>
      <c r="L37" s="88">
        <v>44</v>
      </c>
      <c r="M37" s="88">
        <v>45</v>
      </c>
      <c r="N37" s="88">
        <v>38</v>
      </c>
      <c r="O37" s="88">
        <v>43</v>
      </c>
      <c r="P37" s="88">
        <v>39</v>
      </c>
      <c r="Q37" s="88">
        <v>37</v>
      </c>
      <c r="R37" s="88">
        <v>62</v>
      </c>
      <c r="S37" s="88">
        <v>60</v>
      </c>
      <c r="T37" s="88">
        <v>97</v>
      </c>
    </row>
    <row r="38" spans="1:20">
      <c r="A38" s="86">
        <v>2009</v>
      </c>
      <c r="B38" s="89">
        <v>744</v>
      </c>
      <c r="C38" s="88">
        <v>7</v>
      </c>
      <c r="D38" s="88">
        <v>2</v>
      </c>
      <c r="E38" s="88">
        <v>6</v>
      </c>
      <c r="F38" s="88">
        <v>37</v>
      </c>
      <c r="G38" s="88">
        <v>39</v>
      </c>
      <c r="H38" s="88">
        <v>43</v>
      </c>
      <c r="I38" s="88">
        <v>34</v>
      </c>
      <c r="J38" s="88">
        <v>45</v>
      </c>
      <c r="K38" s="88">
        <v>45</v>
      </c>
      <c r="L38" s="88">
        <v>46</v>
      </c>
      <c r="M38" s="88">
        <v>39</v>
      </c>
      <c r="N38" s="88">
        <v>29</v>
      </c>
      <c r="O38" s="88">
        <v>48</v>
      </c>
      <c r="P38" s="88">
        <v>47</v>
      </c>
      <c r="Q38" s="88">
        <v>38</v>
      </c>
      <c r="R38" s="88">
        <v>48</v>
      </c>
      <c r="S38" s="88">
        <v>89</v>
      </c>
      <c r="T38" s="88">
        <v>102</v>
      </c>
    </row>
    <row r="39" spans="1:20" ht="12.75" customHeight="1">
      <c r="A39" s="70">
        <v>2010</v>
      </c>
      <c r="B39" s="89">
        <v>696</v>
      </c>
      <c r="C39" s="88">
        <v>5</v>
      </c>
      <c r="D39" s="88">
        <v>4</v>
      </c>
      <c r="E39" s="88">
        <v>2</v>
      </c>
      <c r="F39" s="88">
        <v>31</v>
      </c>
      <c r="G39" s="88">
        <v>33</v>
      </c>
      <c r="H39" s="88">
        <v>34</v>
      </c>
      <c r="I39" s="88">
        <v>25</v>
      </c>
      <c r="J39" s="88">
        <v>42</v>
      </c>
      <c r="K39" s="88">
        <v>36</v>
      </c>
      <c r="L39" s="88">
        <v>31</v>
      </c>
      <c r="M39" s="88">
        <v>34</v>
      </c>
      <c r="N39" s="88">
        <v>45</v>
      </c>
      <c r="O39" s="88">
        <v>46</v>
      </c>
      <c r="P39" s="88">
        <v>34</v>
      </c>
      <c r="Q39" s="88">
        <v>51</v>
      </c>
      <c r="R39" s="88">
        <v>55</v>
      </c>
      <c r="S39" s="88">
        <v>68</v>
      </c>
      <c r="T39" s="88">
        <v>120</v>
      </c>
    </row>
    <row r="40" spans="1:20" ht="12.75" customHeight="1">
      <c r="A40" s="70" t="s">
        <v>98</v>
      </c>
      <c r="B40" s="89">
        <v>693</v>
      </c>
      <c r="C40" s="88">
        <v>7</v>
      </c>
      <c r="D40" s="88">
        <v>5</v>
      </c>
      <c r="E40" s="88">
        <v>1</v>
      </c>
      <c r="F40" s="88">
        <v>21</v>
      </c>
      <c r="G40" s="88">
        <v>27</v>
      </c>
      <c r="H40" s="88">
        <v>18</v>
      </c>
      <c r="I40" s="88">
        <v>32</v>
      </c>
      <c r="J40" s="88">
        <v>34</v>
      </c>
      <c r="K40" s="88">
        <v>28</v>
      </c>
      <c r="L40" s="88">
        <v>37</v>
      </c>
      <c r="M40" s="88">
        <v>32</v>
      </c>
      <c r="N40" s="88">
        <v>33</v>
      </c>
      <c r="O40" s="88">
        <v>39</v>
      </c>
      <c r="P40" s="88">
        <v>41</v>
      </c>
      <c r="Q40" s="88">
        <v>43</v>
      </c>
      <c r="R40" s="88">
        <v>72</v>
      </c>
      <c r="S40" s="88">
        <v>88</v>
      </c>
      <c r="T40" s="88">
        <v>135</v>
      </c>
    </row>
    <row r="41" spans="1:20" ht="12.75" customHeight="1">
      <c r="A41" s="70" t="s">
        <v>100</v>
      </c>
      <c r="B41" s="87">
        <v>693</v>
      </c>
      <c r="C41" s="90">
        <v>6</v>
      </c>
      <c r="D41" s="90">
        <v>4</v>
      </c>
      <c r="E41" s="91">
        <v>0</v>
      </c>
      <c r="F41" s="90">
        <v>20</v>
      </c>
      <c r="G41" s="90">
        <v>22</v>
      </c>
      <c r="H41" s="90">
        <v>33</v>
      </c>
      <c r="I41" s="90">
        <v>33</v>
      </c>
      <c r="J41" s="90">
        <v>31</v>
      </c>
      <c r="K41" s="90">
        <v>38</v>
      </c>
      <c r="L41" s="90">
        <v>42</v>
      </c>
      <c r="M41" s="90">
        <v>32</v>
      </c>
      <c r="N41" s="90">
        <v>42</v>
      </c>
      <c r="O41" s="90">
        <v>39</v>
      </c>
      <c r="P41" s="90">
        <v>45</v>
      </c>
      <c r="Q41" s="90">
        <v>36</v>
      </c>
      <c r="R41" s="90">
        <v>62</v>
      </c>
      <c r="S41" s="90">
        <v>71</v>
      </c>
      <c r="T41" s="90">
        <v>137</v>
      </c>
    </row>
    <row r="42" spans="1:20" ht="12.75" customHeight="1">
      <c r="A42" s="70" t="s">
        <v>127</v>
      </c>
      <c r="B42" s="87">
        <v>700</v>
      </c>
      <c r="C42" s="90">
        <v>4</v>
      </c>
      <c r="D42" s="90">
        <v>4</v>
      </c>
      <c r="E42" s="91">
        <v>2</v>
      </c>
      <c r="F42" s="90">
        <v>26</v>
      </c>
      <c r="G42" s="90">
        <v>27</v>
      </c>
      <c r="H42" s="90">
        <v>18</v>
      </c>
      <c r="I42" s="90">
        <v>24</v>
      </c>
      <c r="J42" s="90">
        <v>33</v>
      </c>
      <c r="K42" s="90">
        <v>46</v>
      </c>
      <c r="L42" s="90">
        <v>38</v>
      </c>
      <c r="M42" s="90">
        <v>40</v>
      </c>
      <c r="N42" s="90">
        <v>32</v>
      </c>
      <c r="O42" s="90">
        <v>42</v>
      </c>
      <c r="P42" s="90">
        <v>43</v>
      </c>
      <c r="Q42" s="90">
        <v>40</v>
      </c>
      <c r="R42" s="90">
        <v>53</v>
      </c>
      <c r="S42" s="90">
        <v>76</v>
      </c>
      <c r="T42" s="90">
        <v>152</v>
      </c>
    </row>
    <row r="43" spans="1:20" ht="12.75" customHeight="1">
      <c r="A43" s="70" t="s">
        <v>131</v>
      </c>
      <c r="B43" s="87">
        <v>707</v>
      </c>
      <c r="C43" s="90">
        <v>4</v>
      </c>
      <c r="D43" s="90">
        <v>3</v>
      </c>
      <c r="E43" s="91">
        <v>7</v>
      </c>
      <c r="F43" s="90">
        <v>20</v>
      </c>
      <c r="G43" s="90">
        <v>25</v>
      </c>
      <c r="H43" s="90">
        <v>27</v>
      </c>
      <c r="I43" s="90">
        <v>25</v>
      </c>
      <c r="J43" s="90">
        <v>28</v>
      </c>
      <c r="K43" s="90">
        <v>38</v>
      </c>
      <c r="L43" s="90">
        <v>37</v>
      </c>
      <c r="M43" s="90">
        <v>39</v>
      </c>
      <c r="N43" s="90">
        <v>35</v>
      </c>
      <c r="O43" s="90">
        <v>40</v>
      </c>
      <c r="P43" s="90">
        <v>46</v>
      </c>
      <c r="Q43" s="90">
        <v>40</v>
      </c>
      <c r="R43" s="90">
        <v>58</v>
      </c>
      <c r="S43" s="90">
        <v>96</v>
      </c>
      <c r="T43" s="90">
        <v>139</v>
      </c>
    </row>
    <row r="44" spans="1:20" ht="12.75" customHeight="1">
      <c r="A44" s="70" t="s">
        <v>137</v>
      </c>
      <c r="B44" s="87">
        <v>727</v>
      </c>
      <c r="C44" s="90">
        <v>5</v>
      </c>
      <c r="D44" s="90">
        <v>4</v>
      </c>
      <c r="E44" s="91">
        <v>1</v>
      </c>
      <c r="F44" s="90">
        <v>19</v>
      </c>
      <c r="G44" s="90">
        <v>24</v>
      </c>
      <c r="H44" s="90">
        <v>26</v>
      </c>
      <c r="I44" s="90">
        <v>25</v>
      </c>
      <c r="J44" s="90">
        <v>27</v>
      </c>
      <c r="K44" s="90">
        <v>33</v>
      </c>
      <c r="L44" s="90">
        <v>45</v>
      </c>
      <c r="M44" s="90">
        <v>45</v>
      </c>
      <c r="N44" s="90">
        <v>43</v>
      </c>
      <c r="O44" s="90">
        <v>36</v>
      </c>
      <c r="P44" s="90">
        <v>51</v>
      </c>
      <c r="Q44" s="90">
        <v>51</v>
      </c>
      <c r="R44" s="90">
        <v>63</v>
      </c>
      <c r="S44" s="90">
        <v>70</v>
      </c>
      <c r="T44" s="90">
        <v>159</v>
      </c>
    </row>
    <row r="45" spans="1:20" ht="12.75" customHeight="1">
      <c r="A45" s="70" t="s">
        <v>140</v>
      </c>
      <c r="B45" s="87">
        <v>839</v>
      </c>
      <c r="C45" s="90">
        <v>2</v>
      </c>
      <c r="D45" s="90">
        <v>4</v>
      </c>
      <c r="E45" s="91">
        <v>3</v>
      </c>
      <c r="F45" s="90">
        <v>12</v>
      </c>
      <c r="G45" s="90">
        <v>28</v>
      </c>
      <c r="H45" s="90">
        <v>30</v>
      </c>
      <c r="I45" s="90">
        <v>38</v>
      </c>
      <c r="J45" s="90">
        <v>35</v>
      </c>
      <c r="K45" s="90">
        <v>47</v>
      </c>
      <c r="L45" s="90">
        <v>40</v>
      </c>
      <c r="M45" s="90">
        <v>35</v>
      </c>
      <c r="N45" s="90">
        <v>43</v>
      </c>
      <c r="O45" s="90">
        <v>44</v>
      </c>
      <c r="P45" s="90">
        <v>47</v>
      </c>
      <c r="Q45" s="90">
        <v>61</v>
      </c>
      <c r="R45" s="90">
        <v>78</v>
      </c>
      <c r="S45" s="90">
        <v>105</v>
      </c>
      <c r="T45" s="90">
        <v>187</v>
      </c>
    </row>
    <row r="46" spans="1:20" ht="12.75" customHeight="1">
      <c r="A46" s="70" t="s">
        <v>145</v>
      </c>
      <c r="B46" s="87">
        <v>812</v>
      </c>
      <c r="C46" s="90">
        <v>9</v>
      </c>
      <c r="D46" s="90">
        <v>1</v>
      </c>
      <c r="E46" s="91">
        <v>2</v>
      </c>
      <c r="F46" s="90">
        <v>18</v>
      </c>
      <c r="G46" s="90">
        <v>16</v>
      </c>
      <c r="H46" s="90">
        <v>23</v>
      </c>
      <c r="I46" s="90">
        <v>20</v>
      </c>
      <c r="J46" s="90">
        <v>35</v>
      </c>
      <c r="K46" s="90">
        <v>32</v>
      </c>
      <c r="L46" s="90">
        <v>40</v>
      </c>
      <c r="M46" s="90">
        <v>37</v>
      </c>
      <c r="N46" s="90">
        <v>49</v>
      </c>
      <c r="O46" s="90">
        <v>49</v>
      </c>
      <c r="P46" s="90">
        <v>50</v>
      </c>
      <c r="Q46" s="90">
        <v>55</v>
      </c>
      <c r="R46" s="90">
        <v>83</v>
      </c>
      <c r="S46" s="90">
        <v>86</v>
      </c>
      <c r="T46" s="90">
        <v>207</v>
      </c>
    </row>
    <row r="47" spans="1:20" ht="12.75" customHeight="1">
      <c r="A47" s="92"/>
      <c r="B47" s="93"/>
      <c r="C47" s="93"/>
      <c r="D47" s="93"/>
      <c r="E47" s="93"/>
      <c r="F47" s="93"/>
      <c r="G47" s="93"/>
      <c r="H47" s="93"/>
      <c r="I47" s="93"/>
      <c r="J47" s="93"/>
      <c r="K47" s="93"/>
      <c r="L47" s="93"/>
      <c r="M47" s="93"/>
      <c r="N47" s="93"/>
      <c r="O47" s="93"/>
      <c r="P47" s="93"/>
      <c r="Q47" s="93"/>
      <c r="R47" s="93"/>
      <c r="S47" s="93"/>
      <c r="T47" s="93"/>
    </row>
    <row r="48" spans="1:20" ht="12.75" customHeight="1">
      <c r="A48" s="70"/>
      <c r="B48" s="91"/>
      <c r="C48" s="91"/>
      <c r="D48" s="91"/>
      <c r="E48" s="91"/>
      <c r="F48" s="91"/>
      <c r="G48" s="91"/>
      <c r="H48" s="91"/>
      <c r="I48" s="91"/>
      <c r="J48" s="91"/>
      <c r="K48" s="91"/>
      <c r="L48" s="91"/>
      <c r="M48" s="91"/>
      <c r="N48" s="91"/>
      <c r="O48" s="91"/>
      <c r="P48" s="91"/>
      <c r="Q48" s="91"/>
      <c r="R48" s="91"/>
      <c r="S48" s="91"/>
      <c r="T48" s="91"/>
    </row>
    <row r="49" spans="1:20" ht="12.75" customHeight="1">
      <c r="A49" s="67" t="s">
        <v>81</v>
      </c>
      <c r="B49" s="90">
        <v>970</v>
      </c>
      <c r="C49" s="88">
        <v>7</v>
      </c>
      <c r="D49" s="88">
        <v>5</v>
      </c>
      <c r="E49" s="88">
        <v>1</v>
      </c>
      <c r="F49" s="88">
        <v>27</v>
      </c>
      <c r="G49" s="88">
        <v>51</v>
      </c>
      <c r="H49" s="88">
        <v>53</v>
      </c>
      <c r="I49" s="88">
        <v>82</v>
      </c>
      <c r="J49" s="88">
        <v>83</v>
      </c>
      <c r="K49" s="88">
        <v>85</v>
      </c>
      <c r="L49" s="88">
        <v>57</v>
      </c>
      <c r="M49" s="88">
        <v>47</v>
      </c>
      <c r="N49" s="88">
        <v>41</v>
      </c>
      <c r="O49" s="88">
        <v>43</v>
      </c>
      <c r="P49" s="88">
        <v>49</v>
      </c>
      <c r="Q49" s="88">
        <v>44</v>
      </c>
      <c r="R49" s="88">
        <v>72</v>
      </c>
      <c r="S49" s="88">
        <v>88</v>
      </c>
      <c r="T49" s="88">
        <v>135</v>
      </c>
    </row>
    <row r="50" spans="1:20" ht="12.75" customHeight="1">
      <c r="A50" s="67" t="s">
        <v>99</v>
      </c>
      <c r="B50" s="90">
        <v>985</v>
      </c>
      <c r="C50" s="90">
        <v>6</v>
      </c>
      <c r="D50" s="90">
        <v>4</v>
      </c>
      <c r="E50" s="94">
        <v>0</v>
      </c>
      <c r="F50" s="90">
        <v>22</v>
      </c>
      <c r="G50" s="90">
        <v>36</v>
      </c>
      <c r="H50" s="90">
        <v>80</v>
      </c>
      <c r="I50" s="90">
        <v>77</v>
      </c>
      <c r="J50" s="90">
        <v>84</v>
      </c>
      <c r="K50" s="90">
        <v>95</v>
      </c>
      <c r="L50" s="90">
        <v>80</v>
      </c>
      <c r="M50" s="90">
        <v>48</v>
      </c>
      <c r="N50" s="90">
        <v>51</v>
      </c>
      <c r="O50" s="90">
        <v>45</v>
      </c>
      <c r="P50" s="90">
        <v>49</v>
      </c>
      <c r="Q50" s="90">
        <v>38</v>
      </c>
      <c r="R50" s="90">
        <v>62</v>
      </c>
      <c r="S50" s="90">
        <v>71</v>
      </c>
      <c r="T50" s="90">
        <v>137</v>
      </c>
    </row>
    <row r="51" spans="1:20" ht="12.75" customHeight="1">
      <c r="A51" s="67" t="s">
        <v>128</v>
      </c>
      <c r="B51" s="90">
        <v>989</v>
      </c>
      <c r="C51" s="90">
        <v>4</v>
      </c>
      <c r="D51" s="90">
        <v>4</v>
      </c>
      <c r="E51" s="90">
        <v>2</v>
      </c>
      <c r="F51" s="90">
        <v>32</v>
      </c>
      <c r="G51" s="90">
        <v>37</v>
      </c>
      <c r="H51" s="90">
        <v>48</v>
      </c>
      <c r="I51" s="90">
        <v>74</v>
      </c>
      <c r="J51" s="90">
        <v>81</v>
      </c>
      <c r="K51" s="90">
        <v>100</v>
      </c>
      <c r="L51" s="90">
        <v>71</v>
      </c>
      <c r="M51" s="90">
        <v>69</v>
      </c>
      <c r="N51" s="90">
        <v>40</v>
      </c>
      <c r="O51" s="90">
        <v>55</v>
      </c>
      <c r="P51" s="90">
        <v>46</v>
      </c>
      <c r="Q51" s="90">
        <v>41</v>
      </c>
      <c r="R51" s="90">
        <v>54</v>
      </c>
      <c r="S51" s="90">
        <v>76</v>
      </c>
      <c r="T51" s="90">
        <v>155</v>
      </c>
    </row>
    <row r="52" spans="1:20" ht="12.75" customHeight="1">
      <c r="A52" s="67" t="s">
        <v>132</v>
      </c>
      <c r="B52" s="87">
        <v>1031</v>
      </c>
      <c r="C52" s="95">
        <v>4</v>
      </c>
      <c r="D52" s="95">
        <v>3</v>
      </c>
      <c r="E52" s="95">
        <v>7</v>
      </c>
      <c r="F52" s="95">
        <v>24</v>
      </c>
      <c r="G52" s="95">
        <v>44</v>
      </c>
      <c r="H52" s="95">
        <v>62</v>
      </c>
      <c r="I52" s="95">
        <v>71</v>
      </c>
      <c r="J52" s="95">
        <v>89</v>
      </c>
      <c r="K52" s="95">
        <v>100</v>
      </c>
      <c r="L52" s="95">
        <v>78</v>
      </c>
      <c r="M52" s="95">
        <v>71</v>
      </c>
      <c r="N52" s="95">
        <v>47</v>
      </c>
      <c r="O52" s="95">
        <v>45</v>
      </c>
      <c r="P52" s="95">
        <v>49</v>
      </c>
      <c r="Q52" s="95">
        <v>44</v>
      </c>
      <c r="R52" s="95">
        <v>58</v>
      </c>
      <c r="S52" s="95">
        <v>96</v>
      </c>
      <c r="T52" s="95">
        <v>139</v>
      </c>
    </row>
    <row r="53" spans="1:20" ht="12.75" customHeight="1">
      <c r="A53" s="67" t="s">
        <v>138</v>
      </c>
      <c r="B53" s="87">
        <v>1085</v>
      </c>
      <c r="C53" s="95">
        <v>5</v>
      </c>
      <c r="D53" s="95">
        <v>4</v>
      </c>
      <c r="E53" s="95">
        <v>1</v>
      </c>
      <c r="F53" s="95">
        <v>22</v>
      </c>
      <c r="G53" s="95">
        <v>37</v>
      </c>
      <c r="H53" s="95">
        <v>60</v>
      </c>
      <c r="I53" s="95">
        <v>89</v>
      </c>
      <c r="J53" s="95">
        <v>91</v>
      </c>
      <c r="K53" s="95">
        <v>94</v>
      </c>
      <c r="L53" s="95">
        <v>96</v>
      </c>
      <c r="M53" s="95">
        <v>84</v>
      </c>
      <c r="N53" s="95">
        <v>57</v>
      </c>
      <c r="O53" s="95">
        <v>43</v>
      </c>
      <c r="P53" s="95">
        <v>57</v>
      </c>
      <c r="Q53" s="95">
        <v>52</v>
      </c>
      <c r="R53" s="95">
        <v>64</v>
      </c>
      <c r="S53" s="95">
        <v>70</v>
      </c>
      <c r="T53" s="95">
        <v>159</v>
      </c>
    </row>
    <row r="54" spans="1:20" ht="12.75" customHeight="1">
      <c r="A54" s="67" t="s">
        <v>141</v>
      </c>
      <c r="B54" s="87">
        <v>1320</v>
      </c>
      <c r="C54" s="95">
        <v>2</v>
      </c>
      <c r="D54" s="95">
        <v>4</v>
      </c>
      <c r="E54" s="95">
        <v>3</v>
      </c>
      <c r="F54" s="95">
        <v>17</v>
      </c>
      <c r="G54" s="95">
        <v>39</v>
      </c>
      <c r="H54" s="95">
        <v>81</v>
      </c>
      <c r="I54" s="95">
        <v>113</v>
      </c>
      <c r="J54" s="95">
        <v>117</v>
      </c>
      <c r="K54" s="95">
        <v>148</v>
      </c>
      <c r="L54" s="95">
        <v>111</v>
      </c>
      <c r="M54" s="95">
        <v>79</v>
      </c>
      <c r="N54" s="95">
        <v>60</v>
      </c>
      <c r="O54" s="95">
        <v>54</v>
      </c>
      <c r="P54" s="95">
        <v>56</v>
      </c>
      <c r="Q54" s="95">
        <v>64</v>
      </c>
      <c r="R54" s="95">
        <v>79</v>
      </c>
      <c r="S54" s="95">
        <v>106</v>
      </c>
      <c r="T54" s="95">
        <v>187</v>
      </c>
    </row>
    <row r="55" spans="1:20" ht="12.75" customHeight="1">
      <c r="A55" s="67" t="s">
        <v>146</v>
      </c>
      <c r="B55" s="87">
        <v>1362</v>
      </c>
      <c r="C55" s="95">
        <v>9</v>
      </c>
      <c r="D55" s="95">
        <v>1</v>
      </c>
      <c r="E55" s="95">
        <v>2</v>
      </c>
      <c r="F55" s="95">
        <v>19</v>
      </c>
      <c r="G55" s="95">
        <v>33</v>
      </c>
      <c r="H55" s="95">
        <v>68</v>
      </c>
      <c r="I55" s="95">
        <v>110</v>
      </c>
      <c r="J55" s="95">
        <v>135</v>
      </c>
      <c r="K55" s="95">
        <v>136</v>
      </c>
      <c r="L55" s="95">
        <v>135</v>
      </c>
      <c r="M55" s="95">
        <v>96</v>
      </c>
      <c r="N55" s="95">
        <v>71</v>
      </c>
      <c r="O55" s="95">
        <v>60</v>
      </c>
      <c r="P55" s="95">
        <v>53</v>
      </c>
      <c r="Q55" s="95">
        <v>58</v>
      </c>
      <c r="R55" s="95">
        <v>83</v>
      </c>
      <c r="S55" s="95">
        <v>86</v>
      </c>
      <c r="T55" s="95">
        <v>207</v>
      </c>
    </row>
    <row r="56" spans="1:20" ht="12.75" customHeight="1">
      <c r="A56" s="86"/>
      <c r="B56" s="95"/>
      <c r="C56" s="95"/>
      <c r="D56" s="95"/>
      <c r="E56" s="95"/>
      <c r="F56" s="95"/>
      <c r="G56" s="95"/>
      <c r="H56" s="95"/>
      <c r="I56" s="95"/>
      <c r="J56" s="95"/>
      <c r="K56" s="95"/>
      <c r="L56" s="95"/>
      <c r="M56" s="95"/>
      <c r="N56" s="95"/>
      <c r="O56" s="95"/>
      <c r="P56" s="95"/>
      <c r="Q56" s="95"/>
      <c r="R56" s="95"/>
      <c r="S56" s="95"/>
      <c r="T56" s="95"/>
    </row>
    <row r="57" spans="1:20" ht="15" customHeight="1">
      <c r="A57" s="47" t="s">
        <v>95</v>
      </c>
      <c r="B57" s="95"/>
      <c r="C57" s="95"/>
      <c r="D57" s="95"/>
      <c r="E57" s="95"/>
      <c r="F57" s="95"/>
      <c r="G57" s="95"/>
      <c r="H57" s="95"/>
      <c r="I57" s="95"/>
      <c r="J57" s="95"/>
      <c r="K57" s="95"/>
      <c r="L57" s="95"/>
      <c r="M57" s="95"/>
      <c r="N57" s="95"/>
      <c r="O57" s="95"/>
      <c r="P57" s="95"/>
      <c r="Q57" s="95"/>
      <c r="R57" s="95"/>
      <c r="S57" s="95"/>
      <c r="T57" s="95"/>
    </row>
    <row r="58" spans="1:20" ht="15" customHeight="1">
      <c r="A58" s="47"/>
      <c r="B58" s="95"/>
      <c r="C58" s="95"/>
      <c r="D58" s="95"/>
      <c r="E58" s="95"/>
      <c r="F58" s="95"/>
      <c r="G58" s="95"/>
      <c r="H58" s="95"/>
      <c r="I58" s="95"/>
      <c r="J58" s="95"/>
      <c r="K58" s="95"/>
      <c r="L58" s="95"/>
      <c r="M58" s="95"/>
      <c r="N58" s="95"/>
      <c r="O58" s="95"/>
      <c r="P58" s="95"/>
      <c r="Q58" s="95"/>
      <c r="R58" s="95"/>
      <c r="S58" s="95"/>
      <c r="T58" s="95"/>
    </row>
    <row r="59" spans="1:20" ht="15" customHeight="1">
      <c r="A59" s="72" t="s">
        <v>124</v>
      </c>
      <c r="B59" s="95"/>
      <c r="C59" s="95"/>
      <c r="D59" s="95"/>
      <c r="E59" s="95"/>
      <c r="F59" s="95"/>
      <c r="G59" s="95"/>
      <c r="H59" s="95"/>
      <c r="I59" s="95"/>
      <c r="J59" s="95"/>
      <c r="K59" s="95"/>
      <c r="L59" s="95"/>
      <c r="M59" s="95"/>
      <c r="N59" s="95"/>
      <c r="O59" s="95"/>
      <c r="P59" s="95"/>
      <c r="Q59" s="95"/>
      <c r="R59" s="95"/>
      <c r="S59" s="95"/>
      <c r="T59" s="95"/>
    </row>
    <row r="60" spans="1:20" ht="15" customHeight="1" thickBot="1">
      <c r="A60" s="47"/>
      <c r="B60" s="85"/>
      <c r="C60" s="85"/>
      <c r="D60" s="85"/>
      <c r="E60" s="85"/>
      <c r="F60" s="85"/>
      <c r="G60" s="85"/>
      <c r="H60" s="85"/>
      <c r="I60" s="49" t="s">
        <v>22</v>
      </c>
      <c r="J60" s="85"/>
      <c r="K60" s="85"/>
      <c r="L60" s="85"/>
      <c r="M60" s="85"/>
      <c r="N60" s="85"/>
      <c r="O60" s="85"/>
      <c r="P60" s="85"/>
      <c r="Q60" s="85"/>
      <c r="R60" s="85"/>
      <c r="S60" s="85"/>
      <c r="T60" s="85"/>
    </row>
    <row r="61" spans="1:20" ht="15" customHeight="1">
      <c r="A61" s="47"/>
      <c r="B61" s="73" t="s">
        <v>135</v>
      </c>
      <c r="C61" s="73" t="s">
        <v>4</v>
      </c>
      <c r="D61" s="74" t="s">
        <v>5</v>
      </c>
      <c r="E61" s="75" t="s">
        <v>6</v>
      </c>
      <c r="F61" s="73" t="s">
        <v>7</v>
      </c>
      <c r="G61" s="73" t="s">
        <v>8</v>
      </c>
      <c r="H61" s="73" t="s">
        <v>9</v>
      </c>
      <c r="I61" s="73" t="s">
        <v>10</v>
      </c>
      <c r="J61" s="73" t="s">
        <v>11</v>
      </c>
      <c r="K61" s="73" t="s">
        <v>12</v>
      </c>
      <c r="L61" s="73" t="s">
        <v>13</v>
      </c>
      <c r="M61" s="73" t="s">
        <v>14</v>
      </c>
      <c r="N61" s="73" t="s">
        <v>15</v>
      </c>
      <c r="O61" s="73" t="s">
        <v>16</v>
      </c>
      <c r="P61" s="73" t="s">
        <v>17</v>
      </c>
      <c r="Q61" s="73" t="s">
        <v>18</v>
      </c>
      <c r="R61" s="73" t="s">
        <v>19</v>
      </c>
      <c r="S61" s="73" t="s">
        <v>20</v>
      </c>
      <c r="T61" s="73" t="s">
        <v>21</v>
      </c>
    </row>
    <row r="62" spans="1:20" ht="15" customHeight="1">
      <c r="A62" s="86" t="s">
        <v>123</v>
      </c>
      <c r="B62" s="96">
        <f t="shared" ref="B62:T62" si="0">AVERAGE(B8:B12)</f>
        <v>1259.8</v>
      </c>
      <c r="C62" s="96">
        <f t="shared" si="0"/>
        <v>38.200000000000003</v>
      </c>
      <c r="D62" s="96">
        <f t="shared" si="0"/>
        <v>31.2</v>
      </c>
      <c r="E62" s="96">
        <f t="shared" si="0"/>
        <v>35.4</v>
      </c>
      <c r="F62" s="96">
        <f t="shared" si="0"/>
        <v>123.4</v>
      </c>
      <c r="G62" s="96">
        <f t="shared" si="0"/>
        <v>114.4</v>
      </c>
      <c r="H62" s="96">
        <f t="shared" si="0"/>
        <v>81.2</v>
      </c>
      <c r="I62" s="96">
        <f t="shared" si="0"/>
        <v>69.2</v>
      </c>
      <c r="J62" s="96">
        <f t="shared" si="0"/>
        <v>62.8</v>
      </c>
      <c r="K62" s="96">
        <f t="shared" si="0"/>
        <v>60</v>
      </c>
      <c r="L62" s="96">
        <f t="shared" si="0"/>
        <v>67.400000000000006</v>
      </c>
      <c r="M62" s="96">
        <f t="shared" si="0"/>
        <v>68.400000000000006</v>
      </c>
      <c r="N62" s="96">
        <f t="shared" si="0"/>
        <v>75.599999999999994</v>
      </c>
      <c r="O62" s="96">
        <f t="shared" si="0"/>
        <v>68</v>
      </c>
      <c r="P62" s="96">
        <f t="shared" si="0"/>
        <v>67</v>
      </c>
      <c r="Q62" s="96">
        <f t="shared" si="0"/>
        <v>79</v>
      </c>
      <c r="R62" s="96">
        <f t="shared" si="0"/>
        <v>79</v>
      </c>
      <c r="S62" s="96">
        <f t="shared" si="0"/>
        <v>70.599999999999994</v>
      </c>
      <c r="T62" s="96">
        <f t="shared" si="0"/>
        <v>69</v>
      </c>
    </row>
    <row r="63" spans="1:20" ht="15" customHeight="1">
      <c r="A63" s="86" t="s">
        <v>122</v>
      </c>
      <c r="B63" s="96">
        <f t="shared" ref="B63:T63" si="1">AVERAGE(B9:B13)</f>
        <v>1189.4000000000001</v>
      </c>
      <c r="C63" s="96">
        <f t="shared" si="1"/>
        <v>35.6</v>
      </c>
      <c r="D63" s="96">
        <f t="shared" si="1"/>
        <v>28.2</v>
      </c>
      <c r="E63" s="96">
        <f t="shared" si="1"/>
        <v>34.4</v>
      </c>
      <c r="F63" s="96">
        <f t="shared" si="1"/>
        <v>115</v>
      </c>
      <c r="G63" s="96">
        <f t="shared" si="1"/>
        <v>110.8</v>
      </c>
      <c r="H63" s="96">
        <f t="shared" si="1"/>
        <v>75.2</v>
      </c>
      <c r="I63" s="96">
        <f t="shared" si="1"/>
        <v>66.599999999999994</v>
      </c>
      <c r="J63" s="96">
        <f t="shared" si="1"/>
        <v>59.4</v>
      </c>
      <c r="K63" s="96">
        <f t="shared" si="1"/>
        <v>58.4</v>
      </c>
      <c r="L63" s="96">
        <f t="shared" si="1"/>
        <v>61.8</v>
      </c>
      <c r="M63" s="96">
        <f t="shared" si="1"/>
        <v>62.2</v>
      </c>
      <c r="N63" s="96">
        <f t="shared" si="1"/>
        <v>69.8</v>
      </c>
      <c r="O63" s="96">
        <f t="shared" si="1"/>
        <v>66.400000000000006</v>
      </c>
      <c r="P63" s="96">
        <f t="shared" si="1"/>
        <v>60.8</v>
      </c>
      <c r="Q63" s="96">
        <f t="shared" si="1"/>
        <v>77</v>
      </c>
      <c r="R63" s="96">
        <f t="shared" si="1"/>
        <v>77</v>
      </c>
      <c r="S63" s="96">
        <f t="shared" si="1"/>
        <v>64.400000000000006</v>
      </c>
      <c r="T63" s="96">
        <f t="shared" si="1"/>
        <v>66.400000000000006</v>
      </c>
    </row>
    <row r="64" spans="1:20" ht="15" customHeight="1">
      <c r="A64" s="86" t="s">
        <v>121</v>
      </c>
      <c r="B64" s="96">
        <f t="shared" ref="B64:T64" si="2">AVERAGE(B10:B14)</f>
        <v>1137.2</v>
      </c>
      <c r="C64" s="96">
        <f t="shared" si="2"/>
        <v>33.4</v>
      </c>
      <c r="D64" s="96">
        <f t="shared" si="2"/>
        <v>28.4</v>
      </c>
      <c r="E64" s="96">
        <f t="shared" si="2"/>
        <v>32.799999999999997</v>
      </c>
      <c r="F64" s="96">
        <f t="shared" si="2"/>
        <v>111.2</v>
      </c>
      <c r="G64" s="96">
        <f t="shared" si="2"/>
        <v>107.6</v>
      </c>
      <c r="H64" s="96">
        <f t="shared" si="2"/>
        <v>70.599999999999994</v>
      </c>
      <c r="I64" s="96">
        <f t="shared" si="2"/>
        <v>62.8</v>
      </c>
      <c r="J64" s="96">
        <f t="shared" si="2"/>
        <v>61.2</v>
      </c>
      <c r="K64" s="96">
        <f t="shared" si="2"/>
        <v>55.8</v>
      </c>
      <c r="L64" s="96">
        <f t="shared" si="2"/>
        <v>58.4</v>
      </c>
      <c r="M64" s="96">
        <f t="shared" si="2"/>
        <v>57.4</v>
      </c>
      <c r="N64" s="96">
        <f t="shared" si="2"/>
        <v>64</v>
      </c>
      <c r="O64" s="96">
        <f t="shared" si="2"/>
        <v>64.400000000000006</v>
      </c>
      <c r="P64" s="96">
        <f t="shared" si="2"/>
        <v>54.2</v>
      </c>
      <c r="Q64" s="96">
        <f t="shared" si="2"/>
        <v>70.8</v>
      </c>
      <c r="R64" s="96">
        <f t="shared" si="2"/>
        <v>72.2</v>
      </c>
      <c r="S64" s="96">
        <f t="shared" si="2"/>
        <v>65.2</v>
      </c>
      <c r="T64" s="96">
        <f t="shared" si="2"/>
        <v>66.8</v>
      </c>
    </row>
    <row r="65" spans="1:20" ht="15" customHeight="1">
      <c r="A65" s="82" t="s">
        <v>120</v>
      </c>
      <c r="B65" s="96">
        <f t="shared" ref="B65:T65" si="3">AVERAGE(B11:B15)</f>
        <v>1120.5999999999999</v>
      </c>
      <c r="C65" s="96">
        <f t="shared" si="3"/>
        <v>31.8</v>
      </c>
      <c r="D65" s="96">
        <f t="shared" si="3"/>
        <v>29.4</v>
      </c>
      <c r="E65" s="96">
        <f t="shared" si="3"/>
        <v>32.6</v>
      </c>
      <c r="F65" s="96">
        <f t="shared" si="3"/>
        <v>104.4</v>
      </c>
      <c r="G65" s="96">
        <f t="shared" si="3"/>
        <v>96.6</v>
      </c>
      <c r="H65" s="96">
        <f t="shared" si="3"/>
        <v>72.400000000000006</v>
      </c>
      <c r="I65" s="96">
        <f t="shared" si="3"/>
        <v>60.6</v>
      </c>
      <c r="J65" s="96">
        <f t="shared" si="3"/>
        <v>61.8</v>
      </c>
      <c r="K65" s="96">
        <f t="shared" si="3"/>
        <v>55.2</v>
      </c>
      <c r="L65" s="96">
        <f t="shared" si="3"/>
        <v>60.4</v>
      </c>
      <c r="M65" s="96">
        <f t="shared" si="3"/>
        <v>58.8</v>
      </c>
      <c r="N65" s="96">
        <f t="shared" si="3"/>
        <v>62.2</v>
      </c>
      <c r="O65" s="96">
        <f t="shared" si="3"/>
        <v>62</v>
      </c>
      <c r="P65" s="96">
        <f t="shared" si="3"/>
        <v>53.6</v>
      </c>
      <c r="Q65" s="96">
        <f t="shared" si="3"/>
        <v>66.8</v>
      </c>
      <c r="R65" s="96">
        <f t="shared" si="3"/>
        <v>73.8</v>
      </c>
      <c r="S65" s="96">
        <f t="shared" si="3"/>
        <v>71.599999999999994</v>
      </c>
      <c r="T65" s="96">
        <f t="shared" si="3"/>
        <v>66.599999999999994</v>
      </c>
    </row>
    <row r="66" spans="1:20" ht="15" customHeight="1">
      <c r="A66" s="82" t="s">
        <v>119</v>
      </c>
      <c r="B66" s="96">
        <f t="shared" ref="B66:T66" si="4">AVERAGE(B12:B16)</f>
        <v>1081.4000000000001</v>
      </c>
      <c r="C66" s="96">
        <f t="shared" si="4"/>
        <v>31.4</v>
      </c>
      <c r="D66" s="96">
        <f t="shared" si="4"/>
        <v>29.8</v>
      </c>
      <c r="E66" s="96">
        <f t="shared" si="4"/>
        <v>29.2</v>
      </c>
      <c r="F66" s="96">
        <f t="shared" si="4"/>
        <v>92.4</v>
      </c>
      <c r="G66" s="96">
        <f t="shared" si="4"/>
        <v>94.8</v>
      </c>
      <c r="H66" s="96">
        <f t="shared" si="4"/>
        <v>72.400000000000006</v>
      </c>
      <c r="I66" s="96">
        <f t="shared" si="4"/>
        <v>56.6</v>
      </c>
      <c r="J66" s="96">
        <f t="shared" si="4"/>
        <v>59.4</v>
      </c>
      <c r="K66" s="96">
        <f t="shared" si="4"/>
        <v>55.2</v>
      </c>
      <c r="L66" s="96">
        <f t="shared" si="4"/>
        <v>59.4</v>
      </c>
      <c r="M66" s="96">
        <f t="shared" si="4"/>
        <v>54.6</v>
      </c>
      <c r="N66" s="96">
        <f t="shared" si="4"/>
        <v>58.6</v>
      </c>
      <c r="O66" s="96">
        <f t="shared" si="4"/>
        <v>60.6</v>
      </c>
      <c r="P66" s="96">
        <f t="shared" si="4"/>
        <v>51</v>
      </c>
      <c r="Q66" s="96">
        <f t="shared" si="4"/>
        <v>64.8</v>
      </c>
      <c r="R66" s="96">
        <f t="shared" si="4"/>
        <v>69.8</v>
      </c>
      <c r="S66" s="96">
        <f t="shared" si="4"/>
        <v>73.2</v>
      </c>
      <c r="T66" s="96">
        <f t="shared" si="4"/>
        <v>68.2</v>
      </c>
    </row>
    <row r="67" spans="1:20" ht="15" customHeight="1">
      <c r="A67" s="82" t="s">
        <v>118</v>
      </c>
      <c r="B67" s="96">
        <f t="shared" ref="B67:T67" si="5">AVERAGE(B13:B17)</f>
        <v>1088.5999999999999</v>
      </c>
      <c r="C67" s="96">
        <f t="shared" si="5"/>
        <v>30.6</v>
      </c>
      <c r="D67" s="96">
        <f t="shared" si="5"/>
        <v>27.8</v>
      </c>
      <c r="E67" s="96">
        <f t="shared" si="5"/>
        <v>26.8</v>
      </c>
      <c r="F67" s="96">
        <f t="shared" si="5"/>
        <v>90.2</v>
      </c>
      <c r="G67" s="96">
        <f t="shared" si="5"/>
        <v>97</v>
      </c>
      <c r="H67" s="96">
        <f t="shared" si="5"/>
        <v>73.2</v>
      </c>
      <c r="I67" s="96">
        <f t="shared" si="5"/>
        <v>60.8</v>
      </c>
      <c r="J67" s="96">
        <f t="shared" si="5"/>
        <v>62</v>
      </c>
      <c r="K67" s="96">
        <f t="shared" si="5"/>
        <v>58</v>
      </c>
      <c r="L67" s="96">
        <f t="shared" si="5"/>
        <v>58.4</v>
      </c>
      <c r="M67" s="96">
        <f t="shared" si="5"/>
        <v>53.8</v>
      </c>
      <c r="N67" s="96">
        <f t="shared" si="5"/>
        <v>56.6</v>
      </c>
      <c r="O67" s="96">
        <f t="shared" si="5"/>
        <v>59.2</v>
      </c>
      <c r="P67" s="96">
        <f t="shared" si="5"/>
        <v>54.8</v>
      </c>
      <c r="Q67" s="96">
        <f t="shared" si="5"/>
        <v>65</v>
      </c>
      <c r="R67" s="96">
        <f t="shared" si="5"/>
        <v>74.400000000000006</v>
      </c>
      <c r="S67" s="96">
        <f t="shared" si="5"/>
        <v>71.599999999999994</v>
      </c>
      <c r="T67" s="96">
        <f t="shared" si="5"/>
        <v>68.400000000000006</v>
      </c>
    </row>
    <row r="68" spans="1:20" ht="15" customHeight="1">
      <c r="A68" s="82" t="s">
        <v>117</v>
      </c>
      <c r="B68" s="96">
        <f t="shared" ref="B68:T68" si="6">AVERAGE(B14:B18)</f>
        <v>1050.5999999999999</v>
      </c>
      <c r="C68" s="96">
        <f t="shared" si="6"/>
        <v>25.6</v>
      </c>
      <c r="D68" s="96">
        <f t="shared" si="6"/>
        <v>23.6</v>
      </c>
      <c r="E68" s="96">
        <f t="shared" si="6"/>
        <v>24.2</v>
      </c>
      <c r="F68" s="96">
        <f t="shared" si="6"/>
        <v>85</v>
      </c>
      <c r="G68" s="96">
        <f t="shared" si="6"/>
        <v>95.8</v>
      </c>
      <c r="H68" s="96">
        <f t="shared" si="6"/>
        <v>73</v>
      </c>
      <c r="I68" s="96">
        <f t="shared" si="6"/>
        <v>57.4</v>
      </c>
      <c r="J68" s="96">
        <f t="shared" si="6"/>
        <v>60.4</v>
      </c>
      <c r="K68" s="96">
        <f t="shared" si="6"/>
        <v>59</v>
      </c>
      <c r="L68" s="96">
        <f t="shared" si="6"/>
        <v>56.2</v>
      </c>
      <c r="M68" s="96">
        <f t="shared" si="6"/>
        <v>51.4</v>
      </c>
      <c r="N68" s="96">
        <f t="shared" si="6"/>
        <v>54.4</v>
      </c>
      <c r="O68" s="96">
        <f t="shared" si="6"/>
        <v>54</v>
      </c>
      <c r="P68" s="96">
        <f t="shared" si="6"/>
        <v>54.6</v>
      </c>
      <c r="Q68" s="96">
        <f t="shared" si="6"/>
        <v>59</v>
      </c>
      <c r="R68" s="96">
        <f t="shared" si="6"/>
        <v>72</v>
      </c>
      <c r="S68" s="96">
        <f t="shared" si="6"/>
        <v>74.599999999999994</v>
      </c>
      <c r="T68" s="96">
        <f t="shared" si="6"/>
        <v>70.400000000000006</v>
      </c>
    </row>
    <row r="69" spans="1:20" ht="15" customHeight="1">
      <c r="A69" s="82" t="s">
        <v>116</v>
      </c>
      <c r="B69" s="96">
        <f t="shared" ref="B69:T69" si="7">AVERAGE(B15:B19)</f>
        <v>1036.2</v>
      </c>
      <c r="C69" s="96">
        <f t="shared" si="7"/>
        <v>23</v>
      </c>
      <c r="D69" s="96">
        <f t="shared" si="7"/>
        <v>19.600000000000001</v>
      </c>
      <c r="E69" s="96">
        <f t="shared" si="7"/>
        <v>22.4</v>
      </c>
      <c r="F69" s="96">
        <f t="shared" si="7"/>
        <v>78.8</v>
      </c>
      <c r="G69" s="96">
        <f t="shared" si="7"/>
        <v>97.2</v>
      </c>
      <c r="H69" s="96">
        <f t="shared" si="7"/>
        <v>80.2</v>
      </c>
      <c r="I69" s="96">
        <f t="shared" si="7"/>
        <v>58.4</v>
      </c>
      <c r="J69" s="96">
        <f t="shared" si="7"/>
        <v>57</v>
      </c>
      <c r="K69" s="96">
        <f t="shared" si="7"/>
        <v>59.4</v>
      </c>
      <c r="L69" s="96">
        <f t="shared" si="7"/>
        <v>58.4</v>
      </c>
      <c r="M69" s="96">
        <f t="shared" si="7"/>
        <v>52</v>
      </c>
      <c r="N69" s="96">
        <f t="shared" si="7"/>
        <v>50.4</v>
      </c>
      <c r="O69" s="96">
        <f t="shared" si="7"/>
        <v>52.2</v>
      </c>
      <c r="P69" s="96">
        <f t="shared" si="7"/>
        <v>57.2</v>
      </c>
      <c r="Q69" s="96">
        <f t="shared" si="7"/>
        <v>53.4</v>
      </c>
      <c r="R69" s="96">
        <f t="shared" si="7"/>
        <v>73.400000000000006</v>
      </c>
      <c r="S69" s="96">
        <f t="shared" si="7"/>
        <v>71</v>
      </c>
      <c r="T69" s="96">
        <f t="shared" si="7"/>
        <v>72.2</v>
      </c>
    </row>
    <row r="70" spans="1:20" ht="15" customHeight="1">
      <c r="A70" s="82" t="s">
        <v>115</v>
      </c>
      <c r="B70" s="96">
        <f t="shared" ref="B70:T70" si="8">AVERAGE(B16:B20)</f>
        <v>986.6</v>
      </c>
      <c r="C70" s="96">
        <f t="shared" si="8"/>
        <v>22.4</v>
      </c>
      <c r="D70" s="96">
        <f t="shared" si="8"/>
        <v>18</v>
      </c>
      <c r="E70" s="96">
        <f t="shared" si="8"/>
        <v>20.2</v>
      </c>
      <c r="F70" s="96">
        <f t="shared" si="8"/>
        <v>76</v>
      </c>
      <c r="G70" s="96">
        <f t="shared" si="8"/>
        <v>96.4</v>
      </c>
      <c r="H70" s="96">
        <f t="shared" si="8"/>
        <v>75.400000000000006</v>
      </c>
      <c r="I70" s="96">
        <f t="shared" si="8"/>
        <v>53.2</v>
      </c>
      <c r="J70" s="96">
        <f t="shared" si="8"/>
        <v>54.4</v>
      </c>
      <c r="K70" s="96">
        <f t="shared" si="8"/>
        <v>56.4</v>
      </c>
      <c r="L70" s="96">
        <f t="shared" si="8"/>
        <v>51</v>
      </c>
      <c r="M70" s="96">
        <f t="shared" si="8"/>
        <v>48.6</v>
      </c>
      <c r="N70" s="96">
        <f t="shared" si="8"/>
        <v>43.8</v>
      </c>
      <c r="O70" s="96">
        <f t="shared" si="8"/>
        <v>51.8</v>
      </c>
      <c r="P70" s="96">
        <f t="shared" si="8"/>
        <v>54.4</v>
      </c>
      <c r="Q70" s="96">
        <f t="shared" si="8"/>
        <v>51.6</v>
      </c>
      <c r="R70" s="96">
        <f t="shared" si="8"/>
        <v>73</v>
      </c>
      <c r="S70" s="96">
        <f t="shared" si="8"/>
        <v>64.8</v>
      </c>
      <c r="T70" s="96">
        <f t="shared" si="8"/>
        <v>75.2</v>
      </c>
    </row>
    <row r="71" spans="1:20" ht="15" customHeight="1">
      <c r="A71" s="82" t="s">
        <v>114</v>
      </c>
      <c r="B71" s="96">
        <f t="shared" ref="B71:T71" si="9">AVERAGE(B17:B21)</f>
        <v>947.4</v>
      </c>
      <c r="C71" s="96">
        <f t="shared" si="9"/>
        <v>20.399999999999999</v>
      </c>
      <c r="D71" s="96">
        <f t="shared" si="9"/>
        <v>14.2</v>
      </c>
      <c r="E71" s="96">
        <f t="shared" si="9"/>
        <v>18.2</v>
      </c>
      <c r="F71" s="96">
        <f t="shared" si="9"/>
        <v>72</v>
      </c>
      <c r="G71" s="96">
        <f t="shared" si="9"/>
        <v>92.6</v>
      </c>
      <c r="H71" s="96">
        <f t="shared" si="9"/>
        <v>74.8</v>
      </c>
      <c r="I71" s="96">
        <f t="shared" si="9"/>
        <v>57.6</v>
      </c>
      <c r="J71" s="96">
        <f t="shared" si="9"/>
        <v>50.2</v>
      </c>
      <c r="K71" s="96">
        <f t="shared" si="9"/>
        <v>52.8</v>
      </c>
      <c r="L71" s="96">
        <f t="shared" si="9"/>
        <v>50.2</v>
      </c>
      <c r="M71" s="96">
        <f t="shared" si="9"/>
        <v>49.8</v>
      </c>
      <c r="N71" s="96">
        <f t="shared" si="9"/>
        <v>42</v>
      </c>
      <c r="O71" s="96">
        <f t="shared" si="9"/>
        <v>46.8</v>
      </c>
      <c r="P71" s="96">
        <f t="shared" si="9"/>
        <v>53</v>
      </c>
      <c r="Q71" s="96">
        <f t="shared" si="9"/>
        <v>47.8</v>
      </c>
      <c r="R71" s="96">
        <f t="shared" si="9"/>
        <v>69.599999999999994</v>
      </c>
      <c r="S71" s="96">
        <f t="shared" si="9"/>
        <v>59.8</v>
      </c>
      <c r="T71" s="96">
        <f t="shared" si="9"/>
        <v>75.599999999999994</v>
      </c>
    </row>
    <row r="72" spans="1:20" ht="15" customHeight="1">
      <c r="A72" s="82" t="s">
        <v>113</v>
      </c>
      <c r="B72" s="96">
        <f t="shared" ref="B72:T72" si="10">AVERAGE(B18:B22)</f>
        <v>865.4</v>
      </c>
      <c r="C72" s="96">
        <f t="shared" si="10"/>
        <v>19.2</v>
      </c>
      <c r="D72" s="96">
        <f t="shared" si="10"/>
        <v>12</v>
      </c>
      <c r="E72" s="96">
        <f t="shared" si="10"/>
        <v>16</v>
      </c>
      <c r="F72" s="96">
        <f t="shared" si="10"/>
        <v>59.2</v>
      </c>
      <c r="G72" s="96">
        <f t="shared" si="10"/>
        <v>84.2</v>
      </c>
      <c r="H72" s="96">
        <f t="shared" si="10"/>
        <v>68.400000000000006</v>
      </c>
      <c r="I72" s="96">
        <f t="shared" si="10"/>
        <v>53.4</v>
      </c>
      <c r="J72" s="96">
        <f t="shared" si="10"/>
        <v>44.6</v>
      </c>
      <c r="K72" s="96">
        <f t="shared" si="10"/>
        <v>47.4</v>
      </c>
      <c r="L72" s="96">
        <f t="shared" si="10"/>
        <v>48.8</v>
      </c>
      <c r="M72" s="96">
        <f t="shared" si="10"/>
        <v>44.8</v>
      </c>
      <c r="N72" s="96">
        <f t="shared" si="10"/>
        <v>37.200000000000003</v>
      </c>
      <c r="O72" s="96">
        <f t="shared" si="10"/>
        <v>41.8</v>
      </c>
      <c r="P72" s="96">
        <f t="shared" si="10"/>
        <v>49.6</v>
      </c>
      <c r="Q72" s="96">
        <f t="shared" si="10"/>
        <v>46.8</v>
      </c>
      <c r="R72" s="96">
        <f t="shared" si="10"/>
        <v>60.6</v>
      </c>
      <c r="S72" s="96">
        <f t="shared" si="10"/>
        <v>57.4</v>
      </c>
      <c r="T72" s="96">
        <f t="shared" si="10"/>
        <v>74</v>
      </c>
    </row>
    <row r="73" spans="1:20" ht="15" customHeight="1">
      <c r="A73" s="82" t="s">
        <v>112</v>
      </c>
      <c r="B73" s="96">
        <f t="shared" ref="B73:T73" si="11">AVERAGE(B19:B23)</f>
        <v>838.6</v>
      </c>
      <c r="C73" s="96">
        <f t="shared" si="11"/>
        <v>18.8</v>
      </c>
      <c r="D73" s="96">
        <f t="shared" si="11"/>
        <v>11.6</v>
      </c>
      <c r="E73" s="96">
        <f t="shared" si="11"/>
        <v>16.600000000000001</v>
      </c>
      <c r="F73" s="96">
        <f t="shared" si="11"/>
        <v>54.2</v>
      </c>
      <c r="G73" s="96">
        <f t="shared" si="11"/>
        <v>74.2</v>
      </c>
      <c r="H73" s="96">
        <f t="shared" si="11"/>
        <v>65.8</v>
      </c>
      <c r="I73" s="96">
        <f t="shared" si="11"/>
        <v>54.2</v>
      </c>
      <c r="J73" s="96">
        <f t="shared" si="11"/>
        <v>44.4</v>
      </c>
      <c r="K73" s="96">
        <f t="shared" si="11"/>
        <v>45</v>
      </c>
      <c r="L73" s="96">
        <f t="shared" si="11"/>
        <v>48.4</v>
      </c>
      <c r="M73" s="96">
        <f t="shared" si="11"/>
        <v>45.4</v>
      </c>
      <c r="N73" s="96">
        <f t="shared" si="11"/>
        <v>36.799999999999997</v>
      </c>
      <c r="O73" s="96">
        <f t="shared" si="11"/>
        <v>40.799999999999997</v>
      </c>
      <c r="P73" s="96">
        <f t="shared" si="11"/>
        <v>48.8</v>
      </c>
      <c r="Q73" s="96">
        <f t="shared" si="11"/>
        <v>48.2</v>
      </c>
      <c r="R73" s="96">
        <f t="shared" si="11"/>
        <v>55.4</v>
      </c>
      <c r="S73" s="96">
        <f t="shared" si="11"/>
        <v>57.8</v>
      </c>
      <c r="T73" s="96">
        <f t="shared" si="11"/>
        <v>72.2</v>
      </c>
    </row>
    <row r="74" spans="1:20" ht="15" customHeight="1">
      <c r="A74" s="82" t="s">
        <v>110</v>
      </c>
      <c r="B74" s="96">
        <f t="shared" ref="B74:T74" si="12">AVERAGE(B20:B24)</f>
        <v>790.8</v>
      </c>
      <c r="C74" s="96">
        <f t="shared" si="12"/>
        <v>17</v>
      </c>
      <c r="D74" s="96">
        <f t="shared" si="12"/>
        <v>10.8</v>
      </c>
      <c r="E74" s="96">
        <f t="shared" si="12"/>
        <v>15</v>
      </c>
      <c r="F74" s="96">
        <f t="shared" si="12"/>
        <v>50.8</v>
      </c>
      <c r="G74" s="96">
        <f t="shared" si="12"/>
        <v>65.2</v>
      </c>
      <c r="H74" s="96">
        <f t="shared" si="12"/>
        <v>61</v>
      </c>
      <c r="I74" s="96">
        <f t="shared" si="12"/>
        <v>52.6</v>
      </c>
      <c r="J74" s="96">
        <f t="shared" si="12"/>
        <v>38.799999999999997</v>
      </c>
      <c r="K74" s="96">
        <f t="shared" si="12"/>
        <v>41.6</v>
      </c>
      <c r="L74" s="96">
        <f t="shared" si="12"/>
        <v>47</v>
      </c>
      <c r="M74" s="96">
        <f t="shared" si="12"/>
        <v>43.4</v>
      </c>
      <c r="N74" s="96">
        <f t="shared" si="12"/>
        <v>37.200000000000003</v>
      </c>
      <c r="O74" s="96">
        <f t="shared" si="12"/>
        <v>40</v>
      </c>
      <c r="P74" s="96">
        <f t="shared" si="12"/>
        <v>48.6</v>
      </c>
      <c r="Q74" s="96">
        <f t="shared" si="12"/>
        <v>47.2</v>
      </c>
      <c r="R74" s="96">
        <f t="shared" si="12"/>
        <v>49.2</v>
      </c>
      <c r="S74" s="96">
        <f t="shared" si="12"/>
        <v>54.8</v>
      </c>
      <c r="T74" s="96">
        <f t="shared" si="12"/>
        <v>70.599999999999994</v>
      </c>
    </row>
    <row r="75" spans="1:20" ht="15" customHeight="1">
      <c r="A75" s="82" t="s">
        <v>109</v>
      </c>
      <c r="B75" s="96">
        <f t="shared" ref="B75:T75" si="13">AVERAGE(B21:B25)</f>
        <v>758.4</v>
      </c>
      <c r="C75" s="96">
        <f t="shared" si="13"/>
        <v>13.2</v>
      </c>
      <c r="D75" s="96">
        <f t="shared" si="13"/>
        <v>7.4</v>
      </c>
      <c r="E75" s="96">
        <f t="shared" si="13"/>
        <v>14.6</v>
      </c>
      <c r="F75" s="96">
        <f t="shared" si="13"/>
        <v>46</v>
      </c>
      <c r="G75" s="96">
        <f t="shared" si="13"/>
        <v>57</v>
      </c>
      <c r="H75" s="96">
        <f t="shared" si="13"/>
        <v>60.4</v>
      </c>
      <c r="I75" s="96">
        <f t="shared" si="13"/>
        <v>54.2</v>
      </c>
      <c r="J75" s="96">
        <f t="shared" si="13"/>
        <v>38.200000000000003</v>
      </c>
      <c r="K75" s="96">
        <f t="shared" si="13"/>
        <v>39.4</v>
      </c>
      <c r="L75" s="96">
        <f t="shared" si="13"/>
        <v>48.4</v>
      </c>
      <c r="M75" s="96">
        <f t="shared" si="13"/>
        <v>41.6</v>
      </c>
      <c r="N75" s="96">
        <f t="shared" si="13"/>
        <v>40.200000000000003</v>
      </c>
      <c r="O75" s="96">
        <f t="shared" si="13"/>
        <v>37.6</v>
      </c>
      <c r="P75" s="96">
        <f t="shared" si="13"/>
        <v>47.4</v>
      </c>
      <c r="Q75" s="96">
        <f t="shared" si="13"/>
        <v>46.4</v>
      </c>
      <c r="R75" s="96">
        <f t="shared" si="13"/>
        <v>41</v>
      </c>
      <c r="S75" s="96">
        <f t="shared" si="13"/>
        <v>55.2</v>
      </c>
      <c r="T75" s="96">
        <f t="shared" si="13"/>
        <v>70</v>
      </c>
    </row>
    <row r="76" spans="1:20" ht="15" customHeight="1">
      <c r="A76" s="82" t="s">
        <v>108</v>
      </c>
      <c r="B76" s="96">
        <f t="shared" ref="B76:T76" si="14">AVERAGE(B22:B26)</f>
        <v>730.6</v>
      </c>
      <c r="C76" s="96">
        <f t="shared" si="14"/>
        <v>11.6</v>
      </c>
      <c r="D76" s="96">
        <f t="shared" si="14"/>
        <v>8.1999999999999993</v>
      </c>
      <c r="E76" s="96">
        <f t="shared" si="14"/>
        <v>13.8</v>
      </c>
      <c r="F76" s="96">
        <f t="shared" si="14"/>
        <v>44</v>
      </c>
      <c r="G76" s="96">
        <f t="shared" si="14"/>
        <v>51.6</v>
      </c>
      <c r="H76" s="96">
        <f t="shared" si="14"/>
        <v>55.4</v>
      </c>
      <c r="I76" s="96">
        <f t="shared" si="14"/>
        <v>51.6</v>
      </c>
      <c r="J76" s="96">
        <f t="shared" si="14"/>
        <v>38.200000000000003</v>
      </c>
      <c r="K76" s="96">
        <f t="shared" si="14"/>
        <v>34.6</v>
      </c>
      <c r="L76" s="96">
        <f t="shared" si="14"/>
        <v>46.4</v>
      </c>
      <c r="M76" s="96">
        <f t="shared" si="14"/>
        <v>40.799999999999997</v>
      </c>
      <c r="N76" s="96">
        <f t="shared" si="14"/>
        <v>38</v>
      </c>
      <c r="O76" s="96">
        <f t="shared" si="14"/>
        <v>39.4</v>
      </c>
      <c r="P76" s="96">
        <f t="shared" si="14"/>
        <v>43.6</v>
      </c>
      <c r="Q76" s="96">
        <f t="shared" si="14"/>
        <v>46.6</v>
      </c>
      <c r="R76" s="96">
        <f t="shared" si="14"/>
        <v>42</v>
      </c>
      <c r="S76" s="96">
        <f t="shared" si="14"/>
        <v>57.2</v>
      </c>
      <c r="T76" s="96">
        <f t="shared" si="14"/>
        <v>67.400000000000006</v>
      </c>
    </row>
    <row r="77" spans="1:20" ht="15" customHeight="1">
      <c r="A77" s="82" t="s">
        <v>107</v>
      </c>
      <c r="B77" s="96">
        <f t="shared" ref="B77:T77" si="15">AVERAGE(B23:B27)</f>
        <v>723.4</v>
      </c>
      <c r="C77" s="96">
        <f t="shared" si="15"/>
        <v>10.4</v>
      </c>
      <c r="D77" s="96">
        <f t="shared" si="15"/>
        <v>8.4</v>
      </c>
      <c r="E77" s="96">
        <f t="shared" si="15"/>
        <v>15</v>
      </c>
      <c r="F77" s="96">
        <f t="shared" si="15"/>
        <v>47.6</v>
      </c>
      <c r="G77" s="96">
        <f t="shared" si="15"/>
        <v>46.6</v>
      </c>
      <c r="H77" s="96">
        <f t="shared" si="15"/>
        <v>54.4</v>
      </c>
      <c r="I77" s="96">
        <f t="shared" si="15"/>
        <v>49.2</v>
      </c>
      <c r="J77" s="96">
        <f t="shared" si="15"/>
        <v>37.6</v>
      </c>
      <c r="K77" s="96">
        <f t="shared" si="15"/>
        <v>34</v>
      </c>
      <c r="L77" s="96">
        <f t="shared" si="15"/>
        <v>43.4</v>
      </c>
      <c r="M77" s="96">
        <f t="shared" si="15"/>
        <v>40.6</v>
      </c>
      <c r="N77" s="96">
        <f t="shared" si="15"/>
        <v>42.2</v>
      </c>
      <c r="O77" s="96">
        <f t="shared" si="15"/>
        <v>40.200000000000003</v>
      </c>
      <c r="P77" s="96">
        <f t="shared" si="15"/>
        <v>40.6</v>
      </c>
      <c r="Q77" s="96">
        <f t="shared" si="15"/>
        <v>43</v>
      </c>
      <c r="R77" s="96">
        <f t="shared" si="15"/>
        <v>42.4</v>
      </c>
      <c r="S77" s="96">
        <f t="shared" si="15"/>
        <v>56.8</v>
      </c>
      <c r="T77" s="96">
        <f t="shared" si="15"/>
        <v>70.8</v>
      </c>
    </row>
    <row r="78" spans="1:20" ht="15" customHeight="1">
      <c r="A78" s="82" t="s">
        <v>106</v>
      </c>
      <c r="B78" s="96">
        <f t="shared" ref="B78:T78" si="16">AVERAGE(B24:B28)</f>
        <v>708</v>
      </c>
      <c r="C78" s="96">
        <f t="shared" si="16"/>
        <v>9.1999999999999993</v>
      </c>
      <c r="D78" s="96">
        <f t="shared" si="16"/>
        <v>9</v>
      </c>
      <c r="E78" s="96">
        <f t="shared" si="16"/>
        <v>13.2</v>
      </c>
      <c r="F78" s="96">
        <f t="shared" si="16"/>
        <v>45.4</v>
      </c>
      <c r="G78" s="96">
        <f t="shared" si="16"/>
        <v>48</v>
      </c>
      <c r="H78" s="96">
        <f t="shared" si="16"/>
        <v>50.6</v>
      </c>
      <c r="I78" s="96">
        <f t="shared" si="16"/>
        <v>44.8</v>
      </c>
      <c r="J78" s="96">
        <f t="shared" si="16"/>
        <v>37</v>
      </c>
      <c r="K78" s="96">
        <f t="shared" si="16"/>
        <v>32.6</v>
      </c>
      <c r="L78" s="96">
        <f t="shared" si="16"/>
        <v>42.4</v>
      </c>
      <c r="M78" s="96">
        <f t="shared" si="16"/>
        <v>41</v>
      </c>
      <c r="N78" s="96">
        <f t="shared" si="16"/>
        <v>40.799999999999997</v>
      </c>
      <c r="O78" s="96">
        <f t="shared" si="16"/>
        <v>38.6</v>
      </c>
      <c r="P78" s="96">
        <f t="shared" si="16"/>
        <v>38</v>
      </c>
      <c r="Q78" s="96">
        <f t="shared" si="16"/>
        <v>43.2</v>
      </c>
      <c r="R78" s="96">
        <f t="shared" si="16"/>
        <v>46.4</v>
      </c>
      <c r="S78" s="96">
        <f t="shared" si="16"/>
        <v>51.4</v>
      </c>
      <c r="T78" s="96">
        <f t="shared" si="16"/>
        <v>76.2</v>
      </c>
    </row>
    <row r="79" spans="1:20" ht="15" customHeight="1">
      <c r="A79" s="82" t="s">
        <v>105</v>
      </c>
      <c r="B79" s="96">
        <f t="shared" ref="B79:T79" si="17">AVERAGE(B25:B29)</f>
        <v>704.4</v>
      </c>
      <c r="C79" s="96">
        <f t="shared" si="17"/>
        <v>9.6</v>
      </c>
      <c r="D79" s="96">
        <f t="shared" si="17"/>
        <v>8.8000000000000007</v>
      </c>
      <c r="E79" s="96">
        <f t="shared" si="17"/>
        <v>12</v>
      </c>
      <c r="F79" s="96">
        <f t="shared" si="17"/>
        <v>41.4</v>
      </c>
      <c r="G79" s="96">
        <f t="shared" si="17"/>
        <v>44.6</v>
      </c>
      <c r="H79" s="96">
        <f t="shared" si="17"/>
        <v>44.2</v>
      </c>
      <c r="I79" s="96">
        <f t="shared" si="17"/>
        <v>42.6</v>
      </c>
      <c r="J79" s="96">
        <f t="shared" si="17"/>
        <v>40.4</v>
      </c>
      <c r="K79" s="96">
        <f t="shared" si="17"/>
        <v>34.4</v>
      </c>
      <c r="L79" s="96">
        <f t="shared" si="17"/>
        <v>39.200000000000003</v>
      </c>
      <c r="M79" s="96">
        <f t="shared" si="17"/>
        <v>41.6</v>
      </c>
      <c r="N79" s="96">
        <f t="shared" si="17"/>
        <v>39.200000000000003</v>
      </c>
      <c r="O79" s="96">
        <f t="shared" si="17"/>
        <v>38.200000000000003</v>
      </c>
      <c r="P79" s="96">
        <f t="shared" si="17"/>
        <v>36.4</v>
      </c>
      <c r="Q79" s="96">
        <f t="shared" si="17"/>
        <v>46.2</v>
      </c>
      <c r="R79" s="96">
        <f t="shared" si="17"/>
        <v>51.6</v>
      </c>
      <c r="S79" s="96">
        <f t="shared" si="17"/>
        <v>54.2</v>
      </c>
      <c r="T79" s="96">
        <f t="shared" si="17"/>
        <v>79.599999999999994</v>
      </c>
    </row>
    <row r="80" spans="1:20" ht="15" customHeight="1">
      <c r="A80" s="82" t="s">
        <v>104</v>
      </c>
      <c r="B80" s="96">
        <f t="shared" ref="B80:T80" si="18">AVERAGE(B26:B30)</f>
        <v>708.4</v>
      </c>
      <c r="C80" s="96">
        <f t="shared" si="18"/>
        <v>9</v>
      </c>
      <c r="D80" s="96">
        <f t="shared" si="18"/>
        <v>9.6</v>
      </c>
      <c r="E80" s="96">
        <f t="shared" si="18"/>
        <v>11.6</v>
      </c>
      <c r="F80" s="96">
        <f t="shared" si="18"/>
        <v>40.6</v>
      </c>
      <c r="G80" s="96">
        <f t="shared" si="18"/>
        <v>42.4</v>
      </c>
      <c r="H80" s="96">
        <f t="shared" si="18"/>
        <v>40</v>
      </c>
      <c r="I80" s="96">
        <f t="shared" si="18"/>
        <v>46.2</v>
      </c>
      <c r="J80" s="96">
        <f t="shared" si="18"/>
        <v>43.2</v>
      </c>
      <c r="K80" s="96">
        <f t="shared" si="18"/>
        <v>38.4</v>
      </c>
      <c r="L80" s="96">
        <f t="shared" si="18"/>
        <v>39.4</v>
      </c>
      <c r="M80" s="96">
        <f t="shared" si="18"/>
        <v>41.4</v>
      </c>
      <c r="N80" s="96">
        <f t="shared" si="18"/>
        <v>40</v>
      </c>
      <c r="O80" s="96">
        <f t="shared" si="18"/>
        <v>39.799999999999997</v>
      </c>
      <c r="P80" s="96">
        <f t="shared" si="18"/>
        <v>35.6</v>
      </c>
      <c r="Q80" s="96">
        <f t="shared" si="18"/>
        <v>44.6</v>
      </c>
      <c r="R80" s="96">
        <f t="shared" si="18"/>
        <v>56.8</v>
      </c>
      <c r="S80" s="96">
        <f t="shared" si="18"/>
        <v>51.4</v>
      </c>
      <c r="T80" s="96">
        <f t="shared" si="18"/>
        <v>78.400000000000006</v>
      </c>
    </row>
    <row r="81" spans="1:20" ht="15" customHeight="1">
      <c r="A81" s="82" t="s">
        <v>103</v>
      </c>
      <c r="B81" s="96">
        <f t="shared" ref="B81:T81" si="19">AVERAGE(B27:B31)</f>
        <v>710.2</v>
      </c>
      <c r="C81" s="96">
        <f t="shared" si="19"/>
        <v>9</v>
      </c>
      <c r="D81" s="96">
        <f t="shared" si="19"/>
        <v>8.4</v>
      </c>
      <c r="E81" s="96">
        <f t="shared" si="19"/>
        <v>12.2</v>
      </c>
      <c r="F81" s="96">
        <f t="shared" si="19"/>
        <v>39.200000000000003</v>
      </c>
      <c r="G81" s="96">
        <f t="shared" si="19"/>
        <v>38.799999999999997</v>
      </c>
      <c r="H81" s="96">
        <f t="shared" si="19"/>
        <v>37.4</v>
      </c>
      <c r="I81" s="96">
        <f t="shared" si="19"/>
        <v>43.6</v>
      </c>
      <c r="J81" s="96">
        <f t="shared" si="19"/>
        <v>44</v>
      </c>
      <c r="K81" s="96">
        <f t="shared" si="19"/>
        <v>39.4</v>
      </c>
      <c r="L81" s="96">
        <f t="shared" si="19"/>
        <v>38.6</v>
      </c>
      <c r="M81" s="96">
        <f t="shared" si="19"/>
        <v>39.4</v>
      </c>
      <c r="N81" s="96">
        <f t="shared" si="19"/>
        <v>41</v>
      </c>
      <c r="O81" s="96">
        <f t="shared" si="19"/>
        <v>40.799999999999997</v>
      </c>
      <c r="P81" s="96">
        <f t="shared" si="19"/>
        <v>37.200000000000003</v>
      </c>
      <c r="Q81" s="96">
        <f t="shared" si="19"/>
        <v>46.8</v>
      </c>
      <c r="R81" s="96">
        <f t="shared" si="19"/>
        <v>57.4</v>
      </c>
      <c r="S81" s="96">
        <f t="shared" si="19"/>
        <v>53.4</v>
      </c>
      <c r="T81" s="96">
        <f t="shared" si="19"/>
        <v>83.4</v>
      </c>
    </row>
    <row r="82" spans="1:20" ht="15" customHeight="1">
      <c r="A82" s="82" t="s">
        <v>102</v>
      </c>
      <c r="B82" s="96">
        <f t="shared" ref="B82:T82" si="20">AVERAGE(B28:B32)</f>
        <v>711.6</v>
      </c>
      <c r="C82" s="96">
        <f t="shared" si="20"/>
        <v>7.2</v>
      </c>
      <c r="D82" s="96">
        <f t="shared" si="20"/>
        <v>7</v>
      </c>
      <c r="E82" s="96">
        <f t="shared" si="20"/>
        <v>10.4</v>
      </c>
      <c r="F82" s="96">
        <f t="shared" si="20"/>
        <v>37.4</v>
      </c>
      <c r="G82" s="96">
        <f t="shared" si="20"/>
        <v>39.200000000000003</v>
      </c>
      <c r="H82" s="96">
        <f t="shared" si="20"/>
        <v>36.799999999999997</v>
      </c>
      <c r="I82" s="96">
        <f t="shared" si="20"/>
        <v>42.6</v>
      </c>
      <c r="J82" s="96">
        <f t="shared" si="20"/>
        <v>43.6</v>
      </c>
      <c r="K82" s="96">
        <f t="shared" si="20"/>
        <v>39</v>
      </c>
      <c r="L82" s="96">
        <f t="shared" si="20"/>
        <v>39.799999999999997</v>
      </c>
      <c r="M82" s="96">
        <f t="shared" si="20"/>
        <v>40.6</v>
      </c>
      <c r="N82" s="96">
        <f t="shared" si="20"/>
        <v>39</v>
      </c>
      <c r="O82" s="96">
        <f t="shared" si="20"/>
        <v>40.200000000000003</v>
      </c>
      <c r="P82" s="96">
        <f t="shared" si="20"/>
        <v>39.799999999999997</v>
      </c>
      <c r="Q82" s="96">
        <f t="shared" si="20"/>
        <v>45.8</v>
      </c>
      <c r="R82" s="96">
        <f t="shared" si="20"/>
        <v>60.8</v>
      </c>
      <c r="S82" s="96">
        <f t="shared" si="20"/>
        <v>57.6</v>
      </c>
      <c r="T82" s="96">
        <f t="shared" si="20"/>
        <v>84.6</v>
      </c>
    </row>
    <row r="83" spans="1:20" ht="15" customHeight="1">
      <c r="A83" s="82" t="s">
        <v>66</v>
      </c>
      <c r="B83" s="96">
        <f t="shared" ref="B83:T96" si="21">AVERAGE(B29:B33)</f>
        <v>723.8</v>
      </c>
      <c r="C83" s="96">
        <f t="shared" si="21"/>
        <v>6.6</v>
      </c>
      <c r="D83" s="96">
        <f t="shared" si="21"/>
        <v>6.8</v>
      </c>
      <c r="E83" s="96">
        <f t="shared" si="21"/>
        <v>9.1999999999999993</v>
      </c>
      <c r="F83" s="96">
        <f t="shared" si="21"/>
        <v>36.4</v>
      </c>
      <c r="G83" s="96">
        <f t="shared" si="21"/>
        <v>38</v>
      </c>
      <c r="H83" s="96">
        <f t="shared" si="21"/>
        <v>36.200000000000003</v>
      </c>
      <c r="I83" s="96">
        <f t="shared" si="21"/>
        <v>42.6</v>
      </c>
      <c r="J83" s="96">
        <f t="shared" si="21"/>
        <v>41.8</v>
      </c>
      <c r="K83" s="96">
        <f t="shared" si="21"/>
        <v>42</v>
      </c>
      <c r="L83" s="96">
        <f t="shared" si="21"/>
        <v>40.6</v>
      </c>
      <c r="M83" s="96">
        <f t="shared" si="21"/>
        <v>40.4</v>
      </c>
      <c r="N83" s="96">
        <f t="shared" si="21"/>
        <v>40.6</v>
      </c>
      <c r="O83" s="96">
        <f t="shared" si="21"/>
        <v>45.2</v>
      </c>
      <c r="P83" s="96">
        <f t="shared" si="21"/>
        <v>41</v>
      </c>
      <c r="Q83" s="96">
        <f t="shared" si="21"/>
        <v>45.4</v>
      </c>
      <c r="R83" s="96">
        <f t="shared" si="21"/>
        <v>58.6</v>
      </c>
      <c r="S83" s="96">
        <f t="shared" si="21"/>
        <v>64.2</v>
      </c>
      <c r="T83" s="96">
        <f t="shared" si="21"/>
        <v>88</v>
      </c>
    </row>
    <row r="84" spans="1:20" ht="15" customHeight="1">
      <c r="A84" s="82" t="s">
        <v>67</v>
      </c>
      <c r="B84" s="96">
        <f t="shared" si="21"/>
        <v>718.8</v>
      </c>
      <c r="C84" s="96">
        <f t="shared" si="21"/>
        <v>5.4</v>
      </c>
      <c r="D84" s="96">
        <f t="shared" si="21"/>
        <v>6</v>
      </c>
      <c r="E84" s="96">
        <f t="shared" si="21"/>
        <v>9</v>
      </c>
      <c r="F84" s="96">
        <f t="shared" si="21"/>
        <v>38.799999999999997</v>
      </c>
      <c r="G84" s="96">
        <f t="shared" si="21"/>
        <v>38</v>
      </c>
      <c r="H84" s="96">
        <f t="shared" si="21"/>
        <v>34.6</v>
      </c>
      <c r="I84" s="96">
        <f t="shared" si="21"/>
        <v>39.799999999999997</v>
      </c>
      <c r="J84" s="96">
        <f t="shared" si="21"/>
        <v>41.2</v>
      </c>
      <c r="K84" s="96">
        <f t="shared" si="21"/>
        <v>42</v>
      </c>
      <c r="L84" s="96">
        <f t="shared" si="21"/>
        <v>38.799999999999997</v>
      </c>
      <c r="M84" s="96">
        <f t="shared" si="21"/>
        <v>38.4</v>
      </c>
      <c r="N84" s="96">
        <f t="shared" si="21"/>
        <v>42.6</v>
      </c>
      <c r="O84" s="96">
        <f t="shared" si="21"/>
        <v>44.2</v>
      </c>
      <c r="P84" s="96">
        <f t="shared" si="21"/>
        <v>40.200000000000003</v>
      </c>
      <c r="Q84" s="96">
        <f t="shared" si="21"/>
        <v>44</v>
      </c>
      <c r="R84" s="96">
        <f t="shared" si="21"/>
        <v>57.6</v>
      </c>
      <c r="S84" s="96">
        <f t="shared" si="21"/>
        <v>68.8</v>
      </c>
      <c r="T84" s="96">
        <f t="shared" si="21"/>
        <v>89.2</v>
      </c>
    </row>
    <row r="85" spans="1:20" ht="15" customHeight="1">
      <c r="A85" s="82" t="s">
        <v>68</v>
      </c>
      <c r="B85" s="96">
        <f t="shared" si="21"/>
        <v>713.4</v>
      </c>
      <c r="C85" s="96">
        <f t="shared" si="21"/>
        <v>4.8</v>
      </c>
      <c r="D85" s="96">
        <f t="shared" si="21"/>
        <v>5.4</v>
      </c>
      <c r="E85" s="96">
        <f t="shared" si="21"/>
        <v>8</v>
      </c>
      <c r="F85" s="96">
        <f t="shared" si="21"/>
        <v>36.799999999999997</v>
      </c>
      <c r="G85" s="96">
        <f t="shared" si="21"/>
        <v>42.8</v>
      </c>
      <c r="H85" s="96">
        <f t="shared" si="21"/>
        <v>33.799999999999997</v>
      </c>
      <c r="I85" s="96">
        <f t="shared" si="21"/>
        <v>33.799999999999997</v>
      </c>
      <c r="J85" s="96">
        <f t="shared" si="21"/>
        <v>42.4</v>
      </c>
      <c r="K85" s="96">
        <f t="shared" si="21"/>
        <v>38.200000000000003</v>
      </c>
      <c r="L85" s="96">
        <f t="shared" si="21"/>
        <v>39</v>
      </c>
      <c r="M85" s="96">
        <f t="shared" si="21"/>
        <v>36.799999999999997</v>
      </c>
      <c r="N85" s="96">
        <f t="shared" si="21"/>
        <v>39.200000000000003</v>
      </c>
      <c r="O85" s="96">
        <f t="shared" si="21"/>
        <v>41.6</v>
      </c>
      <c r="P85" s="96">
        <f t="shared" si="21"/>
        <v>39.6</v>
      </c>
      <c r="Q85" s="96">
        <f t="shared" si="21"/>
        <v>46</v>
      </c>
      <c r="R85" s="96">
        <f t="shared" si="21"/>
        <v>57.8</v>
      </c>
      <c r="S85" s="96">
        <f t="shared" si="21"/>
        <v>73</v>
      </c>
      <c r="T85" s="96">
        <f t="shared" si="21"/>
        <v>94.2</v>
      </c>
    </row>
    <row r="86" spans="1:20" ht="15" customHeight="1">
      <c r="A86" s="82" t="s">
        <v>69</v>
      </c>
      <c r="B86" s="96">
        <f t="shared" si="21"/>
        <v>716.8</v>
      </c>
      <c r="C86" s="96">
        <f t="shared" si="21"/>
        <v>3.8</v>
      </c>
      <c r="D86" s="96">
        <f t="shared" si="21"/>
        <v>5.2</v>
      </c>
      <c r="E86" s="96">
        <f t="shared" si="21"/>
        <v>6.6</v>
      </c>
      <c r="F86" s="96">
        <f t="shared" si="21"/>
        <v>39.4</v>
      </c>
      <c r="G86" s="96">
        <f t="shared" si="21"/>
        <v>45.8</v>
      </c>
      <c r="H86" s="96">
        <f t="shared" si="21"/>
        <v>33.4</v>
      </c>
      <c r="I86" s="96">
        <f t="shared" si="21"/>
        <v>33.200000000000003</v>
      </c>
      <c r="J86" s="96">
        <f t="shared" si="21"/>
        <v>43.4</v>
      </c>
      <c r="K86" s="96">
        <f t="shared" si="21"/>
        <v>37.200000000000003</v>
      </c>
      <c r="L86" s="96">
        <f t="shared" si="21"/>
        <v>38.6</v>
      </c>
      <c r="M86" s="96">
        <f t="shared" si="21"/>
        <v>38.6</v>
      </c>
      <c r="N86" s="96">
        <f t="shared" si="21"/>
        <v>37.4</v>
      </c>
      <c r="O86" s="96">
        <f t="shared" si="21"/>
        <v>43.2</v>
      </c>
      <c r="P86" s="96">
        <f t="shared" si="21"/>
        <v>41.4</v>
      </c>
      <c r="Q86" s="96">
        <f t="shared" si="21"/>
        <v>45.2</v>
      </c>
      <c r="R86" s="96">
        <f t="shared" si="21"/>
        <v>57.2</v>
      </c>
      <c r="S86" s="96">
        <f t="shared" si="21"/>
        <v>71.599999999999994</v>
      </c>
      <c r="T86" s="96">
        <f t="shared" si="21"/>
        <v>95.6</v>
      </c>
    </row>
    <row r="87" spans="1:20" ht="15" customHeight="1">
      <c r="A87" s="82" t="s">
        <v>76</v>
      </c>
      <c r="B87" s="96">
        <f t="shared" si="21"/>
        <v>713.6</v>
      </c>
      <c r="C87" s="96">
        <f t="shared" si="21"/>
        <v>4</v>
      </c>
      <c r="D87" s="96">
        <f t="shared" si="21"/>
        <v>5.2</v>
      </c>
      <c r="E87" s="96">
        <f t="shared" si="21"/>
        <v>5.6</v>
      </c>
      <c r="F87" s="96">
        <f t="shared" si="21"/>
        <v>37.6</v>
      </c>
      <c r="G87" s="96">
        <f t="shared" si="21"/>
        <v>46.4</v>
      </c>
      <c r="H87" s="96">
        <f t="shared" si="21"/>
        <v>31.4</v>
      </c>
      <c r="I87" s="96">
        <f t="shared" si="21"/>
        <v>34</v>
      </c>
      <c r="J87" s="96">
        <f t="shared" si="21"/>
        <v>41.8</v>
      </c>
      <c r="K87" s="96">
        <f t="shared" si="21"/>
        <v>36.799999999999997</v>
      </c>
      <c r="L87" s="96">
        <f t="shared" si="21"/>
        <v>38.799999999999997</v>
      </c>
      <c r="M87" s="96">
        <f t="shared" si="21"/>
        <v>39.6</v>
      </c>
      <c r="N87" s="96">
        <f t="shared" si="21"/>
        <v>37.200000000000003</v>
      </c>
      <c r="O87" s="96">
        <f t="shared" si="21"/>
        <v>44.6</v>
      </c>
      <c r="P87" s="96">
        <f t="shared" si="21"/>
        <v>40.200000000000003</v>
      </c>
      <c r="Q87" s="96">
        <f t="shared" si="21"/>
        <v>45.8</v>
      </c>
      <c r="R87" s="96">
        <f t="shared" si="21"/>
        <v>58</v>
      </c>
      <c r="S87" s="96">
        <f t="shared" si="21"/>
        <v>69</v>
      </c>
      <c r="T87" s="96">
        <f t="shared" si="21"/>
        <v>97.6</v>
      </c>
    </row>
    <row r="88" spans="1:20" ht="15" customHeight="1">
      <c r="A88" s="82" t="s">
        <v>77</v>
      </c>
      <c r="B88" s="96">
        <f t="shared" si="21"/>
        <v>710.8</v>
      </c>
      <c r="C88" s="96">
        <f t="shared" si="21"/>
        <v>4.5999999999999996</v>
      </c>
      <c r="D88" s="96">
        <f t="shared" si="21"/>
        <v>4</v>
      </c>
      <c r="E88" s="96">
        <f t="shared" si="21"/>
        <v>5.4</v>
      </c>
      <c r="F88" s="96">
        <f t="shared" si="21"/>
        <v>38.799999999999997</v>
      </c>
      <c r="G88" s="96">
        <f t="shared" si="21"/>
        <v>45.4</v>
      </c>
      <c r="H88" s="96">
        <f t="shared" si="21"/>
        <v>33.4</v>
      </c>
      <c r="I88" s="96">
        <f t="shared" si="21"/>
        <v>32.799999999999997</v>
      </c>
      <c r="J88" s="96">
        <f t="shared" si="21"/>
        <v>44.4</v>
      </c>
      <c r="K88" s="96">
        <f t="shared" si="21"/>
        <v>36.4</v>
      </c>
      <c r="L88" s="96">
        <f t="shared" si="21"/>
        <v>39.799999999999997</v>
      </c>
      <c r="M88" s="96">
        <f t="shared" si="21"/>
        <v>39</v>
      </c>
      <c r="N88" s="96">
        <f t="shared" si="21"/>
        <v>33.6</v>
      </c>
      <c r="O88" s="96">
        <f t="shared" si="21"/>
        <v>43</v>
      </c>
      <c r="P88" s="96">
        <f t="shared" si="21"/>
        <v>41.2</v>
      </c>
      <c r="Q88" s="96">
        <f t="shared" si="21"/>
        <v>44</v>
      </c>
      <c r="R88" s="96">
        <f t="shared" si="21"/>
        <v>57.6</v>
      </c>
      <c r="S88" s="96">
        <f t="shared" si="21"/>
        <v>71</v>
      </c>
      <c r="T88" s="96">
        <f t="shared" si="21"/>
        <v>96.4</v>
      </c>
    </row>
    <row r="89" spans="1:20" ht="15" customHeight="1">
      <c r="A89" s="82" t="s">
        <v>80</v>
      </c>
      <c r="B89" s="96">
        <f t="shared" si="21"/>
        <v>713.2</v>
      </c>
      <c r="C89" s="96">
        <f t="shared" si="21"/>
        <v>4.8</v>
      </c>
      <c r="D89" s="96">
        <f t="shared" si="21"/>
        <v>4</v>
      </c>
      <c r="E89" s="96">
        <f t="shared" si="21"/>
        <v>5</v>
      </c>
      <c r="F89" s="96">
        <f t="shared" si="21"/>
        <v>37</v>
      </c>
      <c r="G89" s="96">
        <f t="shared" si="21"/>
        <v>45.2</v>
      </c>
      <c r="H89" s="96">
        <f t="shared" si="21"/>
        <v>34.4</v>
      </c>
      <c r="I89" s="96">
        <f t="shared" si="21"/>
        <v>33.200000000000003</v>
      </c>
      <c r="J89" s="96">
        <f t="shared" si="21"/>
        <v>44.4</v>
      </c>
      <c r="K89" s="96">
        <f t="shared" si="21"/>
        <v>35.6</v>
      </c>
      <c r="L89" s="96">
        <f t="shared" si="21"/>
        <v>40.4</v>
      </c>
      <c r="M89" s="96">
        <f t="shared" si="21"/>
        <v>38.6</v>
      </c>
      <c r="N89" s="96">
        <f t="shared" si="21"/>
        <v>34.6</v>
      </c>
      <c r="O89" s="96">
        <f t="shared" si="21"/>
        <v>44.8</v>
      </c>
      <c r="P89" s="96">
        <f t="shared" si="21"/>
        <v>40</v>
      </c>
      <c r="Q89" s="96">
        <f t="shared" si="21"/>
        <v>45</v>
      </c>
      <c r="R89" s="96">
        <f t="shared" si="21"/>
        <v>55.4</v>
      </c>
      <c r="S89" s="96">
        <f t="shared" si="21"/>
        <v>68.8</v>
      </c>
      <c r="T89" s="96">
        <f t="shared" si="21"/>
        <v>102</v>
      </c>
    </row>
    <row r="90" spans="1:20" ht="15" customHeight="1">
      <c r="A90" s="82" t="s">
        <v>82</v>
      </c>
      <c r="B90" s="96">
        <f t="shared" si="21"/>
        <v>707.4</v>
      </c>
      <c r="C90" s="96">
        <f t="shared" si="21"/>
        <v>5.6</v>
      </c>
      <c r="D90" s="96">
        <f t="shared" si="21"/>
        <v>4</v>
      </c>
      <c r="E90" s="96">
        <f t="shared" si="21"/>
        <v>3.8</v>
      </c>
      <c r="F90" s="96">
        <f t="shared" si="21"/>
        <v>33.6</v>
      </c>
      <c r="G90" s="96">
        <f t="shared" si="21"/>
        <v>38.799999999999997</v>
      </c>
      <c r="H90" s="96">
        <f t="shared" si="21"/>
        <v>32</v>
      </c>
      <c r="I90" s="96">
        <f t="shared" si="21"/>
        <v>32.6</v>
      </c>
      <c r="J90" s="96">
        <f t="shared" si="21"/>
        <v>39.4</v>
      </c>
      <c r="K90" s="96">
        <f t="shared" si="21"/>
        <v>34.799999999999997</v>
      </c>
      <c r="L90" s="96">
        <f t="shared" si="21"/>
        <v>38.4</v>
      </c>
      <c r="M90" s="96">
        <f t="shared" si="21"/>
        <v>38.799999999999997</v>
      </c>
      <c r="N90" s="96">
        <f t="shared" si="21"/>
        <v>34.6</v>
      </c>
      <c r="O90" s="96">
        <f t="shared" si="21"/>
        <v>45.8</v>
      </c>
      <c r="P90" s="96">
        <f t="shared" si="21"/>
        <v>41.6</v>
      </c>
      <c r="Q90" s="96">
        <f t="shared" si="21"/>
        <v>43.8</v>
      </c>
      <c r="R90" s="96">
        <f t="shared" si="21"/>
        <v>57.6</v>
      </c>
      <c r="S90" s="96">
        <f t="shared" si="21"/>
        <v>72.599999999999994</v>
      </c>
      <c r="T90" s="96">
        <f t="shared" si="21"/>
        <v>109.6</v>
      </c>
    </row>
    <row r="91" spans="1:20">
      <c r="A91" s="82" t="s">
        <v>101</v>
      </c>
      <c r="B91" s="96">
        <f t="shared" si="21"/>
        <v>704.4</v>
      </c>
      <c r="C91" s="96">
        <f t="shared" si="21"/>
        <v>6</v>
      </c>
      <c r="D91" s="96">
        <f t="shared" si="21"/>
        <v>4</v>
      </c>
      <c r="E91" s="96">
        <f t="shared" si="21"/>
        <v>3</v>
      </c>
      <c r="F91" s="96">
        <f t="shared" si="21"/>
        <v>28.4</v>
      </c>
      <c r="G91" s="96">
        <f t="shared" si="21"/>
        <v>33.4</v>
      </c>
      <c r="H91" s="96">
        <f t="shared" si="21"/>
        <v>31.2</v>
      </c>
      <c r="I91" s="96">
        <f t="shared" si="21"/>
        <v>33</v>
      </c>
      <c r="J91" s="96">
        <f t="shared" si="21"/>
        <v>37</v>
      </c>
      <c r="K91" s="96">
        <f t="shared" si="21"/>
        <v>36.200000000000003</v>
      </c>
      <c r="L91" s="96">
        <f t="shared" si="21"/>
        <v>40</v>
      </c>
      <c r="M91" s="96">
        <f t="shared" si="21"/>
        <v>36.4</v>
      </c>
      <c r="N91" s="96">
        <f t="shared" si="21"/>
        <v>37.4</v>
      </c>
      <c r="O91" s="96">
        <f t="shared" si="21"/>
        <v>43</v>
      </c>
      <c r="P91" s="96">
        <f t="shared" si="21"/>
        <v>41.2</v>
      </c>
      <c r="Q91" s="96">
        <f t="shared" si="21"/>
        <v>41</v>
      </c>
      <c r="R91" s="96">
        <f t="shared" si="21"/>
        <v>59.8</v>
      </c>
      <c r="S91" s="96">
        <f t="shared" si="21"/>
        <v>75.2</v>
      </c>
      <c r="T91" s="96">
        <f t="shared" si="21"/>
        <v>118.2</v>
      </c>
    </row>
    <row r="92" spans="1:20">
      <c r="A92" s="82" t="s">
        <v>129</v>
      </c>
      <c r="B92" s="96">
        <f t="shared" si="21"/>
        <v>705.2</v>
      </c>
      <c r="C92" s="96">
        <f t="shared" si="21"/>
        <v>5.8</v>
      </c>
      <c r="D92" s="96">
        <f t="shared" si="21"/>
        <v>3.8</v>
      </c>
      <c r="E92" s="96">
        <f t="shared" si="21"/>
        <v>2.2000000000000002</v>
      </c>
      <c r="F92" s="96">
        <f t="shared" si="21"/>
        <v>27</v>
      </c>
      <c r="G92" s="96">
        <f t="shared" si="21"/>
        <v>29.6</v>
      </c>
      <c r="H92" s="96">
        <f t="shared" si="21"/>
        <v>29.2</v>
      </c>
      <c r="I92" s="96">
        <f t="shared" si="21"/>
        <v>29.6</v>
      </c>
      <c r="J92" s="96">
        <f t="shared" si="21"/>
        <v>37</v>
      </c>
      <c r="K92" s="96">
        <f t="shared" si="21"/>
        <v>38.6</v>
      </c>
      <c r="L92" s="96">
        <f t="shared" si="21"/>
        <v>38.799999999999997</v>
      </c>
      <c r="M92" s="96">
        <f t="shared" si="21"/>
        <v>35.4</v>
      </c>
      <c r="N92" s="96">
        <f t="shared" si="21"/>
        <v>36.200000000000003</v>
      </c>
      <c r="O92" s="96">
        <f t="shared" si="21"/>
        <v>42.8</v>
      </c>
      <c r="P92" s="96">
        <f t="shared" si="21"/>
        <v>42</v>
      </c>
      <c r="Q92" s="96">
        <f t="shared" si="21"/>
        <v>41.6</v>
      </c>
      <c r="R92" s="96">
        <f t="shared" si="21"/>
        <v>58</v>
      </c>
      <c r="S92" s="96">
        <f t="shared" si="21"/>
        <v>78.400000000000006</v>
      </c>
      <c r="T92" s="96">
        <f t="shared" si="21"/>
        <v>129.19999999999999</v>
      </c>
    </row>
    <row r="93" spans="1:20">
      <c r="A93" s="82" t="s">
        <v>133</v>
      </c>
      <c r="B93" s="96">
        <f t="shared" si="21"/>
        <v>697.8</v>
      </c>
      <c r="C93" s="96">
        <f t="shared" si="21"/>
        <v>5.2</v>
      </c>
      <c r="D93" s="96">
        <f t="shared" si="21"/>
        <v>4</v>
      </c>
      <c r="E93" s="96">
        <f t="shared" si="21"/>
        <v>2.4</v>
      </c>
      <c r="F93" s="96">
        <f t="shared" si="21"/>
        <v>23.6</v>
      </c>
      <c r="G93" s="96">
        <f t="shared" si="21"/>
        <v>26.8</v>
      </c>
      <c r="H93" s="96">
        <f t="shared" si="21"/>
        <v>26</v>
      </c>
      <c r="I93" s="96">
        <f t="shared" si="21"/>
        <v>27.8</v>
      </c>
      <c r="J93" s="96">
        <f t="shared" si="21"/>
        <v>33.6</v>
      </c>
      <c r="K93" s="96">
        <f t="shared" si="21"/>
        <v>37.200000000000003</v>
      </c>
      <c r="L93" s="96">
        <f t="shared" si="21"/>
        <v>37</v>
      </c>
      <c r="M93" s="96">
        <f t="shared" si="21"/>
        <v>35.4</v>
      </c>
      <c r="N93" s="96">
        <f t="shared" si="21"/>
        <v>37.4</v>
      </c>
      <c r="O93" s="96">
        <f t="shared" si="21"/>
        <v>41.2</v>
      </c>
      <c r="P93" s="96">
        <f t="shared" si="21"/>
        <v>41.8</v>
      </c>
      <c r="Q93" s="96">
        <f t="shared" si="21"/>
        <v>42</v>
      </c>
      <c r="R93" s="96">
        <f t="shared" si="21"/>
        <v>60</v>
      </c>
      <c r="S93" s="96">
        <f t="shared" si="21"/>
        <v>79.8</v>
      </c>
      <c r="T93" s="96">
        <f t="shared" si="21"/>
        <v>136.6</v>
      </c>
    </row>
    <row r="94" spans="1:20">
      <c r="A94" s="82" t="s">
        <v>139</v>
      </c>
      <c r="B94" s="96">
        <f t="shared" si="21"/>
        <v>704</v>
      </c>
      <c r="C94" s="96">
        <f t="shared" si="21"/>
        <v>5.2</v>
      </c>
      <c r="D94" s="96">
        <f t="shared" si="21"/>
        <v>4</v>
      </c>
      <c r="E94" s="96">
        <f t="shared" si="21"/>
        <v>2.2000000000000002</v>
      </c>
      <c r="F94" s="96">
        <f t="shared" si="21"/>
        <v>21.2</v>
      </c>
      <c r="G94" s="96">
        <f t="shared" si="21"/>
        <v>25</v>
      </c>
      <c r="H94" s="96">
        <f t="shared" si="21"/>
        <v>24.4</v>
      </c>
      <c r="I94" s="96">
        <f t="shared" si="21"/>
        <v>27.8</v>
      </c>
      <c r="J94" s="96">
        <f t="shared" si="21"/>
        <v>30.6</v>
      </c>
      <c r="K94" s="96">
        <f t="shared" si="21"/>
        <v>36.6</v>
      </c>
      <c r="L94" s="96">
        <f t="shared" si="21"/>
        <v>39.799999999999997</v>
      </c>
      <c r="M94" s="96">
        <f t="shared" si="21"/>
        <v>37.6</v>
      </c>
      <c r="N94" s="96">
        <f t="shared" si="21"/>
        <v>37</v>
      </c>
      <c r="O94" s="96">
        <f t="shared" si="21"/>
        <v>39.200000000000003</v>
      </c>
      <c r="P94" s="96">
        <f t="shared" si="21"/>
        <v>45.2</v>
      </c>
      <c r="Q94" s="96">
        <f t="shared" si="21"/>
        <v>42</v>
      </c>
      <c r="R94" s="96">
        <f t="shared" si="21"/>
        <v>61.6</v>
      </c>
      <c r="S94" s="96">
        <f t="shared" si="21"/>
        <v>80.2</v>
      </c>
      <c r="T94" s="96">
        <f t="shared" si="21"/>
        <v>144.4</v>
      </c>
    </row>
    <row r="95" spans="1:20">
      <c r="A95" s="82" t="s">
        <v>142</v>
      </c>
      <c r="B95" s="96">
        <f t="shared" si="21"/>
        <v>733.2</v>
      </c>
      <c r="C95" s="96">
        <f t="shared" si="21"/>
        <v>4.2</v>
      </c>
      <c r="D95" s="96">
        <f t="shared" si="21"/>
        <v>3.8</v>
      </c>
      <c r="E95" s="96">
        <f t="shared" si="21"/>
        <v>2.6</v>
      </c>
      <c r="F95" s="96">
        <f t="shared" si="21"/>
        <v>19.399999999999999</v>
      </c>
      <c r="G95" s="96">
        <f t="shared" si="21"/>
        <v>25.2</v>
      </c>
      <c r="H95" s="96">
        <f t="shared" si="21"/>
        <v>26.8</v>
      </c>
      <c r="I95" s="96">
        <f t="shared" si="21"/>
        <v>29</v>
      </c>
      <c r="J95" s="96">
        <f t="shared" si="21"/>
        <v>30.8</v>
      </c>
      <c r="K95" s="96">
        <f t="shared" si="21"/>
        <v>40.4</v>
      </c>
      <c r="L95" s="96">
        <f t="shared" si="21"/>
        <v>40.4</v>
      </c>
      <c r="M95" s="96">
        <f t="shared" si="21"/>
        <v>38.200000000000003</v>
      </c>
      <c r="N95" s="96">
        <f t="shared" si="21"/>
        <v>39</v>
      </c>
      <c r="O95" s="96">
        <f t="shared" si="21"/>
        <v>40.200000000000003</v>
      </c>
      <c r="P95" s="96">
        <f t="shared" si="21"/>
        <v>46.4</v>
      </c>
      <c r="Q95" s="96">
        <f t="shared" si="21"/>
        <v>45.6</v>
      </c>
      <c r="R95" s="96">
        <f t="shared" si="21"/>
        <v>62.8</v>
      </c>
      <c r="S95" s="96">
        <f t="shared" si="21"/>
        <v>83.6</v>
      </c>
      <c r="T95" s="96">
        <f t="shared" si="21"/>
        <v>154.80000000000001</v>
      </c>
    </row>
    <row r="96" spans="1:20">
      <c r="A96" s="82" t="s">
        <v>148</v>
      </c>
      <c r="B96" s="96">
        <f t="shared" si="21"/>
        <v>757</v>
      </c>
      <c r="C96" s="96">
        <f t="shared" si="21"/>
        <v>4.8</v>
      </c>
      <c r="D96" s="96">
        <f t="shared" si="21"/>
        <v>3.2</v>
      </c>
      <c r="E96" s="96">
        <f t="shared" si="21"/>
        <v>3</v>
      </c>
      <c r="F96" s="96">
        <f t="shared" si="21"/>
        <v>19</v>
      </c>
      <c r="G96" s="96">
        <f t="shared" si="21"/>
        <v>24</v>
      </c>
      <c r="H96" s="96">
        <f t="shared" si="21"/>
        <v>24.8</v>
      </c>
      <c r="I96" s="96">
        <f t="shared" si="21"/>
        <v>26.4</v>
      </c>
      <c r="J96" s="96">
        <f t="shared" ref="J96:T96" si="22">AVERAGE(J42:J46)</f>
        <v>31.6</v>
      </c>
      <c r="K96" s="96">
        <f t="shared" si="22"/>
        <v>39.200000000000003</v>
      </c>
      <c r="L96" s="96">
        <f t="shared" si="22"/>
        <v>40</v>
      </c>
      <c r="M96" s="96">
        <f t="shared" si="22"/>
        <v>39.200000000000003</v>
      </c>
      <c r="N96" s="96">
        <f t="shared" si="22"/>
        <v>40.4</v>
      </c>
      <c r="O96" s="96">
        <f t="shared" si="22"/>
        <v>42.2</v>
      </c>
      <c r="P96" s="96">
        <f t="shared" si="22"/>
        <v>47.4</v>
      </c>
      <c r="Q96" s="96">
        <f t="shared" si="22"/>
        <v>49.4</v>
      </c>
      <c r="R96" s="96">
        <f t="shared" si="22"/>
        <v>67</v>
      </c>
      <c r="S96" s="96">
        <f t="shared" si="22"/>
        <v>86.6</v>
      </c>
      <c r="T96" s="96">
        <f t="shared" si="22"/>
        <v>168.8</v>
      </c>
    </row>
    <row r="97" spans="1:20" ht="13.5" thickBot="1">
      <c r="A97" s="97"/>
      <c r="B97" s="98"/>
      <c r="C97" s="98"/>
      <c r="D97" s="98"/>
      <c r="E97" s="98"/>
      <c r="F97" s="98"/>
      <c r="G97" s="98"/>
      <c r="H97" s="98"/>
      <c r="I97" s="98"/>
      <c r="J97" s="98"/>
      <c r="K97" s="98"/>
      <c r="L97" s="98"/>
      <c r="M97" s="98"/>
      <c r="N97" s="98"/>
      <c r="O97" s="98"/>
      <c r="P97" s="98"/>
      <c r="Q97" s="98"/>
      <c r="R97" s="98"/>
      <c r="S97" s="98"/>
      <c r="T97" s="98"/>
    </row>
    <row r="98" spans="1:20" ht="15" customHeight="1">
      <c r="A98" s="86"/>
      <c r="B98" s="95"/>
      <c r="C98" s="95"/>
      <c r="D98" s="95"/>
      <c r="E98" s="95"/>
      <c r="F98" s="95"/>
      <c r="G98" s="95"/>
      <c r="H98" s="95"/>
      <c r="I98" s="95"/>
      <c r="J98" s="95"/>
      <c r="K98" s="95"/>
      <c r="L98" s="95"/>
      <c r="M98" s="95"/>
      <c r="N98" s="95"/>
      <c r="O98" s="95"/>
      <c r="P98" s="95"/>
      <c r="Q98" s="95"/>
      <c r="R98" s="95"/>
      <c r="S98" s="95"/>
      <c r="T98" s="95"/>
    </row>
    <row r="99" spans="1:20" ht="15" customHeight="1">
      <c r="A99" s="45" t="s">
        <v>134</v>
      </c>
    </row>
    <row r="100" spans="1:20" ht="12" customHeight="1">
      <c r="A100" s="145" t="s">
        <v>178</v>
      </c>
      <c r="B100" s="145"/>
      <c r="C100" s="145"/>
      <c r="D100" s="145"/>
      <c r="E100" s="145"/>
      <c r="F100" s="145"/>
      <c r="G100" s="145"/>
      <c r="H100" s="145"/>
      <c r="I100" s="145"/>
      <c r="J100" s="145"/>
      <c r="K100" s="145"/>
      <c r="L100" s="145"/>
      <c r="M100" s="145"/>
      <c r="N100" s="145"/>
      <c r="O100" s="145"/>
    </row>
    <row r="101" spans="1:20" ht="11.25" customHeight="1">
      <c r="A101" s="145"/>
      <c r="B101" s="145"/>
      <c r="C101" s="145"/>
      <c r="D101" s="145"/>
      <c r="E101" s="145"/>
      <c r="F101" s="145"/>
      <c r="G101" s="145"/>
      <c r="H101" s="145"/>
      <c r="I101" s="145"/>
      <c r="J101" s="145"/>
      <c r="K101" s="145"/>
      <c r="L101" s="145"/>
      <c r="M101" s="145"/>
      <c r="N101" s="145"/>
      <c r="O101" s="145"/>
    </row>
    <row r="102" spans="1:20" ht="15" customHeight="1">
      <c r="A102" s="146" t="s">
        <v>177</v>
      </c>
      <c r="B102" s="146"/>
      <c r="C102" s="146"/>
    </row>
    <row r="103" spans="1:20">
      <c r="A103" s="46"/>
    </row>
    <row r="104" spans="1:20">
      <c r="A104" s="46" t="s">
        <v>147</v>
      </c>
    </row>
    <row r="106" spans="1:20" ht="69.75" customHeight="1"/>
  </sheetData>
  <mergeCells count="4">
    <mergeCell ref="A1:O1"/>
    <mergeCell ref="A100:O101"/>
    <mergeCell ref="A102:C102"/>
    <mergeCell ref="Q1:R1"/>
  </mergeCells>
  <phoneticPr fontId="6" type="noConversion"/>
  <hyperlinks>
    <hyperlink ref="Q1:R1" location="Contents!A1" display="back to contents"/>
  </hyperlinks>
  <pageMargins left="0.48" right="0.47" top="0.98425196850393704" bottom="0.98425196850393704" header="0.51181102362204722" footer="0.51181102362204722"/>
  <pageSetup paperSize="9" scale="66" fitToHeight="2" orientation="landscape" r:id="rId1"/>
  <headerFooter alignWithMargins="0">
    <oddFooter xml:space="preserve">&amp;L&amp;Z&amp;F     &amp;A    </oddFooter>
  </headerFooter>
  <ignoredErrors>
    <ignoredError sqref="B62:T91 B92:T92 B93:T93 B94:T94 B95:T9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4"/>
  <sheetViews>
    <sheetView zoomScaleNormal="100" workbookViewId="0">
      <selection sqref="A1:P1"/>
    </sheetView>
  </sheetViews>
  <sheetFormatPr defaultRowHeight="12.75"/>
  <cols>
    <col min="1" max="1" width="25.7109375" style="12" customWidth="1"/>
    <col min="2" max="2" width="10.7109375" style="12" customWidth="1"/>
    <col min="3" max="20" width="7.7109375" style="12" customWidth="1"/>
    <col min="21" max="21" width="2.140625" style="12" customWidth="1"/>
    <col min="22" max="22" width="49.42578125" style="12" customWidth="1"/>
    <col min="23" max="16384" width="9.140625" style="12"/>
  </cols>
  <sheetData>
    <row r="1" spans="1:20" ht="16.5" customHeight="1">
      <c r="A1" s="155" t="s">
        <v>176</v>
      </c>
      <c r="B1" s="155"/>
      <c r="C1" s="155"/>
      <c r="D1" s="155"/>
      <c r="E1" s="155"/>
      <c r="F1" s="155"/>
      <c r="G1" s="155"/>
      <c r="H1" s="155"/>
      <c r="I1" s="155"/>
      <c r="J1" s="155"/>
      <c r="K1" s="155"/>
      <c r="L1" s="155"/>
      <c r="M1" s="155"/>
      <c r="N1" s="155"/>
      <c r="O1" s="155"/>
      <c r="P1" s="155"/>
      <c r="R1" s="156" t="s">
        <v>188</v>
      </c>
      <c r="S1" s="156"/>
    </row>
    <row r="2" spans="1:20" ht="18" customHeight="1">
      <c r="B2" s="14"/>
    </row>
    <row r="3" spans="1:20" ht="15" customHeight="1">
      <c r="A3" s="72" t="s">
        <v>125</v>
      </c>
      <c r="B3" s="14"/>
    </row>
    <row r="4" spans="1:20">
      <c r="A4" s="14"/>
      <c r="B4" s="14"/>
    </row>
    <row r="5" spans="1:20" ht="13.5" thickBot="1">
      <c r="B5" s="48"/>
      <c r="C5" s="48"/>
      <c r="D5" s="48"/>
      <c r="E5" s="48"/>
      <c r="F5" s="48"/>
      <c r="G5" s="48"/>
      <c r="H5" s="48"/>
      <c r="I5" s="49" t="s">
        <v>22</v>
      </c>
      <c r="J5" s="48"/>
      <c r="K5" s="48"/>
      <c r="L5" s="48"/>
      <c r="M5" s="48"/>
      <c r="N5" s="48"/>
      <c r="O5" s="48"/>
      <c r="P5" s="48"/>
      <c r="Q5" s="48"/>
      <c r="R5" s="48"/>
      <c r="S5" s="48"/>
      <c r="T5" s="48"/>
    </row>
    <row r="6" spans="1:20">
      <c r="B6" s="73" t="s">
        <v>74</v>
      </c>
      <c r="C6" s="73" t="s">
        <v>4</v>
      </c>
      <c r="D6" s="74" t="s">
        <v>5</v>
      </c>
      <c r="E6" s="75" t="s">
        <v>6</v>
      </c>
      <c r="F6" s="73" t="s">
        <v>7</v>
      </c>
      <c r="G6" s="73" t="s">
        <v>8</v>
      </c>
      <c r="H6" s="73" t="s">
        <v>9</v>
      </c>
      <c r="I6" s="73" t="s">
        <v>10</v>
      </c>
      <c r="J6" s="73" t="s">
        <v>11</v>
      </c>
      <c r="K6" s="73" t="s">
        <v>12</v>
      </c>
      <c r="L6" s="73" t="s">
        <v>13</v>
      </c>
      <c r="M6" s="73" t="s">
        <v>14</v>
      </c>
      <c r="N6" s="73" t="s">
        <v>15</v>
      </c>
      <c r="O6" s="73" t="s">
        <v>16</v>
      </c>
      <c r="P6" s="73" t="s">
        <v>17</v>
      </c>
      <c r="Q6" s="73" t="s">
        <v>18</v>
      </c>
      <c r="R6" s="73" t="s">
        <v>19</v>
      </c>
      <c r="S6" s="73" t="s">
        <v>20</v>
      </c>
      <c r="T6" s="73" t="s">
        <v>21</v>
      </c>
    </row>
    <row r="7" spans="1:20">
      <c r="A7" s="20" t="s">
        <v>0</v>
      </c>
    </row>
    <row r="8" spans="1:20">
      <c r="A8" s="16">
        <v>1979</v>
      </c>
      <c r="B8" s="23">
        <v>1083</v>
      </c>
      <c r="C8" s="28">
        <v>35</v>
      </c>
      <c r="D8" s="28">
        <v>9</v>
      </c>
      <c r="E8" s="28">
        <v>17</v>
      </c>
      <c r="F8" s="28">
        <v>23</v>
      </c>
      <c r="G8" s="28">
        <v>27</v>
      </c>
      <c r="H8" s="28">
        <v>16</v>
      </c>
      <c r="I8" s="28">
        <v>14</v>
      </c>
      <c r="J8" s="28">
        <v>22</v>
      </c>
      <c r="K8" s="28">
        <v>18</v>
      </c>
      <c r="L8" s="28">
        <v>26</v>
      </c>
      <c r="M8" s="28">
        <v>27</v>
      </c>
      <c r="N8" s="28">
        <v>44</v>
      </c>
      <c r="O8" s="28">
        <v>36</v>
      </c>
      <c r="P8" s="28">
        <v>66</v>
      </c>
      <c r="Q8" s="28">
        <v>71</v>
      </c>
      <c r="R8" s="28">
        <v>148</v>
      </c>
      <c r="S8" s="28">
        <v>174</v>
      </c>
      <c r="T8" s="28">
        <v>310</v>
      </c>
    </row>
    <row r="9" spans="1:20">
      <c r="A9" s="16">
        <v>1980</v>
      </c>
      <c r="B9" s="23">
        <v>976</v>
      </c>
      <c r="C9" s="28">
        <v>29</v>
      </c>
      <c r="D9" s="28">
        <v>14</v>
      </c>
      <c r="E9" s="28">
        <v>9</v>
      </c>
      <c r="F9" s="28">
        <v>23</v>
      </c>
      <c r="G9" s="28">
        <v>25</v>
      </c>
      <c r="H9" s="28">
        <v>16</v>
      </c>
      <c r="I9" s="28">
        <v>11</v>
      </c>
      <c r="J9" s="28">
        <v>12</v>
      </c>
      <c r="K9" s="28">
        <v>16</v>
      </c>
      <c r="L9" s="28">
        <v>21</v>
      </c>
      <c r="M9" s="28">
        <v>28</v>
      </c>
      <c r="N9" s="28">
        <v>33</v>
      </c>
      <c r="O9" s="28">
        <v>38</v>
      </c>
      <c r="P9" s="28">
        <v>59</v>
      </c>
      <c r="Q9" s="28">
        <v>80</v>
      </c>
      <c r="R9" s="28">
        <v>126</v>
      </c>
      <c r="S9" s="28">
        <v>170</v>
      </c>
      <c r="T9" s="28">
        <v>266</v>
      </c>
    </row>
    <row r="10" spans="1:20">
      <c r="A10" s="16">
        <v>1981</v>
      </c>
      <c r="B10" s="23">
        <v>998</v>
      </c>
      <c r="C10" s="28">
        <v>13</v>
      </c>
      <c r="D10" s="28">
        <v>12</v>
      </c>
      <c r="E10" s="28">
        <v>9</v>
      </c>
      <c r="F10" s="28">
        <v>25</v>
      </c>
      <c r="G10" s="28">
        <v>31</v>
      </c>
      <c r="H10" s="28">
        <v>16</v>
      </c>
      <c r="I10" s="28">
        <v>22</v>
      </c>
      <c r="J10" s="28">
        <v>6</v>
      </c>
      <c r="K10" s="28">
        <v>15</v>
      </c>
      <c r="L10" s="28">
        <v>28</v>
      </c>
      <c r="M10" s="28">
        <v>27</v>
      </c>
      <c r="N10" s="28">
        <v>30</v>
      </c>
      <c r="O10" s="28">
        <v>34</v>
      </c>
      <c r="P10" s="28">
        <v>43</v>
      </c>
      <c r="Q10" s="28">
        <v>72</v>
      </c>
      <c r="R10" s="28">
        <v>138</v>
      </c>
      <c r="S10" s="28">
        <v>180</v>
      </c>
      <c r="T10" s="28">
        <v>297</v>
      </c>
    </row>
    <row r="11" spans="1:20">
      <c r="A11" s="16">
        <v>1982</v>
      </c>
      <c r="B11" s="23">
        <v>1000</v>
      </c>
      <c r="C11" s="28">
        <v>25</v>
      </c>
      <c r="D11" s="28">
        <v>10</v>
      </c>
      <c r="E11" s="28">
        <v>16</v>
      </c>
      <c r="F11" s="28">
        <v>35</v>
      </c>
      <c r="G11" s="28">
        <v>17</v>
      </c>
      <c r="H11" s="28">
        <v>8</v>
      </c>
      <c r="I11" s="28">
        <v>8</v>
      </c>
      <c r="J11" s="28">
        <v>15</v>
      </c>
      <c r="K11" s="28">
        <v>14</v>
      </c>
      <c r="L11" s="28">
        <v>21</v>
      </c>
      <c r="M11" s="28">
        <v>19</v>
      </c>
      <c r="N11" s="28">
        <v>37</v>
      </c>
      <c r="O11" s="28">
        <v>36</v>
      </c>
      <c r="P11" s="28">
        <v>45</v>
      </c>
      <c r="Q11" s="28">
        <v>84</v>
      </c>
      <c r="R11" s="28">
        <v>116</v>
      </c>
      <c r="S11" s="28">
        <v>195</v>
      </c>
      <c r="T11" s="28">
        <v>299</v>
      </c>
    </row>
    <row r="12" spans="1:20">
      <c r="A12" s="16">
        <v>1983</v>
      </c>
      <c r="B12" s="23">
        <v>930</v>
      </c>
      <c r="C12" s="28">
        <v>18</v>
      </c>
      <c r="D12" s="28">
        <v>14</v>
      </c>
      <c r="E12" s="28">
        <v>8</v>
      </c>
      <c r="F12" s="28">
        <v>21</v>
      </c>
      <c r="G12" s="28">
        <v>17</v>
      </c>
      <c r="H12" s="28">
        <v>11</v>
      </c>
      <c r="I12" s="28">
        <v>15</v>
      </c>
      <c r="J12" s="28">
        <v>10</v>
      </c>
      <c r="K12" s="28">
        <v>16</v>
      </c>
      <c r="L12" s="28">
        <v>22</v>
      </c>
      <c r="M12" s="28">
        <v>27</v>
      </c>
      <c r="N12" s="28">
        <v>21</v>
      </c>
      <c r="O12" s="28">
        <v>29</v>
      </c>
      <c r="P12" s="28">
        <v>40</v>
      </c>
      <c r="Q12" s="28">
        <v>81</v>
      </c>
      <c r="R12" s="28">
        <v>122</v>
      </c>
      <c r="S12" s="28">
        <v>183</v>
      </c>
      <c r="T12" s="28">
        <v>275</v>
      </c>
    </row>
    <row r="13" spans="1:20">
      <c r="A13" s="16">
        <v>1984</v>
      </c>
      <c r="B13" s="23">
        <v>899</v>
      </c>
      <c r="C13" s="28">
        <v>28</v>
      </c>
      <c r="D13" s="28">
        <v>15</v>
      </c>
      <c r="E13" s="28">
        <v>16</v>
      </c>
      <c r="F13" s="28">
        <v>30</v>
      </c>
      <c r="G13" s="28">
        <v>21</v>
      </c>
      <c r="H13" s="28">
        <v>22</v>
      </c>
      <c r="I13" s="28">
        <v>13</v>
      </c>
      <c r="J13" s="28">
        <v>13</v>
      </c>
      <c r="K13" s="28">
        <v>10</v>
      </c>
      <c r="L13" s="28">
        <v>21</v>
      </c>
      <c r="M13" s="28">
        <v>19</v>
      </c>
      <c r="N13" s="28">
        <v>28</v>
      </c>
      <c r="O13" s="28">
        <v>29</v>
      </c>
      <c r="P13" s="28">
        <v>44</v>
      </c>
      <c r="Q13" s="28">
        <v>82</v>
      </c>
      <c r="R13" s="28">
        <v>102</v>
      </c>
      <c r="S13" s="28">
        <v>155</v>
      </c>
      <c r="T13" s="28">
        <v>251</v>
      </c>
    </row>
    <row r="14" spans="1:20">
      <c r="A14" s="16">
        <v>1985</v>
      </c>
      <c r="B14" s="23">
        <v>898</v>
      </c>
      <c r="C14" s="28">
        <v>29</v>
      </c>
      <c r="D14" s="28">
        <v>10</v>
      </c>
      <c r="E14" s="28">
        <v>12</v>
      </c>
      <c r="F14" s="28">
        <v>18</v>
      </c>
      <c r="G14" s="28">
        <v>21</v>
      </c>
      <c r="H14" s="28">
        <v>23</v>
      </c>
      <c r="I14" s="28">
        <v>12</v>
      </c>
      <c r="J14" s="28">
        <v>18</v>
      </c>
      <c r="K14" s="28">
        <v>9</v>
      </c>
      <c r="L14" s="28">
        <v>9</v>
      </c>
      <c r="M14" s="28">
        <v>16</v>
      </c>
      <c r="N14" s="28">
        <v>30</v>
      </c>
      <c r="O14" s="28">
        <v>26</v>
      </c>
      <c r="P14" s="28">
        <v>32</v>
      </c>
      <c r="Q14" s="28">
        <v>77</v>
      </c>
      <c r="R14" s="28">
        <v>118</v>
      </c>
      <c r="S14" s="28">
        <v>153</v>
      </c>
      <c r="T14" s="28">
        <v>285</v>
      </c>
    </row>
    <row r="15" spans="1:20">
      <c r="A15" s="16">
        <v>1986</v>
      </c>
      <c r="B15" s="23">
        <v>880</v>
      </c>
      <c r="C15" s="28">
        <v>16</v>
      </c>
      <c r="D15" s="28">
        <v>3</v>
      </c>
      <c r="E15" s="28">
        <v>12</v>
      </c>
      <c r="F15" s="28">
        <v>21</v>
      </c>
      <c r="G15" s="28">
        <v>22</v>
      </c>
      <c r="H15" s="28">
        <v>15</v>
      </c>
      <c r="I15" s="28">
        <v>7</v>
      </c>
      <c r="J15" s="28">
        <v>11</v>
      </c>
      <c r="K15" s="28">
        <v>10</v>
      </c>
      <c r="L15" s="28">
        <v>17</v>
      </c>
      <c r="M15" s="28">
        <v>21</v>
      </c>
      <c r="N15" s="28">
        <v>17</v>
      </c>
      <c r="O15" s="28">
        <v>25</v>
      </c>
      <c r="P15" s="28">
        <v>33</v>
      </c>
      <c r="Q15" s="28">
        <v>65</v>
      </c>
      <c r="R15" s="28">
        <v>126</v>
      </c>
      <c r="S15" s="28">
        <v>188</v>
      </c>
      <c r="T15" s="28">
        <v>271</v>
      </c>
    </row>
    <row r="16" spans="1:20">
      <c r="A16" s="16">
        <v>1987</v>
      </c>
      <c r="B16" s="23">
        <v>788</v>
      </c>
      <c r="C16" s="28">
        <v>18</v>
      </c>
      <c r="D16" s="28">
        <v>8</v>
      </c>
      <c r="E16" s="28">
        <v>13</v>
      </c>
      <c r="F16" s="28">
        <v>20</v>
      </c>
      <c r="G16" s="28">
        <v>22</v>
      </c>
      <c r="H16" s="28">
        <v>19</v>
      </c>
      <c r="I16" s="28">
        <v>14</v>
      </c>
      <c r="J16" s="28">
        <v>9</v>
      </c>
      <c r="K16" s="28">
        <v>17</v>
      </c>
      <c r="L16" s="28">
        <v>15</v>
      </c>
      <c r="M16" s="28">
        <v>11</v>
      </c>
      <c r="N16" s="28">
        <v>21</v>
      </c>
      <c r="O16" s="28">
        <v>31</v>
      </c>
      <c r="P16" s="28">
        <v>41</v>
      </c>
      <c r="Q16" s="28">
        <v>61</v>
      </c>
      <c r="R16" s="28">
        <v>88</v>
      </c>
      <c r="S16" s="28">
        <v>152</v>
      </c>
      <c r="T16" s="28">
        <v>228</v>
      </c>
    </row>
    <row r="17" spans="1:20">
      <c r="A17" s="16">
        <v>1988</v>
      </c>
      <c r="B17" s="23">
        <v>809</v>
      </c>
      <c r="C17" s="28">
        <v>16</v>
      </c>
      <c r="D17" s="28">
        <v>8</v>
      </c>
      <c r="E17" s="28">
        <v>5</v>
      </c>
      <c r="F17" s="28">
        <v>19</v>
      </c>
      <c r="G17" s="28">
        <v>16</v>
      </c>
      <c r="H17" s="28">
        <v>13</v>
      </c>
      <c r="I17" s="28">
        <v>13</v>
      </c>
      <c r="J17" s="28">
        <v>16</v>
      </c>
      <c r="K17" s="28">
        <v>17</v>
      </c>
      <c r="L17" s="28">
        <v>14</v>
      </c>
      <c r="M17" s="28">
        <v>13</v>
      </c>
      <c r="N17" s="28">
        <v>29</v>
      </c>
      <c r="O17" s="28">
        <v>26</v>
      </c>
      <c r="P17" s="28">
        <v>32</v>
      </c>
      <c r="Q17" s="28">
        <v>50</v>
      </c>
      <c r="R17" s="28">
        <v>95</v>
      </c>
      <c r="S17" s="28">
        <v>142</v>
      </c>
      <c r="T17" s="28">
        <v>285</v>
      </c>
    </row>
    <row r="18" spans="1:20">
      <c r="A18" s="16">
        <v>1989</v>
      </c>
      <c r="B18" s="23">
        <v>860</v>
      </c>
      <c r="C18" s="28">
        <v>22</v>
      </c>
      <c r="D18" s="28">
        <v>7</v>
      </c>
      <c r="E18" s="28">
        <v>9</v>
      </c>
      <c r="F18" s="28">
        <v>17</v>
      </c>
      <c r="G18" s="28">
        <v>20</v>
      </c>
      <c r="H18" s="28">
        <v>17</v>
      </c>
      <c r="I18" s="28">
        <v>11</v>
      </c>
      <c r="J18" s="28">
        <v>15</v>
      </c>
      <c r="K18" s="28">
        <v>13</v>
      </c>
      <c r="L18" s="28">
        <v>20</v>
      </c>
      <c r="M18" s="28">
        <v>17</v>
      </c>
      <c r="N18" s="28">
        <v>20</v>
      </c>
      <c r="O18" s="28">
        <v>34</v>
      </c>
      <c r="P18" s="28">
        <v>39</v>
      </c>
      <c r="Q18" s="28">
        <v>52</v>
      </c>
      <c r="R18" s="28">
        <v>106</v>
      </c>
      <c r="S18" s="28">
        <v>136</v>
      </c>
      <c r="T18" s="28">
        <v>305</v>
      </c>
    </row>
    <row r="19" spans="1:20">
      <c r="A19" s="16">
        <v>1990</v>
      </c>
      <c r="B19" s="23">
        <v>728</v>
      </c>
      <c r="C19" s="28">
        <v>9</v>
      </c>
      <c r="D19" s="28">
        <v>6</v>
      </c>
      <c r="E19" s="28">
        <v>10</v>
      </c>
      <c r="F19" s="28">
        <v>12</v>
      </c>
      <c r="G19" s="28">
        <v>24</v>
      </c>
      <c r="H19" s="28">
        <v>10</v>
      </c>
      <c r="I19" s="28">
        <v>9</v>
      </c>
      <c r="J19" s="28">
        <v>16</v>
      </c>
      <c r="K19" s="28">
        <v>14</v>
      </c>
      <c r="L19" s="28">
        <v>15</v>
      </c>
      <c r="M19" s="28">
        <v>26</v>
      </c>
      <c r="N19" s="28">
        <v>14</v>
      </c>
      <c r="O19" s="28">
        <v>23</v>
      </c>
      <c r="P19" s="28">
        <v>41</v>
      </c>
      <c r="Q19" s="28">
        <v>53</v>
      </c>
      <c r="R19" s="28">
        <v>90</v>
      </c>
      <c r="S19" s="28">
        <v>126</v>
      </c>
      <c r="T19" s="28">
        <v>230</v>
      </c>
    </row>
    <row r="20" spans="1:20">
      <c r="A20" s="16">
        <v>1991</v>
      </c>
      <c r="B20" s="23">
        <v>751</v>
      </c>
      <c r="C20" s="28">
        <v>20</v>
      </c>
      <c r="D20" s="28">
        <v>7</v>
      </c>
      <c r="E20" s="28">
        <v>14</v>
      </c>
      <c r="F20" s="28">
        <v>22</v>
      </c>
      <c r="G20" s="28">
        <v>22</v>
      </c>
      <c r="H20" s="28">
        <v>19</v>
      </c>
      <c r="I20" s="28">
        <v>12</v>
      </c>
      <c r="J20" s="28">
        <v>12</v>
      </c>
      <c r="K20" s="28">
        <v>20</v>
      </c>
      <c r="L20" s="28">
        <v>8</v>
      </c>
      <c r="M20" s="28">
        <v>17</v>
      </c>
      <c r="N20" s="28">
        <v>16</v>
      </c>
      <c r="O20" s="28">
        <v>29</v>
      </c>
      <c r="P20" s="28">
        <v>27</v>
      </c>
      <c r="Q20" s="28">
        <v>41</v>
      </c>
      <c r="R20" s="28">
        <v>77</v>
      </c>
      <c r="S20" s="28">
        <v>121</v>
      </c>
      <c r="T20" s="28">
        <v>267</v>
      </c>
    </row>
    <row r="21" spans="1:20">
      <c r="A21" s="16">
        <v>1992</v>
      </c>
      <c r="B21" s="23">
        <v>684</v>
      </c>
      <c r="C21" s="28">
        <v>13</v>
      </c>
      <c r="D21" s="28">
        <v>4</v>
      </c>
      <c r="E21" s="28">
        <v>9</v>
      </c>
      <c r="F21" s="28">
        <v>21</v>
      </c>
      <c r="G21" s="28">
        <v>23</v>
      </c>
      <c r="H21" s="28">
        <v>7</v>
      </c>
      <c r="I21" s="28">
        <v>11</v>
      </c>
      <c r="J21" s="28">
        <v>12</v>
      </c>
      <c r="K21" s="28">
        <v>13</v>
      </c>
      <c r="L21" s="28">
        <v>9</v>
      </c>
      <c r="M21" s="28">
        <v>13</v>
      </c>
      <c r="N21" s="28">
        <v>16</v>
      </c>
      <c r="O21" s="28">
        <v>21</v>
      </c>
      <c r="P21" s="28">
        <v>21</v>
      </c>
      <c r="Q21" s="28">
        <v>39</v>
      </c>
      <c r="R21" s="28">
        <v>74</v>
      </c>
      <c r="S21" s="28">
        <v>121</v>
      </c>
      <c r="T21" s="28">
        <v>257</v>
      </c>
    </row>
    <row r="22" spans="1:20">
      <c r="A22" s="16">
        <v>1993</v>
      </c>
      <c r="B22" s="23">
        <v>650</v>
      </c>
      <c r="C22" s="28">
        <v>10</v>
      </c>
      <c r="D22" s="28">
        <v>9</v>
      </c>
      <c r="E22" s="28">
        <v>10</v>
      </c>
      <c r="F22" s="28">
        <v>11</v>
      </c>
      <c r="G22" s="28">
        <v>10</v>
      </c>
      <c r="H22" s="28">
        <v>12</v>
      </c>
      <c r="I22" s="28">
        <v>11</v>
      </c>
      <c r="J22" s="28">
        <v>16</v>
      </c>
      <c r="K22" s="28">
        <v>19</v>
      </c>
      <c r="L22" s="28">
        <v>11</v>
      </c>
      <c r="M22" s="28">
        <v>15</v>
      </c>
      <c r="N22" s="28">
        <v>21</v>
      </c>
      <c r="O22" s="28">
        <v>22</v>
      </c>
      <c r="P22" s="28">
        <v>19</v>
      </c>
      <c r="Q22" s="28">
        <v>35</v>
      </c>
      <c r="R22" s="28">
        <v>68</v>
      </c>
      <c r="S22" s="28">
        <v>106</v>
      </c>
      <c r="T22" s="28">
        <v>245</v>
      </c>
    </row>
    <row r="23" spans="1:20">
      <c r="A23" s="16">
        <v>1994</v>
      </c>
      <c r="B23" s="23">
        <v>588</v>
      </c>
      <c r="C23" s="28">
        <v>9</v>
      </c>
      <c r="D23" s="28">
        <v>1</v>
      </c>
      <c r="E23" s="28">
        <v>8</v>
      </c>
      <c r="F23" s="28">
        <v>7</v>
      </c>
      <c r="G23" s="28">
        <v>11</v>
      </c>
      <c r="H23" s="28">
        <v>12</v>
      </c>
      <c r="I23" s="28">
        <v>16</v>
      </c>
      <c r="J23" s="28">
        <v>12</v>
      </c>
      <c r="K23" s="28">
        <v>11</v>
      </c>
      <c r="L23" s="28">
        <v>11</v>
      </c>
      <c r="M23" s="28">
        <v>14</v>
      </c>
      <c r="N23" s="28">
        <v>13</v>
      </c>
      <c r="O23" s="28">
        <v>18</v>
      </c>
      <c r="P23" s="28">
        <v>22</v>
      </c>
      <c r="Q23" s="28">
        <v>42</v>
      </c>
      <c r="R23" s="28">
        <v>54</v>
      </c>
      <c r="S23" s="28">
        <v>97</v>
      </c>
      <c r="T23" s="28">
        <v>230</v>
      </c>
    </row>
    <row r="24" spans="1:20">
      <c r="A24" s="16">
        <v>1995</v>
      </c>
      <c r="B24" s="23">
        <v>650</v>
      </c>
      <c r="C24" s="28">
        <v>8</v>
      </c>
      <c r="D24" s="28">
        <v>6</v>
      </c>
      <c r="E24" s="28">
        <v>3</v>
      </c>
      <c r="F24" s="28">
        <v>12</v>
      </c>
      <c r="G24" s="28">
        <v>23</v>
      </c>
      <c r="H24" s="28">
        <v>9</v>
      </c>
      <c r="I24" s="28">
        <v>11</v>
      </c>
      <c r="J24" s="28">
        <v>8</v>
      </c>
      <c r="K24" s="28">
        <v>8</v>
      </c>
      <c r="L24" s="28">
        <v>17</v>
      </c>
      <c r="M24" s="28">
        <v>11</v>
      </c>
      <c r="N24" s="28">
        <v>10</v>
      </c>
      <c r="O24" s="28">
        <v>20</v>
      </c>
      <c r="P24" s="28">
        <v>24</v>
      </c>
      <c r="Q24" s="28">
        <v>39</v>
      </c>
      <c r="R24" s="28">
        <v>65</v>
      </c>
      <c r="S24" s="28">
        <v>106</v>
      </c>
      <c r="T24" s="28">
        <v>270</v>
      </c>
    </row>
    <row r="25" spans="1:20">
      <c r="A25" s="16">
        <v>1996</v>
      </c>
      <c r="B25" s="23">
        <v>642</v>
      </c>
      <c r="C25" s="28">
        <v>6</v>
      </c>
      <c r="D25" s="28">
        <v>2</v>
      </c>
      <c r="E25" s="28">
        <v>2</v>
      </c>
      <c r="F25" s="28">
        <v>11</v>
      </c>
      <c r="G25" s="28">
        <v>11</v>
      </c>
      <c r="H25" s="28">
        <v>13</v>
      </c>
      <c r="I25" s="28">
        <v>11</v>
      </c>
      <c r="J25" s="28">
        <v>10</v>
      </c>
      <c r="K25" s="28">
        <v>6</v>
      </c>
      <c r="L25" s="28">
        <v>16</v>
      </c>
      <c r="M25" s="28">
        <v>14</v>
      </c>
      <c r="N25" s="28">
        <v>11</v>
      </c>
      <c r="O25" s="28">
        <v>23</v>
      </c>
      <c r="P25" s="28">
        <v>22</v>
      </c>
      <c r="Q25" s="28">
        <v>43</v>
      </c>
      <c r="R25" s="28">
        <v>61</v>
      </c>
      <c r="S25" s="28">
        <v>119</v>
      </c>
      <c r="T25" s="28">
        <v>261</v>
      </c>
    </row>
    <row r="26" spans="1:20">
      <c r="A26" s="16">
        <v>1997</v>
      </c>
      <c r="B26" s="23">
        <v>617</v>
      </c>
      <c r="C26" s="28">
        <v>8</v>
      </c>
      <c r="D26" s="28">
        <v>5</v>
      </c>
      <c r="E26" s="28">
        <v>6</v>
      </c>
      <c r="F26" s="28">
        <v>15</v>
      </c>
      <c r="G26" s="28">
        <v>15</v>
      </c>
      <c r="H26" s="28">
        <v>6</v>
      </c>
      <c r="I26" s="28">
        <v>11</v>
      </c>
      <c r="J26" s="28">
        <v>14</v>
      </c>
      <c r="K26" s="28">
        <v>16</v>
      </c>
      <c r="L26" s="28">
        <v>7</v>
      </c>
      <c r="M26" s="28">
        <v>9</v>
      </c>
      <c r="N26" s="28">
        <v>8</v>
      </c>
      <c r="O26" s="28">
        <v>15</v>
      </c>
      <c r="P26" s="28">
        <v>32</v>
      </c>
      <c r="Q26" s="28">
        <v>28</v>
      </c>
      <c r="R26" s="28">
        <v>56</v>
      </c>
      <c r="S26" s="28">
        <v>99</v>
      </c>
      <c r="T26" s="28">
        <v>267</v>
      </c>
    </row>
    <row r="27" spans="1:20">
      <c r="A27" s="16">
        <v>1998</v>
      </c>
      <c r="B27" s="23">
        <v>598</v>
      </c>
      <c r="C27" s="28">
        <v>5</v>
      </c>
      <c r="D27" s="28">
        <v>8</v>
      </c>
      <c r="E27" s="28">
        <v>6</v>
      </c>
      <c r="F27" s="28">
        <v>6</v>
      </c>
      <c r="G27" s="28">
        <v>15</v>
      </c>
      <c r="H27" s="28">
        <v>13</v>
      </c>
      <c r="I27" s="28">
        <v>6</v>
      </c>
      <c r="J27" s="28">
        <v>15</v>
      </c>
      <c r="K27" s="28">
        <v>12</v>
      </c>
      <c r="L27" s="28">
        <v>12</v>
      </c>
      <c r="M27" s="28">
        <v>13</v>
      </c>
      <c r="N27" s="28">
        <v>21</v>
      </c>
      <c r="O27" s="28">
        <v>19</v>
      </c>
      <c r="P27" s="28">
        <v>17</v>
      </c>
      <c r="Q27" s="28">
        <v>30</v>
      </c>
      <c r="R27" s="28">
        <v>58</v>
      </c>
      <c r="S27" s="28">
        <v>71</v>
      </c>
      <c r="T27" s="28">
        <v>271</v>
      </c>
    </row>
    <row r="28" spans="1:20">
      <c r="A28" s="16">
        <v>1999</v>
      </c>
      <c r="B28" s="23">
        <v>662</v>
      </c>
      <c r="C28" s="28">
        <v>9</v>
      </c>
      <c r="D28" s="28">
        <v>3</v>
      </c>
      <c r="E28" s="28">
        <v>4</v>
      </c>
      <c r="F28" s="28">
        <v>16</v>
      </c>
      <c r="G28" s="28">
        <v>10</v>
      </c>
      <c r="H28" s="28">
        <v>10</v>
      </c>
      <c r="I28" s="28">
        <v>13</v>
      </c>
      <c r="J28" s="28">
        <v>11</v>
      </c>
      <c r="K28" s="28">
        <v>9</v>
      </c>
      <c r="L28" s="28">
        <v>13</v>
      </c>
      <c r="M28" s="28">
        <v>11</v>
      </c>
      <c r="N28" s="28">
        <v>14</v>
      </c>
      <c r="O28" s="28">
        <v>20</v>
      </c>
      <c r="P28" s="28">
        <v>20</v>
      </c>
      <c r="Q28" s="28">
        <v>37</v>
      </c>
      <c r="R28" s="28">
        <v>62</v>
      </c>
      <c r="S28" s="28">
        <v>92</v>
      </c>
      <c r="T28" s="28">
        <v>308</v>
      </c>
    </row>
    <row r="29" spans="1:20">
      <c r="A29" s="16">
        <v>2000</v>
      </c>
      <c r="B29" s="23">
        <v>632</v>
      </c>
      <c r="C29" s="25">
        <v>6</v>
      </c>
      <c r="D29" s="25">
        <v>2</v>
      </c>
      <c r="E29" s="25">
        <v>5</v>
      </c>
      <c r="F29" s="25">
        <v>10</v>
      </c>
      <c r="G29" s="25">
        <v>9</v>
      </c>
      <c r="H29" s="25">
        <v>9</v>
      </c>
      <c r="I29" s="25">
        <v>8</v>
      </c>
      <c r="J29" s="25">
        <v>11</v>
      </c>
      <c r="K29" s="25">
        <v>13</v>
      </c>
      <c r="L29" s="25">
        <v>13</v>
      </c>
      <c r="M29" s="25">
        <v>7</v>
      </c>
      <c r="N29" s="25">
        <v>14</v>
      </c>
      <c r="O29" s="25">
        <v>20</v>
      </c>
      <c r="P29" s="25">
        <v>22</v>
      </c>
      <c r="Q29" s="25">
        <v>32</v>
      </c>
      <c r="R29" s="25">
        <v>62</v>
      </c>
      <c r="S29" s="25">
        <v>90</v>
      </c>
      <c r="T29" s="25">
        <v>299</v>
      </c>
    </row>
    <row r="30" spans="1:20">
      <c r="A30" s="16">
        <v>2001</v>
      </c>
      <c r="B30" s="23">
        <v>601</v>
      </c>
      <c r="C30" s="25">
        <v>8</v>
      </c>
      <c r="D30" s="25">
        <v>3</v>
      </c>
      <c r="E30" s="25">
        <v>4</v>
      </c>
      <c r="F30" s="25">
        <v>16</v>
      </c>
      <c r="G30" s="25">
        <v>8</v>
      </c>
      <c r="H30" s="25">
        <v>6</v>
      </c>
      <c r="I30" s="25">
        <v>11</v>
      </c>
      <c r="J30" s="25">
        <v>6</v>
      </c>
      <c r="K30" s="25">
        <v>10</v>
      </c>
      <c r="L30" s="25">
        <v>17</v>
      </c>
      <c r="M30" s="25">
        <v>19</v>
      </c>
      <c r="N30" s="25">
        <v>20</v>
      </c>
      <c r="O30" s="25">
        <v>15</v>
      </c>
      <c r="P30" s="25">
        <v>28</v>
      </c>
      <c r="Q30" s="25">
        <v>24</v>
      </c>
      <c r="R30" s="25">
        <v>65</v>
      </c>
      <c r="S30" s="25">
        <v>72</v>
      </c>
      <c r="T30" s="25">
        <v>269</v>
      </c>
    </row>
    <row r="31" spans="1:20">
      <c r="A31" s="16">
        <v>2002</v>
      </c>
      <c r="B31" s="23">
        <v>624</v>
      </c>
      <c r="C31" s="25">
        <v>10</v>
      </c>
      <c r="D31" s="25">
        <v>2</v>
      </c>
      <c r="E31" s="25">
        <v>5</v>
      </c>
      <c r="F31" s="25">
        <v>9</v>
      </c>
      <c r="G31" s="25">
        <v>14</v>
      </c>
      <c r="H31" s="25">
        <v>4</v>
      </c>
      <c r="I31" s="25">
        <v>10</v>
      </c>
      <c r="J31" s="25">
        <v>8</v>
      </c>
      <c r="K31" s="25">
        <v>7</v>
      </c>
      <c r="L31" s="25">
        <v>8</v>
      </c>
      <c r="M31" s="25">
        <v>15</v>
      </c>
      <c r="N31" s="25">
        <v>13</v>
      </c>
      <c r="O31" s="25">
        <v>17</v>
      </c>
      <c r="P31" s="25">
        <v>20</v>
      </c>
      <c r="Q31" s="25">
        <v>31</v>
      </c>
      <c r="R31" s="25">
        <v>70</v>
      </c>
      <c r="S31" s="25">
        <v>109</v>
      </c>
      <c r="T31" s="25">
        <v>272</v>
      </c>
    </row>
    <row r="32" spans="1:20">
      <c r="A32" s="16">
        <v>2003</v>
      </c>
      <c r="B32" s="23">
        <v>614</v>
      </c>
      <c r="C32" s="25">
        <v>2</v>
      </c>
      <c r="D32" s="25">
        <v>3</v>
      </c>
      <c r="E32" s="25">
        <v>6</v>
      </c>
      <c r="F32" s="25">
        <v>19</v>
      </c>
      <c r="G32" s="25">
        <v>10</v>
      </c>
      <c r="H32" s="25">
        <v>8</v>
      </c>
      <c r="I32" s="25">
        <v>10</v>
      </c>
      <c r="J32" s="25">
        <v>9</v>
      </c>
      <c r="K32" s="25">
        <v>9</v>
      </c>
      <c r="L32" s="25">
        <v>13</v>
      </c>
      <c r="M32" s="25">
        <v>13</v>
      </c>
      <c r="N32" s="25">
        <v>17</v>
      </c>
      <c r="O32" s="25">
        <v>12</v>
      </c>
      <c r="P32" s="25">
        <v>21</v>
      </c>
      <c r="Q32" s="25">
        <v>27</v>
      </c>
      <c r="R32" s="25">
        <v>61</v>
      </c>
      <c r="S32" s="25">
        <v>83</v>
      </c>
      <c r="T32" s="25">
        <v>291</v>
      </c>
    </row>
    <row r="33" spans="1:20">
      <c r="A33" s="16">
        <v>2004</v>
      </c>
      <c r="B33" s="23">
        <v>632</v>
      </c>
      <c r="C33" s="25">
        <v>3</v>
      </c>
      <c r="D33" s="25">
        <v>3</v>
      </c>
      <c r="E33" s="25">
        <v>3</v>
      </c>
      <c r="F33" s="25">
        <v>15</v>
      </c>
      <c r="G33" s="25">
        <v>15</v>
      </c>
      <c r="H33" s="25">
        <v>3</v>
      </c>
      <c r="I33" s="25">
        <v>9</v>
      </c>
      <c r="J33" s="25">
        <v>8</v>
      </c>
      <c r="K33" s="25">
        <v>17</v>
      </c>
      <c r="L33" s="25">
        <v>7</v>
      </c>
      <c r="M33" s="25">
        <v>18</v>
      </c>
      <c r="N33" s="25">
        <v>20</v>
      </c>
      <c r="O33" s="25">
        <v>16</v>
      </c>
      <c r="P33" s="25">
        <v>23</v>
      </c>
      <c r="Q33" s="25">
        <v>32</v>
      </c>
      <c r="R33" s="25">
        <v>73</v>
      </c>
      <c r="S33" s="25">
        <v>112</v>
      </c>
      <c r="T33" s="25">
        <v>255</v>
      </c>
    </row>
    <row r="34" spans="1:20">
      <c r="A34" s="16">
        <v>2005</v>
      </c>
      <c r="B34" s="23">
        <v>600</v>
      </c>
      <c r="C34" s="25">
        <v>4</v>
      </c>
      <c r="D34" s="25">
        <v>2</v>
      </c>
      <c r="E34" s="25">
        <v>2</v>
      </c>
      <c r="F34" s="25">
        <v>17</v>
      </c>
      <c r="G34" s="25">
        <v>8</v>
      </c>
      <c r="H34" s="25">
        <v>7</v>
      </c>
      <c r="I34" s="25">
        <v>5</v>
      </c>
      <c r="J34" s="25">
        <v>7</v>
      </c>
      <c r="K34" s="25">
        <v>14</v>
      </c>
      <c r="L34" s="25">
        <v>19</v>
      </c>
      <c r="M34" s="25">
        <v>16</v>
      </c>
      <c r="N34" s="25">
        <v>21</v>
      </c>
      <c r="O34" s="25">
        <v>14</v>
      </c>
      <c r="P34" s="25">
        <v>26</v>
      </c>
      <c r="Q34" s="25">
        <v>34</v>
      </c>
      <c r="R34" s="25">
        <v>66</v>
      </c>
      <c r="S34" s="25">
        <v>103</v>
      </c>
      <c r="T34" s="25">
        <v>235</v>
      </c>
    </row>
    <row r="35" spans="1:20">
      <c r="A35" s="16">
        <v>2006</v>
      </c>
      <c r="B35" s="23">
        <v>542</v>
      </c>
      <c r="C35" s="25">
        <v>4</v>
      </c>
      <c r="D35" s="25">
        <v>4</v>
      </c>
      <c r="E35" s="25">
        <v>3</v>
      </c>
      <c r="F35" s="25">
        <v>12</v>
      </c>
      <c r="G35" s="25">
        <v>10</v>
      </c>
      <c r="H35" s="25">
        <v>2</v>
      </c>
      <c r="I35" s="25">
        <v>11</v>
      </c>
      <c r="J35" s="25">
        <v>7</v>
      </c>
      <c r="K35" s="25">
        <v>12</v>
      </c>
      <c r="L35" s="25">
        <v>8</v>
      </c>
      <c r="M35" s="25">
        <v>11</v>
      </c>
      <c r="N35" s="25">
        <v>10</v>
      </c>
      <c r="O35" s="25">
        <v>24</v>
      </c>
      <c r="P35" s="25">
        <v>14</v>
      </c>
      <c r="Q35" s="25">
        <v>17</v>
      </c>
      <c r="R35" s="25">
        <v>42</v>
      </c>
      <c r="S35" s="25">
        <v>94</v>
      </c>
      <c r="T35" s="25">
        <v>257</v>
      </c>
    </row>
    <row r="36" spans="1:20">
      <c r="A36" s="16">
        <v>2007</v>
      </c>
      <c r="B36" s="23">
        <v>581</v>
      </c>
      <c r="C36" s="25">
        <v>5</v>
      </c>
      <c r="D36" s="25">
        <v>1</v>
      </c>
      <c r="E36" s="25">
        <v>2</v>
      </c>
      <c r="F36" s="25">
        <v>13</v>
      </c>
      <c r="G36" s="25">
        <v>6</v>
      </c>
      <c r="H36" s="25">
        <v>3</v>
      </c>
      <c r="I36" s="25">
        <v>8</v>
      </c>
      <c r="J36" s="25">
        <v>6</v>
      </c>
      <c r="K36" s="25">
        <v>11</v>
      </c>
      <c r="L36" s="25">
        <v>9</v>
      </c>
      <c r="M36" s="25">
        <v>10</v>
      </c>
      <c r="N36" s="25">
        <v>12</v>
      </c>
      <c r="O36" s="25">
        <v>10</v>
      </c>
      <c r="P36" s="25">
        <v>16</v>
      </c>
      <c r="Q36" s="25">
        <v>39</v>
      </c>
      <c r="R36" s="25">
        <v>55</v>
      </c>
      <c r="S36" s="25">
        <v>89</v>
      </c>
      <c r="T36" s="25">
        <v>286</v>
      </c>
    </row>
    <row r="37" spans="1:20">
      <c r="A37" s="16">
        <v>2008</v>
      </c>
      <c r="B37" s="23">
        <v>565</v>
      </c>
      <c r="C37" s="25">
        <v>3</v>
      </c>
      <c r="D37" s="25">
        <v>2</v>
      </c>
      <c r="E37" s="25">
        <v>2</v>
      </c>
      <c r="F37" s="25">
        <v>14</v>
      </c>
      <c r="G37" s="25">
        <v>8</v>
      </c>
      <c r="H37" s="25">
        <v>3</v>
      </c>
      <c r="I37" s="25">
        <v>6</v>
      </c>
      <c r="J37" s="25">
        <v>6</v>
      </c>
      <c r="K37" s="25">
        <v>7</v>
      </c>
      <c r="L37" s="25">
        <v>13</v>
      </c>
      <c r="M37" s="25">
        <v>20</v>
      </c>
      <c r="N37" s="25">
        <v>11</v>
      </c>
      <c r="O37" s="25">
        <v>22</v>
      </c>
      <c r="P37" s="25">
        <v>12</v>
      </c>
      <c r="Q37" s="25">
        <v>27</v>
      </c>
      <c r="R37" s="25">
        <v>45</v>
      </c>
      <c r="S37" s="25">
        <v>76</v>
      </c>
      <c r="T37" s="25">
        <v>288</v>
      </c>
    </row>
    <row r="38" spans="1:20">
      <c r="A38" s="16">
        <v>2009</v>
      </c>
      <c r="B38" s="23">
        <v>588</v>
      </c>
      <c r="C38" s="25">
        <v>3</v>
      </c>
      <c r="D38" s="25">
        <v>2</v>
      </c>
      <c r="E38" s="25">
        <v>1</v>
      </c>
      <c r="F38" s="25">
        <v>8</v>
      </c>
      <c r="G38" s="25">
        <v>9</v>
      </c>
      <c r="H38" s="25">
        <v>6</v>
      </c>
      <c r="I38" s="25">
        <v>7</v>
      </c>
      <c r="J38" s="25">
        <v>9</v>
      </c>
      <c r="K38" s="25">
        <v>15</v>
      </c>
      <c r="L38" s="25">
        <v>16</v>
      </c>
      <c r="M38" s="25">
        <v>16</v>
      </c>
      <c r="N38" s="25">
        <v>15</v>
      </c>
      <c r="O38" s="25">
        <v>21</v>
      </c>
      <c r="P38" s="25">
        <v>22</v>
      </c>
      <c r="Q38" s="25">
        <v>35</v>
      </c>
      <c r="R38" s="25">
        <v>50</v>
      </c>
      <c r="S38" s="25">
        <v>84</v>
      </c>
      <c r="T38" s="25">
        <v>269</v>
      </c>
    </row>
    <row r="39" spans="1:20" ht="12.75" customHeight="1">
      <c r="A39" s="29">
        <v>2010</v>
      </c>
      <c r="B39" s="23">
        <v>599</v>
      </c>
      <c r="C39" s="25">
        <v>1</v>
      </c>
      <c r="D39" s="25">
        <v>0</v>
      </c>
      <c r="E39" s="25">
        <v>0</v>
      </c>
      <c r="F39" s="25">
        <v>12</v>
      </c>
      <c r="G39" s="25">
        <v>11</v>
      </c>
      <c r="H39" s="25">
        <v>8</v>
      </c>
      <c r="I39" s="25">
        <v>9</v>
      </c>
      <c r="J39" s="25">
        <v>14</v>
      </c>
      <c r="K39" s="25">
        <v>5</v>
      </c>
      <c r="L39" s="25">
        <v>17</v>
      </c>
      <c r="M39" s="25">
        <v>12</v>
      </c>
      <c r="N39" s="25">
        <v>14</v>
      </c>
      <c r="O39" s="25">
        <v>27</v>
      </c>
      <c r="P39" s="25">
        <v>18</v>
      </c>
      <c r="Q39" s="25">
        <v>36</v>
      </c>
      <c r="R39" s="25">
        <v>48</v>
      </c>
      <c r="S39" s="25">
        <v>77</v>
      </c>
      <c r="T39" s="25">
        <v>290</v>
      </c>
    </row>
    <row r="40" spans="1:20" ht="12.75" customHeight="1">
      <c r="A40" s="29" t="s">
        <v>98</v>
      </c>
      <c r="B40" s="23">
        <v>602</v>
      </c>
      <c r="C40" s="25">
        <v>2</v>
      </c>
      <c r="D40" s="25">
        <v>0</v>
      </c>
      <c r="E40" s="25">
        <v>1</v>
      </c>
      <c r="F40" s="25">
        <v>5</v>
      </c>
      <c r="G40" s="25">
        <v>5</v>
      </c>
      <c r="H40" s="25">
        <v>9</v>
      </c>
      <c r="I40" s="25">
        <v>5</v>
      </c>
      <c r="J40" s="25">
        <v>9</v>
      </c>
      <c r="K40" s="25">
        <v>5</v>
      </c>
      <c r="L40" s="25">
        <v>16</v>
      </c>
      <c r="M40" s="25">
        <v>22</v>
      </c>
      <c r="N40" s="25">
        <v>17</v>
      </c>
      <c r="O40" s="25">
        <v>14</v>
      </c>
      <c r="P40" s="25">
        <v>27</v>
      </c>
      <c r="Q40" s="25">
        <v>31</v>
      </c>
      <c r="R40" s="25">
        <v>46</v>
      </c>
      <c r="S40" s="25">
        <v>99</v>
      </c>
      <c r="T40" s="25">
        <v>289</v>
      </c>
    </row>
    <row r="41" spans="1:20" ht="12.75" customHeight="1">
      <c r="A41" s="29" t="s">
        <v>100</v>
      </c>
      <c r="B41" s="23">
        <v>554</v>
      </c>
      <c r="C41" s="28">
        <v>2</v>
      </c>
      <c r="D41" s="78">
        <v>2</v>
      </c>
      <c r="E41" s="78">
        <v>0</v>
      </c>
      <c r="F41" s="28">
        <v>5</v>
      </c>
      <c r="G41" s="28">
        <v>3</v>
      </c>
      <c r="H41" s="28">
        <v>7</v>
      </c>
      <c r="I41" s="28">
        <v>5</v>
      </c>
      <c r="J41" s="28">
        <v>8</v>
      </c>
      <c r="K41" s="28">
        <v>8</v>
      </c>
      <c r="L41" s="28">
        <v>12</v>
      </c>
      <c r="M41" s="28">
        <v>14</v>
      </c>
      <c r="N41" s="28">
        <v>17</v>
      </c>
      <c r="O41" s="28">
        <v>15</v>
      </c>
      <c r="P41" s="28">
        <v>21</v>
      </c>
      <c r="Q41" s="28">
        <v>26</v>
      </c>
      <c r="R41" s="28">
        <v>59</v>
      </c>
      <c r="S41" s="28">
        <v>103</v>
      </c>
      <c r="T41" s="28">
        <v>247</v>
      </c>
    </row>
    <row r="42" spans="1:20" ht="12.75" customHeight="1">
      <c r="A42" s="29" t="s">
        <v>127</v>
      </c>
      <c r="B42" s="23">
        <v>580</v>
      </c>
      <c r="C42" s="28">
        <v>1</v>
      </c>
      <c r="D42" s="78">
        <v>1</v>
      </c>
      <c r="E42" s="78">
        <v>1</v>
      </c>
      <c r="F42" s="28">
        <v>9</v>
      </c>
      <c r="G42" s="28">
        <v>6</v>
      </c>
      <c r="H42" s="28">
        <v>7</v>
      </c>
      <c r="I42" s="28">
        <v>9</v>
      </c>
      <c r="J42" s="28">
        <v>9</v>
      </c>
      <c r="K42" s="28">
        <v>12</v>
      </c>
      <c r="L42" s="28">
        <v>16</v>
      </c>
      <c r="M42" s="28">
        <v>21</v>
      </c>
      <c r="N42" s="28">
        <v>20</v>
      </c>
      <c r="O42" s="28">
        <v>13</v>
      </c>
      <c r="P42" s="28">
        <v>27</v>
      </c>
      <c r="Q42" s="28">
        <v>32</v>
      </c>
      <c r="R42" s="28">
        <v>43</v>
      </c>
      <c r="S42" s="28">
        <v>95</v>
      </c>
      <c r="T42" s="28">
        <v>258</v>
      </c>
    </row>
    <row r="43" spans="1:20" ht="12.75" customHeight="1">
      <c r="A43" s="29" t="s">
        <v>131</v>
      </c>
      <c r="B43" s="23">
        <v>613</v>
      </c>
      <c r="C43" s="28">
        <v>5</v>
      </c>
      <c r="D43" s="78">
        <v>1</v>
      </c>
      <c r="E43" s="78">
        <v>3</v>
      </c>
      <c r="F43" s="28">
        <v>4</v>
      </c>
      <c r="G43" s="28">
        <v>8</v>
      </c>
      <c r="H43" s="28">
        <v>4</v>
      </c>
      <c r="I43" s="28">
        <v>8</v>
      </c>
      <c r="J43" s="28">
        <v>9</v>
      </c>
      <c r="K43" s="28">
        <v>6</v>
      </c>
      <c r="L43" s="28">
        <v>15</v>
      </c>
      <c r="M43" s="28">
        <v>13</v>
      </c>
      <c r="N43" s="28">
        <v>11</v>
      </c>
      <c r="O43" s="28">
        <v>23</v>
      </c>
      <c r="P43" s="28">
        <v>29</v>
      </c>
      <c r="Q43" s="28">
        <v>23</v>
      </c>
      <c r="R43" s="28">
        <v>53</v>
      </c>
      <c r="S43" s="28">
        <v>100</v>
      </c>
      <c r="T43" s="28">
        <v>298</v>
      </c>
    </row>
    <row r="44" spans="1:20" ht="12.75" customHeight="1">
      <c r="A44" s="29" t="s">
        <v>137</v>
      </c>
      <c r="B44" s="23">
        <v>675</v>
      </c>
      <c r="C44" s="28">
        <v>6</v>
      </c>
      <c r="D44" s="78">
        <v>0</v>
      </c>
      <c r="E44" s="78">
        <v>2</v>
      </c>
      <c r="F44" s="28">
        <v>4</v>
      </c>
      <c r="G44" s="28">
        <v>4</v>
      </c>
      <c r="H44" s="28">
        <v>11</v>
      </c>
      <c r="I44" s="28">
        <v>8</v>
      </c>
      <c r="J44" s="28">
        <v>9</v>
      </c>
      <c r="K44" s="28">
        <v>14</v>
      </c>
      <c r="L44" s="28">
        <v>18</v>
      </c>
      <c r="M44" s="28">
        <v>26</v>
      </c>
      <c r="N44" s="28">
        <v>20</v>
      </c>
      <c r="O44" s="28">
        <v>22</v>
      </c>
      <c r="P44" s="28">
        <v>24</v>
      </c>
      <c r="Q44" s="28">
        <v>19</v>
      </c>
      <c r="R44" s="28">
        <v>50</v>
      </c>
      <c r="S44" s="28">
        <v>116</v>
      </c>
      <c r="T44" s="28">
        <v>322</v>
      </c>
    </row>
    <row r="45" spans="1:20" ht="12.75" customHeight="1">
      <c r="A45" s="29" t="s">
        <v>140</v>
      </c>
      <c r="B45" s="23">
        <v>714</v>
      </c>
      <c r="C45" s="28">
        <v>5</v>
      </c>
      <c r="D45" s="78">
        <v>2</v>
      </c>
      <c r="E45" s="78">
        <v>2</v>
      </c>
      <c r="F45" s="28">
        <v>8</v>
      </c>
      <c r="G45" s="28">
        <v>11</v>
      </c>
      <c r="H45" s="28">
        <v>10</v>
      </c>
      <c r="I45" s="28">
        <v>10</v>
      </c>
      <c r="J45" s="28">
        <v>14</v>
      </c>
      <c r="K45" s="28">
        <v>9</v>
      </c>
      <c r="L45" s="28">
        <v>25</v>
      </c>
      <c r="M45" s="28">
        <v>14</v>
      </c>
      <c r="N45" s="28">
        <v>24</v>
      </c>
      <c r="O45" s="28">
        <v>17</v>
      </c>
      <c r="P45" s="28">
        <v>28</v>
      </c>
      <c r="Q45" s="28">
        <v>33</v>
      </c>
      <c r="R45" s="28">
        <v>67</v>
      </c>
      <c r="S45" s="28">
        <v>90</v>
      </c>
      <c r="T45" s="28">
        <v>345</v>
      </c>
    </row>
    <row r="46" spans="1:20" ht="12.75" customHeight="1">
      <c r="A46" s="29" t="s">
        <v>145</v>
      </c>
      <c r="B46" s="23">
        <v>767</v>
      </c>
      <c r="C46" s="28">
        <v>1</v>
      </c>
      <c r="D46" s="78">
        <v>1</v>
      </c>
      <c r="E46" s="78">
        <v>2</v>
      </c>
      <c r="F46" s="28">
        <v>2</v>
      </c>
      <c r="G46" s="28">
        <v>7</v>
      </c>
      <c r="H46" s="28">
        <v>6</v>
      </c>
      <c r="I46" s="28">
        <v>5</v>
      </c>
      <c r="J46" s="28">
        <v>13</v>
      </c>
      <c r="K46" s="28">
        <v>14</v>
      </c>
      <c r="L46" s="28">
        <v>20</v>
      </c>
      <c r="M46" s="28">
        <v>24</v>
      </c>
      <c r="N46" s="28">
        <v>20</v>
      </c>
      <c r="O46" s="28">
        <v>18</v>
      </c>
      <c r="P46" s="28">
        <v>29</v>
      </c>
      <c r="Q46" s="28">
        <v>33</v>
      </c>
      <c r="R46" s="28">
        <v>72</v>
      </c>
      <c r="S46" s="28">
        <v>128</v>
      </c>
      <c r="T46" s="28">
        <v>372</v>
      </c>
    </row>
    <row r="47" spans="1:20" ht="12.75" customHeight="1">
      <c r="A47" s="79"/>
      <c r="B47" s="80"/>
      <c r="C47" s="80"/>
      <c r="D47" s="80"/>
      <c r="E47" s="80"/>
      <c r="F47" s="80"/>
      <c r="G47" s="80"/>
      <c r="H47" s="80"/>
      <c r="I47" s="80"/>
      <c r="J47" s="80"/>
      <c r="K47" s="80"/>
      <c r="L47" s="80"/>
      <c r="M47" s="80"/>
      <c r="N47" s="80"/>
      <c r="O47" s="80"/>
      <c r="P47" s="80"/>
      <c r="Q47" s="80"/>
      <c r="R47" s="80"/>
      <c r="S47" s="80"/>
      <c r="T47" s="80"/>
    </row>
    <row r="48" spans="1:20" ht="12.75" customHeight="1">
      <c r="A48" s="29"/>
      <c r="B48" s="78"/>
      <c r="C48" s="78"/>
      <c r="D48" s="78"/>
      <c r="E48" s="78"/>
      <c r="F48" s="78"/>
      <c r="G48" s="78"/>
      <c r="H48" s="78"/>
      <c r="I48" s="78"/>
      <c r="J48" s="78"/>
      <c r="K48" s="78"/>
      <c r="L48" s="78"/>
      <c r="M48" s="78"/>
      <c r="N48" s="78"/>
      <c r="O48" s="78"/>
      <c r="P48" s="78"/>
      <c r="Q48" s="78"/>
      <c r="R48" s="78"/>
      <c r="S48" s="78"/>
      <c r="T48" s="78"/>
    </row>
    <row r="49" spans="1:20" ht="12.75" customHeight="1">
      <c r="A49" s="66" t="s">
        <v>81</v>
      </c>
      <c r="B49" s="28">
        <v>687</v>
      </c>
      <c r="C49" s="25">
        <v>2</v>
      </c>
      <c r="D49" s="25">
        <v>0</v>
      </c>
      <c r="E49" s="25">
        <v>1</v>
      </c>
      <c r="F49" s="25">
        <v>7</v>
      </c>
      <c r="G49" s="25">
        <v>10</v>
      </c>
      <c r="H49" s="25">
        <v>20</v>
      </c>
      <c r="I49" s="25">
        <v>16</v>
      </c>
      <c r="J49" s="25">
        <v>25</v>
      </c>
      <c r="K49" s="25">
        <v>12</v>
      </c>
      <c r="L49" s="25">
        <v>26</v>
      </c>
      <c r="M49" s="25">
        <v>31</v>
      </c>
      <c r="N49" s="25">
        <v>26</v>
      </c>
      <c r="O49" s="25">
        <v>17</v>
      </c>
      <c r="P49" s="25">
        <v>28</v>
      </c>
      <c r="Q49" s="25">
        <v>31</v>
      </c>
      <c r="R49" s="25">
        <v>46</v>
      </c>
      <c r="S49" s="25">
        <v>99</v>
      </c>
      <c r="T49" s="25">
        <v>290</v>
      </c>
    </row>
    <row r="50" spans="1:20" ht="12.75" customHeight="1">
      <c r="A50" s="66" t="s">
        <v>99</v>
      </c>
      <c r="B50" s="28">
        <v>644</v>
      </c>
      <c r="C50" s="28">
        <v>2</v>
      </c>
      <c r="D50" s="28">
        <v>2</v>
      </c>
      <c r="E50" s="22">
        <v>0</v>
      </c>
      <c r="F50" s="28">
        <v>7</v>
      </c>
      <c r="G50" s="28">
        <v>10</v>
      </c>
      <c r="H50" s="28">
        <v>16</v>
      </c>
      <c r="I50" s="28">
        <v>14</v>
      </c>
      <c r="J50" s="28">
        <v>23</v>
      </c>
      <c r="K50" s="28">
        <v>21</v>
      </c>
      <c r="L50" s="28">
        <v>25</v>
      </c>
      <c r="M50" s="28">
        <v>22</v>
      </c>
      <c r="N50" s="28">
        <v>21</v>
      </c>
      <c r="O50" s="28">
        <v>21</v>
      </c>
      <c r="P50" s="28">
        <v>24</v>
      </c>
      <c r="Q50" s="28">
        <v>27</v>
      </c>
      <c r="R50" s="28">
        <v>59</v>
      </c>
      <c r="S50" s="28">
        <v>103</v>
      </c>
      <c r="T50" s="28">
        <v>247</v>
      </c>
    </row>
    <row r="51" spans="1:20" ht="12.75" customHeight="1">
      <c r="A51" s="66" t="s">
        <v>128</v>
      </c>
      <c r="B51" s="28">
        <v>675</v>
      </c>
      <c r="C51" s="28">
        <v>1</v>
      </c>
      <c r="D51" s="28">
        <v>1</v>
      </c>
      <c r="E51" s="22">
        <v>1</v>
      </c>
      <c r="F51" s="28">
        <v>10</v>
      </c>
      <c r="G51" s="28">
        <v>7</v>
      </c>
      <c r="H51" s="28">
        <v>13</v>
      </c>
      <c r="I51" s="28">
        <v>25</v>
      </c>
      <c r="J51" s="28">
        <v>20</v>
      </c>
      <c r="K51" s="28">
        <v>31</v>
      </c>
      <c r="L51" s="28">
        <v>34</v>
      </c>
      <c r="M51" s="28">
        <v>31</v>
      </c>
      <c r="N51" s="28">
        <v>27</v>
      </c>
      <c r="O51" s="28">
        <v>15</v>
      </c>
      <c r="P51" s="28">
        <v>29</v>
      </c>
      <c r="Q51" s="28">
        <v>34</v>
      </c>
      <c r="R51" s="28">
        <v>43</v>
      </c>
      <c r="S51" s="28">
        <v>95</v>
      </c>
      <c r="T51" s="28">
        <v>258</v>
      </c>
    </row>
    <row r="52" spans="1:20" ht="12.75" customHeight="1">
      <c r="A52" s="66" t="s">
        <v>132</v>
      </c>
      <c r="B52" s="18">
        <v>719</v>
      </c>
      <c r="C52" s="18">
        <v>5</v>
      </c>
      <c r="D52" s="18">
        <v>1</v>
      </c>
      <c r="E52" s="18">
        <v>3</v>
      </c>
      <c r="F52" s="18">
        <v>4</v>
      </c>
      <c r="G52" s="18">
        <v>13</v>
      </c>
      <c r="H52" s="18">
        <v>13</v>
      </c>
      <c r="I52" s="18">
        <v>30</v>
      </c>
      <c r="J52" s="18">
        <v>26</v>
      </c>
      <c r="K52" s="18">
        <v>24</v>
      </c>
      <c r="L52" s="18">
        <v>27</v>
      </c>
      <c r="M52" s="18">
        <v>18</v>
      </c>
      <c r="N52" s="18">
        <v>19</v>
      </c>
      <c r="O52" s="18">
        <v>28</v>
      </c>
      <c r="P52" s="18">
        <v>32</v>
      </c>
      <c r="Q52" s="18">
        <v>23</v>
      </c>
      <c r="R52" s="18">
        <v>55</v>
      </c>
      <c r="S52" s="18">
        <v>100</v>
      </c>
      <c r="T52" s="18">
        <v>298</v>
      </c>
    </row>
    <row r="53" spans="1:20" ht="12.75" customHeight="1">
      <c r="A53" s="66" t="s">
        <v>138</v>
      </c>
      <c r="B53" s="18">
        <v>807</v>
      </c>
      <c r="C53" s="18">
        <v>6</v>
      </c>
      <c r="D53" s="18">
        <v>0</v>
      </c>
      <c r="E53" s="18">
        <v>2</v>
      </c>
      <c r="F53" s="18">
        <v>4</v>
      </c>
      <c r="G53" s="18">
        <v>7</v>
      </c>
      <c r="H53" s="18">
        <v>19</v>
      </c>
      <c r="I53" s="18">
        <v>26</v>
      </c>
      <c r="J53" s="18">
        <v>34</v>
      </c>
      <c r="K53" s="18">
        <v>38</v>
      </c>
      <c r="L53" s="18">
        <v>44</v>
      </c>
      <c r="M53" s="18">
        <v>35</v>
      </c>
      <c r="N53" s="18">
        <v>30</v>
      </c>
      <c r="O53" s="18">
        <v>29</v>
      </c>
      <c r="P53" s="18">
        <v>24</v>
      </c>
      <c r="Q53" s="18">
        <v>21</v>
      </c>
      <c r="R53" s="18">
        <v>50</v>
      </c>
      <c r="S53" s="18">
        <v>116</v>
      </c>
      <c r="T53" s="18">
        <v>322</v>
      </c>
    </row>
    <row r="54" spans="1:20" ht="12.75" customHeight="1">
      <c r="A54" s="66" t="s">
        <v>141</v>
      </c>
      <c r="B54" s="18">
        <v>896</v>
      </c>
      <c r="C54" s="18">
        <v>5</v>
      </c>
      <c r="D54" s="18">
        <v>2</v>
      </c>
      <c r="E54" s="18">
        <v>2</v>
      </c>
      <c r="F54" s="18">
        <v>11</v>
      </c>
      <c r="G54" s="18">
        <v>20</v>
      </c>
      <c r="H54" s="18">
        <v>21</v>
      </c>
      <c r="I54" s="18">
        <v>37</v>
      </c>
      <c r="J54" s="18">
        <v>38</v>
      </c>
      <c r="K54" s="18">
        <v>55</v>
      </c>
      <c r="L54" s="18">
        <v>58</v>
      </c>
      <c r="M54" s="18">
        <v>35</v>
      </c>
      <c r="N54" s="18">
        <v>29</v>
      </c>
      <c r="O54" s="18">
        <v>18</v>
      </c>
      <c r="P54" s="18">
        <v>29</v>
      </c>
      <c r="Q54" s="18">
        <v>34</v>
      </c>
      <c r="R54" s="18">
        <v>67</v>
      </c>
      <c r="S54" s="18">
        <v>90</v>
      </c>
      <c r="T54" s="18">
        <v>345</v>
      </c>
    </row>
    <row r="55" spans="1:20" ht="12.75" customHeight="1">
      <c r="A55" s="66" t="s">
        <v>146</v>
      </c>
      <c r="B55" s="18">
        <v>986</v>
      </c>
      <c r="C55" s="18">
        <v>1</v>
      </c>
      <c r="D55" s="18">
        <v>1</v>
      </c>
      <c r="E55" s="18">
        <v>2</v>
      </c>
      <c r="F55" s="18">
        <v>5</v>
      </c>
      <c r="G55" s="18">
        <v>9</v>
      </c>
      <c r="H55" s="18">
        <v>20</v>
      </c>
      <c r="I55" s="18">
        <v>21</v>
      </c>
      <c r="J55" s="18">
        <v>70</v>
      </c>
      <c r="K55" s="18">
        <v>59</v>
      </c>
      <c r="L55" s="18">
        <v>58</v>
      </c>
      <c r="M55" s="18">
        <v>44</v>
      </c>
      <c r="N55" s="18">
        <v>35</v>
      </c>
      <c r="O55" s="18">
        <v>23</v>
      </c>
      <c r="P55" s="18">
        <v>30</v>
      </c>
      <c r="Q55" s="18">
        <v>36</v>
      </c>
      <c r="R55" s="18">
        <v>72</v>
      </c>
      <c r="S55" s="18">
        <v>128</v>
      </c>
      <c r="T55" s="18">
        <v>372</v>
      </c>
    </row>
    <row r="56" spans="1:20" ht="12.75" customHeight="1">
      <c r="A56" s="16"/>
      <c r="B56" s="18"/>
      <c r="C56" s="18"/>
      <c r="D56" s="18"/>
      <c r="E56" s="18"/>
      <c r="F56" s="18"/>
      <c r="G56" s="18"/>
      <c r="H56" s="18"/>
      <c r="I56" s="18"/>
      <c r="J56" s="18"/>
      <c r="K56" s="18"/>
      <c r="L56" s="18"/>
      <c r="M56" s="18"/>
      <c r="N56" s="18"/>
      <c r="O56" s="18"/>
      <c r="P56" s="18"/>
      <c r="Q56" s="18"/>
      <c r="R56" s="18"/>
      <c r="S56" s="18"/>
      <c r="T56" s="18"/>
    </row>
    <row r="57" spans="1:20" ht="15" customHeight="1">
      <c r="A57" s="47" t="s">
        <v>95</v>
      </c>
      <c r="B57" s="18"/>
      <c r="C57" s="18"/>
      <c r="D57" s="18"/>
      <c r="E57" s="18"/>
      <c r="F57" s="18"/>
      <c r="G57" s="18"/>
      <c r="H57" s="18"/>
      <c r="I57" s="18"/>
      <c r="J57" s="18"/>
      <c r="K57" s="18"/>
      <c r="L57" s="18"/>
      <c r="M57" s="18"/>
      <c r="N57" s="18"/>
      <c r="O57" s="18"/>
      <c r="P57" s="18"/>
      <c r="Q57" s="18"/>
      <c r="R57" s="18"/>
      <c r="S57" s="18"/>
      <c r="T57" s="18"/>
    </row>
    <row r="58" spans="1:20" ht="15" customHeight="1">
      <c r="A58" s="47"/>
      <c r="B58" s="18"/>
      <c r="C58" s="18"/>
      <c r="D58" s="18"/>
      <c r="E58" s="18"/>
      <c r="F58" s="18"/>
      <c r="G58" s="18"/>
      <c r="H58" s="18"/>
      <c r="I58" s="18"/>
      <c r="J58" s="18"/>
      <c r="K58" s="18"/>
      <c r="L58" s="18"/>
      <c r="M58" s="18"/>
      <c r="N58" s="18"/>
      <c r="O58" s="18"/>
      <c r="P58" s="18"/>
      <c r="Q58" s="18"/>
      <c r="R58" s="18"/>
      <c r="S58" s="18"/>
      <c r="T58" s="18"/>
    </row>
    <row r="59" spans="1:20" ht="17.25" customHeight="1">
      <c r="A59" s="72" t="s">
        <v>125</v>
      </c>
      <c r="B59" s="18"/>
      <c r="C59" s="18"/>
      <c r="D59" s="18"/>
      <c r="E59" s="18"/>
      <c r="F59" s="18"/>
      <c r="G59" s="18"/>
      <c r="H59" s="18"/>
      <c r="I59" s="18"/>
      <c r="J59" s="18"/>
      <c r="K59" s="18"/>
      <c r="L59" s="18"/>
      <c r="M59" s="18"/>
      <c r="N59" s="18"/>
      <c r="O59" s="18"/>
      <c r="P59" s="18"/>
      <c r="Q59" s="18"/>
      <c r="R59" s="18"/>
      <c r="S59" s="18"/>
      <c r="T59" s="18"/>
    </row>
    <row r="60" spans="1:20" ht="15" customHeight="1" thickBot="1">
      <c r="A60" s="47"/>
      <c r="B60" s="48"/>
      <c r="C60" s="48"/>
      <c r="D60" s="48"/>
      <c r="E60" s="48"/>
      <c r="F60" s="48"/>
      <c r="G60" s="48"/>
      <c r="H60" s="48"/>
      <c r="I60" s="49" t="s">
        <v>22</v>
      </c>
      <c r="J60" s="48"/>
      <c r="K60" s="48"/>
      <c r="L60" s="48"/>
      <c r="M60" s="48"/>
      <c r="N60" s="48"/>
      <c r="O60" s="48"/>
      <c r="P60" s="48"/>
      <c r="Q60" s="48"/>
      <c r="R60" s="48"/>
      <c r="S60" s="48"/>
      <c r="T60" s="48"/>
    </row>
    <row r="61" spans="1:20" ht="15" customHeight="1">
      <c r="A61" s="47"/>
      <c r="B61" s="73" t="s">
        <v>74</v>
      </c>
      <c r="C61" s="73" t="s">
        <v>4</v>
      </c>
      <c r="D61" s="74" t="s">
        <v>5</v>
      </c>
      <c r="E61" s="75" t="s">
        <v>6</v>
      </c>
      <c r="F61" s="73" t="s">
        <v>7</v>
      </c>
      <c r="G61" s="73" t="s">
        <v>8</v>
      </c>
      <c r="H61" s="73" t="s">
        <v>9</v>
      </c>
      <c r="I61" s="73" t="s">
        <v>10</v>
      </c>
      <c r="J61" s="73" t="s">
        <v>11</v>
      </c>
      <c r="K61" s="73" t="s">
        <v>12</v>
      </c>
      <c r="L61" s="73" t="s">
        <v>13</v>
      </c>
      <c r="M61" s="73" t="s">
        <v>14</v>
      </c>
      <c r="N61" s="73" t="s">
        <v>15</v>
      </c>
      <c r="O61" s="73" t="s">
        <v>16</v>
      </c>
      <c r="P61" s="73" t="s">
        <v>17</v>
      </c>
      <c r="Q61" s="73" t="s">
        <v>18</v>
      </c>
      <c r="R61" s="73" t="s">
        <v>19</v>
      </c>
      <c r="S61" s="73" t="s">
        <v>20</v>
      </c>
      <c r="T61" s="73" t="s">
        <v>21</v>
      </c>
    </row>
    <row r="62" spans="1:20" ht="15" customHeight="1">
      <c r="A62" s="16" t="s">
        <v>123</v>
      </c>
      <c r="B62" s="81">
        <f t="shared" ref="B62:T62" si="0">AVERAGE(B8:B12)</f>
        <v>997.4</v>
      </c>
      <c r="C62" s="81">
        <f t="shared" si="0"/>
        <v>24</v>
      </c>
      <c r="D62" s="81">
        <f t="shared" si="0"/>
        <v>11.8</v>
      </c>
      <c r="E62" s="81">
        <f t="shared" si="0"/>
        <v>11.8</v>
      </c>
      <c r="F62" s="81">
        <f t="shared" si="0"/>
        <v>25.4</v>
      </c>
      <c r="G62" s="81">
        <f t="shared" si="0"/>
        <v>23.4</v>
      </c>
      <c r="H62" s="81">
        <f t="shared" si="0"/>
        <v>13.4</v>
      </c>
      <c r="I62" s="81">
        <f t="shared" si="0"/>
        <v>14</v>
      </c>
      <c r="J62" s="81">
        <f t="shared" si="0"/>
        <v>13</v>
      </c>
      <c r="K62" s="81">
        <f t="shared" si="0"/>
        <v>15.8</v>
      </c>
      <c r="L62" s="81">
        <f t="shared" si="0"/>
        <v>23.6</v>
      </c>
      <c r="M62" s="81">
        <f t="shared" si="0"/>
        <v>25.6</v>
      </c>
      <c r="N62" s="81">
        <f t="shared" si="0"/>
        <v>33</v>
      </c>
      <c r="O62" s="81">
        <f t="shared" si="0"/>
        <v>34.6</v>
      </c>
      <c r="P62" s="81">
        <f t="shared" si="0"/>
        <v>50.6</v>
      </c>
      <c r="Q62" s="81">
        <f t="shared" si="0"/>
        <v>77.599999999999994</v>
      </c>
      <c r="R62" s="81">
        <f t="shared" si="0"/>
        <v>130</v>
      </c>
      <c r="S62" s="81">
        <f t="shared" si="0"/>
        <v>180.4</v>
      </c>
      <c r="T62" s="81">
        <f t="shared" si="0"/>
        <v>289.39999999999998</v>
      </c>
    </row>
    <row r="63" spans="1:20" ht="15" customHeight="1">
      <c r="A63" s="16" t="s">
        <v>122</v>
      </c>
      <c r="B63" s="81">
        <f t="shared" ref="B63:T63" si="1">AVERAGE(B9:B13)</f>
        <v>960.6</v>
      </c>
      <c r="C63" s="81">
        <f t="shared" si="1"/>
        <v>22.6</v>
      </c>
      <c r="D63" s="81">
        <f t="shared" si="1"/>
        <v>13</v>
      </c>
      <c r="E63" s="81">
        <f t="shared" si="1"/>
        <v>11.6</v>
      </c>
      <c r="F63" s="81">
        <f t="shared" si="1"/>
        <v>26.8</v>
      </c>
      <c r="G63" s="81">
        <f t="shared" si="1"/>
        <v>22.2</v>
      </c>
      <c r="H63" s="81">
        <f t="shared" si="1"/>
        <v>14.6</v>
      </c>
      <c r="I63" s="81">
        <f t="shared" si="1"/>
        <v>13.8</v>
      </c>
      <c r="J63" s="81">
        <f t="shared" si="1"/>
        <v>11.2</v>
      </c>
      <c r="K63" s="81">
        <f t="shared" si="1"/>
        <v>14.2</v>
      </c>
      <c r="L63" s="81">
        <f t="shared" si="1"/>
        <v>22.6</v>
      </c>
      <c r="M63" s="81">
        <f t="shared" si="1"/>
        <v>24</v>
      </c>
      <c r="N63" s="81">
        <f t="shared" si="1"/>
        <v>29.8</v>
      </c>
      <c r="O63" s="81">
        <f t="shared" si="1"/>
        <v>33.200000000000003</v>
      </c>
      <c r="P63" s="81">
        <f t="shared" si="1"/>
        <v>46.2</v>
      </c>
      <c r="Q63" s="81">
        <f t="shared" si="1"/>
        <v>79.8</v>
      </c>
      <c r="R63" s="81">
        <f t="shared" si="1"/>
        <v>120.8</v>
      </c>
      <c r="S63" s="81">
        <f t="shared" si="1"/>
        <v>176.6</v>
      </c>
      <c r="T63" s="81">
        <f t="shared" si="1"/>
        <v>277.60000000000002</v>
      </c>
    </row>
    <row r="64" spans="1:20" ht="15" customHeight="1">
      <c r="A64" s="16" t="s">
        <v>121</v>
      </c>
      <c r="B64" s="81">
        <f t="shared" ref="B64:T64" si="2">AVERAGE(B10:B14)</f>
        <v>945</v>
      </c>
      <c r="C64" s="81">
        <f t="shared" si="2"/>
        <v>22.6</v>
      </c>
      <c r="D64" s="81">
        <f t="shared" si="2"/>
        <v>12.2</v>
      </c>
      <c r="E64" s="81">
        <f t="shared" si="2"/>
        <v>12.2</v>
      </c>
      <c r="F64" s="81">
        <f t="shared" si="2"/>
        <v>25.8</v>
      </c>
      <c r="G64" s="81">
        <f t="shared" si="2"/>
        <v>21.4</v>
      </c>
      <c r="H64" s="81">
        <f t="shared" si="2"/>
        <v>16</v>
      </c>
      <c r="I64" s="81">
        <f t="shared" si="2"/>
        <v>14</v>
      </c>
      <c r="J64" s="81">
        <f t="shared" si="2"/>
        <v>12.4</v>
      </c>
      <c r="K64" s="81">
        <f t="shared" si="2"/>
        <v>12.8</v>
      </c>
      <c r="L64" s="81">
        <f t="shared" si="2"/>
        <v>20.2</v>
      </c>
      <c r="M64" s="81">
        <f t="shared" si="2"/>
        <v>21.6</v>
      </c>
      <c r="N64" s="81">
        <f t="shared" si="2"/>
        <v>29.2</v>
      </c>
      <c r="O64" s="81">
        <f t="shared" si="2"/>
        <v>30.8</v>
      </c>
      <c r="P64" s="81">
        <f t="shared" si="2"/>
        <v>40.799999999999997</v>
      </c>
      <c r="Q64" s="81">
        <f t="shared" si="2"/>
        <v>79.2</v>
      </c>
      <c r="R64" s="81">
        <f t="shared" si="2"/>
        <v>119.2</v>
      </c>
      <c r="S64" s="81">
        <f t="shared" si="2"/>
        <v>173.2</v>
      </c>
      <c r="T64" s="81">
        <f t="shared" si="2"/>
        <v>281.39999999999998</v>
      </c>
    </row>
    <row r="65" spans="1:20" ht="15" customHeight="1">
      <c r="A65" s="64" t="s">
        <v>120</v>
      </c>
      <c r="B65" s="81">
        <f t="shared" ref="B65:T65" si="3">AVERAGE(B11:B15)</f>
        <v>921.4</v>
      </c>
      <c r="C65" s="81">
        <f t="shared" si="3"/>
        <v>23.2</v>
      </c>
      <c r="D65" s="81">
        <f t="shared" si="3"/>
        <v>10.4</v>
      </c>
      <c r="E65" s="81">
        <f t="shared" si="3"/>
        <v>12.8</v>
      </c>
      <c r="F65" s="81">
        <f t="shared" si="3"/>
        <v>25</v>
      </c>
      <c r="G65" s="81">
        <f t="shared" si="3"/>
        <v>19.600000000000001</v>
      </c>
      <c r="H65" s="81">
        <f t="shared" si="3"/>
        <v>15.8</v>
      </c>
      <c r="I65" s="81">
        <f t="shared" si="3"/>
        <v>11</v>
      </c>
      <c r="J65" s="81">
        <f t="shared" si="3"/>
        <v>13.4</v>
      </c>
      <c r="K65" s="81">
        <f t="shared" si="3"/>
        <v>11.8</v>
      </c>
      <c r="L65" s="81">
        <f t="shared" si="3"/>
        <v>18</v>
      </c>
      <c r="M65" s="81">
        <f t="shared" si="3"/>
        <v>20.399999999999999</v>
      </c>
      <c r="N65" s="81">
        <f t="shared" si="3"/>
        <v>26.6</v>
      </c>
      <c r="O65" s="81">
        <f t="shared" si="3"/>
        <v>29</v>
      </c>
      <c r="P65" s="81">
        <f t="shared" si="3"/>
        <v>38.799999999999997</v>
      </c>
      <c r="Q65" s="81">
        <f t="shared" si="3"/>
        <v>77.8</v>
      </c>
      <c r="R65" s="81">
        <f t="shared" si="3"/>
        <v>116.8</v>
      </c>
      <c r="S65" s="81">
        <f t="shared" si="3"/>
        <v>174.8</v>
      </c>
      <c r="T65" s="81">
        <f t="shared" si="3"/>
        <v>276.2</v>
      </c>
    </row>
    <row r="66" spans="1:20" ht="15" customHeight="1">
      <c r="A66" s="64" t="s">
        <v>119</v>
      </c>
      <c r="B66" s="81">
        <f t="shared" ref="B66:T66" si="4">AVERAGE(B12:B16)</f>
        <v>879</v>
      </c>
      <c r="C66" s="81">
        <f t="shared" si="4"/>
        <v>21.8</v>
      </c>
      <c r="D66" s="81">
        <f t="shared" si="4"/>
        <v>10</v>
      </c>
      <c r="E66" s="81">
        <f t="shared" si="4"/>
        <v>12.2</v>
      </c>
      <c r="F66" s="81">
        <f t="shared" si="4"/>
        <v>22</v>
      </c>
      <c r="G66" s="81">
        <f t="shared" si="4"/>
        <v>20.6</v>
      </c>
      <c r="H66" s="81">
        <f t="shared" si="4"/>
        <v>18</v>
      </c>
      <c r="I66" s="81">
        <f t="shared" si="4"/>
        <v>12.2</v>
      </c>
      <c r="J66" s="81">
        <f t="shared" si="4"/>
        <v>12.2</v>
      </c>
      <c r="K66" s="81">
        <f t="shared" si="4"/>
        <v>12.4</v>
      </c>
      <c r="L66" s="81">
        <f t="shared" si="4"/>
        <v>16.8</v>
      </c>
      <c r="M66" s="81">
        <f t="shared" si="4"/>
        <v>18.8</v>
      </c>
      <c r="N66" s="81">
        <f t="shared" si="4"/>
        <v>23.4</v>
      </c>
      <c r="O66" s="81">
        <f t="shared" si="4"/>
        <v>28</v>
      </c>
      <c r="P66" s="81">
        <f t="shared" si="4"/>
        <v>38</v>
      </c>
      <c r="Q66" s="81">
        <f t="shared" si="4"/>
        <v>73.2</v>
      </c>
      <c r="R66" s="81">
        <f t="shared" si="4"/>
        <v>111.2</v>
      </c>
      <c r="S66" s="81">
        <f t="shared" si="4"/>
        <v>166.2</v>
      </c>
      <c r="T66" s="81">
        <f t="shared" si="4"/>
        <v>262</v>
      </c>
    </row>
    <row r="67" spans="1:20" ht="15" customHeight="1">
      <c r="A67" s="64" t="s">
        <v>118</v>
      </c>
      <c r="B67" s="81">
        <f t="shared" ref="B67:T67" si="5">AVERAGE(B13:B17)</f>
        <v>854.8</v>
      </c>
      <c r="C67" s="81">
        <f t="shared" si="5"/>
        <v>21.4</v>
      </c>
      <c r="D67" s="81">
        <f t="shared" si="5"/>
        <v>8.8000000000000007</v>
      </c>
      <c r="E67" s="81">
        <f t="shared" si="5"/>
        <v>11.6</v>
      </c>
      <c r="F67" s="81">
        <f t="shared" si="5"/>
        <v>21.6</v>
      </c>
      <c r="G67" s="81">
        <f t="shared" si="5"/>
        <v>20.399999999999999</v>
      </c>
      <c r="H67" s="81">
        <f t="shared" si="5"/>
        <v>18.399999999999999</v>
      </c>
      <c r="I67" s="81">
        <f t="shared" si="5"/>
        <v>11.8</v>
      </c>
      <c r="J67" s="81">
        <f t="shared" si="5"/>
        <v>13.4</v>
      </c>
      <c r="K67" s="81">
        <f t="shared" si="5"/>
        <v>12.6</v>
      </c>
      <c r="L67" s="81">
        <f t="shared" si="5"/>
        <v>15.2</v>
      </c>
      <c r="M67" s="81">
        <f t="shared" si="5"/>
        <v>16</v>
      </c>
      <c r="N67" s="81">
        <f t="shared" si="5"/>
        <v>25</v>
      </c>
      <c r="O67" s="81">
        <f t="shared" si="5"/>
        <v>27.4</v>
      </c>
      <c r="P67" s="81">
        <f t="shared" si="5"/>
        <v>36.4</v>
      </c>
      <c r="Q67" s="81">
        <f t="shared" si="5"/>
        <v>67</v>
      </c>
      <c r="R67" s="81">
        <f t="shared" si="5"/>
        <v>105.8</v>
      </c>
      <c r="S67" s="81">
        <f t="shared" si="5"/>
        <v>158</v>
      </c>
      <c r="T67" s="81">
        <f t="shared" si="5"/>
        <v>264</v>
      </c>
    </row>
    <row r="68" spans="1:20" ht="15" customHeight="1">
      <c r="A68" s="64" t="s">
        <v>117</v>
      </c>
      <c r="B68" s="81">
        <f t="shared" ref="B68:T68" si="6">AVERAGE(B14:B18)</f>
        <v>847</v>
      </c>
      <c r="C68" s="81">
        <f t="shared" si="6"/>
        <v>20.2</v>
      </c>
      <c r="D68" s="81">
        <f t="shared" si="6"/>
        <v>7.2</v>
      </c>
      <c r="E68" s="81">
        <f t="shared" si="6"/>
        <v>10.199999999999999</v>
      </c>
      <c r="F68" s="81">
        <f t="shared" si="6"/>
        <v>19</v>
      </c>
      <c r="G68" s="81">
        <f t="shared" si="6"/>
        <v>20.2</v>
      </c>
      <c r="H68" s="81">
        <f t="shared" si="6"/>
        <v>17.399999999999999</v>
      </c>
      <c r="I68" s="81">
        <f t="shared" si="6"/>
        <v>11.4</v>
      </c>
      <c r="J68" s="81">
        <f t="shared" si="6"/>
        <v>13.8</v>
      </c>
      <c r="K68" s="81">
        <f t="shared" si="6"/>
        <v>13.2</v>
      </c>
      <c r="L68" s="81">
        <f t="shared" si="6"/>
        <v>15</v>
      </c>
      <c r="M68" s="81">
        <f t="shared" si="6"/>
        <v>15.6</v>
      </c>
      <c r="N68" s="81">
        <f t="shared" si="6"/>
        <v>23.4</v>
      </c>
      <c r="O68" s="81">
        <f t="shared" si="6"/>
        <v>28.4</v>
      </c>
      <c r="P68" s="81">
        <f t="shared" si="6"/>
        <v>35.4</v>
      </c>
      <c r="Q68" s="81">
        <f t="shared" si="6"/>
        <v>61</v>
      </c>
      <c r="R68" s="81">
        <f t="shared" si="6"/>
        <v>106.6</v>
      </c>
      <c r="S68" s="81">
        <f t="shared" si="6"/>
        <v>154.19999999999999</v>
      </c>
      <c r="T68" s="81">
        <f t="shared" si="6"/>
        <v>274.8</v>
      </c>
    </row>
    <row r="69" spans="1:20" ht="15" customHeight="1">
      <c r="A69" s="64" t="s">
        <v>116</v>
      </c>
      <c r="B69" s="81">
        <f t="shared" ref="B69:T69" si="7">AVERAGE(B15:B19)</f>
        <v>813</v>
      </c>
      <c r="C69" s="81">
        <f t="shared" si="7"/>
        <v>16.2</v>
      </c>
      <c r="D69" s="81">
        <f t="shared" si="7"/>
        <v>6.4</v>
      </c>
      <c r="E69" s="81">
        <f t="shared" si="7"/>
        <v>9.8000000000000007</v>
      </c>
      <c r="F69" s="81">
        <f t="shared" si="7"/>
        <v>17.8</v>
      </c>
      <c r="G69" s="81">
        <f t="shared" si="7"/>
        <v>20.8</v>
      </c>
      <c r="H69" s="81">
        <f t="shared" si="7"/>
        <v>14.8</v>
      </c>
      <c r="I69" s="81">
        <f t="shared" si="7"/>
        <v>10.8</v>
      </c>
      <c r="J69" s="81">
        <f t="shared" si="7"/>
        <v>13.4</v>
      </c>
      <c r="K69" s="81">
        <f t="shared" si="7"/>
        <v>14.2</v>
      </c>
      <c r="L69" s="81">
        <f t="shared" si="7"/>
        <v>16.2</v>
      </c>
      <c r="M69" s="81">
        <f t="shared" si="7"/>
        <v>17.600000000000001</v>
      </c>
      <c r="N69" s="81">
        <f t="shared" si="7"/>
        <v>20.2</v>
      </c>
      <c r="O69" s="81">
        <f t="shared" si="7"/>
        <v>27.8</v>
      </c>
      <c r="P69" s="81">
        <f t="shared" si="7"/>
        <v>37.200000000000003</v>
      </c>
      <c r="Q69" s="81">
        <f t="shared" si="7"/>
        <v>56.2</v>
      </c>
      <c r="R69" s="81">
        <f t="shared" si="7"/>
        <v>101</v>
      </c>
      <c r="S69" s="81">
        <f t="shared" si="7"/>
        <v>148.80000000000001</v>
      </c>
      <c r="T69" s="81">
        <f t="shared" si="7"/>
        <v>263.8</v>
      </c>
    </row>
    <row r="70" spans="1:20" ht="15" customHeight="1">
      <c r="A70" s="64" t="s">
        <v>115</v>
      </c>
      <c r="B70" s="81">
        <f t="shared" ref="B70:T70" si="8">AVERAGE(B16:B20)</f>
        <v>787.2</v>
      </c>
      <c r="C70" s="81">
        <f t="shared" si="8"/>
        <v>17</v>
      </c>
      <c r="D70" s="81">
        <f t="shared" si="8"/>
        <v>7.2</v>
      </c>
      <c r="E70" s="81">
        <f t="shared" si="8"/>
        <v>10.199999999999999</v>
      </c>
      <c r="F70" s="81">
        <f t="shared" si="8"/>
        <v>18</v>
      </c>
      <c r="G70" s="81">
        <f t="shared" si="8"/>
        <v>20.8</v>
      </c>
      <c r="H70" s="81">
        <f t="shared" si="8"/>
        <v>15.6</v>
      </c>
      <c r="I70" s="81">
        <f t="shared" si="8"/>
        <v>11.8</v>
      </c>
      <c r="J70" s="81">
        <f t="shared" si="8"/>
        <v>13.6</v>
      </c>
      <c r="K70" s="81">
        <f t="shared" si="8"/>
        <v>16.2</v>
      </c>
      <c r="L70" s="81">
        <f t="shared" si="8"/>
        <v>14.4</v>
      </c>
      <c r="M70" s="81">
        <f t="shared" si="8"/>
        <v>16.8</v>
      </c>
      <c r="N70" s="81">
        <f t="shared" si="8"/>
        <v>20</v>
      </c>
      <c r="O70" s="81">
        <f t="shared" si="8"/>
        <v>28.6</v>
      </c>
      <c r="P70" s="81">
        <f t="shared" si="8"/>
        <v>36</v>
      </c>
      <c r="Q70" s="81">
        <f t="shared" si="8"/>
        <v>51.4</v>
      </c>
      <c r="R70" s="81">
        <f t="shared" si="8"/>
        <v>91.2</v>
      </c>
      <c r="S70" s="81">
        <f t="shared" si="8"/>
        <v>135.4</v>
      </c>
      <c r="T70" s="81">
        <f t="shared" si="8"/>
        <v>263</v>
      </c>
    </row>
    <row r="71" spans="1:20" ht="15" customHeight="1">
      <c r="A71" s="64" t="s">
        <v>114</v>
      </c>
      <c r="B71" s="81">
        <f t="shared" ref="B71:T71" si="9">AVERAGE(B17:B21)</f>
        <v>766.4</v>
      </c>
      <c r="C71" s="81">
        <f t="shared" si="9"/>
        <v>16</v>
      </c>
      <c r="D71" s="81">
        <f t="shared" si="9"/>
        <v>6.4</v>
      </c>
      <c r="E71" s="81">
        <f t="shared" si="9"/>
        <v>9.4</v>
      </c>
      <c r="F71" s="81">
        <f t="shared" si="9"/>
        <v>18.2</v>
      </c>
      <c r="G71" s="81">
        <f t="shared" si="9"/>
        <v>21</v>
      </c>
      <c r="H71" s="81">
        <f t="shared" si="9"/>
        <v>13.2</v>
      </c>
      <c r="I71" s="81">
        <f t="shared" si="9"/>
        <v>11.2</v>
      </c>
      <c r="J71" s="81">
        <f t="shared" si="9"/>
        <v>14.2</v>
      </c>
      <c r="K71" s="81">
        <f t="shared" si="9"/>
        <v>15.4</v>
      </c>
      <c r="L71" s="81">
        <f t="shared" si="9"/>
        <v>13.2</v>
      </c>
      <c r="M71" s="81">
        <f t="shared" si="9"/>
        <v>17.2</v>
      </c>
      <c r="N71" s="81">
        <f t="shared" si="9"/>
        <v>19</v>
      </c>
      <c r="O71" s="81">
        <f t="shared" si="9"/>
        <v>26.6</v>
      </c>
      <c r="P71" s="81">
        <f t="shared" si="9"/>
        <v>32</v>
      </c>
      <c r="Q71" s="81">
        <f t="shared" si="9"/>
        <v>47</v>
      </c>
      <c r="R71" s="81">
        <f t="shared" si="9"/>
        <v>88.4</v>
      </c>
      <c r="S71" s="81">
        <f t="shared" si="9"/>
        <v>129.19999999999999</v>
      </c>
      <c r="T71" s="81">
        <f t="shared" si="9"/>
        <v>268.8</v>
      </c>
    </row>
    <row r="72" spans="1:20" ht="15" customHeight="1">
      <c r="A72" s="64" t="s">
        <v>113</v>
      </c>
      <c r="B72" s="81">
        <f t="shared" ref="B72:T72" si="10">AVERAGE(B18:B22)</f>
        <v>734.6</v>
      </c>
      <c r="C72" s="81">
        <f t="shared" si="10"/>
        <v>14.8</v>
      </c>
      <c r="D72" s="81">
        <f t="shared" si="10"/>
        <v>6.6</v>
      </c>
      <c r="E72" s="81">
        <f t="shared" si="10"/>
        <v>10.4</v>
      </c>
      <c r="F72" s="81">
        <f t="shared" si="10"/>
        <v>16.600000000000001</v>
      </c>
      <c r="G72" s="81">
        <f t="shared" si="10"/>
        <v>19.8</v>
      </c>
      <c r="H72" s="81">
        <f t="shared" si="10"/>
        <v>13</v>
      </c>
      <c r="I72" s="81">
        <f t="shared" si="10"/>
        <v>10.8</v>
      </c>
      <c r="J72" s="81">
        <f t="shared" si="10"/>
        <v>14.2</v>
      </c>
      <c r="K72" s="81">
        <f t="shared" si="10"/>
        <v>15.8</v>
      </c>
      <c r="L72" s="81">
        <f t="shared" si="10"/>
        <v>12.6</v>
      </c>
      <c r="M72" s="81">
        <f t="shared" si="10"/>
        <v>17.600000000000001</v>
      </c>
      <c r="N72" s="81">
        <f t="shared" si="10"/>
        <v>17.399999999999999</v>
      </c>
      <c r="O72" s="81">
        <f t="shared" si="10"/>
        <v>25.8</v>
      </c>
      <c r="P72" s="81">
        <f t="shared" si="10"/>
        <v>29.4</v>
      </c>
      <c r="Q72" s="81">
        <f t="shared" si="10"/>
        <v>44</v>
      </c>
      <c r="R72" s="81">
        <f t="shared" si="10"/>
        <v>83</v>
      </c>
      <c r="S72" s="81">
        <f t="shared" si="10"/>
        <v>122</v>
      </c>
      <c r="T72" s="81">
        <f t="shared" si="10"/>
        <v>260.8</v>
      </c>
    </row>
    <row r="73" spans="1:20" ht="15" customHeight="1">
      <c r="A73" s="64" t="s">
        <v>112</v>
      </c>
      <c r="B73" s="81">
        <f t="shared" ref="B73:T73" si="11">AVERAGE(B19:B23)</f>
        <v>680.2</v>
      </c>
      <c r="C73" s="81">
        <f t="shared" si="11"/>
        <v>12.2</v>
      </c>
      <c r="D73" s="81">
        <f t="shared" si="11"/>
        <v>5.4</v>
      </c>
      <c r="E73" s="81">
        <f t="shared" si="11"/>
        <v>10.199999999999999</v>
      </c>
      <c r="F73" s="81">
        <f t="shared" si="11"/>
        <v>14.6</v>
      </c>
      <c r="G73" s="81">
        <f t="shared" si="11"/>
        <v>18</v>
      </c>
      <c r="H73" s="81">
        <f t="shared" si="11"/>
        <v>12</v>
      </c>
      <c r="I73" s="81">
        <f t="shared" si="11"/>
        <v>11.8</v>
      </c>
      <c r="J73" s="81">
        <f t="shared" si="11"/>
        <v>13.6</v>
      </c>
      <c r="K73" s="81">
        <f t="shared" si="11"/>
        <v>15.4</v>
      </c>
      <c r="L73" s="81">
        <f t="shared" si="11"/>
        <v>10.8</v>
      </c>
      <c r="M73" s="81">
        <f t="shared" si="11"/>
        <v>17</v>
      </c>
      <c r="N73" s="81">
        <f t="shared" si="11"/>
        <v>16</v>
      </c>
      <c r="O73" s="81">
        <f t="shared" si="11"/>
        <v>22.6</v>
      </c>
      <c r="P73" s="81">
        <f t="shared" si="11"/>
        <v>26</v>
      </c>
      <c r="Q73" s="81">
        <f t="shared" si="11"/>
        <v>42</v>
      </c>
      <c r="R73" s="81">
        <f t="shared" si="11"/>
        <v>72.599999999999994</v>
      </c>
      <c r="S73" s="81">
        <f t="shared" si="11"/>
        <v>114.2</v>
      </c>
      <c r="T73" s="81">
        <f t="shared" si="11"/>
        <v>245.8</v>
      </c>
    </row>
    <row r="74" spans="1:20" ht="15" customHeight="1">
      <c r="A74" s="64" t="s">
        <v>110</v>
      </c>
      <c r="B74" s="81">
        <f t="shared" ref="B74:T74" si="12">AVERAGE(B20:B24)</f>
        <v>664.6</v>
      </c>
      <c r="C74" s="81">
        <f t="shared" si="12"/>
        <v>12</v>
      </c>
      <c r="D74" s="81">
        <f t="shared" si="12"/>
        <v>5.4</v>
      </c>
      <c r="E74" s="81">
        <f t="shared" si="12"/>
        <v>8.8000000000000007</v>
      </c>
      <c r="F74" s="81">
        <f t="shared" si="12"/>
        <v>14.6</v>
      </c>
      <c r="G74" s="81">
        <f t="shared" si="12"/>
        <v>17.8</v>
      </c>
      <c r="H74" s="81">
        <f t="shared" si="12"/>
        <v>11.8</v>
      </c>
      <c r="I74" s="81">
        <f t="shared" si="12"/>
        <v>12.2</v>
      </c>
      <c r="J74" s="81">
        <f t="shared" si="12"/>
        <v>12</v>
      </c>
      <c r="K74" s="81">
        <f t="shared" si="12"/>
        <v>14.2</v>
      </c>
      <c r="L74" s="81">
        <f t="shared" si="12"/>
        <v>11.2</v>
      </c>
      <c r="M74" s="81">
        <f t="shared" si="12"/>
        <v>14</v>
      </c>
      <c r="N74" s="81">
        <f t="shared" si="12"/>
        <v>15.2</v>
      </c>
      <c r="O74" s="81">
        <f t="shared" si="12"/>
        <v>22</v>
      </c>
      <c r="P74" s="81">
        <f t="shared" si="12"/>
        <v>22.6</v>
      </c>
      <c r="Q74" s="81">
        <f t="shared" si="12"/>
        <v>39.200000000000003</v>
      </c>
      <c r="R74" s="81">
        <f t="shared" si="12"/>
        <v>67.599999999999994</v>
      </c>
      <c r="S74" s="81">
        <f t="shared" si="12"/>
        <v>110.2</v>
      </c>
      <c r="T74" s="81">
        <f t="shared" si="12"/>
        <v>253.8</v>
      </c>
    </row>
    <row r="75" spans="1:20" ht="15" customHeight="1">
      <c r="A75" s="64" t="s">
        <v>109</v>
      </c>
      <c r="B75" s="81">
        <f t="shared" ref="B75:T75" si="13">AVERAGE(B21:B25)</f>
        <v>642.79999999999995</v>
      </c>
      <c r="C75" s="81">
        <f t="shared" si="13"/>
        <v>9.1999999999999993</v>
      </c>
      <c r="D75" s="81">
        <f t="shared" si="13"/>
        <v>4.4000000000000004</v>
      </c>
      <c r="E75" s="81">
        <f t="shared" si="13"/>
        <v>6.4</v>
      </c>
      <c r="F75" s="81">
        <f t="shared" si="13"/>
        <v>12.4</v>
      </c>
      <c r="G75" s="81">
        <f t="shared" si="13"/>
        <v>15.6</v>
      </c>
      <c r="H75" s="81">
        <f t="shared" si="13"/>
        <v>10.6</v>
      </c>
      <c r="I75" s="81">
        <f t="shared" si="13"/>
        <v>12</v>
      </c>
      <c r="J75" s="81">
        <f t="shared" si="13"/>
        <v>11.6</v>
      </c>
      <c r="K75" s="81">
        <f t="shared" si="13"/>
        <v>11.4</v>
      </c>
      <c r="L75" s="81">
        <f t="shared" si="13"/>
        <v>12.8</v>
      </c>
      <c r="M75" s="81">
        <f t="shared" si="13"/>
        <v>13.4</v>
      </c>
      <c r="N75" s="81">
        <f t="shared" si="13"/>
        <v>14.2</v>
      </c>
      <c r="O75" s="81">
        <f t="shared" si="13"/>
        <v>20.8</v>
      </c>
      <c r="P75" s="81">
        <f t="shared" si="13"/>
        <v>21.6</v>
      </c>
      <c r="Q75" s="81">
        <f t="shared" si="13"/>
        <v>39.6</v>
      </c>
      <c r="R75" s="81">
        <f t="shared" si="13"/>
        <v>64.400000000000006</v>
      </c>
      <c r="S75" s="81">
        <f t="shared" si="13"/>
        <v>109.8</v>
      </c>
      <c r="T75" s="81">
        <f t="shared" si="13"/>
        <v>252.6</v>
      </c>
    </row>
    <row r="76" spans="1:20" ht="15" customHeight="1">
      <c r="A76" s="64" t="s">
        <v>108</v>
      </c>
      <c r="B76" s="81">
        <f t="shared" ref="B76:T76" si="14">AVERAGE(B22:B26)</f>
        <v>629.4</v>
      </c>
      <c r="C76" s="81">
        <f t="shared" si="14"/>
        <v>8.1999999999999993</v>
      </c>
      <c r="D76" s="81">
        <f t="shared" si="14"/>
        <v>4.5999999999999996</v>
      </c>
      <c r="E76" s="81">
        <f t="shared" si="14"/>
        <v>5.8</v>
      </c>
      <c r="F76" s="81">
        <f t="shared" si="14"/>
        <v>11.2</v>
      </c>
      <c r="G76" s="81">
        <f t="shared" si="14"/>
        <v>14</v>
      </c>
      <c r="H76" s="81">
        <f t="shared" si="14"/>
        <v>10.4</v>
      </c>
      <c r="I76" s="81">
        <f t="shared" si="14"/>
        <v>12</v>
      </c>
      <c r="J76" s="81">
        <f t="shared" si="14"/>
        <v>12</v>
      </c>
      <c r="K76" s="81">
        <f t="shared" si="14"/>
        <v>12</v>
      </c>
      <c r="L76" s="81">
        <f t="shared" si="14"/>
        <v>12.4</v>
      </c>
      <c r="M76" s="81">
        <f t="shared" si="14"/>
        <v>12.6</v>
      </c>
      <c r="N76" s="81">
        <f t="shared" si="14"/>
        <v>12.6</v>
      </c>
      <c r="O76" s="81">
        <f t="shared" si="14"/>
        <v>19.600000000000001</v>
      </c>
      <c r="P76" s="81">
        <f t="shared" si="14"/>
        <v>23.8</v>
      </c>
      <c r="Q76" s="81">
        <f t="shared" si="14"/>
        <v>37.4</v>
      </c>
      <c r="R76" s="81">
        <f t="shared" si="14"/>
        <v>60.8</v>
      </c>
      <c r="S76" s="81">
        <f t="shared" si="14"/>
        <v>105.4</v>
      </c>
      <c r="T76" s="81">
        <f t="shared" si="14"/>
        <v>254.6</v>
      </c>
    </row>
    <row r="77" spans="1:20" ht="15" customHeight="1">
      <c r="A77" s="64" t="s">
        <v>107</v>
      </c>
      <c r="B77" s="81">
        <f t="shared" ref="B77:T77" si="15">AVERAGE(B23:B27)</f>
        <v>619</v>
      </c>
      <c r="C77" s="81">
        <f t="shared" si="15"/>
        <v>7.2</v>
      </c>
      <c r="D77" s="81">
        <f t="shared" si="15"/>
        <v>4.4000000000000004</v>
      </c>
      <c r="E77" s="81">
        <f t="shared" si="15"/>
        <v>5</v>
      </c>
      <c r="F77" s="81">
        <f t="shared" si="15"/>
        <v>10.199999999999999</v>
      </c>
      <c r="G77" s="81">
        <f t="shared" si="15"/>
        <v>15</v>
      </c>
      <c r="H77" s="81">
        <f t="shared" si="15"/>
        <v>10.6</v>
      </c>
      <c r="I77" s="81">
        <f t="shared" si="15"/>
        <v>11</v>
      </c>
      <c r="J77" s="81">
        <f t="shared" si="15"/>
        <v>11.8</v>
      </c>
      <c r="K77" s="81">
        <f t="shared" si="15"/>
        <v>10.6</v>
      </c>
      <c r="L77" s="81">
        <f t="shared" si="15"/>
        <v>12.6</v>
      </c>
      <c r="M77" s="81">
        <f t="shared" si="15"/>
        <v>12.2</v>
      </c>
      <c r="N77" s="81">
        <f t="shared" si="15"/>
        <v>12.6</v>
      </c>
      <c r="O77" s="81">
        <f t="shared" si="15"/>
        <v>19</v>
      </c>
      <c r="P77" s="81">
        <f t="shared" si="15"/>
        <v>23.4</v>
      </c>
      <c r="Q77" s="81">
        <f t="shared" si="15"/>
        <v>36.4</v>
      </c>
      <c r="R77" s="81">
        <f t="shared" si="15"/>
        <v>58.8</v>
      </c>
      <c r="S77" s="81">
        <f t="shared" si="15"/>
        <v>98.4</v>
      </c>
      <c r="T77" s="81">
        <f t="shared" si="15"/>
        <v>259.8</v>
      </c>
    </row>
    <row r="78" spans="1:20" ht="15" customHeight="1">
      <c r="A78" s="64" t="s">
        <v>106</v>
      </c>
      <c r="B78" s="81">
        <f t="shared" ref="B78:T78" si="16">AVERAGE(B24:B28)</f>
        <v>633.79999999999995</v>
      </c>
      <c r="C78" s="81">
        <f t="shared" si="16"/>
        <v>7.2</v>
      </c>
      <c r="D78" s="81">
        <f t="shared" si="16"/>
        <v>4.8</v>
      </c>
      <c r="E78" s="81">
        <f t="shared" si="16"/>
        <v>4.2</v>
      </c>
      <c r="F78" s="81">
        <f t="shared" si="16"/>
        <v>12</v>
      </c>
      <c r="G78" s="81">
        <f t="shared" si="16"/>
        <v>14.8</v>
      </c>
      <c r="H78" s="81">
        <f t="shared" si="16"/>
        <v>10.199999999999999</v>
      </c>
      <c r="I78" s="81">
        <f t="shared" si="16"/>
        <v>10.4</v>
      </c>
      <c r="J78" s="81">
        <f t="shared" si="16"/>
        <v>11.6</v>
      </c>
      <c r="K78" s="81">
        <f t="shared" si="16"/>
        <v>10.199999999999999</v>
      </c>
      <c r="L78" s="81">
        <f t="shared" si="16"/>
        <v>13</v>
      </c>
      <c r="M78" s="81">
        <f t="shared" si="16"/>
        <v>11.6</v>
      </c>
      <c r="N78" s="81">
        <f t="shared" si="16"/>
        <v>12.8</v>
      </c>
      <c r="O78" s="81">
        <f t="shared" si="16"/>
        <v>19.399999999999999</v>
      </c>
      <c r="P78" s="81">
        <f t="shared" si="16"/>
        <v>23</v>
      </c>
      <c r="Q78" s="81">
        <f t="shared" si="16"/>
        <v>35.4</v>
      </c>
      <c r="R78" s="81">
        <f t="shared" si="16"/>
        <v>60.4</v>
      </c>
      <c r="S78" s="81">
        <f t="shared" si="16"/>
        <v>97.4</v>
      </c>
      <c r="T78" s="81">
        <f t="shared" si="16"/>
        <v>275.39999999999998</v>
      </c>
    </row>
    <row r="79" spans="1:20" ht="15" customHeight="1">
      <c r="A79" s="64" t="s">
        <v>105</v>
      </c>
      <c r="B79" s="81">
        <f t="shared" ref="B79:T79" si="17">AVERAGE(B25:B29)</f>
        <v>630.20000000000005</v>
      </c>
      <c r="C79" s="81">
        <f t="shared" si="17"/>
        <v>6.8</v>
      </c>
      <c r="D79" s="81">
        <f t="shared" si="17"/>
        <v>4</v>
      </c>
      <c r="E79" s="81">
        <f t="shared" si="17"/>
        <v>4.5999999999999996</v>
      </c>
      <c r="F79" s="81">
        <f t="shared" si="17"/>
        <v>11.6</v>
      </c>
      <c r="G79" s="81">
        <f t="shared" si="17"/>
        <v>12</v>
      </c>
      <c r="H79" s="81">
        <f t="shared" si="17"/>
        <v>10.199999999999999</v>
      </c>
      <c r="I79" s="81">
        <f t="shared" si="17"/>
        <v>9.8000000000000007</v>
      </c>
      <c r="J79" s="81">
        <f t="shared" si="17"/>
        <v>12.2</v>
      </c>
      <c r="K79" s="81">
        <f t="shared" si="17"/>
        <v>11.2</v>
      </c>
      <c r="L79" s="81">
        <f t="shared" si="17"/>
        <v>12.2</v>
      </c>
      <c r="M79" s="81">
        <f t="shared" si="17"/>
        <v>10.8</v>
      </c>
      <c r="N79" s="81">
        <f t="shared" si="17"/>
        <v>13.6</v>
      </c>
      <c r="O79" s="81">
        <f t="shared" si="17"/>
        <v>19.399999999999999</v>
      </c>
      <c r="P79" s="81">
        <f t="shared" si="17"/>
        <v>22.6</v>
      </c>
      <c r="Q79" s="81">
        <f t="shared" si="17"/>
        <v>34</v>
      </c>
      <c r="R79" s="81">
        <f t="shared" si="17"/>
        <v>59.8</v>
      </c>
      <c r="S79" s="81">
        <f t="shared" si="17"/>
        <v>94.2</v>
      </c>
      <c r="T79" s="81">
        <f t="shared" si="17"/>
        <v>281.2</v>
      </c>
    </row>
    <row r="80" spans="1:20" ht="15" customHeight="1">
      <c r="A80" s="64" t="s">
        <v>104</v>
      </c>
      <c r="B80" s="81">
        <f t="shared" ref="B80:T80" si="18">AVERAGE(B26:B30)</f>
        <v>622</v>
      </c>
      <c r="C80" s="81">
        <f t="shared" si="18"/>
        <v>7.2</v>
      </c>
      <c r="D80" s="81">
        <f t="shared" si="18"/>
        <v>4.2</v>
      </c>
      <c r="E80" s="81">
        <f t="shared" si="18"/>
        <v>5</v>
      </c>
      <c r="F80" s="81">
        <f t="shared" si="18"/>
        <v>12.6</v>
      </c>
      <c r="G80" s="81">
        <f t="shared" si="18"/>
        <v>11.4</v>
      </c>
      <c r="H80" s="81">
        <f t="shared" si="18"/>
        <v>8.8000000000000007</v>
      </c>
      <c r="I80" s="81">
        <f t="shared" si="18"/>
        <v>9.8000000000000007</v>
      </c>
      <c r="J80" s="81">
        <f t="shared" si="18"/>
        <v>11.4</v>
      </c>
      <c r="K80" s="81">
        <f t="shared" si="18"/>
        <v>12</v>
      </c>
      <c r="L80" s="81">
        <f t="shared" si="18"/>
        <v>12.4</v>
      </c>
      <c r="M80" s="81">
        <f t="shared" si="18"/>
        <v>11.8</v>
      </c>
      <c r="N80" s="81">
        <f t="shared" si="18"/>
        <v>15.4</v>
      </c>
      <c r="O80" s="81">
        <f t="shared" si="18"/>
        <v>17.8</v>
      </c>
      <c r="P80" s="81">
        <f t="shared" si="18"/>
        <v>23.8</v>
      </c>
      <c r="Q80" s="81">
        <f t="shared" si="18"/>
        <v>30.2</v>
      </c>
      <c r="R80" s="81">
        <f t="shared" si="18"/>
        <v>60.6</v>
      </c>
      <c r="S80" s="81">
        <f t="shared" si="18"/>
        <v>84.8</v>
      </c>
      <c r="T80" s="81">
        <f t="shared" si="18"/>
        <v>282.8</v>
      </c>
    </row>
    <row r="81" spans="1:20" ht="15" customHeight="1">
      <c r="A81" s="64" t="s">
        <v>103</v>
      </c>
      <c r="B81" s="81">
        <f t="shared" ref="B81:T81" si="19">AVERAGE(B27:B31)</f>
        <v>623.4</v>
      </c>
      <c r="C81" s="81">
        <f t="shared" si="19"/>
        <v>7.6</v>
      </c>
      <c r="D81" s="81">
        <f t="shared" si="19"/>
        <v>3.6</v>
      </c>
      <c r="E81" s="81">
        <f t="shared" si="19"/>
        <v>4.8</v>
      </c>
      <c r="F81" s="81">
        <f t="shared" si="19"/>
        <v>11.4</v>
      </c>
      <c r="G81" s="81">
        <f t="shared" si="19"/>
        <v>11.2</v>
      </c>
      <c r="H81" s="81">
        <f t="shared" si="19"/>
        <v>8.4</v>
      </c>
      <c r="I81" s="81">
        <f t="shared" si="19"/>
        <v>9.6</v>
      </c>
      <c r="J81" s="81">
        <f t="shared" si="19"/>
        <v>10.199999999999999</v>
      </c>
      <c r="K81" s="81">
        <f t="shared" si="19"/>
        <v>10.199999999999999</v>
      </c>
      <c r="L81" s="81">
        <f t="shared" si="19"/>
        <v>12.6</v>
      </c>
      <c r="M81" s="81">
        <f t="shared" si="19"/>
        <v>13</v>
      </c>
      <c r="N81" s="81">
        <f t="shared" si="19"/>
        <v>16.399999999999999</v>
      </c>
      <c r="O81" s="81">
        <f t="shared" si="19"/>
        <v>18.2</v>
      </c>
      <c r="P81" s="81">
        <f t="shared" si="19"/>
        <v>21.4</v>
      </c>
      <c r="Q81" s="81">
        <f t="shared" si="19"/>
        <v>30.8</v>
      </c>
      <c r="R81" s="81">
        <f t="shared" si="19"/>
        <v>63.4</v>
      </c>
      <c r="S81" s="81">
        <f t="shared" si="19"/>
        <v>86.8</v>
      </c>
      <c r="T81" s="81">
        <f t="shared" si="19"/>
        <v>283.8</v>
      </c>
    </row>
    <row r="82" spans="1:20" ht="15" customHeight="1">
      <c r="A82" s="64" t="s">
        <v>102</v>
      </c>
      <c r="B82" s="81">
        <f t="shared" ref="B82:T82" si="20">AVERAGE(B28:B32)</f>
        <v>626.6</v>
      </c>
      <c r="C82" s="81">
        <f t="shared" si="20"/>
        <v>7</v>
      </c>
      <c r="D82" s="81">
        <f t="shared" si="20"/>
        <v>2.6</v>
      </c>
      <c r="E82" s="81">
        <f t="shared" si="20"/>
        <v>4.8</v>
      </c>
      <c r="F82" s="81">
        <f t="shared" si="20"/>
        <v>14</v>
      </c>
      <c r="G82" s="81">
        <f t="shared" si="20"/>
        <v>10.199999999999999</v>
      </c>
      <c r="H82" s="81">
        <f t="shared" si="20"/>
        <v>7.4</v>
      </c>
      <c r="I82" s="81">
        <f t="shared" si="20"/>
        <v>10.4</v>
      </c>
      <c r="J82" s="81">
        <f t="shared" si="20"/>
        <v>9</v>
      </c>
      <c r="K82" s="81">
        <f t="shared" si="20"/>
        <v>9.6</v>
      </c>
      <c r="L82" s="81">
        <f t="shared" si="20"/>
        <v>12.8</v>
      </c>
      <c r="M82" s="81">
        <f t="shared" si="20"/>
        <v>13</v>
      </c>
      <c r="N82" s="81">
        <f t="shared" si="20"/>
        <v>15.6</v>
      </c>
      <c r="O82" s="81">
        <f t="shared" si="20"/>
        <v>16.8</v>
      </c>
      <c r="P82" s="81">
        <f t="shared" si="20"/>
        <v>22.2</v>
      </c>
      <c r="Q82" s="81">
        <f t="shared" si="20"/>
        <v>30.2</v>
      </c>
      <c r="R82" s="81">
        <f t="shared" si="20"/>
        <v>64</v>
      </c>
      <c r="S82" s="81">
        <f t="shared" si="20"/>
        <v>89.2</v>
      </c>
      <c r="T82" s="81">
        <f t="shared" si="20"/>
        <v>287.8</v>
      </c>
    </row>
    <row r="83" spans="1:20" ht="15" customHeight="1">
      <c r="A83" s="64" t="s">
        <v>66</v>
      </c>
      <c r="B83" s="81">
        <f t="shared" ref="B83:T96" si="21">AVERAGE(B29:B33)</f>
        <v>620.6</v>
      </c>
      <c r="C83" s="81">
        <f t="shared" si="21"/>
        <v>5.8</v>
      </c>
      <c r="D83" s="81">
        <f t="shared" si="21"/>
        <v>2.6</v>
      </c>
      <c r="E83" s="81">
        <f t="shared" si="21"/>
        <v>4.5999999999999996</v>
      </c>
      <c r="F83" s="81">
        <f t="shared" si="21"/>
        <v>13.8</v>
      </c>
      <c r="G83" s="81">
        <f t="shared" si="21"/>
        <v>11.2</v>
      </c>
      <c r="H83" s="81">
        <f t="shared" si="21"/>
        <v>6</v>
      </c>
      <c r="I83" s="81">
        <f t="shared" si="21"/>
        <v>9.6</v>
      </c>
      <c r="J83" s="81">
        <f t="shared" si="21"/>
        <v>8.4</v>
      </c>
      <c r="K83" s="81">
        <f t="shared" si="21"/>
        <v>11.2</v>
      </c>
      <c r="L83" s="81">
        <f t="shared" si="21"/>
        <v>11.6</v>
      </c>
      <c r="M83" s="81">
        <f t="shared" si="21"/>
        <v>14.4</v>
      </c>
      <c r="N83" s="81">
        <f t="shared" si="21"/>
        <v>16.8</v>
      </c>
      <c r="O83" s="81">
        <f t="shared" si="21"/>
        <v>16</v>
      </c>
      <c r="P83" s="81">
        <f t="shared" si="21"/>
        <v>22.8</v>
      </c>
      <c r="Q83" s="81">
        <f t="shared" si="21"/>
        <v>29.2</v>
      </c>
      <c r="R83" s="81">
        <f t="shared" si="21"/>
        <v>66.2</v>
      </c>
      <c r="S83" s="81">
        <f t="shared" si="21"/>
        <v>93.2</v>
      </c>
      <c r="T83" s="81">
        <f t="shared" si="21"/>
        <v>277.2</v>
      </c>
    </row>
    <row r="84" spans="1:20" ht="15" customHeight="1">
      <c r="A84" s="64" t="s">
        <v>67</v>
      </c>
      <c r="B84" s="81">
        <f t="shared" si="21"/>
        <v>614.20000000000005</v>
      </c>
      <c r="C84" s="81">
        <f t="shared" si="21"/>
        <v>5.4</v>
      </c>
      <c r="D84" s="81">
        <f t="shared" si="21"/>
        <v>2.6</v>
      </c>
      <c r="E84" s="81">
        <f t="shared" si="21"/>
        <v>4</v>
      </c>
      <c r="F84" s="81">
        <f t="shared" si="21"/>
        <v>15.2</v>
      </c>
      <c r="G84" s="81">
        <f t="shared" si="21"/>
        <v>11</v>
      </c>
      <c r="H84" s="81">
        <f t="shared" si="21"/>
        <v>5.6</v>
      </c>
      <c r="I84" s="81">
        <f t="shared" si="21"/>
        <v>9</v>
      </c>
      <c r="J84" s="81">
        <f t="shared" si="21"/>
        <v>7.6</v>
      </c>
      <c r="K84" s="81">
        <f t="shared" si="21"/>
        <v>11.4</v>
      </c>
      <c r="L84" s="81">
        <f t="shared" si="21"/>
        <v>12.8</v>
      </c>
      <c r="M84" s="81">
        <f t="shared" si="21"/>
        <v>16.2</v>
      </c>
      <c r="N84" s="81">
        <f t="shared" si="21"/>
        <v>18.2</v>
      </c>
      <c r="O84" s="81">
        <f t="shared" si="21"/>
        <v>14.8</v>
      </c>
      <c r="P84" s="81">
        <f t="shared" si="21"/>
        <v>23.6</v>
      </c>
      <c r="Q84" s="81">
        <f t="shared" si="21"/>
        <v>29.6</v>
      </c>
      <c r="R84" s="81">
        <f t="shared" si="21"/>
        <v>67</v>
      </c>
      <c r="S84" s="81">
        <f t="shared" si="21"/>
        <v>95.8</v>
      </c>
      <c r="T84" s="81">
        <f t="shared" si="21"/>
        <v>264.39999999999998</v>
      </c>
    </row>
    <row r="85" spans="1:20" ht="15" customHeight="1">
      <c r="A85" s="64" t="s">
        <v>68</v>
      </c>
      <c r="B85" s="81">
        <f t="shared" si="21"/>
        <v>602.4</v>
      </c>
      <c r="C85" s="81">
        <f t="shared" si="21"/>
        <v>4.5999999999999996</v>
      </c>
      <c r="D85" s="81">
        <f t="shared" si="21"/>
        <v>2.8</v>
      </c>
      <c r="E85" s="81">
        <f t="shared" si="21"/>
        <v>3.8</v>
      </c>
      <c r="F85" s="81">
        <f t="shared" si="21"/>
        <v>14.4</v>
      </c>
      <c r="G85" s="81">
        <f t="shared" si="21"/>
        <v>11.4</v>
      </c>
      <c r="H85" s="81">
        <f t="shared" si="21"/>
        <v>4.8</v>
      </c>
      <c r="I85" s="81">
        <f t="shared" si="21"/>
        <v>9</v>
      </c>
      <c r="J85" s="81">
        <f t="shared" si="21"/>
        <v>7.8</v>
      </c>
      <c r="K85" s="81">
        <f t="shared" si="21"/>
        <v>11.8</v>
      </c>
      <c r="L85" s="81">
        <f t="shared" si="21"/>
        <v>11</v>
      </c>
      <c r="M85" s="81">
        <f t="shared" si="21"/>
        <v>14.6</v>
      </c>
      <c r="N85" s="81">
        <f t="shared" si="21"/>
        <v>16.2</v>
      </c>
      <c r="O85" s="81">
        <f t="shared" si="21"/>
        <v>16.600000000000001</v>
      </c>
      <c r="P85" s="81">
        <f t="shared" si="21"/>
        <v>20.8</v>
      </c>
      <c r="Q85" s="81">
        <f t="shared" si="21"/>
        <v>28.2</v>
      </c>
      <c r="R85" s="81">
        <f t="shared" si="21"/>
        <v>62.4</v>
      </c>
      <c r="S85" s="81">
        <f t="shared" si="21"/>
        <v>100.2</v>
      </c>
      <c r="T85" s="81">
        <f t="shared" si="21"/>
        <v>262</v>
      </c>
    </row>
    <row r="86" spans="1:20" ht="15" customHeight="1">
      <c r="A86" s="64" t="s">
        <v>69</v>
      </c>
      <c r="B86" s="81">
        <f t="shared" si="21"/>
        <v>593.79999999999995</v>
      </c>
      <c r="C86" s="81">
        <f t="shared" si="21"/>
        <v>3.6</v>
      </c>
      <c r="D86" s="81">
        <f t="shared" si="21"/>
        <v>2.6</v>
      </c>
      <c r="E86" s="81">
        <f t="shared" si="21"/>
        <v>3.2</v>
      </c>
      <c r="F86" s="81">
        <f t="shared" si="21"/>
        <v>15.2</v>
      </c>
      <c r="G86" s="81">
        <f t="shared" si="21"/>
        <v>9.8000000000000007</v>
      </c>
      <c r="H86" s="81">
        <f t="shared" si="21"/>
        <v>4.5999999999999996</v>
      </c>
      <c r="I86" s="81">
        <f t="shared" si="21"/>
        <v>8.6</v>
      </c>
      <c r="J86" s="81">
        <f t="shared" si="21"/>
        <v>7.4</v>
      </c>
      <c r="K86" s="81">
        <f t="shared" si="21"/>
        <v>12.6</v>
      </c>
      <c r="L86" s="81">
        <f t="shared" si="21"/>
        <v>11.2</v>
      </c>
      <c r="M86" s="81">
        <f t="shared" si="21"/>
        <v>13.6</v>
      </c>
      <c r="N86" s="81">
        <f t="shared" si="21"/>
        <v>16</v>
      </c>
      <c r="O86" s="81">
        <f t="shared" si="21"/>
        <v>15.2</v>
      </c>
      <c r="P86" s="81">
        <f t="shared" si="21"/>
        <v>20</v>
      </c>
      <c r="Q86" s="81">
        <f t="shared" si="21"/>
        <v>29.8</v>
      </c>
      <c r="R86" s="81">
        <f t="shared" si="21"/>
        <v>59.4</v>
      </c>
      <c r="S86" s="81">
        <f t="shared" si="21"/>
        <v>96.2</v>
      </c>
      <c r="T86" s="81">
        <f t="shared" si="21"/>
        <v>264.8</v>
      </c>
    </row>
    <row r="87" spans="1:20" ht="15" customHeight="1">
      <c r="A87" s="64" t="s">
        <v>76</v>
      </c>
      <c r="B87" s="81">
        <f t="shared" si="21"/>
        <v>584</v>
      </c>
      <c r="C87" s="81">
        <f t="shared" si="21"/>
        <v>3.8</v>
      </c>
      <c r="D87" s="81">
        <f t="shared" si="21"/>
        <v>2.4</v>
      </c>
      <c r="E87" s="81">
        <f t="shared" si="21"/>
        <v>2.4</v>
      </c>
      <c r="F87" s="81">
        <f t="shared" si="21"/>
        <v>14.2</v>
      </c>
      <c r="G87" s="81">
        <f t="shared" si="21"/>
        <v>9.4</v>
      </c>
      <c r="H87" s="81">
        <f t="shared" si="21"/>
        <v>3.6</v>
      </c>
      <c r="I87" s="81">
        <f t="shared" si="21"/>
        <v>7.8</v>
      </c>
      <c r="J87" s="81">
        <f t="shared" si="21"/>
        <v>6.8</v>
      </c>
      <c r="K87" s="81">
        <f t="shared" si="21"/>
        <v>12.2</v>
      </c>
      <c r="L87" s="81">
        <f t="shared" si="21"/>
        <v>11.2</v>
      </c>
      <c r="M87" s="81">
        <f t="shared" si="21"/>
        <v>15</v>
      </c>
      <c r="N87" s="81">
        <f t="shared" si="21"/>
        <v>14.8</v>
      </c>
      <c r="O87" s="81">
        <f t="shared" si="21"/>
        <v>17.2</v>
      </c>
      <c r="P87" s="81">
        <f t="shared" si="21"/>
        <v>18.2</v>
      </c>
      <c r="Q87" s="81">
        <f t="shared" si="21"/>
        <v>29.8</v>
      </c>
      <c r="R87" s="81">
        <f t="shared" si="21"/>
        <v>56.2</v>
      </c>
      <c r="S87" s="81">
        <f t="shared" si="21"/>
        <v>94.8</v>
      </c>
      <c r="T87" s="81">
        <f t="shared" si="21"/>
        <v>264.2</v>
      </c>
    </row>
    <row r="88" spans="1:20" ht="15" customHeight="1">
      <c r="A88" s="64" t="s">
        <v>77</v>
      </c>
      <c r="B88" s="81">
        <f t="shared" si="21"/>
        <v>575.20000000000005</v>
      </c>
      <c r="C88" s="81">
        <f t="shared" si="21"/>
        <v>3.8</v>
      </c>
      <c r="D88" s="81">
        <f t="shared" si="21"/>
        <v>2.2000000000000002</v>
      </c>
      <c r="E88" s="81">
        <f t="shared" si="21"/>
        <v>2</v>
      </c>
      <c r="F88" s="81">
        <f t="shared" si="21"/>
        <v>12.8</v>
      </c>
      <c r="G88" s="81">
        <f t="shared" si="21"/>
        <v>8.1999999999999993</v>
      </c>
      <c r="H88" s="81">
        <f t="shared" si="21"/>
        <v>4.2</v>
      </c>
      <c r="I88" s="81">
        <f t="shared" si="21"/>
        <v>7.4</v>
      </c>
      <c r="J88" s="81">
        <f t="shared" si="21"/>
        <v>7</v>
      </c>
      <c r="K88" s="81">
        <f t="shared" si="21"/>
        <v>11.8</v>
      </c>
      <c r="L88" s="81">
        <f t="shared" si="21"/>
        <v>13</v>
      </c>
      <c r="M88" s="81">
        <f t="shared" si="21"/>
        <v>14.6</v>
      </c>
      <c r="N88" s="81">
        <f t="shared" si="21"/>
        <v>13.8</v>
      </c>
      <c r="O88" s="81">
        <f t="shared" si="21"/>
        <v>18.2</v>
      </c>
      <c r="P88" s="81">
        <f t="shared" si="21"/>
        <v>18</v>
      </c>
      <c r="Q88" s="81">
        <f t="shared" si="21"/>
        <v>30.4</v>
      </c>
      <c r="R88" s="81">
        <f t="shared" si="21"/>
        <v>51.6</v>
      </c>
      <c r="S88" s="81">
        <f t="shared" si="21"/>
        <v>89.2</v>
      </c>
      <c r="T88" s="81">
        <f t="shared" si="21"/>
        <v>267</v>
      </c>
    </row>
    <row r="89" spans="1:20" ht="15" customHeight="1">
      <c r="A89" s="64" t="s">
        <v>80</v>
      </c>
      <c r="B89" s="81">
        <f t="shared" si="21"/>
        <v>575</v>
      </c>
      <c r="C89" s="81">
        <f t="shared" si="21"/>
        <v>3.2</v>
      </c>
      <c r="D89" s="81">
        <f t="shared" si="21"/>
        <v>1.8</v>
      </c>
      <c r="E89" s="81">
        <f t="shared" si="21"/>
        <v>1.6</v>
      </c>
      <c r="F89" s="81">
        <f t="shared" si="21"/>
        <v>11.8</v>
      </c>
      <c r="G89" s="81">
        <f t="shared" si="21"/>
        <v>8.8000000000000007</v>
      </c>
      <c r="H89" s="81">
        <f t="shared" si="21"/>
        <v>4.4000000000000004</v>
      </c>
      <c r="I89" s="81">
        <f t="shared" si="21"/>
        <v>8.1999999999999993</v>
      </c>
      <c r="J89" s="81">
        <f t="shared" si="21"/>
        <v>8.4</v>
      </c>
      <c r="K89" s="81">
        <f t="shared" si="21"/>
        <v>10</v>
      </c>
      <c r="L89" s="81">
        <f t="shared" si="21"/>
        <v>12.6</v>
      </c>
      <c r="M89" s="81">
        <f t="shared" si="21"/>
        <v>13.8</v>
      </c>
      <c r="N89" s="81">
        <f t="shared" si="21"/>
        <v>12.4</v>
      </c>
      <c r="O89" s="81">
        <f t="shared" si="21"/>
        <v>20.8</v>
      </c>
      <c r="P89" s="81">
        <f t="shared" si="21"/>
        <v>16.399999999999999</v>
      </c>
      <c r="Q89" s="81">
        <f t="shared" si="21"/>
        <v>30.8</v>
      </c>
      <c r="R89" s="81">
        <f t="shared" si="21"/>
        <v>48</v>
      </c>
      <c r="S89" s="81">
        <f t="shared" si="21"/>
        <v>84</v>
      </c>
      <c r="T89" s="81">
        <f t="shared" si="21"/>
        <v>278</v>
      </c>
    </row>
    <row r="90" spans="1:20" ht="15" customHeight="1">
      <c r="A90" s="64" t="s">
        <v>82</v>
      </c>
      <c r="B90" s="81">
        <f t="shared" si="21"/>
        <v>587</v>
      </c>
      <c r="C90" s="81">
        <f t="shared" si="21"/>
        <v>2.8</v>
      </c>
      <c r="D90" s="81">
        <f t="shared" si="21"/>
        <v>1</v>
      </c>
      <c r="E90" s="81">
        <f t="shared" si="21"/>
        <v>1.2</v>
      </c>
      <c r="F90" s="81">
        <f t="shared" si="21"/>
        <v>10.4</v>
      </c>
      <c r="G90" s="81">
        <f t="shared" si="21"/>
        <v>7.8</v>
      </c>
      <c r="H90" s="81">
        <f t="shared" si="21"/>
        <v>5.8</v>
      </c>
      <c r="I90" s="81">
        <f t="shared" si="21"/>
        <v>7</v>
      </c>
      <c r="J90" s="81">
        <f t="shared" si="21"/>
        <v>8.8000000000000007</v>
      </c>
      <c r="K90" s="81">
        <f t="shared" si="21"/>
        <v>8.6</v>
      </c>
      <c r="L90" s="81">
        <f t="shared" si="21"/>
        <v>14.2</v>
      </c>
      <c r="M90" s="81">
        <f t="shared" si="21"/>
        <v>16</v>
      </c>
      <c r="N90" s="81">
        <f t="shared" si="21"/>
        <v>13.8</v>
      </c>
      <c r="O90" s="81">
        <f t="shared" si="21"/>
        <v>18.8</v>
      </c>
      <c r="P90" s="81">
        <f t="shared" si="21"/>
        <v>19</v>
      </c>
      <c r="Q90" s="81">
        <f t="shared" si="21"/>
        <v>33.6</v>
      </c>
      <c r="R90" s="81">
        <f t="shared" si="21"/>
        <v>48.8</v>
      </c>
      <c r="S90" s="81">
        <f t="shared" si="21"/>
        <v>85</v>
      </c>
      <c r="T90" s="81">
        <f t="shared" si="21"/>
        <v>284.39999999999998</v>
      </c>
    </row>
    <row r="91" spans="1:20">
      <c r="A91" s="64" t="s">
        <v>101</v>
      </c>
      <c r="B91" s="81">
        <f t="shared" si="21"/>
        <v>581.6</v>
      </c>
      <c r="C91" s="81">
        <f t="shared" si="21"/>
        <v>2.2000000000000002</v>
      </c>
      <c r="D91" s="81">
        <f t="shared" si="21"/>
        <v>1.2</v>
      </c>
      <c r="E91" s="81">
        <f t="shared" si="21"/>
        <v>0.8</v>
      </c>
      <c r="F91" s="81">
        <f t="shared" si="21"/>
        <v>8.8000000000000007</v>
      </c>
      <c r="G91" s="81">
        <f t="shared" si="21"/>
        <v>7.2</v>
      </c>
      <c r="H91" s="81">
        <f t="shared" si="21"/>
        <v>6.6</v>
      </c>
      <c r="I91" s="81">
        <f t="shared" si="21"/>
        <v>6.4</v>
      </c>
      <c r="J91" s="81">
        <f t="shared" si="21"/>
        <v>9.1999999999999993</v>
      </c>
      <c r="K91" s="81">
        <f t="shared" si="21"/>
        <v>8</v>
      </c>
      <c r="L91" s="81">
        <f t="shared" si="21"/>
        <v>14.8</v>
      </c>
      <c r="M91" s="81">
        <f t="shared" si="21"/>
        <v>16.8</v>
      </c>
      <c r="N91" s="81">
        <f t="shared" si="21"/>
        <v>14.8</v>
      </c>
      <c r="O91" s="81">
        <f t="shared" si="21"/>
        <v>19.8</v>
      </c>
      <c r="P91" s="81">
        <f t="shared" si="21"/>
        <v>20</v>
      </c>
      <c r="Q91" s="81">
        <f t="shared" si="21"/>
        <v>31</v>
      </c>
      <c r="R91" s="81">
        <f t="shared" si="21"/>
        <v>49.6</v>
      </c>
      <c r="S91" s="81">
        <f t="shared" si="21"/>
        <v>87.8</v>
      </c>
      <c r="T91" s="81">
        <f t="shared" si="21"/>
        <v>276.60000000000002</v>
      </c>
    </row>
    <row r="92" spans="1:20">
      <c r="A92" s="64" t="s">
        <v>129</v>
      </c>
      <c r="B92" s="81">
        <f t="shared" si="21"/>
        <v>584.6</v>
      </c>
      <c r="C92" s="81">
        <f t="shared" si="21"/>
        <v>1.8</v>
      </c>
      <c r="D92" s="81">
        <f t="shared" si="21"/>
        <v>1</v>
      </c>
      <c r="E92" s="81">
        <f t="shared" si="21"/>
        <v>0.6</v>
      </c>
      <c r="F92" s="81">
        <f t="shared" si="21"/>
        <v>7.8</v>
      </c>
      <c r="G92" s="81">
        <f t="shared" si="21"/>
        <v>6.8</v>
      </c>
      <c r="H92" s="81">
        <f t="shared" si="21"/>
        <v>7.4</v>
      </c>
      <c r="I92" s="81">
        <f t="shared" si="21"/>
        <v>7</v>
      </c>
      <c r="J92" s="81">
        <f t="shared" si="21"/>
        <v>9.8000000000000007</v>
      </c>
      <c r="K92" s="81">
        <f t="shared" si="21"/>
        <v>9</v>
      </c>
      <c r="L92" s="81">
        <f t="shared" si="21"/>
        <v>15.4</v>
      </c>
      <c r="M92" s="81">
        <f t="shared" si="21"/>
        <v>17</v>
      </c>
      <c r="N92" s="81">
        <f t="shared" si="21"/>
        <v>16.600000000000001</v>
      </c>
      <c r="O92" s="81">
        <f t="shared" si="21"/>
        <v>18</v>
      </c>
      <c r="P92" s="81">
        <f t="shared" si="21"/>
        <v>23</v>
      </c>
      <c r="Q92" s="81">
        <f t="shared" si="21"/>
        <v>32</v>
      </c>
      <c r="R92" s="81">
        <f t="shared" si="21"/>
        <v>49.2</v>
      </c>
      <c r="S92" s="81">
        <f t="shared" si="21"/>
        <v>91.6</v>
      </c>
      <c r="T92" s="81">
        <f t="shared" si="21"/>
        <v>270.60000000000002</v>
      </c>
    </row>
    <row r="93" spans="1:20">
      <c r="A93" s="82" t="s">
        <v>133</v>
      </c>
      <c r="B93" s="81">
        <f t="shared" si="21"/>
        <v>589.6</v>
      </c>
      <c r="C93" s="81">
        <f t="shared" si="21"/>
        <v>2.2000000000000002</v>
      </c>
      <c r="D93" s="81">
        <f t="shared" si="21"/>
        <v>0.8</v>
      </c>
      <c r="E93" s="81">
        <f t="shared" si="21"/>
        <v>1</v>
      </c>
      <c r="F93" s="81">
        <f t="shared" si="21"/>
        <v>7</v>
      </c>
      <c r="G93" s="81">
        <f t="shared" si="21"/>
        <v>6.6</v>
      </c>
      <c r="H93" s="81">
        <f t="shared" si="21"/>
        <v>7</v>
      </c>
      <c r="I93" s="81">
        <f t="shared" si="21"/>
        <v>7.2</v>
      </c>
      <c r="J93" s="81">
        <f t="shared" si="21"/>
        <v>9.8000000000000007</v>
      </c>
      <c r="K93" s="81">
        <f t="shared" si="21"/>
        <v>7.2</v>
      </c>
      <c r="L93" s="81">
        <f t="shared" si="21"/>
        <v>15.2</v>
      </c>
      <c r="M93" s="81">
        <f t="shared" si="21"/>
        <v>16.399999999999999</v>
      </c>
      <c r="N93" s="81">
        <f t="shared" si="21"/>
        <v>15.8</v>
      </c>
      <c r="O93" s="81">
        <f t="shared" si="21"/>
        <v>18.399999999999999</v>
      </c>
      <c r="P93" s="81">
        <f t="shared" si="21"/>
        <v>24.4</v>
      </c>
      <c r="Q93" s="81">
        <f t="shared" si="21"/>
        <v>29.6</v>
      </c>
      <c r="R93" s="81">
        <f t="shared" si="21"/>
        <v>49.8</v>
      </c>
      <c r="S93" s="81">
        <f t="shared" si="21"/>
        <v>94.8</v>
      </c>
      <c r="T93" s="81">
        <f t="shared" si="21"/>
        <v>276.39999999999998</v>
      </c>
    </row>
    <row r="94" spans="1:20">
      <c r="A94" s="82" t="s">
        <v>139</v>
      </c>
      <c r="B94" s="81">
        <f t="shared" si="21"/>
        <v>604.79999999999995</v>
      </c>
      <c r="C94" s="81">
        <f t="shared" si="21"/>
        <v>3.2</v>
      </c>
      <c r="D94" s="81">
        <f t="shared" si="21"/>
        <v>0.8</v>
      </c>
      <c r="E94" s="81">
        <f t="shared" si="21"/>
        <v>1.4</v>
      </c>
      <c r="F94" s="81">
        <f t="shared" si="21"/>
        <v>5.4</v>
      </c>
      <c r="G94" s="81">
        <f t="shared" si="21"/>
        <v>5.2</v>
      </c>
      <c r="H94" s="81">
        <f t="shared" si="21"/>
        <v>7.6</v>
      </c>
      <c r="I94" s="81">
        <f t="shared" si="21"/>
        <v>7</v>
      </c>
      <c r="J94" s="81">
        <f t="shared" si="21"/>
        <v>8.8000000000000007</v>
      </c>
      <c r="K94" s="81">
        <f t="shared" si="21"/>
        <v>9</v>
      </c>
      <c r="L94" s="81">
        <f t="shared" si="21"/>
        <v>15.4</v>
      </c>
      <c r="M94" s="81">
        <f t="shared" si="21"/>
        <v>19.2</v>
      </c>
      <c r="N94" s="81">
        <f t="shared" si="21"/>
        <v>17</v>
      </c>
      <c r="O94" s="81">
        <f t="shared" si="21"/>
        <v>17.399999999999999</v>
      </c>
      <c r="P94" s="81">
        <f t="shared" si="21"/>
        <v>25.6</v>
      </c>
      <c r="Q94" s="81">
        <f t="shared" si="21"/>
        <v>26.2</v>
      </c>
      <c r="R94" s="81">
        <f t="shared" si="21"/>
        <v>50.2</v>
      </c>
      <c r="S94" s="81">
        <f t="shared" si="21"/>
        <v>102.6</v>
      </c>
      <c r="T94" s="81">
        <f t="shared" si="21"/>
        <v>282.8</v>
      </c>
    </row>
    <row r="95" spans="1:20">
      <c r="A95" s="82" t="s">
        <v>142</v>
      </c>
      <c r="B95" s="81">
        <f t="shared" si="21"/>
        <v>627.20000000000005</v>
      </c>
      <c r="C95" s="81">
        <f t="shared" si="21"/>
        <v>3.8</v>
      </c>
      <c r="D95" s="81">
        <f t="shared" si="21"/>
        <v>1.2</v>
      </c>
      <c r="E95" s="81">
        <f t="shared" si="21"/>
        <v>1.6</v>
      </c>
      <c r="F95" s="81">
        <f t="shared" si="21"/>
        <v>6</v>
      </c>
      <c r="G95" s="81">
        <f t="shared" si="21"/>
        <v>6.4</v>
      </c>
      <c r="H95" s="81">
        <f t="shared" si="21"/>
        <v>7.8</v>
      </c>
      <c r="I95" s="81">
        <f t="shared" si="21"/>
        <v>8</v>
      </c>
      <c r="J95" s="81">
        <f t="shared" si="21"/>
        <v>9.8000000000000007</v>
      </c>
      <c r="K95" s="81">
        <f t="shared" si="21"/>
        <v>9.8000000000000007</v>
      </c>
      <c r="L95" s="81">
        <f t="shared" si="21"/>
        <v>17.2</v>
      </c>
      <c r="M95" s="81">
        <f t="shared" si="21"/>
        <v>17.600000000000001</v>
      </c>
      <c r="N95" s="81">
        <f t="shared" si="21"/>
        <v>18.399999999999999</v>
      </c>
      <c r="O95" s="81">
        <f t="shared" si="21"/>
        <v>18</v>
      </c>
      <c r="P95" s="81">
        <f t="shared" si="21"/>
        <v>25.8</v>
      </c>
      <c r="Q95" s="81">
        <f t="shared" si="21"/>
        <v>26.6</v>
      </c>
      <c r="R95" s="81">
        <f t="shared" si="21"/>
        <v>54.4</v>
      </c>
      <c r="S95" s="81">
        <f t="shared" si="21"/>
        <v>100.8</v>
      </c>
      <c r="T95" s="81">
        <f t="shared" si="21"/>
        <v>294</v>
      </c>
    </row>
    <row r="96" spans="1:20">
      <c r="A96" s="82" t="s">
        <v>148</v>
      </c>
      <c r="B96" s="81">
        <f t="shared" si="21"/>
        <v>669.8</v>
      </c>
      <c r="C96" s="81">
        <f t="shared" si="21"/>
        <v>3.6</v>
      </c>
      <c r="D96" s="81">
        <f t="shared" si="21"/>
        <v>1</v>
      </c>
      <c r="E96" s="81">
        <f t="shared" si="21"/>
        <v>2</v>
      </c>
      <c r="F96" s="81">
        <f t="shared" si="21"/>
        <v>5.4</v>
      </c>
      <c r="G96" s="81">
        <f t="shared" si="21"/>
        <v>7.2</v>
      </c>
      <c r="H96" s="81">
        <f t="shared" si="21"/>
        <v>7.6</v>
      </c>
      <c r="I96" s="81">
        <f t="shared" si="21"/>
        <v>8</v>
      </c>
      <c r="J96" s="81">
        <f t="shared" ref="J96:T96" si="22">AVERAGE(J42:J46)</f>
        <v>10.8</v>
      </c>
      <c r="K96" s="81">
        <f t="shared" si="22"/>
        <v>11</v>
      </c>
      <c r="L96" s="81">
        <f t="shared" si="22"/>
        <v>18.8</v>
      </c>
      <c r="M96" s="81">
        <f t="shared" si="22"/>
        <v>19.600000000000001</v>
      </c>
      <c r="N96" s="81">
        <f t="shared" si="22"/>
        <v>19</v>
      </c>
      <c r="O96" s="81">
        <f t="shared" si="22"/>
        <v>18.600000000000001</v>
      </c>
      <c r="P96" s="81">
        <f t="shared" si="22"/>
        <v>27.4</v>
      </c>
      <c r="Q96" s="81">
        <f t="shared" si="22"/>
        <v>28</v>
      </c>
      <c r="R96" s="81">
        <f t="shared" si="22"/>
        <v>57</v>
      </c>
      <c r="S96" s="81">
        <f t="shared" si="22"/>
        <v>105.8</v>
      </c>
      <c r="T96" s="81">
        <f t="shared" si="22"/>
        <v>319</v>
      </c>
    </row>
    <row r="97" spans="1:32" ht="13.5" thickBot="1">
      <c r="A97" s="83"/>
      <c r="B97" s="84"/>
      <c r="C97" s="84"/>
      <c r="D97" s="84"/>
      <c r="E97" s="84"/>
      <c r="F97" s="84"/>
      <c r="G97" s="84"/>
      <c r="H97" s="84"/>
      <c r="I97" s="84"/>
      <c r="J97" s="84"/>
      <c r="K97" s="84"/>
      <c r="L97" s="84"/>
      <c r="M97" s="84"/>
      <c r="N97" s="84"/>
      <c r="O97" s="84"/>
      <c r="P97" s="84"/>
      <c r="Q97" s="84"/>
      <c r="R97" s="84"/>
      <c r="S97" s="84"/>
      <c r="T97" s="84"/>
    </row>
    <row r="98" spans="1:32" ht="15" customHeight="1">
      <c r="A98" s="16"/>
      <c r="B98" s="18"/>
      <c r="C98" s="18"/>
      <c r="D98" s="18"/>
      <c r="E98" s="18"/>
      <c r="F98" s="18"/>
      <c r="G98" s="18"/>
      <c r="H98" s="18"/>
      <c r="I98" s="18"/>
      <c r="J98" s="18"/>
      <c r="K98" s="18"/>
      <c r="L98" s="18"/>
      <c r="M98" s="18"/>
      <c r="N98" s="18"/>
      <c r="O98" s="18"/>
      <c r="P98" s="18"/>
      <c r="Q98" s="18"/>
      <c r="R98" s="18"/>
      <c r="S98" s="18"/>
      <c r="T98" s="18"/>
    </row>
    <row r="99" spans="1:32" ht="15" customHeight="1">
      <c r="A99" s="45" t="s">
        <v>134</v>
      </c>
    </row>
    <row r="100" spans="1:32" ht="10.5" customHeight="1">
      <c r="A100" s="145" t="s">
        <v>178</v>
      </c>
      <c r="B100" s="145"/>
      <c r="C100" s="145"/>
      <c r="D100" s="145"/>
      <c r="E100" s="145"/>
      <c r="F100" s="145"/>
      <c r="G100" s="145"/>
      <c r="H100" s="145"/>
      <c r="I100" s="145"/>
      <c r="J100" s="145"/>
      <c r="K100" s="145"/>
      <c r="L100" s="145"/>
    </row>
    <row r="101" spans="1:32" ht="12" customHeight="1">
      <c r="A101" s="145"/>
      <c r="B101" s="145"/>
      <c r="C101" s="145"/>
      <c r="D101" s="145"/>
      <c r="E101" s="145"/>
      <c r="F101" s="145"/>
      <c r="G101" s="145"/>
      <c r="H101" s="145"/>
      <c r="I101" s="145"/>
      <c r="J101" s="145"/>
      <c r="K101" s="145"/>
      <c r="L101" s="145"/>
      <c r="N101" s="129"/>
      <c r="O101" s="129"/>
      <c r="P101" s="129"/>
      <c r="Q101" s="129"/>
      <c r="R101" s="129"/>
      <c r="S101" s="129"/>
      <c r="T101" s="129"/>
      <c r="U101" s="129"/>
      <c r="V101" s="129"/>
      <c r="W101" s="129"/>
      <c r="X101" s="129"/>
      <c r="Y101" s="129"/>
      <c r="Z101" s="129"/>
      <c r="AA101" s="129"/>
      <c r="AB101" s="129"/>
      <c r="AC101" s="129"/>
      <c r="AD101" s="129"/>
      <c r="AE101" s="129"/>
      <c r="AF101" s="129"/>
    </row>
    <row r="102" spans="1:32" ht="15" customHeight="1">
      <c r="A102" s="46" t="s">
        <v>177</v>
      </c>
    </row>
    <row r="103" spans="1:32">
      <c r="A103" s="46"/>
    </row>
    <row r="104" spans="1:32">
      <c r="A104" s="46" t="s">
        <v>147</v>
      </c>
    </row>
  </sheetData>
  <mergeCells count="3">
    <mergeCell ref="A1:P1"/>
    <mergeCell ref="A100:L101"/>
    <mergeCell ref="R1:S1"/>
  </mergeCells>
  <phoneticPr fontId="6" type="noConversion"/>
  <hyperlinks>
    <hyperlink ref="R1:S1" location="Contents!A1" display="back to contents"/>
  </hyperlinks>
  <pageMargins left="0.48" right="0.47" top="0.98425196850393704" bottom="0.98425196850393704" header="0.51181102362204722" footer="0.51181102362204722"/>
  <pageSetup paperSize="9" scale="66" fitToHeight="2" orientation="landscape" r:id="rId1"/>
  <headerFooter alignWithMargins="0">
    <oddFooter xml:space="preserve">&amp;L&amp;Z&amp;F     &amp;A    </oddFooter>
  </headerFooter>
  <ignoredErrors>
    <ignoredError sqref="B62:T91 B92:T92 B93:T93 B94:T94 B95:T9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zoomScaleNormal="100" workbookViewId="0">
      <selection sqref="A1:N1"/>
    </sheetView>
  </sheetViews>
  <sheetFormatPr defaultRowHeight="12.75"/>
  <cols>
    <col min="1" max="1" width="29" style="12" customWidth="1"/>
    <col min="2" max="7" width="9.140625" style="12"/>
    <col min="8" max="8" width="10.140625" style="12" customWidth="1"/>
    <col min="9" max="16" width="9.140625" style="12"/>
    <col min="17" max="17" width="1.7109375" style="12" customWidth="1"/>
    <col min="18" max="18" width="10.140625" style="12" customWidth="1"/>
    <col min="19" max="16384" width="9.140625" style="12"/>
  </cols>
  <sheetData>
    <row r="1" spans="1:18" ht="16.5" customHeight="1">
      <c r="A1" s="155" t="s">
        <v>183</v>
      </c>
      <c r="B1" s="155"/>
      <c r="C1" s="155"/>
      <c r="D1" s="155"/>
      <c r="E1" s="155"/>
      <c r="F1" s="155"/>
      <c r="G1" s="155"/>
      <c r="H1" s="155"/>
      <c r="I1" s="155"/>
      <c r="J1" s="155"/>
      <c r="K1" s="155"/>
      <c r="L1" s="155"/>
      <c r="M1" s="155"/>
      <c r="N1" s="155"/>
      <c r="P1" s="156" t="s">
        <v>188</v>
      </c>
      <c r="Q1" s="156"/>
      <c r="R1" s="156"/>
    </row>
    <row r="2" spans="1:18" ht="18" customHeight="1">
      <c r="B2" s="14"/>
    </row>
    <row r="4" spans="1:18" ht="15" thickBot="1">
      <c r="B4" s="17"/>
      <c r="C4" s="48"/>
      <c r="D4" s="43"/>
      <c r="E4" s="43"/>
      <c r="F4" s="43"/>
      <c r="G4" s="43"/>
      <c r="H4" s="43"/>
      <c r="I4" s="42" t="s">
        <v>130</v>
      </c>
      <c r="J4" s="43"/>
      <c r="K4" s="43"/>
      <c r="L4" s="43"/>
      <c r="M4" s="43"/>
      <c r="N4" s="43"/>
      <c r="O4" s="43"/>
      <c r="P4" s="43"/>
    </row>
    <row r="5" spans="1:18" ht="38.25">
      <c r="B5" s="18" t="s">
        <v>75</v>
      </c>
      <c r="C5" s="18" t="s">
        <v>35</v>
      </c>
      <c r="D5" s="18" t="s">
        <v>25</v>
      </c>
      <c r="E5" s="18" t="s">
        <v>36</v>
      </c>
      <c r="F5" s="18" t="s">
        <v>26</v>
      </c>
      <c r="G5" s="18" t="s">
        <v>27</v>
      </c>
      <c r="H5" s="18" t="s">
        <v>28</v>
      </c>
      <c r="I5" s="18" t="s">
        <v>34</v>
      </c>
      <c r="J5" s="18" t="s">
        <v>37</v>
      </c>
      <c r="K5" s="18" t="s">
        <v>38</v>
      </c>
      <c r="L5" s="18" t="s">
        <v>29</v>
      </c>
      <c r="M5" s="18" t="s">
        <v>30</v>
      </c>
      <c r="N5" s="18" t="s">
        <v>31</v>
      </c>
      <c r="O5" s="18" t="s">
        <v>32</v>
      </c>
      <c r="P5" s="18" t="s">
        <v>33</v>
      </c>
    </row>
    <row r="6" spans="1:18" ht="15" customHeight="1">
      <c r="A6" s="20" t="s">
        <v>23</v>
      </c>
      <c r="B6" s="18"/>
      <c r="C6" s="18"/>
      <c r="D6" s="18"/>
      <c r="E6" s="18"/>
      <c r="F6" s="18"/>
      <c r="G6" s="18"/>
      <c r="H6" s="18"/>
      <c r="I6" s="18"/>
      <c r="J6" s="18"/>
      <c r="K6" s="18"/>
      <c r="L6" s="18"/>
      <c r="M6" s="18"/>
      <c r="N6" s="18"/>
      <c r="O6" s="18"/>
      <c r="P6" s="18"/>
    </row>
    <row r="7" spans="1:18" ht="12.75" customHeight="1">
      <c r="A7" s="16">
        <v>2000</v>
      </c>
      <c r="B7" s="81">
        <v>1341</v>
      </c>
      <c r="C7" s="12">
        <v>98</v>
      </c>
      <c r="D7" s="12">
        <v>48</v>
      </c>
      <c r="E7" s="12">
        <v>40</v>
      </c>
      <c r="F7" s="12">
        <v>80</v>
      </c>
      <c r="G7" s="12">
        <v>84</v>
      </c>
      <c r="H7" s="12">
        <v>152</v>
      </c>
      <c r="I7" s="12">
        <v>262</v>
      </c>
      <c r="J7" s="12">
        <v>110</v>
      </c>
      <c r="K7" s="12">
        <v>138</v>
      </c>
      <c r="L7" s="12">
        <v>203</v>
      </c>
      <c r="M7" s="12">
        <v>3</v>
      </c>
      <c r="N7" s="12">
        <v>8</v>
      </c>
      <c r="O7" s="12">
        <v>103</v>
      </c>
      <c r="P7" s="12">
        <v>12</v>
      </c>
    </row>
    <row r="8" spans="1:18" ht="12.75" customHeight="1">
      <c r="A8" s="16">
        <v>2001</v>
      </c>
      <c r="B8" s="81">
        <v>1350</v>
      </c>
      <c r="C8" s="12">
        <v>112</v>
      </c>
      <c r="D8" s="12">
        <v>39</v>
      </c>
      <c r="E8" s="12">
        <v>44</v>
      </c>
      <c r="F8" s="12">
        <v>72</v>
      </c>
      <c r="G8" s="12">
        <v>80</v>
      </c>
      <c r="H8" s="12">
        <v>143</v>
      </c>
      <c r="I8" s="12">
        <v>266</v>
      </c>
      <c r="J8" s="12">
        <v>129</v>
      </c>
      <c r="K8" s="12">
        <v>113</v>
      </c>
      <c r="L8" s="12">
        <v>206</v>
      </c>
      <c r="M8" s="12">
        <v>5</v>
      </c>
      <c r="N8" s="12">
        <v>7</v>
      </c>
      <c r="O8" s="12">
        <v>124</v>
      </c>
      <c r="P8" s="12">
        <v>10</v>
      </c>
    </row>
    <row r="9" spans="1:18" ht="12.75" customHeight="1">
      <c r="A9" s="16">
        <v>2002</v>
      </c>
      <c r="B9" s="81">
        <v>1315</v>
      </c>
      <c r="C9" s="12">
        <v>81</v>
      </c>
      <c r="D9" s="12">
        <v>39</v>
      </c>
      <c r="E9" s="12">
        <v>54</v>
      </c>
      <c r="F9" s="12">
        <v>101</v>
      </c>
      <c r="G9" s="12">
        <v>78</v>
      </c>
      <c r="H9" s="12">
        <v>146</v>
      </c>
      <c r="I9" s="12">
        <v>286</v>
      </c>
      <c r="J9" s="12">
        <v>97</v>
      </c>
      <c r="K9" s="12">
        <v>139</v>
      </c>
      <c r="L9" s="12">
        <v>169</v>
      </c>
      <c r="M9" s="12">
        <v>4</v>
      </c>
      <c r="N9" s="12">
        <v>9</v>
      </c>
      <c r="O9" s="12">
        <v>103</v>
      </c>
      <c r="P9" s="12">
        <v>9</v>
      </c>
    </row>
    <row r="10" spans="1:18" ht="12.75" customHeight="1">
      <c r="A10" s="16">
        <v>2003</v>
      </c>
      <c r="B10" s="81">
        <v>1326</v>
      </c>
      <c r="C10" s="12">
        <v>80</v>
      </c>
      <c r="D10" s="12">
        <v>45</v>
      </c>
      <c r="E10" s="12">
        <v>53</v>
      </c>
      <c r="F10" s="12">
        <v>73</v>
      </c>
      <c r="G10" s="12">
        <v>61</v>
      </c>
      <c r="H10" s="12">
        <v>130</v>
      </c>
      <c r="I10" s="12">
        <v>290</v>
      </c>
      <c r="J10" s="12">
        <v>122</v>
      </c>
      <c r="K10" s="12">
        <v>163</v>
      </c>
      <c r="L10" s="12">
        <v>177</v>
      </c>
      <c r="M10" s="12">
        <v>3</v>
      </c>
      <c r="N10" s="12">
        <v>5</v>
      </c>
      <c r="O10" s="12">
        <v>115</v>
      </c>
      <c r="P10" s="12">
        <v>9</v>
      </c>
    </row>
    <row r="11" spans="1:18" ht="12.75" customHeight="1">
      <c r="A11" s="16">
        <v>2004</v>
      </c>
      <c r="B11" s="81">
        <v>1390</v>
      </c>
      <c r="C11" s="12">
        <v>103</v>
      </c>
      <c r="D11" s="12">
        <v>43</v>
      </c>
      <c r="E11" s="12">
        <v>41</v>
      </c>
      <c r="F11" s="12">
        <v>114</v>
      </c>
      <c r="G11" s="12">
        <v>90</v>
      </c>
      <c r="H11" s="12">
        <v>126</v>
      </c>
      <c r="I11" s="12">
        <v>276</v>
      </c>
      <c r="J11" s="12">
        <v>118</v>
      </c>
      <c r="K11" s="12">
        <v>165</v>
      </c>
      <c r="L11" s="12">
        <v>166</v>
      </c>
      <c r="M11" s="12">
        <v>12</v>
      </c>
      <c r="N11" s="12">
        <v>9</v>
      </c>
      <c r="O11" s="12">
        <v>117</v>
      </c>
      <c r="P11" s="12">
        <v>10</v>
      </c>
    </row>
    <row r="12" spans="1:18" ht="12.75" customHeight="1">
      <c r="A12" s="16">
        <v>2005</v>
      </c>
      <c r="B12" s="81">
        <v>1284</v>
      </c>
      <c r="C12" s="12">
        <v>81</v>
      </c>
      <c r="D12" s="12">
        <v>32</v>
      </c>
      <c r="E12" s="12">
        <v>49</v>
      </c>
      <c r="F12" s="12">
        <v>88</v>
      </c>
      <c r="G12" s="12">
        <v>62</v>
      </c>
      <c r="H12" s="12">
        <v>145</v>
      </c>
      <c r="I12" s="12">
        <v>260</v>
      </c>
      <c r="J12" s="12">
        <v>116</v>
      </c>
      <c r="K12" s="12">
        <v>140</v>
      </c>
      <c r="L12" s="12">
        <v>170</v>
      </c>
      <c r="M12" s="12">
        <v>2</v>
      </c>
      <c r="N12" s="12">
        <v>10</v>
      </c>
      <c r="O12" s="12">
        <v>116</v>
      </c>
      <c r="P12" s="12">
        <v>13</v>
      </c>
    </row>
    <row r="13" spans="1:18" ht="12.75" customHeight="1">
      <c r="A13" s="16">
        <v>2006</v>
      </c>
      <c r="B13" s="81">
        <v>1264</v>
      </c>
      <c r="C13" s="12">
        <v>80</v>
      </c>
      <c r="D13" s="12">
        <v>32</v>
      </c>
      <c r="E13" s="12">
        <v>46</v>
      </c>
      <c r="F13" s="12">
        <v>90</v>
      </c>
      <c r="G13" s="12">
        <v>90</v>
      </c>
      <c r="H13" s="12">
        <v>145</v>
      </c>
      <c r="I13" s="12">
        <v>258</v>
      </c>
      <c r="J13" s="12">
        <v>102</v>
      </c>
      <c r="K13" s="12">
        <v>118</v>
      </c>
      <c r="L13" s="12">
        <v>163</v>
      </c>
      <c r="M13" s="12">
        <v>10</v>
      </c>
      <c r="N13" s="12">
        <v>9</v>
      </c>
      <c r="O13" s="12">
        <v>114</v>
      </c>
      <c r="P13" s="12">
        <v>7</v>
      </c>
    </row>
    <row r="14" spans="1:18" ht="12.75" customHeight="1">
      <c r="A14" s="16">
        <v>2007</v>
      </c>
      <c r="B14" s="81">
        <v>1289</v>
      </c>
      <c r="C14" s="12">
        <v>114</v>
      </c>
      <c r="D14" s="12">
        <v>46</v>
      </c>
      <c r="E14" s="12">
        <v>39</v>
      </c>
      <c r="F14" s="12">
        <v>85</v>
      </c>
      <c r="G14" s="12">
        <v>76</v>
      </c>
      <c r="H14" s="12">
        <v>126</v>
      </c>
      <c r="I14" s="12">
        <v>246</v>
      </c>
      <c r="J14" s="12">
        <v>112</v>
      </c>
      <c r="K14" s="12">
        <v>139</v>
      </c>
      <c r="L14" s="12">
        <v>153</v>
      </c>
      <c r="M14" s="12">
        <v>8</v>
      </c>
      <c r="N14" s="12">
        <v>16</v>
      </c>
      <c r="O14" s="12">
        <v>119</v>
      </c>
      <c r="P14" s="12">
        <v>10</v>
      </c>
    </row>
    <row r="15" spans="1:18" ht="12.75" customHeight="1">
      <c r="A15" s="16">
        <v>2008</v>
      </c>
      <c r="B15" s="81">
        <v>1261</v>
      </c>
      <c r="C15" s="12">
        <v>101</v>
      </c>
      <c r="D15" s="12">
        <v>34</v>
      </c>
      <c r="E15" s="12">
        <v>36</v>
      </c>
      <c r="F15" s="12">
        <v>91</v>
      </c>
      <c r="G15" s="12">
        <v>64</v>
      </c>
      <c r="H15" s="12">
        <v>120</v>
      </c>
      <c r="I15" s="12">
        <v>272</v>
      </c>
      <c r="J15" s="12">
        <v>119</v>
      </c>
      <c r="K15" s="12">
        <v>150</v>
      </c>
      <c r="L15" s="12">
        <v>144</v>
      </c>
      <c r="M15" s="12">
        <v>9</v>
      </c>
      <c r="N15" s="12">
        <v>4</v>
      </c>
      <c r="O15" s="12">
        <v>111</v>
      </c>
      <c r="P15" s="12">
        <v>6</v>
      </c>
    </row>
    <row r="16" spans="1:18" ht="12.75" customHeight="1">
      <c r="A16" s="16">
        <v>2009</v>
      </c>
      <c r="B16" s="81">
        <v>1332</v>
      </c>
      <c r="C16" s="12">
        <v>91</v>
      </c>
      <c r="D16" s="12">
        <v>37</v>
      </c>
      <c r="E16" s="12">
        <v>45</v>
      </c>
      <c r="F16" s="12">
        <v>91</v>
      </c>
      <c r="G16" s="12">
        <v>84</v>
      </c>
      <c r="H16" s="12">
        <v>134</v>
      </c>
      <c r="I16" s="12">
        <v>304</v>
      </c>
      <c r="J16" s="12">
        <v>109</v>
      </c>
      <c r="K16" s="12">
        <v>133</v>
      </c>
      <c r="L16" s="12">
        <v>185</v>
      </c>
      <c r="M16" s="12">
        <v>7</v>
      </c>
      <c r="N16" s="12">
        <v>1</v>
      </c>
      <c r="O16" s="12">
        <v>101</v>
      </c>
      <c r="P16" s="12">
        <v>10</v>
      </c>
    </row>
    <row r="17" spans="1:20" ht="12.75" customHeight="1">
      <c r="A17" s="29">
        <v>2010</v>
      </c>
      <c r="B17" s="31">
        <v>1295</v>
      </c>
      <c r="C17" s="101">
        <v>91</v>
      </c>
      <c r="D17" s="101">
        <v>31</v>
      </c>
      <c r="E17" s="101">
        <v>52</v>
      </c>
      <c r="F17" s="101">
        <v>88</v>
      </c>
      <c r="G17" s="101">
        <v>62</v>
      </c>
      <c r="H17" s="101">
        <v>156</v>
      </c>
      <c r="I17" s="101">
        <v>270</v>
      </c>
      <c r="J17" s="101">
        <v>132</v>
      </c>
      <c r="K17" s="101">
        <v>130</v>
      </c>
      <c r="L17" s="101">
        <v>151</v>
      </c>
      <c r="M17" s="101">
        <v>7</v>
      </c>
      <c r="N17" s="101">
        <v>9</v>
      </c>
      <c r="O17" s="101">
        <v>103</v>
      </c>
      <c r="P17" s="101">
        <v>13</v>
      </c>
    </row>
    <row r="18" spans="1:20" ht="12.75" customHeight="1">
      <c r="A18" s="30" t="s">
        <v>98</v>
      </c>
      <c r="B18" s="31">
        <v>1295</v>
      </c>
      <c r="C18" s="32">
        <v>105</v>
      </c>
      <c r="D18" s="32">
        <v>55</v>
      </c>
      <c r="E18" s="32">
        <v>44</v>
      </c>
      <c r="F18" s="32">
        <v>83</v>
      </c>
      <c r="G18" s="32">
        <v>38</v>
      </c>
      <c r="H18" s="32">
        <v>133</v>
      </c>
      <c r="I18" s="32">
        <v>301</v>
      </c>
      <c r="J18" s="32">
        <v>104</v>
      </c>
      <c r="K18" s="32">
        <v>129</v>
      </c>
      <c r="L18" s="32">
        <v>178</v>
      </c>
      <c r="M18" s="32">
        <v>7</v>
      </c>
      <c r="N18" s="32">
        <v>9</v>
      </c>
      <c r="O18" s="32">
        <v>105</v>
      </c>
      <c r="P18" s="32">
        <v>4</v>
      </c>
    </row>
    <row r="19" spans="1:20" ht="12.75" customHeight="1">
      <c r="A19" s="30" t="s">
        <v>100</v>
      </c>
      <c r="B19" s="31">
        <v>1247</v>
      </c>
      <c r="C19" s="31">
        <v>75</v>
      </c>
      <c r="D19" s="31">
        <v>41</v>
      </c>
      <c r="E19" s="31">
        <v>44</v>
      </c>
      <c r="F19" s="31">
        <v>64</v>
      </c>
      <c r="G19" s="31">
        <v>80</v>
      </c>
      <c r="H19" s="31">
        <v>111</v>
      </c>
      <c r="I19" s="31">
        <v>274</v>
      </c>
      <c r="J19" s="31">
        <v>108</v>
      </c>
      <c r="K19" s="31">
        <v>155</v>
      </c>
      <c r="L19" s="31">
        <v>155</v>
      </c>
      <c r="M19" s="31">
        <v>7</v>
      </c>
      <c r="N19" s="31">
        <v>7</v>
      </c>
      <c r="O19" s="31">
        <v>115</v>
      </c>
      <c r="P19" s="31">
        <v>11</v>
      </c>
    </row>
    <row r="20" spans="1:20" ht="12.75" customHeight="1">
      <c r="A20" s="30" t="s">
        <v>127</v>
      </c>
      <c r="B20" s="31">
        <v>1280</v>
      </c>
      <c r="C20" s="31">
        <v>95</v>
      </c>
      <c r="D20" s="31">
        <v>33</v>
      </c>
      <c r="E20" s="31">
        <v>43</v>
      </c>
      <c r="F20" s="31">
        <v>69</v>
      </c>
      <c r="G20" s="31">
        <v>56</v>
      </c>
      <c r="H20" s="31">
        <v>136</v>
      </c>
      <c r="I20" s="31">
        <v>309</v>
      </c>
      <c r="J20" s="31">
        <v>89</v>
      </c>
      <c r="K20" s="31">
        <v>155</v>
      </c>
      <c r="L20" s="31">
        <v>178</v>
      </c>
      <c r="M20" s="31">
        <v>11</v>
      </c>
      <c r="N20" s="31">
        <v>4</v>
      </c>
      <c r="O20" s="31">
        <v>86</v>
      </c>
      <c r="P20" s="31">
        <v>16</v>
      </c>
    </row>
    <row r="21" spans="1:20" ht="12.75" customHeight="1">
      <c r="A21" s="30" t="s">
        <v>131</v>
      </c>
      <c r="B21" s="31">
        <v>1320</v>
      </c>
      <c r="C21" s="31">
        <v>89</v>
      </c>
      <c r="D21" s="31">
        <v>33</v>
      </c>
      <c r="E21" s="31">
        <v>41</v>
      </c>
      <c r="F21" s="31">
        <v>84</v>
      </c>
      <c r="G21" s="31">
        <v>56</v>
      </c>
      <c r="H21" s="31">
        <v>160</v>
      </c>
      <c r="I21" s="31">
        <v>288</v>
      </c>
      <c r="J21" s="31">
        <v>90</v>
      </c>
      <c r="K21" s="31">
        <v>168</v>
      </c>
      <c r="L21" s="31">
        <v>175</v>
      </c>
      <c r="M21" s="31">
        <v>7</v>
      </c>
      <c r="N21" s="31">
        <v>12</v>
      </c>
      <c r="O21" s="31">
        <v>101</v>
      </c>
      <c r="P21" s="31">
        <v>16</v>
      </c>
    </row>
    <row r="22" spans="1:20" ht="12.75" customHeight="1">
      <c r="A22" s="30" t="s">
        <v>137</v>
      </c>
      <c r="B22" s="31">
        <v>1402</v>
      </c>
      <c r="C22" s="31">
        <v>108</v>
      </c>
      <c r="D22" s="31">
        <v>33</v>
      </c>
      <c r="E22" s="31">
        <v>54</v>
      </c>
      <c r="F22" s="31">
        <v>101</v>
      </c>
      <c r="G22" s="31">
        <v>71</v>
      </c>
      <c r="H22" s="31">
        <v>126</v>
      </c>
      <c r="I22" s="31">
        <v>301</v>
      </c>
      <c r="J22" s="31">
        <v>99</v>
      </c>
      <c r="K22" s="31">
        <v>203</v>
      </c>
      <c r="L22" s="31">
        <v>175</v>
      </c>
      <c r="M22" s="31">
        <v>5</v>
      </c>
      <c r="N22" s="31">
        <v>14</v>
      </c>
      <c r="O22" s="31">
        <v>105</v>
      </c>
      <c r="P22" s="31">
        <v>7</v>
      </c>
    </row>
    <row r="23" spans="1:20" ht="12.75" customHeight="1">
      <c r="A23" s="30" t="s">
        <v>140</v>
      </c>
      <c r="B23" s="31">
        <v>1553</v>
      </c>
      <c r="C23" s="31">
        <v>109</v>
      </c>
      <c r="D23" s="31">
        <v>44</v>
      </c>
      <c r="E23" s="31">
        <v>51</v>
      </c>
      <c r="F23" s="31">
        <v>95</v>
      </c>
      <c r="G23" s="31">
        <v>100</v>
      </c>
      <c r="H23" s="31">
        <v>145</v>
      </c>
      <c r="I23" s="31">
        <v>348</v>
      </c>
      <c r="J23" s="31">
        <v>123</v>
      </c>
      <c r="K23" s="31">
        <v>195</v>
      </c>
      <c r="L23" s="31">
        <v>187</v>
      </c>
      <c r="M23" s="31">
        <v>9</v>
      </c>
      <c r="N23" s="31">
        <v>5</v>
      </c>
      <c r="O23" s="31">
        <v>135</v>
      </c>
      <c r="P23" s="31">
        <v>7</v>
      </c>
    </row>
    <row r="24" spans="1:20" ht="12.75" customHeight="1">
      <c r="A24" s="30" t="s">
        <v>145</v>
      </c>
      <c r="B24" s="31">
        <v>1579</v>
      </c>
      <c r="C24" s="31">
        <v>116</v>
      </c>
      <c r="D24" s="31">
        <v>48</v>
      </c>
      <c r="E24" s="31">
        <v>58</v>
      </c>
      <c r="F24" s="31">
        <v>102</v>
      </c>
      <c r="G24" s="31">
        <v>83</v>
      </c>
      <c r="H24" s="31">
        <v>129</v>
      </c>
      <c r="I24" s="31">
        <v>344</v>
      </c>
      <c r="J24" s="31">
        <v>115</v>
      </c>
      <c r="K24" s="31">
        <v>228</v>
      </c>
      <c r="L24" s="31">
        <v>202</v>
      </c>
      <c r="M24" s="31">
        <v>9</v>
      </c>
      <c r="N24" s="31">
        <v>7</v>
      </c>
      <c r="O24" s="31">
        <v>121</v>
      </c>
      <c r="P24" s="31">
        <v>17</v>
      </c>
    </row>
    <row r="25" spans="1:20" ht="6" customHeight="1">
      <c r="A25" s="34"/>
      <c r="B25" s="35"/>
      <c r="C25" s="100"/>
      <c r="D25" s="100"/>
      <c r="E25" s="100"/>
      <c r="F25" s="100"/>
      <c r="G25" s="100"/>
      <c r="H25" s="100"/>
      <c r="I25" s="100"/>
      <c r="J25" s="100"/>
      <c r="K25" s="100"/>
      <c r="L25" s="100"/>
      <c r="M25" s="100"/>
      <c r="N25" s="100"/>
      <c r="O25" s="100"/>
      <c r="P25" s="100"/>
    </row>
    <row r="26" spans="1:20" ht="6" customHeight="1">
      <c r="A26" s="30"/>
      <c r="B26" s="31"/>
      <c r="C26" s="32"/>
      <c r="D26" s="32"/>
      <c r="E26" s="32"/>
      <c r="F26" s="32"/>
      <c r="G26" s="32"/>
      <c r="H26" s="32"/>
      <c r="I26" s="32"/>
      <c r="J26" s="32"/>
      <c r="K26" s="32"/>
      <c r="L26" s="32"/>
      <c r="M26" s="32"/>
      <c r="N26" s="32"/>
      <c r="O26" s="32"/>
      <c r="P26" s="32"/>
    </row>
    <row r="27" spans="1:20" ht="12.75" customHeight="1">
      <c r="A27" s="36" t="s">
        <v>81</v>
      </c>
      <c r="B27" s="109">
        <v>1657</v>
      </c>
      <c r="C27" s="107">
        <v>150</v>
      </c>
      <c r="D27" s="107">
        <v>57</v>
      </c>
      <c r="E27" s="107">
        <v>48</v>
      </c>
      <c r="F27" s="107">
        <v>97</v>
      </c>
      <c r="G27" s="107">
        <v>45</v>
      </c>
      <c r="H27" s="107">
        <v>183</v>
      </c>
      <c r="I27" s="107">
        <v>445</v>
      </c>
      <c r="J27" s="107">
        <v>130</v>
      </c>
      <c r="K27" s="107">
        <v>152</v>
      </c>
      <c r="L27" s="107">
        <v>189</v>
      </c>
      <c r="M27" s="107">
        <v>7</v>
      </c>
      <c r="N27" s="107">
        <v>10</v>
      </c>
      <c r="O27" s="107">
        <v>138</v>
      </c>
      <c r="P27" s="107">
        <v>6</v>
      </c>
      <c r="T27" s="130"/>
    </row>
    <row r="28" spans="1:20" ht="12.75" customHeight="1">
      <c r="A28" s="36" t="s">
        <v>99</v>
      </c>
      <c r="B28" s="109">
        <v>1629</v>
      </c>
      <c r="C28" s="109">
        <v>112</v>
      </c>
      <c r="D28" s="109">
        <v>44</v>
      </c>
      <c r="E28" s="109">
        <v>47</v>
      </c>
      <c r="F28" s="109">
        <v>75</v>
      </c>
      <c r="G28" s="109">
        <v>89</v>
      </c>
      <c r="H28" s="109">
        <v>137</v>
      </c>
      <c r="I28" s="109">
        <v>411</v>
      </c>
      <c r="J28" s="109">
        <v>128</v>
      </c>
      <c r="K28" s="109">
        <v>204</v>
      </c>
      <c r="L28" s="109">
        <v>197</v>
      </c>
      <c r="M28" s="109">
        <v>7</v>
      </c>
      <c r="N28" s="109">
        <v>8</v>
      </c>
      <c r="O28" s="109">
        <v>159</v>
      </c>
      <c r="P28" s="109">
        <v>11</v>
      </c>
    </row>
    <row r="29" spans="1:20" ht="12.75" customHeight="1">
      <c r="A29" s="36" t="s">
        <v>128</v>
      </c>
      <c r="B29" s="109">
        <v>1664</v>
      </c>
      <c r="C29" s="109">
        <v>121</v>
      </c>
      <c r="D29" s="109">
        <v>36</v>
      </c>
      <c r="E29" s="109">
        <v>52</v>
      </c>
      <c r="F29" s="109">
        <v>83</v>
      </c>
      <c r="G29" s="109">
        <v>73</v>
      </c>
      <c r="H29" s="109">
        <v>185</v>
      </c>
      <c r="I29" s="109">
        <v>419</v>
      </c>
      <c r="J29" s="109">
        <v>111</v>
      </c>
      <c r="K29" s="109">
        <v>213</v>
      </c>
      <c r="L29" s="109">
        <v>224</v>
      </c>
      <c r="M29" s="109">
        <v>12</v>
      </c>
      <c r="N29" s="109">
        <v>4</v>
      </c>
      <c r="O29" s="109">
        <v>113</v>
      </c>
      <c r="P29" s="109">
        <v>18</v>
      </c>
    </row>
    <row r="30" spans="1:20" ht="12.75" customHeight="1">
      <c r="A30" s="36" t="s">
        <v>132</v>
      </c>
      <c r="B30" s="109">
        <v>1750</v>
      </c>
      <c r="C30" s="12">
        <v>126</v>
      </c>
      <c r="D30" s="12">
        <v>43</v>
      </c>
      <c r="E30" s="12">
        <v>49</v>
      </c>
      <c r="F30" s="12">
        <v>107</v>
      </c>
      <c r="G30" s="12">
        <v>77</v>
      </c>
      <c r="H30" s="12">
        <v>190</v>
      </c>
      <c r="I30" s="12">
        <v>411</v>
      </c>
      <c r="J30" s="12">
        <v>109</v>
      </c>
      <c r="K30" s="12">
        <v>227</v>
      </c>
      <c r="L30" s="12">
        <v>244</v>
      </c>
      <c r="M30" s="12">
        <v>7</v>
      </c>
      <c r="N30" s="12">
        <v>15</v>
      </c>
      <c r="O30" s="12">
        <v>127</v>
      </c>
      <c r="P30" s="12">
        <v>18</v>
      </c>
      <c r="T30"/>
    </row>
    <row r="31" spans="1:20" ht="12.75" customHeight="1">
      <c r="A31" s="36" t="s">
        <v>138</v>
      </c>
      <c r="B31" s="109">
        <v>1892</v>
      </c>
      <c r="C31" s="12">
        <v>149</v>
      </c>
      <c r="D31" s="12">
        <v>40</v>
      </c>
      <c r="E31" s="12">
        <v>63</v>
      </c>
      <c r="F31" s="12">
        <v>131</v>
      </c>
      <c r="G31" s="12">
        <v>95</v>
      </c>
      <c r="H31" s="12">
        <v>177</v>
      </c>
      <c r="I31" s="12">
        <v>454</v>
      </c>
      <c r="J31" s="12">
        <v>118</v>
      </c>
      <c r="K31" s="12">
        <v>244</v>
      </c>
      <c r="L31" s="12">
        <v>242</v>
      </c>
      <c r="M31" s="12">
        <v>7</v>
      </c>
      <c r="N31" s="12">
        <v>15</v>
      </c>
      <c r="O31" s="12">
        <v>147</v>
      </c>
      <c r="P31" s="12">
        <v>10</v>
      </c>
    </row>
    <row r="32" spans="1:20" ht="12.75" customHeight="1">
      <c r="A32" s="36" t="s">
        <v>141</v>
      </c>
      <c r="B32" s="109">
        <v>2216</v>
      </c>
      <c r="C32" s="12">
        <v>184</v>
      </c>
      <c r="D32" s="12">
        <v>52</v>
      </c>
      <c r="E32" s="12">
        <v>60</v>
      </c>
      <c r="F32" s="12">
        <v>130</v>
      </c>
      <c r="G32" s="12">
        <v>136</v>
      </c>
      <c r="H32" s="12">
        <v>200</v>
      </c>
      <c r="I32" s="12">
        <v>555</v>
      </c>
      <c r="J32" s="12">
        <v>141</v>
      </c>
      <c r="K32" s="12">
        <v>291</v>
      </c>
      <c r="L32" s="12">
        <v>268</v>
      </c>
      <c r="M32" s="12">
        <v>9</v>
      </c>
      <c r="N32" s="12">
        <v>6</v>
      </c>
      <c r="O32" s="12">
        <v>177</v>
      </c>
      <c r="P32" s="12">
        <v>7</v>
      </c>
    </row>
    <row r="33" spans="1:16" ht="12.75" customHeight="1">
      <c r="A33" s="36" t="s">
        <v>146</v>
      </c>
      <c r="B33" s="109">
        <v>2348</v>
      </c>
      <c r="C33" s="12">
        <v>173</v>
      </c>
      <c r="D33" s="12">
        <v>59</v>
      </c>
      <c r="E33" s="12">
        <v>80</v>
      </c>
      <c r="F33" s="12">
        <v>161</v>
      </c>
      <c r="G33" s="12">
        <v>117</v>
      </c>
      <c r="H33" s="12">
        <v>204</v>
      </c>
      <c r="I33" s="12">
        <v>578</v>
      </c>
      <c r="J33" s="12">
        <v>132</v>
      </c>
      <c r="K33" s="12">
        <v>303</v>
      </c>
      <c r="L33" s="12">
        <v>308</v>
      </c>
      <c r="M33" s="12">
        <v>10</v>
      </c>
      <c r="N33" s="12">
        <v>9</v>
      </c>
      <c r="O33" s="12">
        <v>196</v>
      </c>
      <c r="P33" s="12">
        <v>18</v>
      </c>
    </row>
    <row r="34" spans="1:16" ht="12.75" customHeight="1">
      <c r="A34" s="16"/>
    </row>
    <row r="35" spans="1:16">
      <c r="A35" s="47" t="s">
        <v>95</v>
      </c>
    </row>
    <row r="36" spans="1:16">
      <c r="A36" s="16" t="s">
        <v>66</v>
      </c>
      <c r="B36" s="81">
        <f>AVERAGE(B7:B11)</f>
        <v>1344.4</v>
      </c>
      <c r="C36" s="110">
        <f t="shared" ref="C36:P36" si="0">AVERAGE(C7:C11)</f>
        <v>94.8</v>
      </c>
      <c r="D36" s="110">
        <f t="shared" si="0"/>
        <v>42.8</v>
      </c>
      <c r="E36" s="110">
        <f t="shared" si="0"/>
        <v>46.4</v>
      </c>
      <c r="F36" s="110">
        <f t="shared" si="0"/>
        <v>88</v>
      </c>
      <c r="G36" s="110">
        <f t="shared" si="0"/>
        <v>78.599999999999994</v>
      </c>
      <c r="H36" s="110">
        <f t="shared" si="0"/>
        <v>139.4</v>
      </c>
      <c r="I36" s="110">
        <f t="shared" si="0"/>
        <v>276</v>
      </c>
      <c r="J36" s="110">
        <f t="shared" si="0"/>
        <v>115.2</v>
      </c>
      <c r="K36" s="110">
        <f t="shared" si="0"/>
        <v>143.6</v>
      </c>
      <c r="L36" s="110">
        <f t="shared" si="0"/>
        <v>184.2</v>
      </c>
      <c r="M36" s="110">
        <f t="shared" si="0"/>
        <v>5.4</v>
      </c>
      <c r="N36" s="110">
        <f t="shared" si="0"/>
        <v>7.6</v>
      </c>
      <c r="O36" s="110">
        <f t="shared" si="0"/>
        <v>112.4</v>
      </c>
      <c r="P36" s="110">
        <f t="shared" si="0"/>
        <v>10</v>
      </c>
    </row>
    <row r="37" spans="1:16">
      <c r="A37" s="16" t="s">
        <v>67</v>
      </c>
      <c r="B37" s="81">
        <f t="shared" ref="B37:P49" si="1">AVERAGE(B8:B12)</f>
        <v>1333</v>
      </c>
      <c r="C37" s="110">
        <f t="shared" si="1"/>
        <v>91.4</v>
      </c>
      <c r="D37" s="110">
        <f t="shared" si="1"/>
        <v>39.6</v>
      </c>
      <c r="E37" s="110">
        <f t="shared" si="1"/>
        <v>48.2</v>
      </c>
      <c r="F37" s="110">
        <f t="shared" si="1"/>
        <v>89.6</v>
      </c>
      <c r="G37" s="110">
        <f t="shared" si="1"/>
        <v>74.2</v>
      </c>
      <c r="H37" s="110">
        <f t="shared" si="1"/>
        <v>138</v>
      </c>
      <c r="I37" s="110">
        <f t="shared" si="1"/>
        <v>275.60000000000002</v>
      </c>
      <c r="J37" s="110">
        <f t="shared" si="1"/>
        <v>116.4</v>
      </c>
      <c r="K37" s="110">
        <f t="shared" si="1"/>
        <v>144</v>
      </c>
      <c r="L37" s="110">
        <f t="shared" si="1"/>
        <v>177.6</v>
      </c>
      <c r="M37" s="110">
        <f t="shared" si="1"/>
        <v>5.2</v>
      </c>
      <c r="N37" s="110">
        <f t="shared" si="1"/>
        <v>8</v>
      </c>
      <c r="O37" s="110">
        <f t="shared" si="1"/>
        <v>115</v>
      </c>
      <c r="P37" s="110">
        <f t="shared" si="1"/>
        <v>10.199999999999999</v>
      </c>
    </row>
    <row r="38" spans="1:16">
      <c r="A38" s="16" t="s">
        <v>68</v>
      </c>
      <c r="B38" s="81">
        <f t="shared" si="1"/>
        <v>1315.8</v>
      </c>
      <c r="C38" s="110">
        <f t="shared" si="1"/>
        <v>85</v>
      </c>
      <c r="D38" s="110">
        <f t="shared" si="1"/>
        <v>38.200000000000003</v>
      </c>
      <c r="E38" s="110">
        <f t="shared" si="1"/>
        <v>48.6</v>
      </c>
      <c r="F38" s="110">
        <f t="shared" si="1"/>
        <v>93.2</v>
      </c>
      <c r="G38" s="110">
        <f t="shared" si="1"/>
        <v>76.2</v>
      </c>
      <c r="H38" s="110">
        <f t="shared" si="1"/>
        <v>138.4</v>
      </c>
      <c r="I38" s="110">
        <f t="shared" si="1"/>
        <v>274</v>
      </c>
      <c r="J38" s="110">
        <f t="shared" si="1"/>
        <v>111</v>
      </c>
      <c r="K38" s="110">
        <f t="shared" si="1"/>
        <v>145</v>
      </c>
      <c r="L38" s="110">
        <f t="shared" si="1"/>
        <v>169</v>
      </c>
      <c r="M38" s="110">
        <f t="shared" si="1"/>
        <v>6.2</v>
      </c>
      <c r="N38" s="110">
        <f t="shared" si="1"/>
        <v>8.4</v>
      </c>
      <c r="O38" s="110">
        <f t="shared" si="1"/>
        <v>113</v>
      </c>
      <c r="P38" s="110">
        <f t="shared" si="1"/>
        <v>9.6</v>
      </c>
    </row>
    <row r="39" spans="1:16">
      <c r="A39" s="16" t="s">
        <v>69</v>
      </c>
      <c r="B39" s="81">
        <f t="shared" si="1"/>
        <v>1310.5999999999999</v>
      </c>
      <c r="C39" s="110">
        <f t="shared" si="1"/>
        <v>91.6</v>
      </c>
      <c r="D39" s="110">
        <f t="shared" si="1"/>
        <v>39.6</v>
      </c>
      <c r="E39" s="110">
        <f t="shared" si="1"/>
        <v>45.6</v>
      </c>
      <c r="F39" s="110">
        <f t="shared" si="1"/>
        <v>90</v>
      </c>
      <c r="G39" s="110">
        <f t="shared" si="1"/>
        <v>75.8</v>
      </c>
      <c r="H39" s="110">
        <f t="shared" si="1"/>
        <v>134.4</v>
      </c>
      <c r="I39" s="110">
        <f t="shared" si="1"/>
        <v>266</v>
      </c>
      <c r="J39" s="110">
        <f t="shared" si="1"/>
        <v>114</v>
      </c>
      <c r="K39" s="110">
        <f t="shared" si="1"/>
        <v>145</v>
      </c>
      <c r="L39" s="110">
        <f t="shared" si="1"/>
        <v>165.8</v>
      </c>
      <c r="M39" s="110">
        <f t="shared" si="1"/>
        <v>7</v>
      </c>
      <c r="N39" s="110">
        <f t="shared" si="1"/>
        <v>9.8000000000000007</v>
      </c>
      <c r="O39" s="110">
        <f t="shared" si="1"/>
        <v>116.2</v>
      </c>
      <c r="P39" s="110">
        <f t="shared" si="1"/>
        <v>9.8000000000000007</v>
      </c>
    </row>
    <row r="40" spans="1:16">
      <c r="A40" s="16" t="s">
        <v>76</v>
      </c>
      <c r="B40" s="81">
        <f t="shared" si="1"/>
        <v>1297.5999999999999</v>
      </c>
      <c r="C40" s="110">
        <f t="shared" si="1"/>
        <v>95.8</v>
      </c>
      <c r="D40" s="110">
        <f t="shared" si="1"/>
        <v>37.4</v>
      </c>
      <c r="E40" s="110">
        <f t="shared" si="1"/>
        <v>42.2</v>
      </c>
      <c r="F40" s="110">
        <f t="shared" si="1"/>
        <v>93.6</v>
      </c>
      <c r="G40" s="110">
        <f t="shared" si="1"/>
        <v>76.400000000000006</v>
      </c>
      <c r="H40" s="110">
        <f t="shared" si="1"/>
        <v>132.4</v>
      </c>
      <c r="I40" s="110">
        <f t="shared" si="1"/>
        <v>262.39999999999998</v>
      </c>
      <c r="J40" s="110">
        <f t="shared" si="1"/>
        <v>113.4</v>
      </c>
      <c r="K40" s="110">
        <f t="shared" si="1"/>
        <v>142.4</v>
      </c>
      <c r="L40" s="110">
        <f t="shared" si="1"/>
        <v>159.19999999999999</v>
      </c>
      <c r="M40" s="110">
        <f t="shared" si="1"/>
        <v>8.1999999999999993</v>
      </c>
      <c r="N40" s="110">
        <f t="shared" si="1"/>
        <v>9.6</v>
      </c>
      <c r="O40" s="110">
        <f t="shared" si="1"/>
        <v>115.4</v>
      </c>
      <c r="P40" s="110">
        <f t="shared" si="1"/>
        <v>9.1999999999999993</v>
      </c>
    </row>
    <row r="41" spans="1:16">
      <c r="A41" s="16" t="s">
        <v>77</v>
      </c>
      <c r="B41" s="81">
        <f t="shared" si="1"/>
        <v>1286</v>
      </c>
      <c r="C41" s="110">
        <f t="shared" si="1"/>
        <v>93.4</v>
      </c>
      <c r="D41" s="110">
        <f t="shared" si="1"/>
        <v>36.200000000000003</v>
      </c>
      <c r="E41" s="110">
        <f t="shared" si="1"/>
        <v>43</v>
      </c>
      <c r="F41" s="110">
        <f t="shared" si="1"/>
        <v>89</v>
      </c>
      <c r="G41" s="110">
        <f t="shared" si="1"/>
        <v>75.2</v>
      </c>
      <c r="H41" s="110">
        <f t="shared" si="1"/>
        <v>134</v>
      </c>
      <c r="I41" s="110">
        <f t="shared" si="1"/>
        <v>268</v>
      </c>
      <c r="J41" s="110">
        <f t="shared" si="1"/>
        <v>111.6</v>
      </c>
      <c r="K41" s="110">
        <f t="shared" si="1"/>
        <v>136</v>
      </c>
      <c r="L41" s="110">
        <f t="shared" si="1"/>
        <v>163</v>
      </c>
      <c r="M41" s="110">
        <f t="shared" si="1"/>
        <v>7.2</v>
      </c>
      <c r="N41" s="110">
        <f t="shared" si="1"/>
        <v>8</v>
      </c>
      <c r="O41" s="110">
        <f t="shared" si="1"/>
        <v>112.2</v>
      </c>
      <c r="P41" s="110">
        <f t="shared" si="1"/>
        <v>9.1999999999999993</v>
      </c>
    </row>
    <row r="42" spans="1:16">
      <c r="A42" s="29" t="s">
        <v>80</v>
      </c>
      <c r="B42" s="81">
        <f t="shared" si="1"/>
        <v>1288.2</v>
      </c>
      <c r="C42" s="110">
        <f t="shared" si="1"/>
        <v>95.4</v>
      </c>
      <c r="D42" s="110">
        <f t="shared" si="1"/>
        <v>36</v>
      </c>
      <c r="E42" s="110">
        <f t="shared" si="1"/>
        <v>43.6</v>
      </c>
      <c r="F42" s="110">
        <f t="shared" si="1"/>
        <v>89</v>
      </c>
      <c r="G42" s="110">
        <f t="shared" si="1"/>
        <v>75.2</v>
      </c>
      <c r="H42" s="110">
        <f t="shared" si="1"/>
        <v>136.19999999999999</v>
      </c>
      <c r="I42" s="110">
        <f t="shared" si="1"/>
        <v>270</v>
      </c>
      <c r="J42" s="110">
        <f t="shared" si="1"/>
        <v>114.8</v>
      </c>
      <c r="K42" s="110">
        <f t="shared" si="1"/>
        <v>134</v>
      </c>
      <c r="L42" s="110">
        <f t="shared" si="1"/>
        <v>159.19999999999999</v>
      </c>
      <c r="M42" s="110">
        <f t="shared" si="1"/>
        <v>8.1999999999999993</v>
      </c>
      <c r="N42" s="110">
        <f t="shared" si="1"/>
        <v>7.8</v>
      </c>
      <c r="O42" s="110">
        <f t="shared" si="1"/>
        <v>109.6</v>
      </c>
      <c r="P42" s="110">
        <f t="shared" si="1"/>
        <v>9.1999999999999993</v>
      </c>
    </row>
    <row r="43" spans="1:16" ht="12.75" customHeight="1">
      <c r="A43" s="108" t="s">
        <v>82</v>
      </c>
      <c r="B43" s="23">
        <f t="shared" si="1"/>
        <v>1294.4000000000001</v>
      </c>
      <c r="C43" s="99">
        <f t="shared" si="1"/>
        <v>100.4</v>
      </c>
      <c r="D43" s="99">
        <f t="shared" si="1"/>
        <v>40.6</v>
      </c>
      <c r="E43" s="99">
        <f t="shared" si="1"/>
        <v>43.2</v>
      </c>
      <c r="F43" s="99">
        <f t="shared" si="1"/>
        <v>87.6</v>
      </c>
      <c r="G43" s="99">
        <f t="shared" si="1"/>
        <v>64.8</v>
      </c>
      <c r="H43" s="99">
        <f t="shared" si="1"/>
        <v>133.80000000000001</v>
      </c>
      <c r="I43" s="99">
        <f t="shared" si="1"/>
        <v>278.60000000000002</v>
      </c>
      <c r="J43" s="99">
        <f t="shared" si="1"/>
        <v>115.2</v>
      </c>
      <c r="K43" s="99">
        <f t="shared" si="1"/>
        <v>136.19999999999999</v>
      </c>
      <c r="L43" s="99">
        <f t="shared" si="1"/>
        <v>162.19999999999999</v>
      </c>
      <c r="M43" s="99">
        <f t="shared" si="1"/>
        <v>7.6</v>
      </c>
      <c r="N43" s="99">
        <f t="shared" si="1"/>
        <v>7.8</v>
      </c>
      <c r="O43" s="99">
        <f t="shared" si="1"/>
        <v>107.8</v>
      </c>
      <c r="P43" s="99">
        <f t="shared" si="1"/>
        <v>8.6</v>
      </c>
    </row>
    <row r="44" spans="1:16" ht="12.75" customHeight="1">
      <c r="A44" s="108" t="s">
        <v>101</v>
      </c>
      <c r="B44" s="23">
        <f t="shared" si="1"/>
        <v>1286</v>
      </c>
      <c r="C44" s="99">
        <f t="shared" si="1"/>
        <v>92.6</v>
      </c>
      <c r="D44" s="99">
        <f t="shared" si="1"/>
        <v>39.6</v>
      </c>
      <c r="E44" s="99">
        <f t="shared" si="1"/>
        <v>44.2</v>
      </c>
      <c r="F44" s="99">
        <f t="shared" si="1"/>
        <v>83.4</v>
      </c>
      <c r="G44" s="99">
        <f t="shared" si="1"/>
        <v>65.599999999999994</v>
      </c>
      <c r="H44" s="99">
        <f t="shared" si="1"/>
        <v>130.80000000000001</v>
      </c>
      <c r="I44" s="99">
        <f t="shared" si="1"/>
        <v>284.2</v>
      </c>
      <c r="J44" s="99">
        <f t="shared" si="1"/>
        <v>114.4</v>
      </c>
      <c r="K44" s="99">
        <f t="shared" si="1"/>
        <v>139.4</v>
      </c>
      <c r="L44" s="99">
        <f t="shared" si="1"/>
        <v>162.6</v>
      </c>
      <c r="M44" s="99">
        <f t="shared" si="1"/>
        <v>7.4</v>
      </c>
      <c r="N44" s="99">
        <f t="shared" si="1"/>
        <v>6</v>
      </c>
      <c r="O44" s="99">
        <f t="shared" si="1"/>
        <v>107</v>
      </c>
      <c r="P44" s="99">
        <f t="shared" si="1"/>
        <v>8.8000000000000007</v>
      </c>
    </row>
    <row r="45" spans="1:16" ht="12.75" customHeight="1">
      <c r="A45" s="108" t="s">
        <v>129</v>
      </c>
      <c r="B45" s="23">
        <f t="shared" si="1"/>
        <v>1289.8</v>
      </c>
      <c r="C45" s="23">
        <f t="shared" si="1"/>
        <v>91.4</v>
      </c>
      <c r="D45" s="23">
        <f t="shared" si="1"/>
        <v>39.4</v>
      </c>
      <c r="E45" s="23">
        <f t="shared" si="1"/>
        <v>45.6</v>
      </c>
      <c r="F45" s="23">
        <f t="shared" si="1"/>
        <v>79</v>
      </c>
      <c r="G45" s="23">
        <f t="shared" si="1"/>
        <v>64</v>
      </c>
      <c r="H45" s="23">
        <f t="shared" si="1"/>
        <v>134</v>
      </c>
      <c r="I45" s="23">
        <f t="shared" si="1"/>
        <v>291.60000000000002</v>
      </c>
      <c r="J45" s="23">
        <f t="shared" si="1"/>
        <v>108.4</v>
      </c>
      <c r="K45" s="23">
        <f t="shared" si="1"/>
        <v>140.4</v>
      </c>
      <c r="L45" s="23">
        <f t="shared" si="1"/>
        <v>169.4</v>
      </c>
      <c r="M45" s="23">
        <f t="shared" si="1"/>
        <v>7.8</v>
      </c>
      <c r="N45" s="23">
        <f t="shared" si="1"/>
        <v>6</v>
      </c>
      <c r="O45" s="23">
        <f t="shared" si="1"/>
        <v>102</v>
      </c>
      <c r="P45" s="23">
        <f t="shared" si="1"/>
        <v>10.8</v>
      </c>
    </row>
    <row r="46" spans="1:16" ht="12.75" customHeight="1">
      <c r="A46" s="105" t="s">
        <v>133</v>
      </c>
      <c r="B46" s="23">
        <f t="shared" si="1"/>
        <v>1287.4000000000001</v>
      </c>
      <c r="C46" s="23">
        <f t="shared" si="1"/>
        <v>91</v>
      </c>
      <c r="D46" s="23">
        <f t="shared" si="1"/>
        <v>38.6</v>
      </c>
      <c r="E46" s="23">
        <f t="shared" si="1"/>
        <v>44.8</v>
      </c>
      <c r="F46" s="23">
        <f t="shared" si="1"/>
        <v>77.599999999999994</v>
      </c>
      <c r="G46" s="23">
        <f t="shared" si="1"/>
        <v>58.4</v>
      </c>
      <c r="H46" s="23">
        <f t="shared" si="1"/>
        <v>139.19999999999999</v>
      </c>
      <c r="I46" s="23">
        <f t="shared" si="1"/>
        <v>288.39999999999998</v>
      </c>
      <c r="J46" s="23">
        <f t="shared" si="1"/>
        <v>104.6</v>
      </c>
      <c r="K46" s="23">
        <f t="shared" si="1"/>
        <v>147.4</v>
      </c>
      <c r="L46" s="23">
        <f t="shared" si="1"/>
        <v>167.4</v>
      </c>
      <c r="M46" s="23">
        <f t="shared" si="1"/>
        <v>7.8</v>
      </c>
      <c r="N46" s="23">
        <f t="shared" si="1"/>
        <v>8.1999999999999993</v>
      </c>
      <c r="O46" s="23">
        <f t="shared" si="1"/>
        <v>102</v>
      </c>
      <c r="P46" s="23">
        <f t="shared" si="1"/>
        <v>12</v>
      </c>
    </row>
    <row r="47" spans="1:16" ht="12.75" customHeight="1">
      <c r="A47" s="105" t="s">
        <v>139</v>
      </c>
      <c r="B47" s="23">
        <f t="shared" si="1"/>
        <v>1308.8</v>
      </c>
      <c r="C47" s="23">
        <f t="shared" si="1"/>
        <v>94.4</v>
      </c>
      <c r="D47" s="23">
        <f t="shared" si="1"/>
        <v>39</v>
      </c>
      <c r="E47" s="23">
        <f t="shared" si="1"/>
        <v>45.2</v>
      </c>
      <c r="F47" s="23">
        <f t="shared" si="1"/>
        <v>80.2</v>
      </c>
      <c r="G47" s="23">
        <f t="shared" si="1"/>
        <v>60.2</v>
      </c>
      <c r="H47" s="23">
        <f t="shared" si="1"/>
        <v>133.19999999999999</v>
      </c>
      <c r="I47" s="23">
        <f t="shared" si="1"/>
        <v>294.60000000000002</v>
      </c>
      <c r="J47" s="23">
        <f t="shared" si="1"/>
        <v>98</v>
      </c>
      <c r="K47" s="23">
        <f t="shared" si="1"/>
        <v>162</v>
      </c>
      <c r="L47" s="23">
        <f t="shared" si="1"/>
        <v>172.2</v>
      </c>
      <c r="M47" s="23">
        <f t="shared" si="1"/>
        <v>7.4</v>
      </c>
      <c r="N47" s="23">
        <f t="shared" si="1"/>
        <v>9.1999999999999993</v>
      </c>
      <c r="O47" s="23">
        <f t="shared" si="1"/>
        <v>102.4</v>
      </c>
      <c r="P47" s="23">
        <f t="shared" si="1"/>
        <v>10.8</v>
      </c>
    </row>
    <row r="48" spans="1:16" ht="12.75" customHeight="1">
      <c r="A48" s="105" t="s">
        <v>142</v>
      </c>
      <c r="B48" s="23">
        <f t="shared" si="1"/>
        <v>1360.4</v>
      </c>
      <c r="C48" s="23">
        <f t="shared" si="1"/>
        <v>95.2</v>
      </c>
      <c r="D48" s="23">
        <f t="shared" si="1"/>
        <v>36.799999999999997</v>
      </c>
      <c r="E48" s="23">
        <f t="shared" si="1"/>
        <v>46.6</v>
      </c>
      <c r="F48" s="23">
        <f t="shared" si="1"/>
        <v>82.6</v>
      </c>
      <c r="G48" s="23">
        <f t="shared" si="1"/>
        <v>72.599999999999994</v>
      </c>
      <c r="H48" s="23">
        <f t="shared" si="1"/>
        <v>135.6</v>
      </c>
      <c r="I48" s="23">
        <f t="shared" si="1"/>
        <v>304</v>
      </c>
      <c r="J48" s="23">
        <f t="shared" si="1"/>
        <v>101.8</v>
      </c>
      <c r="K48" s="23">
        <f t="shared" si="1"/>
        <v>175.2</v>
      </c>
      <c r="L48" s="23">
        <f t="shared" si="1"/>
        <v>174</v>
      </c>
      <c r="M48" s="23">
        <f t="shared" si="1"/>
        <v>7.8</v>
      </c>
      <c r="N48" s="23">
        <f t="shared" si="1"/>
        <v>8.4</v>
      </c>
      <c r="O48" s="23">
        <f t="shared" si="1"/>
        <v>108.4</v>
      </c>
      <c r="P48" s="23">
        <f t="shared" si="1"/>
        <v>11.4</v>
      </c>
    </row>
    <row r="49" spans="1:16" ht="12.75" customHeight="1">
      <c r="A49" s="105" t="s">
        <v>148</v>
      </c>
      <c r="B49" s="23">
        <f t="shared" si="1"/>
        <v>1426.8</v>
      </c>
      <c r="C49" s="23">
        <f t="shared" si="1"/>
        <v>103.4</v>
      </c>
      <c r="D49" s="23">
        <f t="shared" si="1"/>
        <v>38.200000000000003</v>
      </c>
      <c r="E49" s="23">
        <f t="shared" si="1"/>
        <v>49.4</v>
      </c>
      <c r="F49" s="23">
        <f t="shared" si="1"/>
        <v>90.2</v>
      </c>
      <c r="G49" s="23">
        <f t="shared" si="1"/>
        <v>73.2</v>
      </c>
      <c r="H49" s="23">
        <f t="shared" si="1"/>
        <v>139.19999999999999</v>
      </c>
      <c r="I49" s="23">
        <f t="shared" si="1"/>
        <v>318</v>
      </c>
      <c r="J49" s="23">
        <f t="shared" si="1"/>
        <v>103.2</v>
      </c>
      <c r="K49" s="23">
        <f t="shared" si="1"/>
        <v>189.8</v>
      </c>
      <c r="L49" s="23">
        <f t="shared" si="1"/>
        <v>183.4</v>
      </c>
      <c r="M49" s="23">
        <f t="shared" si="1"/>
        <v>8.1999999999999993</v>
      </c>
      <c r="N49" s="23">
        <f t="shared" si="1"/>
        <v>8.4</v>
      </c>
      <c r="O49" s="23">
        <f t="shared" si="1"/>
        <v>109.6</v>
      </c>
      <c r="P49" s="23">
        <f t="shared" si="1"/>
        <v>12.6</v>
      </c>
    </row>
    <row r="50" spans="1:16" ht="13.5" thickBot="1">
      <c r="A50" s="41"/>
      <c r="B50" s="104"/>
      <c r="C50" s="104"/>
      <c r="D50" s="104"/>
      <c r="E50" s="104"/>
      <c r="F50" s="104"/>
      <c r="G50" s="104"/>
      <c r="H50" s="104"/>
      <c r="I50" s="104"/>
      <c r="J50" s="104"/>
      <c r="K50" s="104"/>
      <c r="L50" s="104"/>
      <c r="M50" s="104"/>
      <c r="N50" s="104"/>
      <c r="O50" s="104"/>
      <c r="P50" s="104"/>
    </row>
    <row r="51" spans="1:16">
      <c r="A51" s="29"/>
      <c r="B51" s="103"/>
      <c r="C51" s="103"/>
      <c r="D51" s="103"/>
      <c r="E51" s="103"/>
      <c r="F51" s="103"/>
      <c r="G51" s="103"/>
      <c r="H51" s="103"/>
      <c r="I51" s="103"/>
      <c r="J51" s="103"/>
      <c r="K51" s="103"/>
      <c r="L51" s="103"/>
      <c r="M51" s="103"/>
      <c r="N51" s="103"/>
      <c r="O51" s="103"/>
      <c r="P51" s="103"/>
    </row>
    <row r="52" spans="1:16">
      <c r="A52" s="45" t="s">
        <v>134</v>
      </c>
      <c r="B52" s="103"/>
      <c r="C52" s="103"/>
      <c r="D52" s="103"/>
      <c r="E52" s="103"/>
      <c r="F52" s="103"/>
      <c r="G52" s="103"/>
      <c r="H52" s="103"/>
      <c r="I52" s="103"/>
      <c r="J52" s="103"/>
      <c r="K52" s="103"/>
      <c r="L52" s="103"/>
      <c r="M52" s="103"/>
      <c r="N52" s="103"/>
      <c r="O52" s="103"/>
      <c r="P52" s="103"/>
    </row>
    <row r="53" spans="1:16" ht="12" customHeight="1">
      <c r="A53" s="145" t="s">
        <v>178</v>
      </c>
      <c r="B53" s="145"/>
      <c r="C53" s="145"/>
      <c r="D53" s="145"/>
      <c r="E53" s="145"/>
      <c r="F53" s="145"/>
      <c r="G53" s="145"/>
      <c r="H53" s="145"/>
      <c r="I53" s="145"/>
      <c r="J53" s="145"/>
      <c r="K53" s="103"/>
      <c r="L53" s="103"/>
      <c r="M53" s="103"/>
      <c r="N53" s="103"/>
      <c r="O53" s="103"/>
      <c r="P53" s="103"/>
    </row>
    <row r="54" spans="1:16" ht="11.25" customHeight="1">
      <c r="A54" s="145"/>
      <c r="B54" s="145"/>
      <c r="C54" s="145"/>
      <c r="D54" s="145"/>
      <c r="E54" s="145"/>
      <c r="F54" s="145"/>
      <c r="G54" s="145"/>
      <c r="H54" s="145"/>
      <c r="I54" s="145"/>
      <c r="J54" s="145"/>
    </row>
    <row r="55" spans="1:16">
      <c r="A55" s="146" t="s">
        <v>184</v>
      </c>
      <c r="B55" s="146"/>
      <c r="C55" s="146"/>
      <c r="D55" s="146"/>
      <c r="E55" s="146"/>
      <c r="F55" s="146"/>
      <c r="G55" s="146"/>
      <c r="H55" s="146"/>
    </row>
    <row r="56" spans="1:16" ht="11.25" customHeight="1">
      <c r="A56" s="145" t="s">
        <v>185</v>
      </c>
      <c r="B56" s="145"/>
      <c r="C56" s="145"/>
      <c r="D56" s="145"/>
      <c r="E56" s="145"/>
      <c r="F56" s="145"/>
      <c r="G56" s="145"/>
      <c r="H56" s="145"/>
      <c r="I56" s="145"/>
    </row>
    <row r="57" spans="1:16" ht="12" customHeight="1">
      <c r="A57" s="145"/>
      <c r="B57" s="145"/>
      <c r="C57" s="145"/>
      <c r="D57" s="145"/>
      <c r="E57" s="145"/>
      <c r="F57" s="145"/>
      <c r="G57" s="145"/>
      <c r="H57" s="145"/>
      <c r="I57" s="145"/>
    </row>
    <row r="58" spans="1:16" ht="13.5" customHeight="1"/>
    <row r="59" spans="1:16" ht="13.5" customHeight="1">
      <c r="A59" s="46" t="s">
        <v>147</v>
      </c>
    </row>
  </sheetData>
  <mergeCells count="5">
    <mergeCell ref="A1:N1"/>
    <mergeCell ref="A53:J54"/>
    <mergeCell ref="A55:H55"/>
    <mergeCell ref="A56:I57"/>
    <mergeCell ref="P1:R1"/>
  </mergeCells>
  <phoneticPr fontId="6" type="noConversion"/>
  <hyperlinks>
    <hyperlink ref="P1:R1" location="Contents!A1" display="back to contents"/>
  </hyperlinks>
  <pageMargins left="0.46" right="0.41" top="0.62" bottom="0.72" header="0.51181102362204722" footer="0.51181102362204722"/>
  <pageSetup paperSize="9" scale="60" orientation="landscape" r:id="rId1"/>
  <headerFooter alignWithMargins="0">
    <oddFooter>&amp;L&amp;Z&amp;F     &amp;A</oddFooter>
  </headerFooter>
  <ignoredErrors>
    <ignoredError sqref="B36:P44 B45:P45 B46:P46 B47:P47 B48:P4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5"/>
  <sheetViews>
    <sheetView zoomScaleNormal="100" workbookViewId="0">
      <selection sqref="A1:O1"/>
    </sheetView>
  </sheetViews>
  <sheetFormatPr defaultRowHeight="12.75"/>
  <cols>
    <col min="1" max="1" width="28.42578125" style="12" customWidth="1"/>
    <col min="2" max="34" width="9.140625" style="12"/>
    <col min="35" max="35" width="27.5703125" style="12" customWidth="1"/>
    <col min="36" max="36" width="2.7109375" style="12" customWidth="1"/>
    <col min="37" max="37" width="50.42578125" style="12" customWidth="1"/>
    <col min="38" max="16384" width="9.140625" style="12"/>
  </cols>
  <sheetData>
    <row r="1" spans="1:35" ht="16.5" customHeight="1">
      <c r="A1" s="155" t="s">
        <v>186</v>
      </c>
      <c r="B1" s="155"/>
      <c r="C1" s="155"/>
      <c r="D1" s="155"/>
      <c r="E1" s="155"/>
      <c r="F1" s="155"/>
      <c r="G1" s="155"/>
      <c r="H1" s="155"/>
      <c r="I1" s="155"/>
      <c r="J1" s="155"/>
      <c r="K1" s="155"/>
      <c r="L1" s="155"/>
      <c r="M1" s="155"/>
      <c r="N1" s="155"/>
      <c r="O1" s="155"/>
      <c r="Q1" s="156" t="s">
        <v>188</v>
      </c>
      <c r="R1" s="156"/>
    </row>
    <row r="2" spans="1:35" ht="18" customHeight="1" thickBot="1">
      <c r="A2" s="44"/>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ht="38.25">
      <c r="A3" s="44"/>
      <c r="B3" s="95" t="s">
        <v>75</v>
      </c>
      <c r="C3" s="95" t="s">
        <v>39</v>
      </c>
      <c r="D3" s="95" t="s">
        <v>64</v>
      </c>
      <c r="E3" s="95" t="s">
        <v>40</v>
      </c>
      <c r="F3" s="95" t="s">
        <v>55</v>
      </c>
      <c r="G3" s="95" t="s">
        <v>143</v>
      </c>
      <c r="H3" s="95" t="s">
        <v>65</v>
      </c>
      <c r="I3" s="95" t="s">
        <v>36</v>
      </c>
      <c r="J3" s="95" t="s">
        <v>41</v>
      </c>
      <c r="K3" s="95" t="s">
        <v>42</v>
      </c>
      <c r="L3" s="95" t="s">
        <v>63</v>
      </c>
      <c r="M3" s="95" t="s">
        <v>43</v>
      </c>
      <c r="N3" s="95" t="s">
        <v>62</v>
      </c>
      <c r="O3" s="95" t="s">
        <v>44</v>
      </c>
      <c r="P3" s="95" t="s">
        <v>26</v>
      </c>
      <c r="Q3" s="95" t="s">
        <v>45</v>
      </c>
      <c r="R3" s="95" t="s">
        <v>37</v>
      </c>
      <c r="S3" s="95" t="s">
        <v>46</v>
      </c>
      <c r="T3" s="95" t="s">
        <v>61</v>
      </c>
      <c r="U3" s="95" t="s">
        <v>47</v>
      </c>
      <c r="V3" s="95" t="s">
        <v>144</v>
      </c>
      <c r="W3" s="95" t="s">
        <v>48</v>
      </c>
      <c r="X3" s="95" t="s">
        <v>60</v>
      </c>
      <c r="Y3" s="95" t="s">
        <v>49</v>
      </c>
      <c r="Z3" s="95" t="s">
        <v>56</v>
      </c>
      <c r="AA3" s="95" t="s">
        <v>59</v>
      </c>
      <c r="AB3" s="95" t="s">
        <v>50</v>
      </c>
      <c r="AC3" s="95" t="s">
        <v>51</v>
      </c>
      <c r="AD3" s="95" t="s">
        <v>52</v>
      </c>
      <c r="AE3" s="95" t="s">
        <v>57</v>
      </c>
      <c r="AF3" s="95" t="s">
        <v>53</v>
      </c>
      <c r="AG3" s="95" t="s">
        <v>58</v>
      </c>
      <c r="AH3" s="95" t="s">
        <v>54</v>
      </c>
      <c r="AI3" s="95"/>
    </row>
    <row r="4" spans="1:35">
      <c r="A4" s="20" t="s">
        <v>23</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102" t="str">
        <f t="shared" ref="AI4:AI22" si="0">A4</f>
        <v>Registered in year</v>
      </c>
    </row>
    <row r="5" spans="1:35">
      <c r="A5" s="86">
        <v>2000</v>
      </c>
      <c r="B5" s="121">
        <v>1341</v>
      </c>
      <c r="C5" s="90">
        <v>64</v>
      </c>
      <c r="D5" s="90">
        <v>58</v>
      </c>
      <c r="E5" s="90">
        <v>33</v>
      </c>
      <c r="F5" s="90">
        <v>33</v>
      </c>
      <c r="G5" s="90">
        <v>132</v>
      </c>
      <c r="H5" s="90">
        <v>20</v>
      </c>
      <c r="I5" s="90">
        <v>40</v>
      </c>
      <c r="J5" s="90">
        <v>37</v>
      </c>
      <c r="K5" s="90">
        <v>32</v>
      </c>
      <c r="L5" s="90">
        <v>16</v>
      </c>
      <c r="M5" s="90">
        <v>22</v>
      </c>
      <c r="N5" s="90">
        <v>19</v>
      </c>
      <c r="O5" s="90">
        <v>43</v>
      </c>
      <c r="P5" s="90">
        <v>80</v>
      </c>
      <c r="Q5" s="90">
        <v>141</v>
      </c>
      <c r="R5" s="90">
        <v>77</v>
      </c>
      <c r="S5" s="90">
        <v>22</v>
      </c>
      <c r="T5" s="90">
        <v>19</v>
      </c>
      <c r="U5" s="90">
        <v>30</v>
      </c>
      <c r="V5" s="90">
        <v>12</v>
      </c>
      <c r="W5" s="90">
        <v>29</v>
      </c>
      <c r="X5" s="90">
        <v>76</v>
      </c>
      <c r="Y5" s="90">
        <v>3</v>
      </c>
      <c r="Z5" s="90">
        <v>33</v>
      </c>
      <c r="AA5" s="90">
        <v>39</v>
      </c>
      <c r="AB5" s="90">
        <v>48</v>
      </c>
      <c r="AC5" s="90">
        <v>8</v>
      </c>
      <c r="AD5" s="90">
        <v>37</v>
      </c>
      <c r="AE5" s="90">
        <v>62</v>
      </c>
      <c r="AF5" s="90">
        <v>21</v>
      </c>
      <c r="AG5" s="90">
        <v>25</v>
      </c>
      <c r="AH5" s="90">
        <v>30</v>
      </c>
      <c r="AI5" s="95">
        <f t="shared" si="0"/>
        <v>2000</v>
      </c>
    </row>
    <row r="6" spans="1:35">
      <c r="A6" s="86">
        <v>2001</v>
      </c>
      <c r="B6" s="121">
        <v>1350</v>
      </c>
      <c r="C6" s="90">
        <v>48</v>
      </c>
      <c r="D6" s="90">
        <v>67</v>
      </c>
      <c r="E6" s="90">
        <v>39</v>
      </c>
      <c r="F6" s="90">
        <v>43</v>
      </c>
      <c r="G6" s="90">
        <v>138</v>
      </c>
      <c r="H6" s="90">
        <v>16</v>
      </c>
      <c r="I6" s="90">
        <v>44</v>
      </c>
      <c r="J6" s="90">
        <v>37</v>
      </c>
      <c r="K6" s="90">
        <v>37</v>
      </c>
      <c r="L6" s="90">
        <v>12</v>
      </c>
      <c r="M6" s="90">
        <v>20</v>
      </c>
      <c r="N6" s="90">
        <v>15</v>
      </c>
      <c r="O6" s="90">
        <v>37</v>
      </c>
      <c r="P6" s="90">
        <v>72</v>
      </c>
      <c r="Q6" s="90">
        <v>159</v>
      </c>
      <c r="R6" s="90">
        <v>86</v>
      </c>
      <c r="S6" s="90">
        <v>16</v>
      </c>
      <c r="T6" s="90">
        <v>20</v>
      </c>
      <c r="U6" s="90">
        <v>28</v>
      </c>
      <c r="V6" s="90">
        <v>10</v>
      </c>
      <c r="W6" s="90">
        <v>35</v>
      </c>
      <c r="X6" s="90">
        <v>60</v>
      </c>
      <c r="Y6" s="90">
        <v>5</v>
      </c>
      <c r="Z6" s="90">
        <v>48</v>
      </c>
      <c r="AA6" s="90">
        <v>41</v>
      </c>
      <c r="AB6" s="90">
        <v>39</v>
      </c>
      <c r="AC6" s="90">
        <v>7</v>
      </c>
      <c r="AD6" s="90">
        <v>40</v>
      </c>
      <c r="AE6" s="90">
        <v>53</v>
      </c>
      <c r="AF6" s="90">
        <v>27</v>
      </c>
      <c r="AG6" s="90">
        <v>23</v>
      </c>
      <c r="AH6" s="90">
        <v>28</v>
      </c>
      <c r="AI6" s="95">
        <f t="shared" si="0"/>
        <v>2001</v>
      </c>
    </row>
    <row r="7" spans="1:35">
      <c r="A7" s="86">
        <v>2002</v>
      </c>
      <c r="B7" s="121">
        <v>1315</v>
      </c>
      <c r="C7" s="90">
        <v>51</v>
      </c>
      <c r="D7" s="90">
        <v>65</v>
      </c>
      <c r="E7" s="90">
        <v>27</v>
      </c>
      <c r="F7" s="90">
        <v>30</v>
      </c>
      <c r="G7" s="90">
        <v>112</v>
      </c>
      <c r="H7" s="90">
        <v>14</v>
      </c>
      <c r="I7" s="90">
        <v>54</v>
      </c>
      <c r="J7" s="90">
        <v>39</v>
      </c>
      <c r="K7" s="90">
        <v>17</v>
      </c>
      <c r="L7" s="90">
        <v>19</v>
      </c>
      <c r="M7" s="90">
        <v>20</v>
      </c>
      <c r="N7" s="90">
        <v>17</v>
      </c>
      <c r="O7" s="90">
        <v>45</v>
      </c>
      <c r="P7" s="90">
        <v>101</v>
      </c>
      <c r="Q7" s="90">
        <v>141</v>
      </c>
      <c r="R7" s="90">
        <v>67</v>
      </c>
      <c r="S7" s="90">
        <v>26</v>
      </c>
      <c r="T7" s="90">
        <v>18</v>
      </c>
      <c r="U7" s="90">
        <v>30</v>
      </c>
      <c r="V7" s="90">
        <v>9</v>
      </c>
      <c r="W7" s="90">
        <v>32</v>
      </c>
      <c r="X7" s="90">
        <v>67</v>
      </c>
      <c r="Y7" s="90">
        <v>4</v>
      </c>
      <c r="Z7" s="90">
        <v>37</v>
      </c>
      <c r="AA7" s="90">
        <v>59</v>
      </c>
      <c r="AB7" s="90">
        <v>39</v>
      </c>
      <c r="AC7" s="90">
        <v>9</v>
      </c>
      <c r="AD7" s="90">
        <v>32</v>
      </c>
      <c r="AE7" s="90">
        <v>72</v>
      </c>
      <c r="AF7" s="90">
        <v>19</v>
      </c>
      <c r="AG7" s="90">
        <v>24</v>
      </c>
      <c r="AH7" s="90">
        <v>19</v>
      </c>
      <c r="AI7" s="95">
        <f t="shared" si="0"/>
        <v>2002</v>
      </c>
    </row>
    <row r="8" spans="1:35">
      <c r="A8" s="86">
        <v>2003</v>
      </c>
      <c r="B8" s="121">
        <v>1326</v>
      </c>
      <c r="C8" s="90">
        <v>43</v>
      </c>
      <c r="D8" s="90">
        <v>63</v>
      </c>
      <c r="E8" s="90">
        <v>35</v>
      </c>
      <c r="F8" s="90">
        <v>31</v>
      </c>
      <c r="G8" s="90">
        <v>101</v>
      </c>
      <c r="H8" s="90">
        <v>13</v>
      </c>
      <c r="I8" s="90">
        <v>53</v>
      </c>
      <c r="J8" s="90">
        <v>33</v>
      </c>
      <c r="K8" s="90">
        <v>23</v>
      </c>
      <c r="L8" s="90">
        <v>20</v>
      </c>
      <c r="M8" s="90">
        <v>24</v>
      </c>
      <c r="N8" s="90">
        <v>20</v>
      </c>
      <c r="O8" s="90">
        <v>31</v>
      </c>
      <c r="P8" s="90">
        <v>73</v>
      </c>
      <c r="Q8" s="90">
        <v>167</v>
      </c>
      <c r="R8" s="90">
        <v>91</v>
      </c>
      <c r="S8" s="90">
        <v>24</v>
      </c>
      <c r="T8" s="90">
        <v>19</v>
      </c>
      <c r="U8" s="90">
        <v>24</v>
      </c>
      <c r="V8" s="90">
        <v>9</v>
      </c>
      <c r="W8" s="90">
        <v>32</v>
      </c>
      <c r="X8" s="90">
        <v>93</v>
      </c>
      <c r="Y8" s="90">
        <v>3</v>
      </c>
      <c r="Z8" s="90">
        <v>47</v>
      </c>
      <c r="AA8" s="90">
        <v>34</v>
      </c>
      <c r="AB8" s="90">
        <v>45</v>
      </c>
      <c r="AC8" s="90">
        <v>5</v>
      </c>
      <c r="AD8" s="90">
        <v>25</v>
      </c>
      <c r="AE8" s="90">
        <v>70</v>
      </c>
      <c r="AF8" s="90">
        <v>17</v>
      </c>
      <c r="AG8" s="90">
        <v>25</v>
      </c>
      <c r="AH8" s="90">
        <v>33</v>
      </c>
      <c r="AI8" s="95">
        <f t="shared" si="0"/>
        <v>2003</v>
      </c>
    </row>
    <row r="9" spans="1:35">
      <c r="A9" s="86">
        <v>2004</v>
      </c>
      <c r="B9" s="121">
        <v>1390</v>
      </c>
      <c r="C9" s="90">
        <v>47</v>
      </c>
      <c r="D9" s="90">
        <v>57</v>
      </c>
      <c r="E9" s="90">
        <v>39</v>
      </c>
      <c r="F9" s="90">
        <v>30</v>
      </c>
      <c r="G9" s="90">
        <v>107</v>
      </c>
      <c r="H9" s="90">
        <v>12</v>
      </c>
      <c r="I9" s="90">
        <v>41</v>
      </c>
      <c r="J9" s="90">
        <v>39</v>
      </c>
      <c r="K9" s="90">
        <v>38</v>
      </c>
      <c r="L9" s="90">
        <v>27</v>
      </c>
      <c r="M9" s="90">
        <v>23</v>
      </c>
      <c r="N9" s="90">
        <v>7</v>
      </c>
      <c r="O9" s="90">
        <v>56</v>
      </c>
      <c r="P9" s="90">
        <v>114</v>
      </c>
      <c r="Q9" s="90">
        <v>143</v>
      </c>
      <c r="R9" s="90">
        <v>88</v>
      </c>
      <c r="S9" s="90">
        <v>26</v>
      </c>
      <c r="T9" s="90">
        <v>13</v>
      </c>
      <c r="U9" s="90">
        <v>22</v>
      </c>
      <c r="V9" s="90">
        <v>10</v>
      </c>
      <c r="W9" s="90">
        <v>40</v>
      </c>
      <c r="X9" s="90">
        <v>94</v>
      </c>
      <c r="Y9" s="90">
        <v>12</v>
      </c>
      <c r="Z9" s="90">
        <v>39</v>
      </c>
      <c r="AA9" s="90">
        <v>48</v>
      </c>
      <c r="AB9" s="90">
        <v>43</v>
      </c>
      <c r="AC9" s="90">
        <v>9</v>
      </c>
      <c r="AD9" s="90">
        <v>25</v>
      </c>
      <c r="AE9" s="90">
        <v>71</v>
      </c>
      <c r="AF9" s="90">
        <v>22</v>
      </c>
      <c r="AG9" s="90">
        <v>25</v>
      </c>
      <c r="AH9" s="90">
        <v>23</v>
      </c>
      <c r="AI9" s="95">
        <f t="shared" si="0"/>
        <v>2004</v>
      </c>
    </row>
    <row r="10" spans="1:35">
      <c r="A10" s="86">
        <v>2005</v>
      </c>
      <c r="B10" s="121">
        <v>1284</v>
      </c>
      <c r="C10" s="90">
        <v>53</v>
      </c>
      <c r="D10" s="90">
        <v>66</v>
      </c>
      <c r="E10" s="90">
        <v>34</v>
      </c>
      <c r="F10" s="90">
        <v>33</v>
      </c>
      <c r="G10" s="90">
        <v>92</v>
      </c>
      <c r="H10" s="90">
        <v>12</v>
      </c>
      <c r="I10" s="90">
        <v>49</v>
      </c>
      <c r="J10" s="90">
        <v>47</v>
      </c>
      <c r="K10" s="90">
        <v>23</v>
      </c>
      <c r="L10" s="90">
        <v>16</v>
      </c>
      <c r="M10" s="90">
        <v>23</v>
      </c>
      <c r="N10" s="90">
        <v>16</v>
      </c>
      <c r="O10" s="90">
        <v>31</v>
      </c>
      <c r="P10" s="90">
        <v>88</v>
      </c>
      <c r="Q10" s="90">
        <v>137</v>
      </c>
      <c r="R10" s="90">
        <v>83</v>
      </c>
      <c r="S10" s="90">
        <v>30</v>
      </c>
      <c r="T10" s="90">
        <v>19</v>
      </c>
      <c r="U10" s="90">
        <v>26</v>
      </c>
      <c r="V10" s="90">
        <v>13</v>
      </c>
      <c r="W10" s="90">
        <v>32</v>
      </c>
      <c r="X10" s="90">
        <v>63</v>
      </c>
      <c r="Y10" s="90">
        <v>2</v>
      </c>
      <c r="Z10" s="90">
        <v>35</v>
      </c>
      <c r="AA10" s="90">
        <v>36</v>
      </c>
      <c r="AB10" s="90">
        <v>32</v>
      </c>
      <c r="AC10" s="90">
        <v>10</v>
      </c>
      <c r="AD10" s="90">
        <v>26</v>
      </c>
      <c r="AE10" s="90">
        <v>77</v>
      </c>
      <c r="AF10" s="90">
        <v>19</v>
      </c>
      <c r="AG10" s="90">
        <v>25</v>
      </c>
      <c r="AH10" s="90">
        <v>36</v>
      </c>
      <c r="AI10" s="95">
        <f t="shared" si="0"/>
        <v>2005</v>
      </c>
    </row>
    <row r="11" spans="1:35">
      <c r="A11" s="86">
        <v>2006</v>
      </c>
      <c r="B11" s="121">
        <v>1264</v>
      </c>
      <c r="C11" s="90">
        <v>52</v>
      </c>
      <c r="D11" s="90">
        <v>73</v>
      </c>
      <c r="E11" s="90">
        <v>35</v>
      </c>
      <c r="F11" s="90">
        <v>19</v>
      </c>
      <c r="G11" s="90">
        <v>103</v>
      </c>
      <c r="H11" s="90">
        <v>17</v>
      </c>
      <c r="I11" s="90">
        <v>46</v>
      </c>
      <c r="J11" s="90">
        <v>41</v>
      </c>
      <c r="K11" s="90">
        <v>20</v>
      </c>
      <c r="L11" s="90">
        <v>19</v>
      </c>
      <c r="M11" s="90">
        <v>11</v>
      </c>
      <c r="N11" s="90">
        <v>19</v>
      </c>
      <c r="O11" s="90">
        <v>42</v>
      </c>
      <c r="P11" s="90">
        <v>90</v>
      </c>
      <c r="Q11" s="90">
        <v>155</v>
      </c>
      <c r="R11" s="90">
        <v>83</v>
      </c>
      <c r="S11" s="90">
        <v>11</v>
      </c>
      <c r="T11" s="90">
        <v>21</v>
      </c>
      <c r="U11" s="90">
        <v>20</v>
      </c>
      <c r="V11" s="90">
        <v>7</v>
      </c>
      <c r="W11" s="90">
        <v>34</v>
      </c>
      <c r="X11" s="90">
        <v>56</v>
      </c>
      <c r="Y11" s="90">
        <v>10</v>
      </c>
      <c r="Z11" s="90">
        <v>38</v>
      </c>
      <c r="AA11" s="90">
        <v>33</v>
      </c>
      <c r="AB11" s="90">
        <v>32</v>
      </c>
      <c r="AC11" s="90">
        <v>9</v>
      </c>
      <c r="AD11" s="90">
        <v>26</v>
      </c>
      <c r="AE11" s="90">
        <v>62</v>
      </c>
      <c r="AF11" s="90">
        <v>31</v>
      </c>
      <c r="AG11" s="90">
        <v>21</v>
      </c>
      <c r="AH11" s="90">
        <v>28</v>
      </c>
      <c r="AI11" s="95">
        <f t="shared" si="0"/>
        <v>2006</v>
      </c>
    </row>
    <row r="12" spans="1:35" ht="12.75" customHeight="1">
      <c r="A12" s="86">
        <v>2007</v>
      </c>
      <c r="B12" s="121">
        <v>1289</v>
      </c>
      <c r="C12" s="90">
        <v>42</v>
      </c>
      <c r="D12" s="90">
        <v>58</v>
      </c>
      <c r="E12" s="90">
        <v>38</v>
      </c>
      <c r="F12" s="90">
        <v>40</v>
      </c>
      <c r="G12" s="90">
        <v>88</v>
      </c>
      <c r="H12" s="90">
        <v>19</v>
      </c>
      <c r="I12" s="90">
        <v>39</v>
      </c>
      <c r="J12" s="90">
        <v>48</v>
      </c>
      <c r="K12" s="90">
        <v>27</v>
      </c>
      <c r="L12" s="90">
        <v>26</v>
      </c>
      <c r="M12" s="90">
        <v>15</v>
      </c>
      <c r="N12" s="90">
        <v>12</v>
      </c>
      <c r="O12" s="90">
        <v>32</v>
      </c>
      <c r="P12" s="90">
        <v>85</v>
      </c>
      <c r="Q12" s="90">
        <v>129</v>
      </c>
      <c r="R12" s="90">
        <v>72</v>
      </c>
      <c r="S12" s="90">
        <v>12</v>
      </c>
      <c r="T12" s="90">
        <v>16</v>
      </c>
      <c r="U12" s="90">
        <v>26</v>
      </c>
      <c r="V12" s="90">
        <v>10</v>
      </c>
      <c r="W12" s="90">
        <v>46</v>
      </c>
      <c r="X12" s="90">
        <v>67</v>
      </c>
      <c r="Y12" s="90">
        <v>8</v>
      </c>
      <c r="Z12" s="90">
        <v>33</v>
      </c>
      <c r="AA12" s="90">
        <v>34</v>
      </c>
      <c r="AB12" s="90">
        <v>46</v>
      </c>
      <c r="AC12" s="90">
        <v>16</v>
      </c>
      <c r="AD12" s="90">
        <v>41</v>
      </c>
      <c r="AE12" s="90">
        <v>72</v>
      </c>
      <c r="AF12" s="90">
        <v>25</v>
      </c>
      <c r="AG12" s="90">
        <v>33</v>
      </c>
      <c r="AH12" s="90">
        <v>34</v>
      </c>
      <c r="AI12" s="95">
        <f t="shared" si="0"/>
        <v>2007</v>
      </c>
    </row>
    <row r="13" spans="1:35" ht="12.75" customHeight="1">
      <c r="A13" s="86">
        <v>2008</v>
      </c>
      <c r="B13" s="121">
        <v>1261</v>
      </c>
      <c r="C13" s="90">
        <v>29</v>
      </c>
      <c r="D13" s="90">
        <v>63</v>
      </c>
      <c r="E13" s="90">
        <v>40</v>
      </c>
      <c r="F13" s="90">
        <v>30</v>
      </c>
      <c r="G13" s="90">
        <v>89</v>
      </c>
      <c r="H13" s="90">
        <v>11</v>
      </c>
      <c r="I13" s="90">
        <v>36</v>
      </c>
      <c r="J13" s="90">
        <v>42</v>
      </c>
      <c r="K13" s="90">
        <v>41</v>
      </c>
      <c r="L13" s="90">
        <v>15</v>
      </c>
      <c r="M13" s="90">
        <v>14</v>
      </c>
      <c r="N13" s="90">
        <v>15</v>
      </c>
      <c r="O13" s="90">
        <v>31</v>
      </c>
      <c r="P13" s="90">
        <v>91</v>
      </c>
      <c r="Q13" s="90">
        <v>137</v>
      </c>
      <c r="R13" s="90">
        <v>89</v>
      </c>
      <c r="S13" s="90">
        <v>26</v>
      </c>
      <c r="T13" s="90">
        <v>12</v>
      </c>
      <c r="U13" s="90">
        <v>28</v>
      </c>
      <c r="V13" s="90">
        <v>6</v>
      </c>
      <c r="W13" s="90">
        <v>33</v>
      </c>
      <c r="X13" s="90">
        <v>64</v>
      </c>
      <c r="Y13" s="90">
        <v>9</v>
      </c>
      <c r="Z13" s="90">
        <v>29</v>
      </c>
      <c r="AA13" s="90">
        <v>49</v>
      </c>
      <c r="AB13" s="90">
        <v>34</v>
      </c>
      <c r="AC13" s="90">
        <v>4</v>
      </c>
      <c r="AD13" s="90">
        <v>27</v>
      </c>
      <c r="AE13" s="90">
        <v>86</v>
      </c>
      <c r="AF13" s="90">
        <v>22</v>
      </c>
      <c r="AG13" s="90">
        <v>30</v>
      </c>
      <c r="AH13" s="90">
        <v>29</v>
      </c>
      <c r="AI13" s="95">
        <f t="shared" si="0"/>
        <v>2008</v>
      </c>
    </row>
    <row r="14" spans="1:35" ht="12.75" customHeight="1">
      <c r="A14" s="86">
        <v>2009</v>
      </c>
      <c r="B14" s="121">
        <v>1332</v>
      </c>
      <c r="C14" s="90">
        <v>61</v>
      </c>
      <c r="D14" s="90">
        <v>55</v>
      </c>
      <c r="E14" s="90">
        <v>26</v>
      </c>
      <c r="F14" s="90">
        <v>33</v>
      </c>
      <c r="G14" s="90">
        <v>104</v>
      </c>
      <c r="H14" s="90">
        <v>16</v>
      </c>
      <c r="I14" s="90">
        <v>45</v>
      </c>
      <c r="J14" s="90">
        <v>37</v>
      </c>
      <c r="K14" s="90">
        <v>22</v>
      </c>
      <c r="L14" s="90">
        <v>25</v>
      </c>
      <c r="M14" s="90">
        <v>28</v>
      </c>
      <c r="N14" s="90">
        <v>14</v>
      </c>
      <c r="O14" s="90">
        <v>36</v>
      </c>
      <c r="P14" s="90">
        <v>91</v>
      </c>
      <c r="Q14" s="90">
        <v>180</v>
      </c>
      <c r="R14" s="90">
        <v>76</v>
      </c>
      <c r="S14" s="90">
        <v>20</v>
      </c>
      <c r="T14" s="90">
        <v>18</v>
      </c>
      <c r="U14" s="90">
        <v>18</v>
      </c>
      <c r="V14" s="90">
        <v>10</v>
      </c>
      <c r="W14" s="90">
        <v>42</v>
      </c>
      <c r="X14" s="90">
        <v>64</v>
      </c>
      <c r="Y14" s="90">
        <v>7</v>
      </c>
      <c r="Z14" s="90">
        <v>38</v>
      </c>
      <c r="AA14" s="90">
        <v>38</v>
      </c>
      <c r="AB14" s="90">
        <v>37</v>
      </c>
      <c r="AC14" s="90">
        <v>1</v>
      </c>
      <c r="AD14" s="90">
        <v>27</v>
      </c>
      <c r="AE14" s="90">
        <v>69</v>
      </c>
      <c r="AF14" s="90">
        <v>32</v>
      </c>
      <c r="AG14" s="90">
        <v>27</v>
      </c>
      <c r="AH14" s="90">
        <v>35</v>
      </c>
      <c r="AI14" s="95">
        <f t="shared" si="0"/>
        <v>2009</v>
      </c>
    </row>
    <row r="15" spans="1:35" ht="12.75" customHeight="1">
      <c r="A15" s="70">
        <v>2010</v>
      </c>
      <c r="B15" s="91">
        <v>1295</v>
      </c>
      <c r="C15" s="90">
        <v>64</v>
      </c>
      <c r="D15" s="90">
        <v>62</v>
      </c>
      <c r="E15" s="90">
        <v>33</v>
      </c>
      <c r="F15" s="90">
        <v>44</v>
      </c>
      <c r="G15" s="90">
        <v>90</v>
      </c>
      <c r="H15" s="90">
        <v>14</v>
      </c>
      <c r="I15" s="90">
        <v>52</v>
      </c>
      <c r="J15" s="90">
        <v>33</v>
      </c>
      <c r="K15" s="90">
        <v>25</v>
      </c>
      <c r="L15" s="90">
        <v>26</v>
      </c>
      <c r="M15" s="90">
        <v>17</v>
      </c>
      <c r="N15" s="90">
        <v>9</v>
      </c>
      <c r="O15" s="90">
        <v>32</v>
      </c>
      <c r="P15" s="90">
        <v>88</v>
      </c>
      <c r="Q15" s="90">
        <v>150</v>
      </c>
      <c r="R15" s="90">
        <v>88</v>
      </c>
      <c r="S15" s="90">
        <v>27</v>
      </c>
      <c r="T15" s="90">
        <v>11</v>
      </c>
      <c r="U15" s="90">
        <v>30</v>
      </c>
      <c r="V15" s="90">
        <v>13</v>
      </c>
      <c r="W15" s="90">
        <v>32</v>
      </c>
      <c r="X15" s="90">
        <v>66</v>
      </c>
      <c r="Y15" s="90">
        <v>7</v>
      </c>
      <c r="Z15" s="90">
        <v>37</v>
      </c>
      <c r="AA15" s="90">
        <v>35</v>
      </c>
      <c r="AB15" s="90">
        <v>31</v>
      </c>
      <c r="AC15" s="90">
        <v>9</v>
      </c>
      <c r="AD15" s="90">
        <v>34</v>
      </c>
      <c r="AE15" s="90">
        <v>64</v>
      </c>
      <c r="AF15" s="90">
        <v>16</v>
      </c>
      <c r="AG15" s="90">
        <v>23</v>
      </c>
      <c r="AH15" s="90">
        <v>33</v>
      </c>
      <c r="AI15" s="94">
        <f t="shared" si="0"/>
        <v>2010</v>
      </c>
    </row>
    <row r="16" spans="1:35" ht="12.75" customHeight="1">
      <c r="A16" s="119" t="s">
        <v>98</v>
      </c>
      <c r="B16" s="91">
        <v>1295</v>
      </c>
      <c r="C16" s="117">
        <v>41</v>
      </c>
      <c r="D16" s="117">
        <v>68</v>
      </c>
      <c r="E16" s="117">
        <v>33</v>
      </c>
      <c r="F16" s="117">
        <v>26</v>
      </c>
      <c r="G16" s="117">
        <v>100</v>
      </c>
      <c r="H16" s="117">
        <v>6</v>
      </c>
      <c r="I16" s="117">
        <v>44</v>
      </c>
      <c r="J16" s="117">
        <v>39</v>
      </c>
      <c r="K16" s="117">
        <v>35</v>
      </c>
      <c r="L16" s="117">
        <v>14</v>
      </c>
      <c r="M16" s="117">
        <v>23</v>
      </c>
      <c r="N16" s="117">
        <v>19</v>
      </c>
      <c r="O16" s="117">
        <v>18</v>
      </c>
      <c r="P16" s="117">
        <v>83</v>
      </c>
      <c r="Q16" s="117">
        <v>174</v>
      </c>
      <c r="R16" s="117">
        <v>78</v>
      </c>
      <c r="S16" s="117">
        <v>26</v>
      </c>
      <c r="T16" s="117">
        <v>22</v>
      </c>
      <c r="U16" s="117">
        <v>24</v>
      </c>
      <c r="V16" s="117">
        <v>4</v>
      </c>
      <c r="W16" s="117">
        <v>38</v>
      </c>
      <c r="X16" s="117">
        <v>72</v>
      </c>
      <c r="Y16" s="117">
        <v>7</v>
      </c>
      <c r="Z16" s="117">
        <v>33</v>
      </c>
      <c r="AA16" s="117">
        <v>43</v>
      </c>
      <c r="AB16" s="117">
        <v>55</v>
      </c>
      <c r="AC16" s="117">
        <v>9</v>
      </c>
      <c r="AD16" s="117">
        <v>32</v>
      </c>
      <c r="AE16" s="117">
        <v>57</v>
      </c>
      <c r="AF16" s="117">
        <v>14</v>
      </c>
      <c r="AG16" s="117">
        <v>25</v>
      </c>
      <c r="AH16" s="117">
        <v>33</v>
      </c>
      <c r="AI16" s="94" t="str">
        <f t="shared" si="0"/>
        <v>2011 - old coding rules (est'd)</v>
      </c>
    </row>
    <row r="17" spans="1:37" ht="12.75" customHeight="1">
      <c r="A17" s="119" t="s">
        <v>100</v>
      </c>
      <c r="B17" s="91">
        <v>1247</v>
      </c>
      <c r="C17" s="91">
        <v>42</v>
      </c>
      <c r="D17" s="91">
        <v>50</v>
      </c>
      <c r="E17" s="91">
        <v>25</v>
      </c>
      <c r="F17" s="91">
        <v>28</v>
      </c>
      <c r="G17" s="91">
        <v>102</v>
      </c>
      <c r="H17" s="91">
        <v>10</v>
      </c>
      <c r="I17" s="91">
        <v>44</v>
      </c>
      <c r="J17" s="91">
        <v>46</v>
      </c>
      <c r="K17" s="91">
        <v>23</v>
      </c>
      <c r="L17" s="91">
        <v>22</v>
      </c>
      <c r="M17" s="91">
        <v>15</v>
      </c>
      <c r="N17" s="91">
        <v>18</v>
      </c>
      <c r="O17" s="91">
        <v>41</v>
      </c>
      <c r="P17" s="91">
        <v>64</v>
      </c>
      <c r="Q17" s="91">
        <v>139</v>
      </c>
      <c r="R17" s="91">
        <v>80</v>
      </c>
      <c r="S17" s="91">
        <v>21</v>
      </c>
      <c r="T17" s="91">
        <v>11</v>
      </c>
      <c r="U17" s="91">
        <v>19</v>
      </c>
      <c r="V17" s="91">
        <v>11</v>
      </c>
      <c r="W17" s="91">
        <v>23</v>
      </c>
      <c r="X17" s="91">
        <v>73</v>
      </c>
      <c r="Y17" s="91">
        <v>7</v>
      </c>
      <c r="Z17" s="91">
        <v>44</v>
      </c>
      <c r="AA17" s="91">
        <v>45</v>
      </c>
      <c r="AB17" s="91">
        <v>41</v>
      </c>
      <c r="AC17" s="91">
        <v>7</v>
      </c>
      <c r="AD17" s="91">
        <v>29</v>
      </c>
      <c r="AE17" s="91">
        <v>82</v>
      </c>
      <c r="AF17" s="91">
        <v>29</v>
      </c>
      <c r="AG17" s="91">
        <v>29</v>
      </c>
      <c r="AH17" s="91">
        <v>27</v>
      </c>
      <c r="AI17" s="94" t="str">
        <f t="shared" si="0"/>
        <v>2012 - old coding rules (est'd)</v>
      </c>
    </row>
    <row r="18" spans="1:37" ht="12.75" customHeight="1">
      <c r="A18" s="119" t="s">
        <v>127</v>
      </c>
      <c r="B18" s="91">
        <v>1280</v>
      </c>
      <c r="C18" s="91">
        <v>60</v>
      </c>
      <c r="D18" s="91">
        <v>59</v>
      </c>
      <c r="E18" s="91">
        <v>23</v>
      </c>
      <c r="F18" s="91">
        <v>25</v>
      </c>
      <c r="G18" s="91">
        <v>104</v>
      </c>
      <c r="H18" s="91">
        <v>14</v>
      </c>
      <c r="I18" s="91">
        <v>43</v>
      </c>
      <c r="J18" s="91">
        <v>28</v>
      </c>
      <c r="K18" s="91">
        <v>33</v>
      </c>
      <c r="L18" s="91">
        <v>26</v>
      </c>
      <c r="M18" s="91">
        <v>22</v>
      </c>
      <c r="N18" s="91">
        <v>20</v>
      </c>
      <c r="O18" s="91">
        <v>24</v>
      </c>
      <c r="P18" s="91">
        <v>69</v>
      </c>
      <c r="Q18" s="91">
        <v>159</v>
      </c>
      <c r="R18" s="91">
        <v>64</v>
      </c>
      <c r="S18" s="91">
        <v>22</v>
      </c>
      <c r="T18" s="91">
        <v>24</v>
      </c>
      <c r="U18" s="91">
        <v>17</v>
      </c>
      <c r="V18" s="91">
        <v>16</v>
      </c>
      <c r="W18" s="91">
        <v>35</v>
      </c>
      <c r="X18" s="91">
        <v>75</v>
      </c>
      <c r="Y18" s="91">
        <v>11</v>
      </c>
      <c r="Z18" s="91">
        <v>35</v>
      </c>
      <c r="AA18" s="91">
        <v>46</v>
      </c>
      <c r="AB18" s="91">
        <v>33</v>
      </c>
      <c r="AC18" s="91">
        <v>4</v>
      </c>
      <c r="AD18" s="91">
        <v>27</v>
      </c>
      <c r="AE18" s="91">
        <v>80</v>
      </c>
      <c r="AF18" s="91">
        <v>18</v>
      </c>
      <c r="AG18" s="91">
        <v>36</v>
      </c>
      <c r="AH18" s="91">
        <v>28</v>
      </c>
      <c r="AI18" s="94" t="str">
        <f t="shared" si="0"/>
        <v>2013 - old coding rules (est'd)</v>
      </c>
    </row>
    <row r="19" spans="1:37" ht="12.75" customHeight="1">
      <c r="A19" s="119" t="s">
        <v>131</v>
      </c>
      <c r="B19" s="91">
        <v>1320</v>
      </c>
      <c r="C19" s="91">
        <v>56</v>
      </c>
      <c r="D19" s="91">
        <v>71</v>
      </c>
      <c r="E19" s="91">
        <v>26</v>
      </c>
      <c r="F19" s="91">
        <v>26</v>
      </c>
      <c r="G19" s="91">
        <v>113</v>
      </c>
      <c r="H19" s="91">
        <v>4</v>
      </c>
      <c r="I19" s="91">
        <v>41</v>
      </c>
      <c r="J19" s="91">
        <v>47</v>
      </c>
      <c r="K19" s="91">
        <v>25</v>
      </c>
      <c r="L19" s="91">
        <v>23</v>
      </c>
      <c r="M19" s="91">
        <v>16</v>
      </c>
      <c r="N19" s="91">
        <v>22</v>
      </c>
      <c r="O19" s="91">
        <v>28</v>
      </c>
      <c r="P19" s="91">
        <v>84</v>
      </c>
      <c r="Q19" s="91">
        <v>152</v>
      </c>
      <c r="R19" s="91">
        <v>64</v>
      </c>
      <c r="S19" s="91">
        <v>24</v>
      </c>
      <c r="T19" s="91">
        <v>12</v>
      </c>
      <c r="U19" s="91">
        <v>33</v>
      </c>
      <c r="V19" s="91">
        <v>16</v>
      </c>
      <c r="W19" s="91">
        <v>28</v>
      </c>
      <c r="X19" s="91">
        <v>88</v>
      </c>
      <c r="Y19" s="91">
        <v>7</v>
      </c>
      <c r="Z19" s="91">
        <v>28</v>
      </c>
      <c r="AA19" s="91">
        <v>41</v>
      </c>
      <c r="AB19" s="91">
        <v>33</v>
      </c>
      <c r="AC19" s="91">
        <v>12</v>
      </c>
      <c r="AD19" s="91">
        <v>36</v>
      </c>
      <c r="AE19" s="91">
        <v>80</v>
      </c>
      <c r="AF19" s="91">
        <v>24</v>
      </c>
      <c r="AG19" s="91">
        <v>26</v>
      </c>
      <c r="AH19" s="91">
        <v>34</v>
      </c>
      <c r="AI19" s="94" t="str">
        <f t="shared" si="0"/>
        <v>2014 - old coding rules (est'd)</v>
      </c>
    </row>
    <row r="20" spans="1:37" ht="12.75" customHeight="1">
      <c r="A20" s="119" t="s">
        <v>137</v>
      </c>
      <c r="B20" s="91">
        <v>1402</v>
      </c>
      <c r="C20" s="91">
        <v>42</v>
      </c>
      <c r="D20" s="91">
        <v>65</v>
      </c>
      <c r="E20" s="91">
        <v>28</v>
      </c>
      <c r="F20" s="91">
        <v>32</v>
      </c>
      <c r="G20" s="91">
        <v>99</v>
      </c>
      <c r="H20" s="91">
        <v>15</v>
      </c>
      <c r="I20" s="91">
        <v>54</v>
      </c>
      <c r="J20" s="91">
        <v>42</v>
      </c>
      <c r="K20" s="91">
        <v>34</v>
      </c>
      <c r="L20" s="91">
        <v>28</v>
      </c>
      <c r="M20" s="91">
        <v>22</v>
      </c>
      <c r="N20" s="91">
        <v>14</v>
      </c>
      <c r="O20" s="91">
        <v>29</v>
      </c>
      <c r="P20" s="91">
        <v>101</v>
      </c>
      <c r="Q20" s="91">
        <v>183</v>
      </c>
      <c r="R20" s="91">
        <v>67</v>
      </c>
      <c r="S20" s="91">
        <v>30</v>
      </c>
      <c r="T20" s="91">
        <v>18</v>
      </c>
      <c r="U20" s="91">
        <v>19</v>
      </c>
      <c r="V20" s="91">
        <v>7</v>
      </c>
      <c r="W20" s="91">
        <v>41</v>
      </c>
      <c r="X20" s="91">
        <v>113</v>
      </c>
      <c r="Y20" s="91">
        <v>5</v>
      </c>
      <c r="Z20" s="91">
        <v>35</v>
      </c>
      <c r="AA20" s="91">
        <v>30</v>
      </c>
      <c r="AB20" s="91">
        <v>33</v>
      </c>
      <c r="AC20" s="91">
        <v>14</v>
      </c>
      <c r="AD20" s="91">
        <v>33</v>
      </c>
      <c r="AE20" s="91">
        <v>90</v>
      </c>
      <c r="AF20" s="91">
        <v>27</v>
      </c>
      <c r="AG20" s="91">
        <v>16</v>
      </c>
      <c r="AH20" s="91">
        <v>36</v>
      </c>
      <c r="AI20" s="94" t="str">
        <f t="shared" si="0"/>
        <v>2015 - old coding rules (est'd)</v>
      </c>
    </row>
    <row r="21" spans="1:37" ht="12.75" customHeight="1">
      <c r="A21" s="119" t="s">
        <v>140</v>
      </c>
      <c r="B21" s="91">
        <v>1553</v>
      </c>
      <c r="C21" s="91">
        <v>49</v>
      </c>
      <c r="D21" s="91">
        <v>72</v>
      </c>
      <c r="E21" s="91">
        <v>49</v>
      </c>
      <c r="F21" s="91">
        <v>36</v>
      </c>
      <c r="G21" s="91">
        <v>108</v>
      </c>
      <c r="H21" s="91">
        <v>11</v>
      </c>
      <c r="I21" s="91">
        <v>51</v>
      </c>
      <c r="J21" s="91">
        <v>41</v>
      </c>
      <c r="K21" s="91">
        <v>40</v>
      </c>
      <c r="L21" s="91">
        <v>37</v>
      </c>
      <c r="M21" s="91">
        <v>31</v>
      </c>
      <c r="N21" s="91">
        <v>25</v>
      </c>
      <c r="O21" s="91">
        <v>54</v>
      </c>
      <c r="P21" s="91">
        <v>95</v>
      </c>
      <c r="Q21" s="91">
        <v>183</v>
      </c>
      <c r="R21" s="91">
        <v>87</v>
      </c>
      <c r="S21" s="91">
        <v>19</v>
      </c>
      <c r="T21" s="91">
        <v>22</v>
      </c>
      <c r="U21" s="91">
        <v>24</v>
      </c>
      <c r="V21" s="91">
        <v>7</v>
      </c>
      <c r="W21" s="91">
        <v>39</v>
      </c>
      <c r="X21" s="91">
        <v>96</v>
      </c>
      <c r="Y21" s="91">
        <v>9</v>
      </c>
      <c r="Z21" s="91">
        <v>45</v>
      </c>
      <c r="AA21" s="91">
        <v>48</v>
      </c>
      <c r="AB21" s="91">
        <v>44</v>
      </c>
      <c r="AC21" s="91">
        <v>5</v>
      </c>
      <c r="AD21" s="91">
        <v>30</v>
      </c>
      <c r="AE21" s="91">
        <v>99</v>
      </c>
      <c r="AF21" s="91">
        <v>35</v>
      </c>
      <c r="AG21" s="91">
        <v>36</v>
      </c>
      <c r="AH21" s="91">
        <v>26</v>
      </c>
      <c r="AI21" s="94" t="str">
        <f t="shared" si="0"/>
        <v>2016 - old coding rules (est'd)</v>
      </c>
    </row>
    <row r="22" spans="1:37" ht="12.75" customHeight="1">
      <c r="A22" s="119" t="s">
        <v>145</v>
      </c>
      <c r="B22" s="91">
        <v>1579</v>
      </c>
      <c r="C22" s="91">
        <v>47</v>
      </c>
      <c r="D22" s="91">
        <v>53</v>
      </c>
      <c r="E22" s="91">
        <v>30</v>
      </c>
      <c r="F22" s="91">
        <v>26</v>
      </c>
      <c r="G22" s="91">
        <v>114</v>
      </c>
      <c r="H22" s="91">
        <v>17</v>
      </c>
      <c r="I22" s="91">
        <v>58</v>
      </c>
      <c r="J22" s="91">
        <v>39</v>
      </c>
      <c r="K22" s="91">
        <v>31</v>
      </c>
      <c r="L22" s="91">
        <v>30</v>
      </c>
      <c r="M22" s="91">
        <v>24</v>
      </c>
      <c r="N22" s="91">
        <v>31</v>
      </c>
      <c r="O22" s="91">
        <v>42</v>
      </c>
      <c r="P22" s="91">
        <v>102</v>
      </c>
      <c r="Q22" s="91">
        <v>166</v>
      </c>
      <c r="R22" s="91">
        <v>89</v>
      </c>
      <c r="S22" s="91">
        <v>27</v>
      </c>
      <c r="T22" s="91">
        <v>19</v>
      </c>
      <c r="U22" s="91">
        <v>29</v>
      </c>
      <c r="V22" s="91">
        <v>17</v>
      </c>
      <c r="W22" s="91">
        <v>41</v>
      </c>
      <c r="X22" s="91">
        <v>110</v>
      </c>
      <c r="Y22" s="91">
        <v>9</v>
      </c>
      <c r="Z22" s="91">
        <v>52</v>
      </c>
      <c r="AA22" s="91">
        <v>54</v>
      </c>
      <c r="AB22" s="91">
        <v>48</v>
      </c>
      <c r="AC22" s="91">
        <v>7</v>
      </c>
      <c r="AD22" s="91">
        <v>44</v>
      </c>
      <c r="AE22" s="91">
        <v>118</v>
      </c>
      <c r="AF22" s="91">
        <v>24</v>
      </c>
      <c r="AG22" s="91">
        <v>36</v>
      </c>
      <c r="AH22" s="91">
        <v>45</v>
      </c>
      <c r="AI22" s="94" t="str">
        <f t="shared" si="0"/>
        <v>2017 - old coding rules (est'd)</v>
      </c>
    </row>
    <row r="23" spans="1:37" ht="6" customHeight="1">
      <c r="A23" s="115"/>
      <c r="B23" s="9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1"/>
    </row>
    <row r="24" spans="1:37" ht="6" customHeight="1">
      <c r="A24" s="119"/>
      <c r="B24" s="91"/>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94"/>
    </row>
    <row r="25" spans="1:37" ht="12.75" customHeight="1">
      <c r="A25" s="122" t="s">
        <v>81</v>
      </c>
      <c r="B25" s="120">
        <v>1657</v>
      </c>
      <c r="C25" s="120">
        <v>66</v>
      </c>
      <c r="D25" s="120">
        <v>84</v>
      </c>
      <c r="E25" s="120">
        <v>36</v>
      </c>
      <c r="F25" s="120">
        <v>34</v>
      </c>
      <c r="G25" s="120">
        <v>108</v>
      </c>
      <c r="H25" s="120">
        <v>7</v>
      </c>
      <c r="I25" s="120">
        <v>48</v>
      </c>
      <c r="J25" s="120">
        <v>66</v>
      </c>
      <c r="K25" s="120">
        <v>51</v>
      </c>
      <c r="L25" s="120">
        <v>21</v>
      </c>
      <c r="M25" s="120">
        <v>23</v>
      </c>
      <c r="N25" s="120">
        <v>21</v>
      </c>
      <c r="O25" s="120">
        <v>24</v>
      </c>
      <c r="P25" s="120">
        <v>97</v>
      </c>
      <c r="Q25" s="120">
        <v>282</v>
      </c>
      <c r="R25" s="120">
        <v>96</v>
      </c>
      <c r="S25" s="120">
        <v>32</v>
      </c>
      <c r="T25" s="120">
        <v>22</v>
      </c>
      <c r="U25" s="120">
        <v>33</v>
      </c>
      <c r="V25" s="120">
        <v>6</v>
      </c>
      <c r="W25" s="120">
        <v>55</v>
      </c>
      <c r="X25" s="120">
        <v>79</v>
      </c>
      <c r="Y25" s="120">
        <v>7</v>
      </c>
      <c r="Z25" s="120">
        <v>36</v>
      </c>
      <c r="AA25" s="120">
        <v>56</v>
      </c>
      <c r="AB25" s="120">
        <v>57</v>
      </c>
      <c r="AC25" s="120">
        <v>10</v>
      </c>
      <c r="AD25" s="120">
        <v>44</v>
      </c>
      <c r="AE25" s="120">
        <v>73</v>
      </c>
      <c r="AF25" s="120">
        <v>14</v>
      </c>
      <c r="AG25" s="120">
        <v>33</v>
      </c>
      <c r="AH25" s="120">
        <v>36</v>
      </c>
      <c r="AI25" s="118" t="str">
        <f t="shared" ref="AI25:AI31" si="1">A25</f>
        <v>2011 - new coding rules</v>
      </c>
      <c r="AK25" s="81"/>
    </row>
    <row r="26" spans="1:37" ht="12.75" customHeight="1">
      <c r="A26" s="122" t="s">
        <v>99</v>
      </c>
      <c r="B26" s="120">
        <v>1629</v>
      </c>
      <c r="C26" s="120">
        <v>54</v>
      </c>
      <c r="D26" s="120">
        <v>57</v>
      </c>
      <c r="E26" s="120">
        <v>31</v>
      </c>
      <c r="F26" s="120">
        <v>33</v>
      </c>
      <c r="G26" s="120">
        <v>129</v>
      </c>
      <c r="H26" s="120">
        <v>11</v>
      </c>
      <c r="I26" s="120">
        <v>47</v>
      </c>
      <c r="J26" s="120">
        <v>76</v>
      </c>
      <c r="K26" s="120">
        <v>37</v>
      </c>
      <c r="L26" s="120">
        <v>24</v>
      </c>
      <c r="M26" s="120">
        <v>18</v>
      </c>
      <c r="N26" s="120">
        <v>22</v>
      </c>
      <c r="O26" s="120">
        <v>45</v>
      </c>
      <c r="P26" s="120">
        <v>75</v>
      </c>
      <c r="Q26" s="120">
        <v>224</v>
      </c>
      <c r="R26" s="120">
        <v>95</v>
      </c>
      <c r="S26" s="120">
        <v>29</v>
      </c>
      <c r="T26" s="120">
        <v>15</v>
      </c>
      <c r="U26" s="120">
        <v>26</v>
      </c>
      <c r="V26" s="120">
        <v>11</v>
      </c>
      <c r="W26" s="120">
        <v>37</v>
      </c>
      <c r="X26" s="120">
        <v>97</v>
      </c>
      <c r="Y26" s="120">
        <v>7</v>
      </c>
      <c r="Z26" s="120">
        <v>52</v>
      </c>
      <c r="AA26" s="120">
        <v>65</v>
      </c>
      <c r="AB26" s="120">
        <v>44</v>
      </c>
      <c r="AC26" s="120">
        <v>8</v>
      </c>
      <c r="AD26" s="120">
        <v>38</v>
      </c>
      <c r="AE26" s="120">
        <v>107</v>
      </c>
      <c r="AF26" s="120">
        <v>33</v>
      </c>
      <c r="AG26" s="120">
        <v>47</v>
      </c>
      <c r="AH26" s="120">
        <v>35</v>
      </c>
      <c r="AI26" s="118" t="str">
        <f t="shared" si="1"/>
        <v>2012 - new coding rules</v>
      </c>
      <c r="AK26" s="81"/>
    </row>
    <row r="27" spans="1:37" ht="12.75" customHeight="1">
      <c r="A27" s="122" t="s">
        <v>128</v>
      </c>
      <c r="B27" s="120">
        <v>1664</v>
      </c>
      <c r="C27" s="120">
        <v>85</v>
      </c>
      <c r="D27" s="120">
        <v>77</v>
      </c>
      <c r="E27" s="120">
        <v>28</v>
      </c>
      <c r="F27" s="120">
        <v>33</v>
      </c>
      <c r="G27" s="120">
        <v>134</v>
      </c>
      <c r="H27" s="120">
        <v>20</v>
      </c>
      <c r="I27" s="120">
        <v>52</v>
      </c>
      <c r="J27" s="120">
        <v>47</v>
      </c>
      <c r="K27" s="120">
        <v>44</v>
      </c>
      <c r="L27" s="120">
        <v>26</v>
      </c>
      <c r="M27" s="120">
        <v>26</v>
      </c>
      <c r="N27" s="120">
        <v>24</v>
      </c>
      <c r="O27" s="120">
        <v>31</v>
      </c>
      <c r="P27" s="120">
        <v>83</v>
      </c>
      <c r="Q27" s="120">
        <v>239</v>
      </c>
      <c r="R27" s="120">
        <v>78</v>
      </c>
      <c r="S27" s="120">
        <v>30</v>
      </c>
      <c r="T27" s="120">
        <v>28</v>
      </c>
      <c r="U27" s="120">
        <v>23</v>
      </c>
      <c r="V27" s="120">
        <v>18</v>
      </c>
      <c r="W27" s="120">
        <v>40</v>
      </c>
      <c r="X27" s="120">
        <v>102</v>
      </c>
      <c r="Y27" s="120">
        <v>12</v>
      </c>
      <c r="Z27" s="120">
        <v>38</v>
      </c>
      <c r="AA27" s="120">
        <v>59</v>
      </c>
      <c r="AB27" s="120">
        <v>36</v>
      </c>
      <c r="AC27" s="120">
        <v>4</v>
      </c>
      <c r="AD27" s="120">
        <v>37</v>
      </c>
      <c r="AE27" s="120">
        <v>111</v>
      </c>
      <c r="AF27" s="120">
        <v>22</v>
      </c>
      <c r="AG27" s="120">
        <v>41</v>
      </c>
      <c r="AH27" s="120">
        <v>36</v>
      </c>
      <c r="AI27" s="118" t="str">
        <f t="shared" si="1"/>
        <v>2013 - new coding rules</v>
      </c>
      <c r="AK27" s="81"/>
    </row>
    <row r="28" spans="1:37" ht="12.75" customHeight="1">
      <c r="A28" s="122" t="s">
        <v>132</v>
      </c>
      <c r="B28" s="120">
        <v>1750</v>
      </c>
      <c r="C28" s="120">
        <v>78</v>
      </c>
      <c r="D28" s="120">
        <v>78</v>
      </c>
      <c r="E28" s="120">
        <v>31</v>
      </c>
      <c r="F28" s="120">
        <v>31</v>
      </c>
      <c r="G28" s="120">
        <v>159</v>
      </c>
      <c r="H28" s="120">
        <v>9</v>
      </c>
      <c r="I28" s="120">
        <v>49</v>
      </c>
      <c r="J28" s="120">
        <v>66</v>
      </c>
      <c r="K28" s="120">
        <v>41</v>
      </c>
      <c r="L28" s="120">
        <v>24</v>
      </c>
      <c r="M28" s="120">
        <v>23</v>
      </c>
      <c r="N28" s="120">
        <v>26</v>
      </c>
      <c r="O28" s="120">
        <v>35</v>
      </c>
      <c r="P28" s="120">
        <v>107</v>
      </c>
      <c r="Q28" s="120">
        <v>224</v>
      </c>
      <c r="R28" s="120">
        <v>78</v>
      </c>
      <c r="S28" s="120">
        <v>38</v>
      </c>
      <c r="T28" s="120">
        <v>14</v>
      </c>
      <c r="U28" s="120">
        <v>34</v>
      </c>
      <c r="V28" s="120">
        <v>18</v>
      </c>
      <c r="W28" s="120">
        <v>41</v>
      </c>
      <c r="X28" s="120">
        <v>111</v>
      </c>
      <c r="Y28" s="120">
        <v>7</v>
      </c>
      <c r="Z28" s="120">
        <v>30</v>
      </c>
      <c r="AA28" s="120">
        <v>59</v>
      </c>
      <c r="AB28" s="120">
        <v>43</v>
      </c>
      <c r="AC28" s="120">
        <v>15</v>
      </c>
      <c r="AD28" s="120">
        <v>44</v>
      </c>
      <c r="AE28" s="120">
        <v>116</v>
      </c>
      <c r="AF28" s="120">
        <v>33</v>
      </c>
      <c r="AG28" s="120">
        <v>40</v>
      </c>
      <c r="AH28" s="120">
        <v>48</v>
      </c>
      <c r="AI28" s="118" t="str">
        <f t="shared" si="1"/>
        <v>2014 - new coding rules</v>
      </c>
      <c r="AK28" s="81"/>
    </row>
    <row r="29" spans="1:37" ht="12.75" customHeight="1">
      <c r="A29" s="122" t="s">
        <v>138</v>
      </c>
      <c r="B29" s="120">
        <v>1892</v>
      </c>
      <c r="C29" s="120">
        <v>76</v>
      </c>
      <c r="D29" s="120">
        <v>74</v>
      </c>
      <c r="E29" s="120">
        <v>42</v>
      </c>
      <c r="F29" s="120">
        <v>35</v>
      </c>
      <c r="G29" s="120">
        <v>141</v>
      </c>
      <c r="H29" s="120">
        <v>19</v>
      </c>
      <c r="I29" s="120">
        <v>63</v>
      </c>
      <c r="J29" s="120">
        <v>64</v>
      </c>
      <c r="K29" s="120">
        <v>47</v>
      </c>
      <c r="L29" s="120">
        <v>34</v>
      </c>
      <c r="M29" s="120">
        <v>29</v>
      </c>
      <c r="N29" s="120">
        <v>18</v>
      </c>
      <c r="O29" s="120">
        <v>42</v>
      </c>
      <c r="P29" s="120">
        <v>131</v>
      </c>
      <c r="Q29" s="120">
        <v>289</v>
      </c>
      <c r="R29" s="120">
        <v>83</v>
      </c>
      <c r="S29" s="120">
        <v>43</v>
      </c>
      <c r="T29" s="120">
        <v>26</v>
      </c>
      <c r="U29" s="120">
        <v>27</v>
      </c>
      <c r="V29" s="120">
        <v>10</v>
      </c>
      <c r="W29" s="120">
        <v>53</v>
      </c>
      <c r="X29" s="120">
        <v>136</v>
      </c>
      <c r="Y29" s="120">
        <v>7</v>
      </c>
      <c r="Z29" s="120">
        <v>41</v>
      </c>
      <c r="AA29" s="120">
        <v>45</v>
      </c>
      <c r="AB29" s="120">
        <v>40</v>
      </c>
      <c r="AC29" s="120">
        <v>15</v>
      </c>
      <c r="AD29" s="120">
        <v>49</v>
      </c>
      <c r="AE29" s="120">
        <v>108</v>
      </c>
      <c r="AF29" s="120">
        <v>34</v>
      </c>
      <c r="AG29" s="120">
        <v>25</v>
      </c>
      <c r="AH29" s="120">
        <v>46</v>
      </c>
      <c r="AI29" s="118" t="str">
        <f t="shared" si="1"/>
        <v>2015 - new coding rules</v>
      </c>
      <c r="AK29" s="81"/>
    </row>
    <row r="30" spans="1:37" ht="12.75" customHeight="1">
      <c r="A30" s="122" t="s">
        <v>141</v>
      </c>
      <c r="B30" s="120">
        <v>2216</v>
      </c>
      <c r="C30" s="120">
        <v>89</v>
      </c>
      <c r="D30" s="120">
        <v>81</v>
      </c>
      <c r="E30" s="120">
        <v>57</v>
      </c>
      <c r="F30" s="120">
        <v>43</v>
      </c>
      <c r="G30" s="120">
        <v>164</v>
      </c>
      <c r="H30" s="120">
        <v>22</v>
      </c>
      <c r="I30" s="120">
        <v>60</v>
      </c>
      <c r="J30" s="120">
        <v>71</v>
      </c>
      <c r="K30" s="120">
        <v>67</v>
      </c>
      <c r="L30" s="120">
        <v>42</v>
      </c>
      <c r="M30" s="120">
        <v>39</v>
      </c>
      <c r="N30" s="120">
        <v>30</v>
      </c>
      <c r="O30" s="120">
        <v>73</v>
      </c>
      <c r="P30" s="120">
        <v>130</v>
      </c>
      <c r="Q30" s="120">
        <v>314</v>
      </c>
      <c r="R30" s="120">
        <v>98</v>
      </c>
      <c r="S30" s="120">
        <v>38</v>
      </c>
      <c r="T30" s="120">
        <v>25</v>
      </c>
      <c r="U30" s="120">
        <v>30</v>
      </c>
      <c r="V30" s="120">
        <v>7</v>
      </c>
      <c r="W30" s="120">
        <v>65</v>
      </c>
      <c r="X30" s="120">
        <v>139</v>
      </c>
      <c r="Y30" s="120">
        <v>9</v>
      </c>
      <c r="Z30" s="120">
        <v>49</v>
      </c>
      <c r="AA30" s="120">
        <v>83</v>
      </c>
      <c r="AB30" s="120">
        <v>52</v>
      </c>
      <c r="AC30" s="120">
        <v>6</v>
      </c>
      <c r="AD30" s="120">
        <v>52</v>
      </c>
      <c r="AE30" s="120">
        <v>152</v>
      </c>
      <c r="AF30" s="120">
        <v>41</v>
      </c>
      <c r="AG30" s="120">
        <v>48</v>
      </c>
      <c r="AH30" s="120">
        <v>40</v>
      </c>
      <c r="AI30" s="118" t="str">
        <f t="shared" si="1"/>
        <v>2016 - new coding rules</v>
      </c>
      <c r="AK30" s="81"/>
    </row>
    <row r="31" spans="1:37" ht="12.75" customHeight="1">
      <c r="A31" s="122" t="s">
        <v>146</v>
      </c>
      <c r="B31" s="120">
        <v>2348</v>
      </c>
      <c r="C31" s="120">
        <v>99</v>
      </c>
      <c r="D31" s="120">
        <v>71</v>
      </c>
      <c r="E31" s="120">
        <v>45</v>
      </c>
      <c r="F31" s="120">
        <v>32</v>
      </c>
      <c r="G31" s="120">
        <v>188</v>
      </c>
      <c r="H31" s="120">
        <v>22</v>
      </c>
      <c r="I31" s="120">
        <v>80</v>
      </c>
      <c r="J31" s="120">
        <v>87</v>
      </c>
      <c r="K31" s="120">
        <v>57</v>
      </c>
      <c r="L31" s="120">
        <v>39</v>
      </c>
      <c r="M31" s="120">
        <v>32</v>
      </c>
      <c r="N31" s="120">
        <v>32</v>
      </c>
      <c r="O31" s="120">
        <v>59</v>
      </c>
      <c r="P31" s="120">
        <v>161</v>
      </c>
      <c r="Q31" s="120">
        <v>318</v>
      </c>
      <c r="R31" s="120">
        <v>100</v>
      </c>
      <c r="S31" s="120">
        <v>48</v>
      </c>
      <c r="T31" s="120">
        <v>32</v>
      </c>
      <c r="U31" s="120">
        <v>34</v>
      </c>
      <c r="V31" s="120">
        <v>18</v>
      </c>
      <c r="W31" s="120">
        <v>60</v>
      </c>
      <c r="X31" s="120">
        <v>149</v>
      </c>
      <c r="Y31" s="120">
        <v>10</v>
      </c>
      <c r="Z31" s="120">
        <v>64</v>
      </c>
      <c r="AA31" s="120">
        <v>90</v>
      </c>
      <c r="AB31" s="120">
        <v>59</v>
      </c>
      <c r="AC31" s="120">
        <v>9</v>
      </c>
      <c r="AD31" s="120">
        <v>56</v>
      </c>
      <c r="AE31" s="120">
        <v>154</v>
      </c>
      <c r="AF31" s="120">
        <v>36</v>
      </c>
      <c r="AG31" s="120">
        <v>51</v>
      </c>
      <c r="AH31" s="120">
        <v>56</v>
      </c>
      <c r="AI31" s="118" t="str">
        <f t="shared" si="1"/>
        <v>2017 - new coding rules</v>
      </c>
      <c r="AK31" s="81"/>
    </row>
    <row r="32" spans="1:37" ht="12.75" customHeight="1">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row>
    <row r="33" spans="1:35">
      <c r="A33" s="14" t="s">
        <v>95</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102" t="str">
        <f t="shared" ref="AI33:AI47" si="2">A33</f>
        <v>5-year moving annual averages</v>
      </c>
    </row>
    <row r="34" spans="1:35">
      <c r="A34" s="44" t="s">
        <v>66</v>
      </c>
      <c r="B34" s="96">
        <f t="shared" ref="B34:N34" si="3">AVERAGE(B5:B9)</f>
        <v>1344.4</v>
      </c>
      <c r="C34" s="116">
        <f t="shared" si="3"/>
        <v>50.6</v>
      </c>
      <c r="D34" s="116">
        <f t="shared" si="3"/>
        <v>62</v>
      </c>
      <c r="E34" s="116">
        <f t="shared" si="3"/>
        <v>34.6</v>
      </c>
      <c r="F34" s="116">
        <f t="shared" si="3"/>
        <v>33.4</v>
      </c>
      <c r="G34" s="116">
        <f t="shared" si="3"/>
        <v>118</v>
      </c>
      <c r="H34" s="116">
        <f t="shared" si="3"/>
        <v>15</v>
      </c>
      <c r="I34" s="116">
        <f t="shared" si="3"/>
        <v>46.4</v>
      </c>
      <c r="J34" s="116">
        <f t="shared" si="3"/>
        <v>37</v>
      </c>
      <c r="K34" s="116">
        <f t="shared" si="3"/>
        <v>29.4</v>
      </c>
      <c r="L34" s="116">
        <f t="shared" si="3"/>
        <v>18.8</v>
      </c>
      <c r="M34" s="116">
        <f t="shared" si="3"/>
        <v>21.8</v>
      </c>
      <c r="N34" s="116">
        <f t="shared" si="3"/>
        <v>15.6</v>
      </c>
      <c r="O34" s="116">
        <f t="shared" ref="O34:AH45" si="4">AVERAGE(O5:O9)</f>
        <v>42.4</v>
      </c>
      <c r="P34" s="116">
        <f t="shared" si="4"/>
        <v>88</v>
      </c>
      <c r="Q34" s="116">
        <f t="shared" si="4"/>
        <v>150.19999999999999</v>
      </c>
      <c r="R34" s="116">
        <f t="shared" si="4"/>
        <v>81.8</v>
      </c>
      <c r="S34" s="116">
        <f t="shared" si="4"/>
        <v>22.8</v>
      </c>
      <c r="T34" s="116">
        <f t="shared" si="4"/>
        <v>17.8</v>
      </c>
      <c r="U34" s="116">
        <f t="shared" si="4"/>
        <v>26.8</v>
      </c>
      <c r="V34" s="116">
        <f t="shared" ref="V34:V47" si="5">AVERAGE(V5:V9)</f>
        <v>10</v>
      </c>
      <c r="W34" s="116">
        <f t="shared" si="4"/>
        <v>33.6</v>
      </c>
      <c r="X34" s="116">
        <f t="shared" si="4"/>
        <v>78</v>
      </c>
      <c r="Y34" s="116">
        <f t="shared" si="4"/>
        <v>5.4</v>
      </c>
      <c r="Z34" s="116">
        <f t="shared" si="4"/>
        <v>40.799999999999997</v>
      </c>
      <c r="AA34" s="116">
        <f t="shared" si="4"/>
        <v>44.2</v>
      </c>
      <c r="AB34" s="116">
        <f t="shared" si="4"/>
        <v>42.8</v>
      </c>
      <c r="AC34" s="116">
        <f t="shared" si="4"/>
        <v>7.6</v>
      </c>
      <c r="AD34" s="116">
        <f t="shared" si="4"/>
        <v>31.8</v>
      </c>
      <c r="AE34" s="116">
        <f t="shared" si="4"/>
        <v>65.599999999999994</v>
      </c>
      <c r="AF34" s="116">
        <f t="shared" si="4"/>
        <v>21.2</v>
      </c>
      <c r="AG34" s="116">
        <f t="shared" si="4"/>
        <v>24.4</v>
      </c>
      <c r="AH34" s="116">
        <f t="shared" si="4"/>
        <v>26.6</v>
      </c>
      <c r="AI34" s="95" t="str">
        <f t="shared" si="2"/>
        <v>2000-2004</v>
      </c>
    </row>
    <row r="35" spans="1:35">
      <c r="A35" s="44" t="s">
        <v>67</v>
      </c>
      <c r="B35" s="96">
        <f t="shared" ref="B35:N35" si="6">AVERAGE(B6:B10)</f>
        <v>1333</v>
      </c>
      <c r="C35" s="116">
        <f t="shared" si="6"/>
        <v>48.4</v>
      </c>
      <c r="D35" s="116">
        <f t="shared" si="6"/>
        <v>63.6</v>
      </c>
      <c r="E35" s="116">
        <f t="shared" si="6"/>
        <v>34.799999999999997</v>
      </c>
      <c r="F35" s="116">
        <f t="shared" si="6"/>
        <v>33.4</v>
      </c>
      <c r="G35" s="116">
        <f t="shared" si="6"/>
        <v>110</v>
      </c>
      <c r="H35" s="116">
        <f t="shared" si="6"/>
        <v>13.4</v>
      </c>
      <c r="I35" s="116">
        <f t="shared" si="6"/>
        <v>48.2</v>
      </c>
      <c r="J35" s="116">
        <f t="shared" si="6"/>
        <v>39</v>
      </c>
      <c r="K35" s="116">
        <f t="shared" si="6"/>
        <v>27.6</v>
      </c>
      <c r="L35" s="116">
        <f t="shared" si="6"/>
        <v>18.8</v>
      </c>
      <c r="M35" s="116">
        <f t="shared" si="6"/>
        <v>22</v>
      </c>
      <c r="N35" s="116">
        <f t="shared" si="6"/>
        <v>15</v>
      </c>
      <c r="O35" s="116">
        <f t="shared" si="4"/>
        <v>40</v>
      </c>
      <c r="P35" s="116">
        <f t="shared" si="4"/>
        <v>89.6</v>
      </c>
      <c r="Q35" s="116">
        <f t="shared" si="4"/>
        <v>149.4</v>
      </c>
      <c r="R35" s="116">
        <f t="shared" si="4"/>
        <v>83</v>
      </c>
      <c r="S35" s="116">
        <f t="shared" si="4"/>
        <v>24.4</v>
      </c>
      <c r="T35" s="116">
        <f t="shared" si="4"/>
        <v>17.8</v>
      </c>
      <c r="U35" s="116">
        <f t="shared" si="4"/>
        <v>26</v>
      </c>
      <c r="V35" s="116">
        <f t="shared" si="5"/>
        <v>10.199999999999999</v>
      </c>
      <c r="W35" s="116">
        <f t="shared" si="4"/>
        <v>34.200000000000003</v>
      </c>
      <c r="X35" s="116">
        <f t="shared" si="4"/>
        <v>75.400000000000006</v>
      </c>
      <c r="Y35" s="116">
        <f t="shared" si="4"/>
        <v>5.2</v>
      </c>
      <c r="Z35" s="116">
        <f t="shared" si="4"/>
        <v>41.2</v>
      </c>
      <c r="AA35" s="116">
        <f t="shared" si="4"/>
        <v>43.6</v>
      </c>
      <c r="AB35" s="116">
        <f t="shared" si="4"/>
        <v>39.6</v>
      </c>
      <c r="AC35" s="116">
        <f t="shared" si="4"/>
        <v>8</v>
      </c>
      <c r="AD35" s="116">
        <f t="shared" si="4"/>
        <v>29.6</v>
      </c>
      <c r="AE35" s="116">
        <f t="shared" si="4"/>
        <v>68.599999999999994</v>
      </c>
      <c r="AF35" s="116">
        <f t="shared" si="4"/>
        <v>20.8</v>
      </c>
      <c r="AG35" s="116">
        <f t="shared" si="4"/>
        <v>24.4</v>
      </c>
      <c r="AH35" s="116">
        <f t="shared" si="4"/>
        <v>27.8</v>
      </c>
      <c r="AI35" s="95" t="str">
        <f t="shared" si="2"/>
        <v>2001-2005</v>
      </c>
    </row>
    <row r="36" spans="1:35">
      <c r="A36" s="44" t="s">
        <v>68</v>
      </c>
      <c r="B36" s="96">
        <f t="shared" ref="B36:N36" si="7">AVERAGE(B7:B11)</f>
        <v>1315.8</v>
      </c>
      <c r="C36" s="116">
        <f t="shared" si="7"/>
        <v>49.2</v>
      </c>
      <c r="D36" s="116">
        <f t="shared" si="7"/>
        <v>64.8</v>
      </c>
      <c r="E36" s="116">
        <f t="shared" si="7"/>
        <v>34</v>
      </c>
      <c r="F36" s="116">
        <f t="shared" si="7"/>
        <v>28.6</v>
      </c>
      <c r="G36" s="116">
        <f t="shared" si="7"/>
        <v>103</v>
      </c>
      <c r="H36" s="116">
        <f t="shared" si="7"/>
        <v>13.6</v>
      </c>
      <c r="I36" s="116">
        <f t="shared" si="7"/>
        <v>48.6</v>
      </c>
      <c r="J36" s="116">
        <f t="shared" si="7"/>
        <v>39.799999999999997</v>
      </c>
      <c r="K36" s="116">
        <f t="shared" si="7"/>
        <v>24.2</v>
      </c>
      <c r="L36" s="116">
        <f t="shared" si="7"/>
        <v>20.2</v>
      </c>
      <c r="M36" s="116">
        <f t="shared" si="7"/>
        <v>20.2</v>
      </c>
      <c r="N36" s="116">
        <f t="shared" si="7"/>
        <v>15.8</v>
      </c>
      <c r="O36" s="116">
        <f t="shared" si="4"/>
        <v>41</v>
      </c>
      <c r="P36" s="116">
        <f t="shared" si="4"/>
        <v>93.2</v>
      </c>
      <c r="Q36" s="116">
        <f t="shared" si="4"/>
        <v>148.6</v>
      </c>
      <c r="R36" s="116">
        <f t="shared" si="4"/>
        <v>82.4</v>
      </c>
      <c r="S36" s="116">
        <f t="shared" si="4"/>
        <v>23.4</v>
      </c>
      <c r="T36" s="116">
        <f t="shared" si="4"/>
        <v>18</v>
      </c>
      <c r="U36" s="116">
        <f t="shared" si="4"/>
        <v>24.4</v>
      </c>
      <c r="V36" s="116">
        <f t="shared" si="5"/>
        <v>9.6</v>
      </c>
      <c r="W36" s="116">
        <f t="shared" si="4"/>
        <v>34</v>
      </c>
      <c r="X36" s="116">
        <f t="shared" si="4"/>
        <v>74.599999999999994</v>
      </c>
      <c r="Y36" s="116">
        <f t="shared" si="4"/>
        <v>6.2</v>
      </c>
      <c r="Z36" s="116">
        <f t="shared" si="4"/>
        <v>39.200000000000003</v>
      </c>
      <c r="AA36" s="116">
        <f t="shared" si="4"/>
        <v>42</v>
      </c>
      <c r="AB36" s="116">
        <f t="shared" si="4"/>
        <v>38.200000000000003</v>
      </c>
      <c r="AC36" s="116">
        <f t="shared" si="4"/>
        <v>8.4</v>
      </c>
      <c r="AD36" s="116">
        <f t="shared" si="4"/>
        <v>26.8</v>
      </c>
      <c r="AE36" s="116">
        <f t="shared" si="4"/>
        <v>70.400000000000006</v>
      </c>
      <c r="AF36" s="116">
        <f t="shared" si="4"/>
        <v>21.6</v>
      </c>
      <c r="AG36" s="116">
        <f t="shared" si="4"/>
        <v>24</v>
      </c>
      <c r="AH36" s="116">
        <f t="shared" si="4"/>
        <v>27.8</v>
      </c>
      <c r="AI36" s="95" t="str">
        <f t="shared" si="2"/>
        <v>2002-2006</v>
      </c>
    </row>
    <row r="37" spans="1:35">
      <c r="A37" s="44" t="s">
        <v>69</v>
      </c>
      <c r="B37" s="96">
        <f t="shared" ref="B37:N37" si="8">AVERAGE(B8:B12)</f>
        <v>1310.5999999999999</v>
      </c>
      <c r="C37" s="116">
        <f t="shared" si="8"/>
        <v>47.4</v>
      </c>
      <c r="D37" s="116">
        <f t="shared" si="8"/>
        <v>63.4</v>
      </c>
      <c r="E37" s="116">
        <f t="shared" si="8"/>
        <v>36.200000000000003</v>
      </c>
      <c r="F37" s="116">
        <f t="shared" si="8"/>
        <v>30.6</v>
      </c>
      <c r="G37" s="116">
        <f t="shared" si="8"/>
        <v>98.2</v>
      </c>
      <c r="H37" s="116">
        <f t="shared" si="8"/>
        <v>14.6</v>
      </c>
      <c r="I37" s="116">
        <f t="shared" si="8"/>
        <v>45.6</v>
      </c>
      <c r="J37" s="116">
        <f t="shared" si="8"/>
        <v>41.6</v>
      </c>
      <c r="K37" s="116">
        <f t="shared" si="8"/>
        <v>26.2</v>
      </c>
      <c r="L37" s="116">
        <f t="shared" si="8"/>
        <v>21.6</v>
      </c>
      <c r="M37" s="116">
        <f t="shared" si="8"/>
        <v>19.2</v>
      </c>
      <c r="N37" s="116">
        <f t="shared" si="8"/>
        <v>14.8</v>
      </c>
      <c r="O37" s="116">
        <f t="shared" si="4"/>
        <v>38.4</v>
      </c>
      <c r="P37" s="116">
        <f t="shared" si="4"/>
        <v>90</v>
      </c>
      <c r="Q37" s="116">
        <f t="shared" si="4"/>
        <v>146.19999999999999</v>
      </c>
      <c r="R37" s="116">
        <f t="shared" si="4"/>
        <v>83.4</v>
      </c>
      <c r="S37" s="116">
        <f t="shared" si="4"/>
        <v>20.6</v>
      </c>
      <c r="T37" s="116">
        <f t="shared" si="4"/>
        <v>17.600000000000001</v>
      </c>
      <c r="U37" s="116">
        <f t="shared" si="4"/>
        <v>23.6</v>
      </c>
      <c r="V37" s="116">
        <f t="shared" si="5"/>
        <v>9.8000000000000007</v>
      </c>
      <c r="W37" s="116">
        <f t="shared" si="4"/>
        <v>36.799999999999997</v>
      </c>
      <c r="X37" s="116">
        <f t="shared" si="4"/>
        <v>74.599999999999994</v>
      </c>
      <c r="Y37" s="116">
        <f t="shared" si="4"/>
        <v>7</v>
      </c>
      <c r="Z37" s="116">
        <f t="shared" si="4"/>
        <v>38.4</v>
      </c>
      <c r="AA37" s="116">
        <f t="shared" si="4"/>
        <v>37</v>
      </c>
      <c r="AB37" s="116">
        <f t="shared" si="4"/>
        <v>39.6</v>
      </c>
      <c r="AC37" s="116">
        <f t="shared" si="4"/>
        <v>9.8000000000000007</v>
      </c>
      <c r="AD37" s="116">
        <f t="shared" si="4"/>
        <v>28.6</v>
      </c>
      <c r="AE37" s="116">
        <f t="shared" si="4"/>
        <v>70.400000000000006</v>
      </c>
      <c r="AF37" s="116">
        <f t="shared" si="4"/>
        <v>22.8</v>
      </c>
      <c r="AG37" s="116">
        <f t="shared" si="4"/>
        <v>25.8</v>
      </c>
      <c r="AH37" s="116">
        <f t="shared" si="4"/>
        <v>30.8</v>
      </c>
      <c r="AI37" s="95" t="str">
        <f t="shared" si="2"/>
        <v>2003-2007</v>
      </c>
    </row>
    <row r="38" spans="1:35">
      <c r="A38" s="44" t="s">
        <v>76</v>
      </c>
      <c r="B38" s="96">
        <f t="shared" ref="B38:N38" si="9">AVERAGE(B9:B13)</f>
        <v>1297.5999999999999</v>
      </c>
      <c r="C38" s="116">
        <f t="shared" si="9"/>
        <v>44.6</v>
      </c>
      <c r="D38" s="116">
        <f t="shared" si="9"/>
        <v>63.4</v>
      </c>
      <c r="E38" s="116">
        <f t="shared" si="9"/>
        <v>37.200000000000003</v>
      </c>
      <c r="F38" s="116">
        <f t="shared" si="9"/>
        <v>30.4</v>
      </c>
      <c r="G38" s="116">
        <f t="shared" si="9"/>
        <v>95.8</v>
      </c>
      <c r="H38" s="116">
        <f t="shared" si="9"/>
        <v>14.2</v>
      </c>
      <c r="I38" s="116">
        <f t="shared" si="9"/>
        <v>42.2</v>
      </c>
      <c r="J38" s="116">
        <f t="shared" si="9"/>
        <v>43.4</v>
      </c>
      <c r="K38" s="116">
        <f t="shared" si="9"/>
        <v>29.8</v>
      </c>
      <c r="L38" s="116">
        <f t="shared" si="9"/>
        <v>20.6</v>
      </c>
      <c r="M38" s="116">
        <f t="shared" si="9"/>
        <v>17.2</v>
      </c>
      <c r="N38" s="116">
        <f t="shared" si="9"/>
        <v>13.8</v>
      </c>
      <c r="O38" s="116">
        <f t="shared" ref="O38:P38" si="10">AVERAGE(O9:O13)</f>
        <v>38.4</v>
      </c>
      <c r="P38" s="116">
        <f t="shared" si="10"/>
        <v>93.6</v>
      </c>
      <c r="Q38" s="116">
        <f t="shared" si="4"/>
        <v>140.19999999999999</v>
      </c>
      <c r="R38" s="116">
        <f t="shared" si="4"/>
        <v>83</v>
      </c>
      <c r="S38" s="116">
        <f t="shared" si="4"/>
        <v>21</v>
      </c>
      <c r="T38" s="116">
        <f t="shared" si="4"/>
        <v>16.2</v>
      </c>
      <c r="U38" s="116">
        <f t="shared" si="4"/>
        <v>24.4</v>
      </c>
      <c r="V38" s="116">
        <f t="shared" si="5"/>
        <v>9.1999999999999993</v>
      </c>
      <c r="W38" s="116">
        <f t="shared" si="4"/>
        <v>37</v>
      </c>
      <c r="X38" s="116">
        <f t="shared" si="4"/>
        <v>68.8</v>
      </c>
      <c r="Y38" s="116">
        <f t="shared" si="4"/>
        <v>8.1999999999999993</v>
      </c>
      <c r="Z38" s="116">
        <f t="shared" si="4"/>
        <v>34.799999999999997</v>
      </c>
      <c r="AA38" s="116">
        <f t="shared" si="4"/>
        <v>40</v>
      </c>
      <c r="AB38" s="116">
        <f t="shared" si="4"/>
        <v>37.4</v>
      </c>
      <c r="AC38" s="116">
        <f t="shared" si="4"/>
        <v>9.6</v>
      </c>
      <c r="AD38" s="116">
        <f t="shared" si="4"/>
        <v>29</v>
      </c>
      <c r="AE38" s="116">
        <f t="shared" si="4"/>
        <v>73.599999999999994</v>
      </c>
      <c r="AF38" s="116">
        <f t="shared" si="4"/>
        <v>23.8</v>
      </c>
      <c r="AG38" s="116">
        <f t="shared" si="4"/>
        <v>26.8</v>
      </c>
      <c r="AH38" s="116">
        <f t="shared" si="4"/>
        <v>30</v>
      </c>
      <c r="AI38" s="95" t="str">
        <f t="shared" si="2"/>
        <v>2004-2008</v>
      </c>
    </row>
    <row r="39" spans="1:35">
      <c r="A39" s="44" t="s">
        <v>77</v>
      </c>
      <c r="B39" s="96">
        <f t="shared" ref="B39:N39" si="11">AVERAGE(B10:B14)</f>
        <v>1286</v>
      </c>
      <c r="C39" s="116">
        <f t="shared" si="11"/>
        <v>47.4</v>
      </c>
      <c r="D39" s="116">
        <f t="shared" si="11"/>
        <v>63</v>
      </c>
      <c r="E39" s="116">
        <f t="shared" si="11"/>
        <v>34.6</v>
      </c>
      <c r="F39" s="116">
        <f t="shared" si="11"/>
        <v>31</v>
      </c>
      <c r="G39" s="116">
        <f t="shared" si="11"/>
        <v>95.2</v>
      </c>
      <c r="H39" s="116">
        <f t="shared" si="11"/>
        <v>15</v>
      </c>
      <c r="I39" s="116">
        <f t="shared" si="11"/>
        <v>43</v>
      </c>
      <c r="J39" s="116">
        <f t="shared" si="11"/>
        <v>43</v>
      </c>
      <c r="K39" s="116">
        <f t="shared" si="11"/>
        <v>26.6</v>
      </c>
      <c r="L39" s="116">
        <f t="shared" si="11"/>
        <v>20.2</v>
      </c>
      <c r="M39" s="116">
        <f t="shared" si="11"/>
        <v>18.2</v>
      </c>
      <c r="N39" s="116">
        <f t="shared" si="11"/>
        <v>15.2</v>
      </c>
      <c r="O39" s="116">
        <f t="shared" ref="O39:P39" si="12">AVERAGE(O10:O14)</f>
        <v>34.4</v>
      </c>
      <c r="P39" s="116">
        <f t="shared" si="12"/>
        <v>89</v>
      </c>
      <c r="Q39" s="116">
        <f t="shared" si="4"/>
        <v>147.6</v>
      </c>
      <c r="R39" s="116">
        <f t="shared" si="4"/>
        <v>80.599999999999994</v>
      </c>
      <c r="S39" s="116">
        <f t="shared" si="4"/>
        <v>19.8</v>
      </c>
      <c r="T39" s="116">
        <f t="shared" si="4"/>
        <v>17.2</v>
      </c>
      <c r="U39" s="116">
        <f t="shared" si="4"/>
        <v>23.6</v>
      </c>
      <c r="V39" s="116">
        <f t="shared" si="5"/>
        <v>9.1999999999999993</v>
      </c>
      <c r="W39" s="116">
        <f t="shared" si="4"/>
        <v>37.4</v>
      </c>
      <c r="X39" s="116">
        <f t="shared" si="4"/>
        <v>62.8</v>
      </c>
      <c r="Y39" s="116">
        <f t="shared" si="4"/>
        <v>7.2</v>
      </c>
      <c r="Z39" s="116">
        <f t="shared" si="4"/>
        <v>34.6</v>
      </c>
      <c r="AA39" s="116">
        <f t="shared" si="4"/>
        <v>38</v>
      </c>
      <c r="AB39" s="116">
        <f t="shared" si="4"/>
        <v>36.200000000000003</v>
      </c>
      <c r="AC39" s="116">
        <f t="shared" si="4"/>
        <v>8</v>
      </c>
      <c r="AD39" s="116">
        <f t="shared" si="4"/>
        <v>29.4</v>
      </c>
      <c r="AE39" s="116">
        <f t="shared" si="4"/>
        <v>73.2</v>
      </c>
      <c r="AF39" s="116">
        <f t="shared" si="4"/>
        <v>25.8</v>
      </c>
      <c r="AG39" s="116">
        <f t="shared" si="4"/>
        <v>27.2</v>
      </c>
      <c r="AH39" s="116">
        <f t="shared" si="4"/>
        <v>32.4</v>
      </c>
      <c r="AI39" s="95" t="str">
        <f t="shared" si="2"/>
        <v>2005-2009</v>
      </c>
    </row>
    <row r="40" spans="1:35">
      <c r="A40" s="114" t="s">
        <v>80</v>
      </c>
      <c r="B40" s="112">
        <f t="shared" ref="B40:N40" si="13">AVERAGE(B11:B15)</f>
        <v>1288.2</v>
      </c>
      <c r="C40" s="124">
        <f t="shared" si="13"/>
        <v>49.6</v>
      </c>
      <c r="D40" s="124">
        <f t="shared" si="13"/>
        <v>62.2</v>
      </c>
      <c r="E40" s="124">
        <f t="shared" si="13"/>
        <v>34.4</v>
      </c>
      <c r="F40" s="124">
        <f t="shared" si="13"/>
        <v>33.200000000000003</v>
      </c>
      <c r="G40" s="124">
        <f t="shared" si="13"/>
        <v>94.8</v>
      </c>
      <c r="H40" s="124">
        <f t="shared" si="13"/>
        <v>15.4</v>
      </c>
      <c r="I40" s="124">
        <f t="shared" si="13"/>
        <v>43.6</v>
      </c>
      <c r="J40" s="124">
        <f t="shared" si="13"/>
        <v>40.200000000000003</v>
      </c>
      <c r="K40" s="124">
        <f t="shared" si="13"/>
        <v>27</v>
      </c>
      <c r="L40" s="124">
        <f t="shared" si="13"/>
        <v>22.2</v>
      </c>
      <c r="M40" s="124">
        <f t="shared" si="13"/>
        <v>17</v>
      </c>
      <c r="N40" s="124">
        <f t="shared" si="13"/>
        <v>13.8</v>
      </c>
      <c r="O40" s="124">
        <f t="shared" ref="O40:P42" si="14">AVERAGE(O11:O15)</f>
        <v>34.6</v>
      </c>
      <c r="P40" s="124">
        <f t="shared" si="14"/>
        <v>89</v>
      </c>
      <c r="Q40" s="124">
        <f t="shared" si="4"/>
        <v>150.19999999999999</v>
      </c>
      <c r="R40" s="124">
        <f t="shared" si="4"/>
        <v>81.599999999999994</v>
      </c>
      <c r="S40" s="124">
        <f t="shared" si="4"/>
        <v>19.2</v>
      </c>
      <c r="T40" s="124">
        <f t="shared" si="4"/>
        <v>15.6</v>
      </c>
      <c r="U40" s="124">
        <f t="shared" si="4"/>
        <v>24.4</v>
      </c>
      <c r="V40" s="124">
        <f t="shared" si="5"/>
        <v>9.1999999999999993</v>
      </c>
      <c r="W40" s="124">
        <f t="shared" si="4"/>
        <v>37.4</v>
      </c>
      <c r="X40" s="124">
        <f t="shared" si="4"/>
        <v>63.4</v>
      </c>
      <c r="Y40" s="124">
        <f t="shared" si="4"/>
        <v>8.1999999999999993</v>
      </c>
      <c r="Z40" s="124">
        <f t="shared" si="4"/>
        <v>35</v>
      </c>
      <c r="AA40" s="124">
        <f t="shared" si="4"/>
        <v>37.799999999999997</v>
      </c>
      <c r="AB40" s="124">
        <f t="shared" si="4"/>
        <v>36</v>
      </c>
      <c r="AC40" s="124">
        <f t="shared" si="4"/>
        <v>7.8</v>
      </c>
      <c r="AD40" s="124">
        <f t="shared" si="4"/>
        <v>31</v>
      </c>
      <c r="AE40" s="124">
        <f t="shared" si="4"/>
        <v>70.599999999999994</v>
      </c>
      <c r="AF40" s="124">
        <f t="shared" si="4"/>
        <v>25.2</v>
      </c>
      <c r="AG40" s="124">
        <f t="shared" si="4"/>
        <v>26.8</v>
      </c>
      <c r="AH40" s="124">
        <f t="shared" si="4"/>
        <v>31.8</v>
      </c>
      <c r="AI40" s="94" t="str">
        <f t="shared" si="2"/>
        <v>2006-2010</v>
      </c>
    </row>
    <row r="41" spans="1:35" ht="12.75" customHeight="1">
      <c r="A41" s="106" t="s">
        <v>82</v>
      </c>
      <c r="B41" s="125">
        <f t="shared" ref="B41:N41" si="15">AVERAGE(B12:B16)</f>
        <v>1294.4000000000001</v>
      </c>
      <c r="C41" s="126">
        <f t="shared" si="15"/>
        <v>47.4</v>
      </c>
      <c r="D41" s="126">
        <f t="shared" si="15"/>
        <v>61.2</v>
      </c>
      <c r="E41" s="126">
        <f t="shared" si="15"/>
        <v>34</v>
      </c>
      <c r="F41" s="126">
        <f t="shared" si="15"/>
        <v>34.6</v>
      </c>
      <c r="G41" s="126">
        <f t="shared" si="15"/>
        <v>94.2</v>
      </c>
      <c r="H41" s="126">
        <f t="shared" si="15"/>
        <v>13.2</v>
      </c>
      <c r="I41" s="126">
        <f t="shared" si="15"/>
        <v>43.2</v>
      </c>
      <c r="J41" s="126">
        <f t="shared" si="15"/>
        <v>39.799999999999997</v>
      </c>
      <c r="K41" s="126">
        <f t="shared" si="15"/>
        <v>30</v>
      </c>
      <c r="L41" s="126">
        <f t="shared" si="15"/>
        <v>21.2</v>
      </c>
      <c r="M41" s="126">
        <f t="shared" si="15"/>
        <v>19.399999999999999</v>
      </c>
      <c r="N41" s="126">
        <f t="shared" si="15"/>
        <v>13.8</v>
      </c>
      <c r="O41" s="126">
        <f t="shared" si="14"/>
        <v>29.8</v>
      </c>
      <c r="P41" s="126">
        <f t="shared" si="14"/>
        <v>87.6</v>
      </c>
      <c r="Q41" s="126">
        <f t="shared" si="4"/>
        <v>154</v>
      </c>
      <c r="R41" s="126">
        <f t="shared" si="4"/>
        <v>80.599999999999994</v>
      </c>
      <c r="S41" s="126">
        <f t="shared" si="4"/>
        <v>22.2</v>
      </c>
      <c r="T41" s="126">
        <f t="shared" si="4"/>
        <v>15.8</v>
      </c>
      <c r="U41" s="126">
        <f t="shared" si="4"/>
        <v>25.2</v>
      </c>
      <c r="V41" s="126">
        <f t="shared" si="5"/>
        <v>8.6</v>
      </c>
      <c r="W41" s="126">
        <f t="shared" si="4"/>
        <v>38.200000000000003</v>
      </c>
      <c r="X41" s="126">
        <f t="shared" si="4"/>
        <v>66.599999999999994</v>
      </c>
      <c r="Y41" s="126">
        <f t="shared" si="4"/>
        <v>7.6</v>
      </c>
      <c r="Z41" s="126">
        <f t="shared" si="4"/>
        <v>34</v>
      </c>
      <c r="AA41" s="126">
        <f t="shared" si="4"/>
        <v>39.799999999999997</v>
      </c>
      <c r="AB41" s="126">
        <f t="shared" si="4"/>
        <v>40.6</v>
      </c>
      <c r="AC41" s="126">
        <f t="shared" si="4"/>
        <v>7.8</v>
      </c>
      <c r="AD41" s="126">
        <f t="shared" si="4"/>
        <v>32.200000000000003</v>
      </c>
      <c r="AE41" s="126">
        <f t="shared" si="4"/>
        <v>69.599999999999994</v>
      </c>
      <c r="AF41" s="126">
        <f t="shared" si="4"/>
        <v>21.8</v>
      </c>
      <c r="AG41" s="126">
        <f t="shared" si="4"/>
        <v>27.6</v>
      </c>
      <c r="AH41" s="126">
        <f t="shared" si="4"/>
        <v>32.799999999999997</v>
      </c>
      <c r="AI41" s="95" t="str">
        <f t="shared" si="2"/>
        <v>2007-2011 (old coding rules)</v>
      </c>
    </row>
    <row r="42" spans="1:35" ht="12.75" customHeight="1">
      <c r="A42" s="106" t="s">
        <v>101</v>
      </c>
      <c r="B42" s="125">
        <f t="shared" ref="B42:N42" si="16">AVERAGE(B13:B17)</f>
        <v>1286</v>
      </c>
      <c r="C42" s="126">
        <f t="shared" si="16"/>
        <v>47.4</v>
      </c>
      <c r="D42" s="126">
        <f t="shared" si="16"/>
        <v>59.6</v>
      </c>
      <c r="E42" s="126">
        <f t="shared" si="16"/>
        <v>31.4</v>
      </c>
      <c r="F42" s="126">
        <f t="shared" si="16"/>
        <v>32.200000000000003</v>
      </c>
      <c r="G42" s="126">
        <f t="shared" si="16"/>
        <v>97</v>
      </c>
      <c r="H42" s="126">
        <f t="shared" si="16"/>
        <v>11.4</v>
      </c>
      <c r="I42" s="126">
        <f t="shared" si="16"/>
        <v>44.2</v>
      </c>
      <c r="J42" s="126">
        <f t="shared" si="16"/>
        <v>39.4</v>
      </c>
      <c r="K42" s="126">
        <f t="shared" si="16"/>
        <v>29.2</v>
      </c>
      <c r="L42" s="126">
        <f t="shared" si="16"/>
        <v>20.399999999999999</v>
      </c>
      <c r="M42" s="126">
        <f t="shared" si="16"/>
        <v>19.399999999999999</v>
      </c>
      <c r="N42" s="126">
        <f t="shared" si="16"/>
        <v>15</v>
      </c>
      <c r="O42" s="126">
        <f t="shared" si="14"/>
        <v>31.6</v>
      </c>
      <c r="P42" s="126">
        <f t="shared" si="14"/>
        <v>83.4</v>
      </c>
      <c r="Q42" s="126">
        <f t="shared" si="4"/>
        <v>156</v>
      </c>
      <c r="R42" s="126">
        <f t="shared" si="4"/>
        <v>82.2</v>
      </c>
      <c r="S42" s="126">
        <f t="shared" si="4"/>
        <v>24</v>
      </c>
      <c r="T42" s="126">
        <f t="shared" si="4"/>
        <v>14.8</v>
      </c>
      <c r="U42" s="126">
        <f t="shared" si="4"/>
        <v>23.8</v>
      </c>
      <c r="V42" s="126">
        <f t="shared" si="5"/>
        <v>8.8000000000000007</v>
      </c>
      <c r="W42" s="126">
        <f t="shared" si="4"/>
        <v>33.6</v>
      </c>
      <c r="X42" s="126">
        <f t="shared" si="4"/>
        <v>67.8</v>
      </c>
      <c r="Y42" s="126">
        <f t="shared" si="4"/>
        <v>7.4</v>
      </c>
      <c r="Z42" s="126">
        <f t="shared" si="4"/>
        <v>36.200000000000003</v>
      </c>
      <c r="AA42" s="126">
        <f t="shared" si="4"/>
        <v>42</v>
      </c>
      <c r="AB42" s="126">
        <f t="shared" si="4"/>
        <v>39.6</v>
      </c>
      <c r="AC42" s="126">
        <f t="shared" si="4"/>
        <v>6</v>
      </c>
      <c r="AD42" s="126">
        <f t="shared" si="4"/>
        <v>29.8</v>
      </c>
      <c r="AE42" s="126">
        <f t="shared" si="4"/>
        <v>71.599999999999994</v>
      </c>
      <c r="AF42" s="126">
        <f t="shared" si="4"/>
        <v>22.6</v>
      </c>
      <c r="AG42" s="126">
        <f t="shared" si="4"/>
        <v>26.8</v>
      </c>
      <c r="AH42" s="126">
        <f t="shared" si="4"/>
        <v>31.4</v>
      </c>
      <c r="AI42" s="95" t="str">
        <f t="shared" si="2"/>
        <v>2008-2012 (old coding rules)</v>
      </c>
    </row>
    <row r="43" spans="1:35" ht="12.75" customHeight="1">
      <c r="A43" s="106" t="s">
        <v>129</v>
      </c>
      <c r="B43" s="125">
        <f t="shared" ref="B43:N43" si="17">AVERAGE(B14:B18)</f>
        <v>1289.8</v>
      </c>
      <c r="C43" s="125">
        <f t="shared" si="17"/>
        <v>53.6</v>
      </c>
      <c r="D43" s="125">
        <f t="shared" si="17"/>
        <v>58.8</v>
      </c>
      <c r="E43" s="125">
        <f t="shared" si="17"/>
        <v>28</v>
      </c>
      <c r="F43" s="125">
        <f t="shared" si="17"/>
        <v>31.2</v>
      </c>
      <c r="G43" s="125">
        <f t="shared" si="17"/>
        <v>100</v>
      </c>
      <c r="H43" s="125">
        <f t="shared" si="17"/>
        <v>12</v>
      </c>
      <c r="I43" s="125">
        <f t="shared" si="17"/>
        <v>45.6</v>
      </c>
      <c r="J43" s="125">
        <f t="shared" si="17"/>
        <v>36.6</v>
      </c>
      <c r="K43" s="125">
        <f t="shared" si="17"/>
        <v>27.6</v>
      </c>
      <c r="L43" s="125">
        <f t="shared" si="17"/>
        <v>22.6</v>
      </c>
      <c r="M43" s="125">
        <f t="shared" si="17"/>
        <v>21</v>
      </c>
      <c r="N43" s="125">
        <f t="shared" si="17"/>
        <v>16</v>
      </c>
      <c r="O43" s="125">
        <f t="shared" ref="O43:P45" si="18">AVERAGE(O14:O18)</f>
        <v>30.2</v>
      </c>
      <c r="P43" s="125">
        <f t="shared" si="18"/>
        <v>79</v>
      </c>
      <c r="Q43" s="125">
        <f t="shared" si="4"/>
        <v>160.4</v>
      </c>
      <c r="R43" s="125">
        <f t="shared" si="4"/>
        <v>77.2</v>
      </c>
      <c r="S43" s="125">
        <f t="shared" si="4"/>
        <v>23.2</v>
      </c>
      <c r="T43" s="125">
        <f t="shared" si="4"/>
        <v>17.2</v>
      </c>
      <c r="U43" s="125">
        <f t="shared" si="4"/>
        <v>21.6</v>
      </c>
      <c r="V43" s="125">
        <f t="shared" si="5"/>
        <v>10.8</v>
      </c>
      <c r="W43" s="125">
        <f t="shared" si="4"/>
        <v>34</v>
      </c>
      <c r="X43" s="125">
        <f t="shared" si="4"/>
        <v>70</v>
      </c>
      <c r="Y43" s="125">
        <f t="shared" si="4"/>
        <v>7.8</v>
      </c>
      <c r="Z43" s="125">
        <f t="shared" si="4"/>
        <v>37.4</v>
      </c>
      <c r="AA43" s="125">
        <f t="shared" si="4"/>
        <v>41.4</v>
      </c>
      <c r="AB43" s="125">
        <f t="shared" si="4"/>
        <v>39.4</v>
      </c>
      <c r="AC43" s="125">
        <f t="shared" si="4"/>
        <v>6</v>
      </c>
      <c r="AD43" s="125">
        <f t="shared" si="4"/>
        <v>29.8</v>
      </c>
      <c r="AE43" s="125">
        <f t="shared" si="4"/>
        <v>70.400000000000006</v>
      </c>
      <c r="AF43" s="125">
        <f t="shared" si="4"/>
        <v>21.8</v>
      </c>
      <c r="AG43" s="125">
        <f t="shared" si="4"/>
        <v>28</v>
      </c>
      <c r="AH43" s="125">
        <f t="shared" si="4"/>
        <v>31.2</v>
      </c>
      <c r="AI43" s="95" t="str">
        <f t="shared" si="2"/>
        <v>2009-2013 (old coding rules)</v>
      </c>
    </row>
    <row r="44" spans="1:35" ht="12.75" customHeight="1">
      <c r="A44" s="106" t="s">
        <v>133</v>
      </c>
      <c r="B44" s="125">
        <f t="shared" ref="B44:N44" si="19">AVERAGE(B15:B19)</f>
        <v>1287.4000000000001</v>
      </c>
      <c r="C44" s="125">
        <f t="shared" si="19"/>
        <v>52.6</v>
      </c>
      <c r="D44" s="125">
        <f t="shared" si="19"/>
        <v>62</v>
      </c>
      <c r="E44" s="125">
        <f t="shared" si="19"/>
        <v>28</v>
      </c>
      <c r="F44" s="125">
        <f t="shared" si="19"/>
        <v>29.8</v>
      </c>
      <c r="G44" s="125">
        <f t="shared" si="19"/>
        <v>101.8</v>
      </c>
      <c r="H44" s="125">
        <f t="shared" si="19"/>
        <v>9.6</v>
      </c>
      <c r="I44" s="125">
        <f t="shared" si="19"/>
        <v>44.8</v>
      </c>
      <c r="J44" s="125">
        <f t="shared" si="19"/>
        <v>38.6</v>
      </c>
      <c r="K44" s="125">
        <f t="shared" si="19"/>
        <v>28.2</v>
      </c>
      <c r="L44" s="125">
        <f t="shared" si="19"/>
        <v>22.2</v>
      </c>
      <c r="M44" s="125">
        <f t="shared" si="19"/>
        <v>18.600000000000001</v>
      </c>
      <c r="N44" s="125">
        <f t="shared" si="19"/>
        <v>17.600000000000001</v>
      </c>
      <c r="O44" s="125">
        <f t="shared" si="18"/>
        <v>28.6</v>
      </c>
      <c r="P44" s="125">
        <f t="shared" si="18"/>
        <v>77.599999999999994</v>
      </c>
      <c r="Q44" s="125">
        <f t="shared" si="4"/>
        <v>154.80000000000001</v>
      </c>
      <c r="R44" s="125">
        <f t="shared" si="4"/>
        <v>74.8</v>
      </c>
      <c r="S44" s="125">
        <f t="shared" si="4"/>
        <v>24</v>
      </c>
      <c r="T44" s="125">
        <f t="shared" si="4"/>
        <v>16</v>
      </c>
      <c r="U44" s="125">
        <f t="shared" si="4"/>
        <v>24.6</v>
      </c>
      <c r="V44" s="125">
        <f t="shared" si="5"/>
        <v>12</v>
      </c>
      <c r="W44" s="125">
        <f t="shared" si="4"/>
        <v>31.2</v>
      </c>
      <c r="X44" s="125">
        <f t="shared" si="4"/>
        <v>74.8</v>
      </c>
      <c r="Y44" s="125">
        <f t="shared" si="4"/>
        <v>7.8</v>
      </c>
      <c r="Z44" s="125">
        <f t="shared" si="4"/>
        <v>35.4</v>
      </c>
      <c r="AA44" s="125">
        <f t="shared" si="4"/>
        <v>42</v>
      </c>
      <c r="AB44" s="125">
        <f t="shared" si="4"/>
        <v>38.6</v>
      </c>
      <c r="AC44" s="125">
        <f t="shared" si="4"/>
        <v>8.1999999999999993</v>
      </c>
      <c r="AD44" s="125">
        <f t="shared" si="4"/>
        <v>31.6</v>
      </c>
      <c r="AE44" s="125">
        <f t="shared" si="4"/>
        <v>72.599999999999994</v>
      </c>
      <c r="AF44" s="125">
        <f t="shared" si="4"/>
        <v>20.2</v>
      </c>
      <c r="AG44" s="125">
        <f t="shared" si="4"/>
        <v>27.8</v>
      </c>
      <c r="AH44" s="125">
        <f t="shared" si="4"/>
        <v>31</v>
      </c>
      <c r="AI44" s="95" t="str">
        <f t="shared" si="2"/>
        <v>2010-2014 (old coding rules)</v>
      </c>
    </row>
    <row r="45" spans="1:35" ht="12.75" customHeight="1">
      <c r="A45" s="106" t="s">
        <v>139</v>
      </c>
      <c r="B45" s="125">
        <f t="shared" ref="B45:N45" si="20">AVERAGE(B16:B20)</f>
        <v>1308.8</v>
      </c>
      <c r="C45" s="125">
        <f t="shared" si="20"/>
        <v>48.2</v>
      </c>
      <c r="D45" s="125">
        <f t="shared" si="20"/>
        <v>62.6</v>
      </c>
      <c r="E45" s="125">
        <f t="shared" si="20"/>
        <v>27</v>
      </c>
      <c r="F45" s="125">
        <f t="shared" si="20"/>
        <v>27.4</v>
      </c>
      <c r="G45" s="125">
        <f t="shared" si="20"/>
        <v>103.6</v>
      </c>
      <c r="H45" s="125">
        <f t="shared" si="20"/>
        <v>9.8000000000000007</v>
      </c>
      <c r="I45" s="125">
        <f t="shared" si="20"/>
        <v>45.2</v>
      </c>
      <c r="J45" s="125">
        <f t="shared" si="20"/>
        <v>40.4</v>
      </c>
      <c r="K45" s="125">
        <f t="shared" si="20"/>
        <v>30</v>
      </c>
      <c r="L45" s="125">
        <f t="shared" si="20"/>
        <v>22.6</v>
      </c>
      <c r="M45" s="125">
        <f t="shared" si="20"/>
        <v>19.600000000000001</v>
      </c>
      <c r="N45" s="125">
        <f t="shared" si="20"/>
        <v>18.600000000000001</v>
      </c>
      <c r="O45" s="125">
        <f t="shared" si="18"/>
        <v>28</v>
      </c>
      <c r="P45" s="125">
        <f t="shared" si="18"/>
        <v>80.2</v>
      </c>
      <c r="Q45" s="125">
        <f t="shared" si="4"/>
        <v>161.4</v>
      </c>
      <c r="R45" s="125">
        <f t="shared" si="4"/>
        <v>70.599999999999994</v>
      </c>
      <c r="S45" s="125">
        <f t="shared" si="4"/>
        <v>24.6</v>
      </c>
      <c r="T45" s="125">
        <f t="shared" si="4"/>
        <v>17.399999999999999</v>
      </c>
      <c r="U45" s="125">
        <f t="shared" si="4"/>
        <v>22.4</v>
      </c>
      <c r="V45" s="125">
        <f t="shared" si="5"/>
        <v>10.8</v>
      </c>
      <c r="W45" s="125">
        <f t="shared" si="4"/>
        <v>33</v>
      </c>
      <c r="X45" s="125">
        <f t="shared" si="4"/>
        <v>84.2</v>
      </c>
      <c r="Y45" s="125">
        <f t="shared" si="4"/>
        <v>7.4</v>
      </c>
      <c r="Z45" s="125">
        <f t="shared" si="4"/>
        <v>35</v>
      </c>
      <c r="AA45" s="125">
        <f t="shared" si="4"/>
        <v>41</v>
      </c>
      <c r="AB45" s="125">
        <f t="shared" si="4"/>
        <v>39</v>
      </c>
      <c r="AC45" s="125">
        <f t="shared" si="4"/>
        <v>9.1999999999999993</v>
      </c>
      <c r="AD45" s="125">
        <f t="shared" ref="AD45:AH45" si="21">AVERAGE(AD16:AD20)</f>
        <v>31.4</v>
      </c>
      <c r="AE45" s="125">
        <f t="shared" si="21"/>
        <v>77.8</v>
      </c>
      <c r="AF45" s="125">
        <f t="shared" si="21"/>
        <v>22.4</v>
      </c>
      <c r="AG45" s="125">
        <f t="shared" si="21"/>
        <v>26.4</v>
      </c>
      <c r="AH45" s="125">
        <f t="shared" si="21"/>
        <v>31.6</v>
      </c>
      <c r="AI45" s="95" t="str">
        <f t="shared" si="2"/>
        <v>2011-2015 (old coding rules)</v>
      </c>
    </row>
    <row r="46" spans="1:35" ht="12.75" customHeight="1">
      <c r="A46" s="106" t="s">
        <v>142</v>
      </c>
      <c r="B46" s="125">
        <f>AVERAGE(B17:B21)</f>
        <v>1360.4</v>
      </c>
      <c r="C46" s="125">
        <f t="shared" ref="C46:AH47" si="22">AVERAGE(C17:C21)</f>
        <v>49.8</v>
      </c>
      <c r="D46" s="125">
        <f t="shared" si="22"/>
        <v>63.4</v>
      </c>
      <c r="E46" s="125">
        <f t="shared" si="22"/>
        <v>30.2</v>
      </c>
      <c r="F46" s="125">
        <f t="shared" si="22"/>
        <v>29.4</v>
      </c>
      <c r="G46" s="125">
        <f>AVERAGE(G17:G21)</f>
        <v>105.2</v>
      </c>
      <c r="H46" s="125">
        <f t="shared" si="22"/>
        <v>10.8</v>
      </c>
      <c r="I46" s="125">
        <f t="shared" si="22"/>
        <v>46.6</v>
      </c>
      <c r="J46" s="125">
        <f t="shared" si="22"/>
        <v>40.799999999999997</v>
      </c>
      <c r="K46" s="125">
        <f t="shared" si="22"/>
        <v>31</v>
      </c>
      <c r="L46" s="125">
        <f t="shared" si="22"/>
        <v>27.2</v>
      </c>
      <c r="M46" s="125">
        <f t="shared" si="22"/>
        <v>21.2</v>
      </c>
      <c r="N46" s="125">
        <f t="shared" si="22"/>
        <v>19.8</v>
      </c>
      <c r="O46" s="125">
        <f t="shared" si="22"/>
        <v>35.200000000000003</v>
      </c>
      <c r="P46" s="125">
        <f t="shared" si="22"/>
        <v>82.6</v>
      </c>
      <c r="Q46" s="125">
        <f t="shared" si="22"/>
        <v>163.19999999999999</v>
      </c>
      <c r="R46" s="125">
        <f t="shared" si="22"/>
        <v>72.400000000000006</v>
      </c>
      <c r="S46" s="125">
        <f t="shared" si="22"/>
        <v>23.2</v>
      </c>
      <c r="T46" s="125">
        <f t="shared" si="22"/>
        <v>17.399999999999999</v>
      </c>
      <c r="U46" s="125">
        <f t="shared" si="22"/>
        <v>22.4</v>
      </c>
      <c r="V46" s="125">
        <f t="shared" si="5"/>
        <v>11.4</v>
      </c>
      <c r="W46" s="125">
        <f t="shared" si="22"/>
        <v>33.200000000000003</v>
      </c>
      <c r="X46" s="125">
        <f t="shared" si="22"/>
        <v>89</v>
      </c>
      <c r="Y46" s="125">
        <f t="shared" si="22"/>
        <v>7.8</v>
      </c>
      <c r="Z46" s="125">
        <f t="shared" si="22"/>
        <v>37.4</v>
      </c>
      <c r="AA46" s="125">
        <f t="shared" si="22"/>
        <v>42</v>
      </c>
      <c r="AB46" s="125">
        <f t="shared" si="22"/>
        <v>36.799999999999997</v>
      </c>
      <c r="AC46" s="125">
        <f t="shared" si="22"/>
        <v>8.4</v>
      </c>
      <c r="AD46" s="125">
        <f t="shared" si="22"/>
        <v>31</v>
      </c>
      <c r="AE46" s="125">
        <f t="shared" si="22"/>
        <v>86.2</v>
      </c>
      <c r="AF46" s="125">
        <f t="shared" si="22"/>
        <v>26.6</v>
      </c>
      <c r="AG46" s="125">
        <f t="shared" si="22"/>
        <v>28.6</v>
      </c>
      <c r="AH46" s="125">
        <f t="shared" si="22"/>
        <v>30.2</v>
      </c>
      <c r="AI46" s="95" t="str">
        <f t="shared" si="2"/>
        <v>2012-2016 (old coding rules)</v>
      </c>
    </row>
    <row r="47" spans="1:35" ht="12.75" customHeight="1">
      <c r="A47" s="106" t="s">
        <v>148</v>
      </c>
      <c r="B47" s="125">
        <f>AVERAGE(B18:B22)</f>
        <v>1426.8</v>
      </c>
      <c r="C47" s="125">
        <f t="shared" si="22"/>
        <v>50.8</v>
      </c>
      <c r="D47" s="125">
        <f t="shared" si="22"/>
        <v>64</v>
      </c>
      <c r="E47" s="125">
        <f t="shared" si="22"/>
        <v>31.2</v>
      </c>
      <c r="F47" s="125">
        <f t="shared" si="22"/>
        <v>29</v>
      </c>
      <c r="G47" s="125">
        <f>AVERAGE(G18:G22)</f>
        <v>107.6</v>
      </c>
      <c r="H47" s="125">
        <f t="shared" si="22"/>
        <v>12.2</v>
      </c>
      <c r="I47" s="125">
        <f t="shared" si="22"/>
        <v>49.4</v>
      </c>
      <c r="J47" s="125">
        <f t="shared" si="22"/>
        <v>39.4</v>
      </c>
      <c r="K47" s="125">
        <f t="shared" si="22"/>
        <v>32.6</v>
      </c>
      <c r="L47" s="125">
        <f t="shared" si="22"/>
        <v>28.8</v>
      </c>
      <c r="M47" s="125">
        <f t="shared" si="22"/>
        <v>23</v>
      </c>
      <c r="N47" s="125">
        <f t="shared" si="22"/>
        <v>22.4</v>
      </c>
      <c r="O47" s="125">
        <f t="shared" si="22"/>
        <v>35.4</v>
      </c>
      <c r="P47" s="125">
        <f t="shared" si="22"/>
        <v>90.2</v>
      </c>
      <c r="Q47" s="125">
        <f t="shared" si="22"/>
        <v>168.6</v>
      </c>
      <c r="R47" s="125">
        <f t="shared" si="22"/>
        <v>74.2</v>
      </c>
      <c r="S47" s="125">
        <f t="shared" si="22"/>
        <v>24.4</v>
      </c>
      <c r="T47" s="125">
        <f t="shared" si="22"/>
        <v>19</v>
      </c>
      <c r="U47" s="125">
        <f t="shared" si="22"/>
        <v>24.4</v>
      </c>
      <c r="V47" s="125">
        <f t="shared" si="5"/>
        <v>12.6</v>
      </c>
      <c r="W47" s="125">
        <f t="shared" si="22"/>
        <v>36.799999999999997</v>
      </c>
      <c r="X47" s="125">
        <f t="shared" si="22"/>
        <v>96.4</v>
      </c>
      <c r="Y47" s="125">
        <f t="shared" si="22"/>
        <v>8.1999999999999993</v>
      </c>
      <c r="Z47" s="125">
        <f t="shared" si="22"/>
        <v>39</v>
      </c>
      <c r="AA47" s="125">
        <f t="shared" si="22"/>
        <v>43.8</v>
      </c>
      <c r="AB47" s="125">
        <f t="shared" si="22"/>
        <v>38.200000000000003</v>
      </c>
      <c r="AC47" s="125">
        <f t="shared" si="22"/>
        <v>8.4</v>
      </c>
      <c r="AD47" s="125">
        <f t="shared" si="22"/>
        <v>34</v>
      </c>
      <c r="AE47" s="125">
        <f t="shared" si="22"/>
        <v>93.4</v>
      </c>
      <c r="AF47" s="125">
        <f t="shared" si="22"/>
        <v>25.6</v>
      </c>
      <c r="AG47" s="125">
        <f t="shared" si="22"/>
        <v>30</v>
      </c>
      <c r="AH47" s="125">
        <f t="shared" si="22"/>
        <v>33.799999999999997</v>
      </c>
      <c r="AI47" s="95" t="str">
        <f t="shared" si="2"/>
        <v>2013-2017 (old coding rules)</v>
      </c>
    </row>
    <row r="48" spans="1:35" ht="13.5" thickBot="1">
      <c r="A48" s="85"/>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8"/>
    </row>
    <row r="49" spans="1:35">
      <c r="A49" s="11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94"/>
    </row>
    <row r="50" spans="1:35">
      <c r="A50" s="45" t="s">
        <v>136</v>
      </c>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row>
    <row r="51" spans="1:35">
      <c r="A51" s="145" t="s">
        <v>178</v>
      </c>
      <c r="B51" s="145"/>
      <c r="C51" s="145"/>
      <c r="D51" s="145"/>
      <c r="E51" s="145"/>
      <c r="F51" s="145"/>
      <c r="G51" s="145"/>
      <c r="H51" s="145"/>
      <c r="I51" s="145"/>
      <c r="J51" s="145"/>
      <c r="K51" s="145"/>
    </row>
    <row r="52" spans="1:35" ht="11.25" customHeight="1">
      <c r="A52" s="145"/>
      <c r="B52" s="145"/>
      <c r="C52" s="145"/>
      <c r="D52" s="145"/>
      <c r="E52" s="145"/>
      <c r="F52" s="145"/>
      <c r="G52" s="145"/>
      <c r="H52" s="145"/>
      <c r="I52" s="145"/>
      <c r="J52" s="145"/>
      <c r="K52" s="145"/>
    </row>
    <row r="54" spans="1:35" ht="12.75" customHeight="1">
      <c r="A54" s="46" t="s">
        <v>147</v>
      </c>
    </row>
    <row r="55" spans="1:35" ht="12.75" customHeight="1"/>
  </sheetData>
  <mergeCells count="3">
    <mergeCell ref="A1:O1"/>
    <mergeCell ref="A51:K52"/>
    <mergeCell ref="Q1:R1"/>
  </mergeCells>
  <phoneticPr fontId="6" type="noConversion"/>
  <hyperlinks>
    <hyperlink ref="Q1:R1" location="Contents!A1" display="back to contents"/>
  </hyperlinks>
  <pageMargins left="0.36" right="0.34" top="0.3" bottom="0.38" header="0.19" footer="0.18"/>
  <pageSetup paperSize="9" scale="77" fitToWidth="2" orientation="landscape" r:id="rId1"/>
  <headerFooter alignWithMargins="0">
    <oddFooter>&amp;L&amp;Z&amp;F     &amp;A</oddFooter>
  </headerFooter>
  <ignoredErrors>
    <ignoredError sqref="H34:N46 B34:F46 W34:AH46 O34:U4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zoomScaleNormal="100" workbookViewId="0">
      <selection sqref="A1:K2"/>
    </sheetView>
  </sheetViews>
  <sheetFormatPr defaultRowHeight="12.75" customHeight="1"/>
  <cols>
    <col min="1" max="10" width="9.140625" style="12"/>
    <col min="11" max="11" width="12.140625" style="12" customWidth="1"/>
    <col min="12" max="12" width="2.140625" style="12" customWidth="1"/>
    <col min="13" max="13" width="43.28515625" style="12" customWidth="1"/>
    <col min="14" max="16384" width="9.140625" style="12"/>
  </cols>
  <sheetData>
    <row r="1" spans="1:13" ht="16.5" customHeight="1">
      <c r="A1" s="147" t="s">
        <v>169</v>
      </c>
      <c r="B1" s="147"/>
      <c r="C1" s="147"/>
      <c r="D1" s="147"/>
      <c r="E1" s="147"/>
      <c r="F1" s="147"/>
      <c r="G1" s="147"/>
      <c r="H1" s="147"/>
      <c r="I1" s="147"/>
      <c r="J1" s="147"/>
      <c r="K1" s="147"/>
      <c r="M1" s="150" t="s">
        <v>188</v>
      </c>
    </row>
    <row r="2" spans="1:13" ht="16.5" customHeight="1">
      <c r="A2" s="147"/>
      <c r="B2" s="147"/>
      <c r="C2" s="147"/>
      <c r="D2" s="147"/>
      <c r="E2" s="147"/>
      <c r="F2" s="147"/>
      <c r="G2" s="147"/>
      <c r="H2" s="147"/>
      <c r="I2" s="147"/>
      <c r="J2" s="147"/>
      <c r="K2" s="147"/>
      <c r="M2" s="150"/>
    </row>
    <row r="3" spans="1:13" ht="18" customHeight="1">
      <c r="A3" s="69"/>
    </row>
    <row r="4" spans="1:13" ht="12.75" customHeight="1">
      <c r="A4" s="152" t="s">
        <v>170</v>
      </c>
      <c r="B4" s="152"/>
      <c r="C4" s="152"/>
      <c r="D4" s="152"/>
      <c r="E4" s="152"/>
      <c r="F4" s="152"/>
      <c r="G4" s="152"/>
      <c r="H4" s="152"/>
      <c r="I4" s="152"/>
      <c r="J4" s="152"/>
      <c r="K4" s="39"/>
    </row>
    <row r="5" spans="1:13" ht="12.75" customHeight="1">
      <c r="A5" s="152"/>
      <c r="B5" s="152"/>
      <c r="C5" s="152"/>
      <c r="D5" s="152"/>
      <c r="E5" s="152"/>
      <c r="F5" s="152"/>
      <c r="G5" s="152"/>
      <c r="H5" s="152"/>
      <c r="I5" s="152"/>
      <c r="J5" s="152"/>
      <c r="K5" s="39"/>
    </row>
    <row r="62" spans="1:10" ht="9.75" customHeight="1">
      <c r="A62" s="145" t="s">
        <v>171</v>
      </c>
      <c r="B62" s="145"/>
      <c r="C62" s="145"/>
      <c r="D62" s="145"/>
      <c r="E62" s="145"/>
      <c r="F62" s="145"/>
      <c r="G62" s="145"/>
      <c r="H62" s="145"/>
      <c r="I62" s="145"/>
      <c r="J62" s="145"/>
    </row>
    <row r="63" spans="1:10" ht="12.75" customHeight="1">
      <c r="A63" s="145"/>
      <c r="B63" s="145"/>
      <c r="C63" s="145"/>
      <c r="D63" s="145"/>
      <c r="E63" s="145"/>
      <c r="F63" s="145"/>
      <c r="G63" s="145"/>
      <c r="H63" s="145"/>
      <c r="I63" s="145"/>
      <c r="J63" s="145"/>
    </row>
    <row r="64" spans="1:10" ht="12.75" customHeight="1">
      <c r="A64" s="145"/>
      <c r="B64" s="145"/>
      <c r="C64" s="145"/>
      <c r="D64" s="145"/>
      <c r="E64" s="145"/>
      <c r="F64" s="145"/>
      <c r="G64" s="145"/>
      <c r="H64" s="145"/>
      <c r="I64" s="145"/>
      <c r="J64" s="145"/>
    </row>
    <row r="65" spans="1:10" ht="12.75" customHeight="1">
      <c r="A65" s="145"/>
      <c r="B65" s="145"/>
      <c r="C65" s="145"/>
      <c r="D65" s="145"/>
      <c r="E65" s="145"/>
      <c r="F65" s="145"/>
      <c r="G65" s="145"/>
      <c r="H65" s="145"/>
      <c r="I65" s="145"/>
      <c r="J65" s="145"/>
    </row>
    <row r="66" spans="1:10" ht="9.75" customHeight="1">
      <c r="A66" s="145"/>
      <c r="B66" s="145"/>
      <c r="C66" s="145"/>
      <c r="D66" s="145"/>
      <c r="E66" s="145"/>
      <c r="F66" s="145"/>
      <c r="G66" s="145"/>
      <c r="H66" s="145"/>
      <c r="I66" s="145"/>
      <c r="J66" s="145"/>
    </row>
    <row r="67" spans="1:10" ht="14.25" customHeight="1">
      <c r="A67" s="151" t="s">
        <v>172</v>
      </c>
      <c r="B67" s="151"/>
      <c r="C67" s="151"/>
      <c r="D67" s="151"/>
      <c r="E67" s="151"/>
      <c r="F67" s="151"/>
      <c r="G67" s="151"/>
      <c r="H67" s="151"/>
      <c r="I67" s="151"/>
      <c r="J67" s="151"/>
    </row>
    <row r="68" spans="1:10" ht="12.75" customHeight="1">
      <c r="A68" s="45" t="s">
        <v>126</v>
      </c>
      <c r="B68" s="46"/>
      <c r="C68" s="46"/>
      <c r="D68" s="46"/>
      <c r="E68" s="46"/>
      <c r="F68" s="46"/>
      <c r="G68" s="46"/>
      <c r="H68" s="46"/>
      <c r="I68" s="46"/>
      <c r="J68" s="46"/>
    </row>
    <row r="70" spans="1:10" ht="12.75" customHeight="1">
      <c r="A70" s="146" t="s">
        <v>147</v>
      </c>
      <c r="B70" s="146"/>
    </row>
    <row r="72" spans="1:10" ht="111" customHeight="1"/>
  </sheetData>
  <mergeCells count="6">
    <mergeCell ref="A70:B70"/>
    <mergeCell ref="M1:M2"/>
    <mergeCell ref="A67:J67"/>
    <mergeCell ref="A1:K2"/>
    <mergeCell ref="A4:J5"/>
    <mergeCell ref="A62:J66"/>
  </mergeCells>
  <phoneticPr fontId="6" type="noConversion"/>
  <hyperlinks>
    <hyperlink ref="A67:J67" r:id="rId1" display="NRS Website "/>
    <hyperlink ref="M1:M2" location="Contents!A1" display="back to contents"/>
  </hyperlinks>
  <pageMargins left="0.53" right="0.4" top="0.53" bottom="0.63" header="0.28999999999999998" footer="0.26"/>
  <pageSetup paperSize="9" scale="80" orientation="portrait" r:id="rId2"/>
  <headerFooter alignWithMargins="0">
    <oddFooter>&amp;L&amp;Z&amp;F     &amp;A</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A21130182</value>
    </field>
    <field name="Objective-Title">
      <value order="0">Accidental Deaths - 2017 - all tables</value>
    </field>
    <field name="Objective-Description">
      <value order="0"/>
    </field>
    <field name="Objective-CreationStamp">
      <value order="0">2018-05-21T16:37:56Z</value>
    </field>
    <field name="Objective-IsApproved">
      <value order="0">false</value>
    </field>
    <field name="Objective-IsPublished">
      <value order="0">false</value>
    </field>
    <field name="Objective-DatePublished">
      <value order="0"/>
    </field>
    <field name="Objective-ModificationStamp">
      <value order="0">2018-05-30T14:45:00Z</value>
    </field>
    <field name="Objective-Owner">
      <value order="0">Kaye, Maria M (U441967)</value>
    </field>
    <field name="Objective-Path">
      <value order="0">Objective Global Folder:SG File Plan:People, communities and living:Population and migration:Demography:Research and analysis: Demography:National Records of Scotland (NRS): Vital Events: Publications: Deaths from Selected Causes: 2016-2021</value>
    </field>
    <field name="Objective-Parent">
      <value order="0">National Records of Scotland (NRS): Vital Events: Publications: Deaths from Selected Causes: 2016-2021</value>
    </field>
    <field name="Objective-State">
      <value order="0">Being Drafted</value>
    </field>
    <field name="Objective-VersionId">
      <value order="0">vA29767261</value>
    </field>
    <field name="Objective-Version">
      <value order="0">0.5</value>
    </field>
    <field name="Objective-VersionNumber">
      <value order="0">5</value>
    </field>
    <field name="Objective-VersionComment">
      <value order="0"/>
    </field>
    <field name="Objective-FileNumber">
      <value order="0">qA613907</value>
    </field>
    <field name="Objective-Classification">
      <value order="0">OFFICIAL-SENSITIVE</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Contents</vt:lpstr>
      <vt:lpstr>1 - Sex and type of cause</vt:lpstr>
      <vt:lpstr>2 - Cause of death</vt:lpstr>
      <vt:lpstr>3 - All by age-group</vt:lpstr>
      <vt:lpstr>3M - Males by age-group</vt:lpstr>
      <vt:lpstr>3F - Females by age-group</vt:lpstr>
      <vt:lpstr>4 - Health Board</vt:lpstr>
      <vt:lpstr>5 - Local Authority</vt:lpstr>
      <vt:lpstr>chart</vt:lpstr>
      <vt:lpstr>figures for chart</vt:lpstr>
      <vt:lpstr>'1 - Sex and type of cause'!Print_Area</vt:lpstr>
      <vt:lpstr>'2 - Cause of death'!Print_Area</vt:lpstr>
      <vt:lpstr>'3 - All by age-group'!Print_Area</vt:lpstr>
      <vt:lpstr>'3F - Females by age-group'!Print_Area</vt:lpstr>
      <vt:lpstr>'3M - Males by age-group'!Print_Area</vt:lpstr>
      <vt:lpstr>'4 - Health Board'!Print_Area</vt:lpstr>
      <vt:lpstr>'5 - Local Authority'!Print_Area</vt:lpstr>
      <vt:lpstr>chart!Print_Area</vt:lpstr>
      <vt:lpstr>'figures for chart'!Print_Area</vt:lpstr>
      <vt:lpstr>'4 - Health Board'!Print_Titles</vt:lpstr>
    </vt:vector>
  </TitlesOfParts>
  <Company>Scottish Executive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frank.dixon</dc:creator>
  <cp:lastModifiedBy>U419368</cp:lastModifiedBy>
  <cp:lastPrinted>2017-06-06T15:04:24Z</cp:lastPrinted>
  <dcterms:created xsi:type="dcterms:W3CDTF">2008-11-27T13:59:02Z</dcterms:created>
  <dcterms:modified xsi:type="dcterms:W3CDTF">2018-06-25T15:04:43Z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A21130182</vt:lpwstr>
  </property>
  <property fmtid="{D5CDD505-2E9C-101B-9397-08002B2CF9AE}" pid="4" name="Objective-Title">
    <vt:lpwstr>Accidental Deaths - 2017 - all tables</vt:lpwstr>
  </property>
  <property fmtid="{D5CDD505-2E9C-101B-9397-08002B2CF9AE}" pid="5" name="Objective-Comment">
    <vt:lpwstr>
    </vt:lpwstr>
  </property>
  <property fmtid="{D5CDD505-2E9C-101B-9397-08002B2CF9AE}" pid="6" name="Objective-CreationStamp">
    <vt:filetime>2018-05-21T16:38:03Z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2018-05-30T14:45:02Z</vt:filetime>
  </property>
  <property fmtid="{D5CDD505-2E9C-101B-9397-08002B2CF9AE}" pid="11" name="Objective-Owner">
    <vt:lpwstr>Kaye, Maria M (U441967)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Deaths from Selected Causes: 2016-2021:</vt:lpwstr>
  </property>
  <property fmtid="{D5CDD505-2E9C-101B-9397-08002B2CF9AE}" pid="13" name="Objective-Parent">
    <vt:lpwstr>National Records of Scotland (NRS): Vital Events: Publications: Deaths from Selected Causes: 2016-2021</vt:lpwstr>
  </property>
  <property fmtid="{D5CDD505-2E9C-101B-9397-08002B2CF9AE}" pid="14" name="Objective-State">
    <vt:lpwstr>Being Drafted</vt:lpwstr>
  </property>
  <property fmtid="{D5CDD505-2E9C-101B-9397-08002B2CF9AE}" pid="15" name="Objective-Version">
    <vt:lpwstr>0.5</vt:lpwstr>
  </property>
  <property fmtid="{D5CDD505-2E9C-101B-9397-08002B2CF9AE}" pid="16" name="Objective-VersionNumber">
    <vt:r8>5</vt:r8>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OFFICIAL-SENSITIVE]</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y fmtid="{D5CDD505-2E9C-101B-9397-08002B2CF9AE}" pid="25" name="Objective-Description">
    <vt:lpwstr>
    </vt:lpwstr>
  </property>
  <property fmtid="{D5CDD505-2E9C-101B-9397-08002B2CF9AE}" pid="26" name="Objective-VersionId">
    <vt:lpwstr>vA29767261</vt:lpwstr>
  </property>
  <property fmtid="{D5CDD505-2E9C-101B-9397-08002B2CF9AE}" pid="27" name="Objective-Connect Creator">
    <vt:lpwstr>
    </vt:lpwstr>
  </property>
  <property fmtid="{D5CDD505-2E9C-101B-9397-08002B2CF9AE}" pid="28" name="Objective-Date Received">
    <vt:lpwstr>
    </vt:lpwstr>
  </property>
  <property fmtid="{D5CDD505-2E9C-101B-9397-08002B2CF9AE}" pid="29" name="Objective-Date of Original">
    <vt:lpwstr>
    </vt:lpwstr>
  </property>
  <property fmtid="{D5CDD505-2E9C-101B-9397-08002B2CF9AE}" pid="30" name="Objective-SG Web Publication - Category">
    <vt:lpwstr>
    </vt:lpwstr>
  </property>
  <property fmtid="{D5CDD505-2E9C-101B-9397-08002B2CF9AE}" pid="31" name="Objective-SG Web Publication - Category 2 Classification">
    <vt:lpwstr>
    </vt:lpwstr>
  </property>
  <property fmtid="{D5CDD505-2E9C-101B-9397-08002B2CF9AE}" pid="32" name="Objective-Connect Creator [system]">
    <vt:lpwstr>
    </vt:lpwstr>
  </property>
</Properties>
</file>