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ivotTables/pivotTable1.xml" ContentType="application/vnd.openxmlformats-officedocument.spreadsheetml.pivot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pivotTables/pivotTable2.xml" ContentType="application/vnd.openxmlformats-officedocument.spreadsheetml.pivot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hidePivotFieldList="1"/>
  <mc:AlternateContent xmlns:mc="http://schemas.openxmlformats.org/markup-compatibility/2006">
    <mc:Choice Requires="x15">
      <x15ac:absPath xmlns:x15ac="http://schemas.microsoft.com/office/spreadsheetml/2010/11/ac" url="C:\Users\U446998\Documents\OFFLINE\Week 2 (Monthly)\"/>
    </mc:Choice>
  </mc:AlternateContent>
  <xr:revisionPtr revIDLastSave="0" documentId="13_ncr:1_{82CFC5B6-43D8-4C35-A823-567B0B07D9B5}" xr6:coauthVersionLast="47" xr6:coauthVersionMax="47" xr10:uidLastSave="{00000000-0000-0000-0000-000000000000}"/>
  <bookViews>
    <workbookView xWindow="-108" yWindow="-108" windowWidth="23256" windowHeight="12576" tabRatio="755" xr2:uid="{00000000-000D-0000-FFFF-FFFF00000000}"/>
  </bookViews>
  <sheets>
    <sheet name="Cover sheet" sheetId="9" r:id="rId1"/>
    <sheet name="Contents" sheetId="10" r:id="rId2"/>
    <sheet name="Notes" sheetId="11" r:id="rId3"/>
    <sheet name="M1" sheetId="32" r:id="rId4"/>
    <sheet name="M2" sheetId="37" r:id="rId5"/>
    <sheet name="M3" sheetId="38" r:id="rId6"/>
    <sheet name="M4" sheetId="39" r:id="rId7"/>
    <sheet name="M5" sheetId="41" r:id="rId8"/>
    <sheet name="M6" sheetId="40" r:id="rId9"/>
    <sheet name="M7" sheetId="42" r:id="rId10"/>
    <sheet name="M8" sheetId="43" r:id="rId11"/>
    <sheet name="M9" sheetId="44" r:id="rId12"/>
    <sheet name="M10" sheetId="45" r:id="rId13"/>
    <sheet name="M11" sheetId="46" r:id="rId14"/>
    <sheet name="M12" sheetId="47" r:id="rId15"/>
    <sheet name="Figure3" sheetId="49" r:id="rId16"/>
    <sheet name="Figure4" sheetId="50" r:id="rId17"/>
    <sheet name="Figure5" sheetId="51" r:id="rId18"/>
    <sheet name="Figure6" sheetId="53" r:id="rId19"/>
    <sheet name="Figure7" sheetId="55" r:id="rId20"/>
    <sheet name="Figure8" sheetId="56" r:id="rId21"/>
    <sheet name="Figure9" sheetId="57" r:id="rId22"/>
    <sheet name="Figure10" sheetId="58" r:id="rId23"/>
  </sheets>
  <calcPr calcId="191029" concurrentCalc="0"/>
  <pivotCaches>
    <pivotCache cacheId="0" r:id="rId24"/>
    <pivotCache cacheId="1" r:id="rId2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8" i="40" l="1"/>
  <c r="G119" i="40"/>
  <c r="G120" i="40"/>
  <c r="G121" i="40"/>
  <c r="G122" i="40"/>
  <c r="G123" i="40"/>
  <c r="G124" i="40"/>
  <c r="G125" i="40"/>
  <c r="G126" i="40"/>
  <c r="G127" i="40"/>
  <c r="G128" i="40"/>
  <c r="G129" i="40"/>
  <c r="G130" i="40"/>
  <c r="G131" i="40"/>
  <c r="G132" i="40"/>
  <c r="G133" i="40"/>
  <c r="G134" i="40"/>
  <c r="G135" i="40"/>
  <c r="G136" i="40"/>
  <c r="G137" i="40"/>
  <c r="G138" i="40"/>
  <c r="G139" i="40"/>
  <c r="G29" i="40"/>
  <c r="G30" i="40"/>
  <c r="G31" i="40"/>
  <c r="G32" i="40"/>
  <c r="G33" i="40"/>
  <c r="G34" i="40"/>
  <c r="G35" i="40"/>
  <c r="G36" i="40"/>
  <c r="G37" i="40"/>
  <c r="G59" i="41"/>
  <c r="G53" i="41"/>
  <c r="G54" i="41"/>
  <c r="G55" i="41"/>
  <c r="G56" i="41"/>
  <c r="G57" i="41"/>
  <c r="G58" i="41"/>
  <c r="G257" i="41"/>
  <c r="G258" i="41"/>
  <c r="G259" i="41"/>
  <c r="G260" i="41"/>
  <c r="G261" i="41"/>
  <c r="G297" i="41"/>
  <c r="G298" i="41"/>
  <c r="G299" i="41"/>
  <c r="G300" i="41"/>
  <c r="G301" i="41"/>
  <c r="G290" i="41"/>
  <c r="E246" i="46"/>
  <c r="E247" i="46"/>
  <c r="E248" i="46"/>
  <c r="E249" i="46"/>
  <c r="E250" i="46"/>
  <c r="E244" i="46"/>
  <c r="E245" i="46"/>
  <c r="E12" i="47"/>
  <c r="G30" i="41"/>
  <c r="G31" i="41"/>
  <c r="G6" i="41"/>
  <c r="G7" i="41"/>
  <c r="G8" i="41"/>
  <c r="G9" i="41"/>
  <c r="G10" i="41"/>
  <c r="G11" i="41"/>
  <c r="G12" i="41"/>
  <c r="G13" i="41"/>
  <c r="G14" i="41"/>
  <c r="G15" i="41"/>
  <c r="G16" i="41"/>
  <c r="G17" i="41"/>
  <c r="G18" i="41"/>
  <c r="G19" i="41"/>
  <c r="G20" i="41"/>
  <c r="G21" i="41"/>
  <c r="G22" i="41"/>
  <c r="G23" i="41"/>
  <c r="G24" i="41"/>
  <c r="G25" i="41"/>
  <c r="G26" i="41"/>
  <c r="G27" i="41"/>
  <c r="G28" i="41"/>
  <c r="G29" i="41"/>
  <c r="G32" i="41"/>
  <c r="G33" i="41"/>
  <c r="G34" i="41"/>
  <c r="G35" i="41"/>
  <c r="G36" i="41"/>
  <c r="G37" i="41"/>
  <c r="G38" i="41"/>
  <c r="G96" i="41"/>
  <c r="G97" i="41"/>
  <c r="G72" i="41"/>
  <c r="G73" i="41"/>
  <c r="G74" i="41"/>
  <c r="G75" i="41"/>
  <c r="G76" i="41"/>
  <c r="G77" i="41"/>
  <c r="G78" i="41"/>
  <c r="G79" i="41"/>
  <c r="G80" i="41"/>
  <c r="G81" i="41"/>
  <c r="G82" i="41"/>
  <c r="G83" i="41"/>
  <c r="G84" i="41"/>
  <c r="G85" i="41"/>
  <c r="G86" i="41"/>
  <c r="G87" i="41"/>
  <c r="G88" i="41"/>
  <c r="G89" i="41"/>
  <c r="G90" i="41"/>
  <c r="G91" i="41"/>
  <c r="G92" i="41"/>
  <c r="G93" i="41"/>
  <c r="G95" i="41"/>
  <c r="G98" i="41"/>
  <c r="G99" i="41"/>
  <c r="G100" i="41"/>
  <c r="G101" i="41"/>
  <c r="G102" i="41"/>
  <c r="G103" i="41"/>
  <c r="G104" i="41"/>
  <c r="G63" i="41"/>
  <c r="G64" i="41"/>
  <c r="G39" i="41"/>
  <c r="G40" i="41"/>
  <c r="G41" i="41"/>
  <c r="G42" i="41"/>
  <c r="G43" i="41"/>
  <c r="G44" i="41"/>
  <c r="G45" i="41"/>
  <c r="G46" i="41"/>
  <c r="G47" i="41"/>
  <c r="G48" i="41"/>
  <c r="G49" i="41"/>
  <c r="G50" i="41"/>
  <c r="G51" i="41"/>
  <c r="G52" i="41"/>
  <c r="G60" i="41"/>
  <c r="G61" i="41"/>
  <c r="G62" i="41"/>
  <c r="G65" i="41"/>
  <c r="G66" i="41"/>
  <c r="G67" i="41"/>
  <c r="G68" i="41"/>
  <c r="G69" i="41"/>
  <c r="G70" i="41"/>
  <c r="G71" i="41"/>
  <c r="G228" i="41"/>
  <c r="G229" i="41"/>
  <c r="G204" i="41"/>
  <c r="G205" i="41"/>
  <c r="G206" i="41"/>
  <c r="G207" i="41"/>
  <c r="G208" i="41"/>
  <c r="G209" i="41"/>
  <c r="G210" i="41"/>
  <c r="G211" i="41"/>
  <c r="G212" i="41"/>
  <c r="G213" i="41"/>
  <c r="G214" i="41"/>
  <c r="G215" i="41"/>
  <c r="G216" i="41"/>
  <c r="G217" i="41"/>
  <c r="G218" i="41"/>
  <c r="G219" i="41"/>
  <c r="G220" i="41"/>
  <c r="G221" i="41"/>
  <c r="G222" i="41"/>
  <c r="G223" i="41"/>
  <c r="G224" i="41"/>
  <c r="G225" i="41"/>
  <c r="G226" i="41"/>
  <c r="G227" i="41"/>
  <c r="G230" i="41"/>
  <c r="G231" i="41"/>
  <c r="G232" i="41"/>
  <c r="G233" i="41"/>
  <c r="G234" i="41"/>
  <c r="G235" i="41"/>
  <c r="G236" i="41"/>
  <c r="G294" i="41"/>
  <c r="G295" i="41"/>
  <c r="G270" i="41"/>
  <c r="G271" i="41"/>
  <c r="G272" i="41"/>
  <c r="G273" i="41"/>
  <c r="G274" i="41"/>
  <c r="G275" i="41"/>
  <c r="G276" i="41"/>
  <c r="G277" i="41"/>
  <c r="G278" i="41"/>
  <c r="G279" i="41"/>
  <c r="G280" i="41"/>
  <c r="G281" i="41"/>
  <c r="G282" i="41"/>
  <c r="G283" i="41"/>
  <c r="G284" i="41"/>
  <c r="G285" i="41"/>
  <c r="G286" i="41"/>
  <c r="G287" i="41"/>
  <c r="G288" i="41"/>
  <c r="G289" i="41"/>
  <c r="G291" i="41"/>
  <c r="G292" i="41"/>
  <c r="G293" i="41"/>
  <c r="G296" i="41"/>
  <c r="G302" i="41"/>
  <c r="G262" i="41"/>
  <c r="G237" i="41"/>
  <c r="G238" i="41"/>
  <c r="G239" i="41"/>
  <c r="G240" i="41"/>
  <c r="G241" i="41"/>
  <c r="G242" i="41"/>
  <c r="G243" i="41"/>
  <c r="G244" i="41"/>
  <c r="G245" i="41"/>
  <c r="G246" i="41"/>
  <c r="G247" i="41"/>
  <c r="G248" i="41"/>
  <c r="G249" i="41"/>
  <c r="G250" i="41"/>
  <c r="G251" i="41"/>
  <c r="G252" i="41"/>
  <c r="G253" i="41"/>
  <c r="G254" i="41"/>
  <c r="G255" i="41"/>
  <c r="G256" i="41"/>
  <c r="G263" i="41"/>
  <c r="G264" i="41"/>
  <c r="G265" i="41"/>
  <c r="G266" i="41"/>
  <c r="G267" i="41"/>
  <c r="G268" i="41"/>
  <c r="G269" i="41"/>
  <c r="G129" i="41"/>
  <c r="G130" i="41"/>
  <c r="G105" i="41"/>
  <c r="G106" i="41"/>
  <c r="G107" i="41"/>
  <c r="G108" i="41"/>
  <c r="G109" i="41"/>
  <c r="G110" i="41"/>
  <c r="G111" i="41"/>
  <c r="G112" i="41"/>
  <c r="G113" i="41"/>
  <c r="G114" i="41"/>
  <c r="G115" i="41"/>
  <c r="G116" i="41"/>
  <c r="G117" i="41"/>
  <c r="G118" i="41"/>
  <c r="G119" i="41"/>
  <c r="G120" i="41"/>
  <c r="G121" i="41"/>
  <c r="G122" i="41"/>
  <c r="G123" i="41"/>
  <c r="G124" i="41"/>
  <c r="G125" i="41"/>
  <c r="G126" i="41"/>
  <c r="G127" i="41"/>
  <c r="G128" i="41"/>
  <c r="G131" i="41"/>
  <c r="G132" i="41"/>
  <c r="G133" i="41"/>
  <c r="G134" i="41"/>
  <c r="G135" i="41"/>
  <c r="G136" i="41"/>
  <c r="G137" i="41"/>
  <c r="G195" i="41"/>
  <c r="G196" i="41"/>
  <c r="G171" i="41"/>
  <c r="G172" i="41"/>
  <c r="G173" i="41"/>
  <c r="G174" i="41"/>
  <c r="G175" i="41"/>
  <c r="G176" i="41"/>
  <c r="G177" i="41"/>
  <c r="G178" i="41"/>
  <c r="G179" i="41"/>
  <c r="G180" i="41"/>
  <c r="G181" i="41"/>
  <c r="G182" i="41"/>
  <c r="G183" i="41"/>
  <c r="G184" i="41"/>
  <c r="G185" i="41"/>
  <c r="G186" i="41"/>
  <c r="G187" i="41"/>
  <c r="G188" i="41"/>
  <c r="G189" i="41"/>
  <c r="G190" i="41"/>
  <c r="G191" i="41"/>
  <c r="G192" i="41"/>
  <c r="G194" i="41"/>
  <c r="G197" i="41"/>
  <c r="G198" i="41"/>
  <c r="G199" i="41"/>
  <c r="G200" i="41"/>
  <c r="G201" i="41"/>
  <c r="G202" i="41"/>
  <c r="G203" i="41"/>
  <c r="G162" i="41"/>
  <c r="G163" i="41"/>
  <c r="G138" i="41"/>
  <c r="G139" i="41"/>
  <c r="G140" i="41"/>
  <c r="G141" i="41"/>
  <c r="G142" i="41"/>
  <c r="G143" i="41"/>
  <c r="G144" i="41"/>
  <c r="G145" i="41"/>
  <c r="G146" i="41"/>
  <c r="G147" i="41"/>
  <c r="G148" i="41"/>
  <c r="G149" i="41"/>
  <c r="G150" i="41"/>
  <c r="G151" i="41"/>
  <c r="G152" i="41"/>
  <c r="G153" i="41"/>
  <c r="G154" i="41"/>
  <c r="G155" i="41"/>
  <c r="G156" i="41"/>
  <c r="G157" i="41"/>
  <c r="G158" i="41"/>
  <c r="G159" i="41"/>
  <c r="G160" i="41"/>
  <c r="G161" i="41"/>
  <c r="G164" i="41"/>
  <c r="G166" i="41"/>
  <c r="G167" i="41"/>
  <c r="G168" i="41"/>
  <c r="G169" i="41"/>
  <c r="G170" i="41"/>
  <c r="E62" i="47"/>
  <c r="E64" i="47"/>
  <c r="E65" i="47"/>
  <c r="E66" i="47"/>
  <c r="E68" i="47"/>
  <c r="E67" i="47"/>
  <c r="E63" i="47"/>
  <c r="E56" i="47"/>
  <c r="E57" i="47"/>
  <c r="E58" i="47"/>
  <c r="E59" i="47"/>
  <c r="E60" i="47"/>
  <c r="E61" i="47"/>
  <c r="E55" i="47"/>
  <c r="E48" i="47"/>
  <c r="E50" i="47"/>
  <c r="E51" i="47"/>
  <c r="E52" i="47"/>
  <c r="E53" i="47"/>
  <c r="E49" i="47"/>
  <c r="E54" i="47"/>
  <c r="E41" i="47"/>
  <c r="E42" i="47"/>
  <c r="E44" i="47"/>
  <c r="E46" i="47"/>
  <c r="E47" i="47"/>
  <c r="E45" i="47"/>
  <c r="E43" i="47"/>
  <c r="E35" i="47"/>
  <c r="E36" i="47"/>
  <c r="E37" i="47"/>
  <c r="E38" i="47"/>
  <c r="E39" i="47"/>
  <c r="E40" i="47"/>
  <c r="E34" i="47"/>
  <c r="E27" i="47"/>
  <c r="E29" i="47"/>
  <c r="E30" i="47"/>
  <c r="E31" i="47"/>
  <c r="E32" i="47"/>
  <c r="E28" i="47"/>
  <c r="E33" i="47"/>
  <c r="E21" i="47"/>
  <c r="E22" i="47"/>
  <c r="E23" i="47"/>
  <c r="E24" i="47"/>
  <c r="E25" i="47"/>
  <c r="E26" i="47"/>
  <c r="E20" i="47"/>
  <c r="E14" i="47"/>
  <c r="E15" i="47"/>
  <c r="E16" i="47"/>
  <c r="E17" i="47"/>
  <c r="E18" i="47"/>
  <c r="E19" i="47"/>
  <c r="E13" i="47"/>
  <c r="E6" i="47"/>
  <c r="E9" i="47"/>
  <c r="E10" i="47"/>
  <c r="E8" i="47"/>
  <c r="E11" i="47"/>
  <c r="E7" i="47"/>
  <c r="G19" i="40"/>
  <c r="G20" i="40"/>
  <c r="G6" i="40"/>
  <c r="G7" i="40"/>
  <c r="G8" i="40"/>
  <c r="G9" i="40"/>
  <c r="G10" i="40"/>
  <c r="G11" i="40"/>
  <c r="G12" i="40"/>
  <c r="G13" i="40"/>
  <c r="G14" i="40"/>
  <c r="G15" i="40"/>
  <c r="G16" i="40"/>
  <c r="G17" i="40"/>
  <c r="G108" i="40"/>
  <c r="G109" i="40"/>
  <c r="G110" i="40"/>
  <c r="G96" i="40"/>
  <c r="G97" i="40"/>
  <c r="G98" i="40"/>
  <c r="G99" i="40"/>
  <c r="G100" i="40"/>
  <c r="G101" i="40"/>
  <c r="G102" i="40"/>
  <c r="G103" i="40"/>
  <c r="G104" i="40"/>
  <c r="G105" i="40"/>
  <c r="G106" i="40"/>
  <c r="G107" i="40"/>
  <c r="G63" i="40"/>
  <c r="G64" i="40"/>
  <c r="G65" i="40"/>
  <c r="G51" i="40"/>
  <c r="G52" i="40"/>
  <c r="G53" i="40"/>
  <c r="G54" i="40"/>
  <c r="G55" i="40"/>
  <c r="G56" i="40"/>
  <c r="G57" i="40"/>
  <c r="G58" i="40"/>
  <c r="G59" i="40"/>
  <c r="G60" i="40"/>
  <c r="G61" i="40"/>
  <c r="G62" i="40"/>
  <c r="G21" i="40"/>
  <c r="G22" i="40"/>
  <c r="G23" i="40"/>
  <c r="G24" i="40"/>
  <c r="G25" i="40"/>
  <c r="G26" i="40"/>
  <c r="G27" i="40"/>
  <c r="G28" i="40"/>
  <c r="G111" i="40"/>
  <c r="G112" i="40"/>
  <c r="G113" i="40"/>
  <c r="G114" i="40"/>
  <c r="G115" i="40"/>
  <c r="G116" i="40"/>
  <c r="G117" i="40"/>
  <c r="G78" i="40"/>
  <c r="G79" i="40"/>
  <c r="G80" i="40"/>
  <c r="G66" i="40"/>
  <c r="G67" i="40"/>
  <c r="G68" i="40"/>
  <c r="G69" i="40"/>
  <c r="G70" i="40"/>
  <c r="G71" i="40"/>
  <c r="G72" i="40"/>
  <c r="G73" i="40"/>
  <c r="G74" i="40"/>
  <c r="G75" i="40"/>
  <c r="G48" i="40"/>
  <c r="G49" i="40"/>
  <c r="G50" i="40"/>
  <c r="G38" i="40"/>
  <c r="G39" i="40"/>
  <c r="G40" i="40"/>
  <c r="G41" i="40"/>
  <c r="G42" i="40"/>
  <c r="G43" i="40"/>
  <c r="G44" i="40"/>
  <c r="G45" i="40"/>
  <c r="G47" i="40"/>
  <c r="G140" i="40"/>
  <c r="G93" i="40"/>
  <c r="G94" i="40"/>
  <c r="G95" i="40"/>
  <c r="G81" i="40"/>
  <c r="G82" i="40"/>
  <c r="G83" i="40"/>
  <c r="G84" i="40"/>
  <c r="G85" i="40"/>
  <c r="G86" i="40"/>
  <c r="G87" i="40"/>
  <c r="G88" i="40"/>
  <c r="G89" i="40"/>
  <c r="G90" i="40"/>
  <c r="G92" i="40"/>
  <c r="G18" i="40"/>
  <c r="C40" i="44"/>
  <c r="D40" i="44"/>
  <c r="E40" i="44"/>
  <c r="F40" i="44"/>
  <c r="G40" i="44"/>
  <c r="I40" i="44"/>
  <c r="K40" i="44"/>
  <c r="M40" i="44"/>
  <c r="O40" i="44"/>
  <c r="P40" i="44"/>
</calcChain>
</file>

<file path=xl/sharedStrings.xml><?xml version="1.0" encoding="utf-8"?>
<sst xmlns="http://schemas.openxmlformats.org/spreadsheetml/2006/main" count="11703" uniqueCount="2853">
  <si>
    <t>National Records of Scotland (NRS)</t>
  </si>
  <si>
    <t>Publication date</t>
  </si>
  <si>
    <t>Methods</t>
  </si>
  <si>
    <t>Table of contents</t>
  </si>
  <si>
    <t>Worksheet title</t>
  </si>
  <si>
    <t>Notes</t>
  </si>
  <si>
    <t>Note number</t>
  </si>
  <si>
    <t>Note text</t>
  </si>
  <si>
    <t>Geographic coverage</t>
  </si>
  <si>
    <t>Supplier</t>
  </si>
  <si>
    <t>Department</t>
  </si>
  <si>
    <t>Notes about the data in this spreadsheet</t>
  </si>
  <si>
    <t>Note 1</t>
  </si>
  <si>
    <t>Contents of this spreadsheet and links to each worksheet</t>
  </si>
  <si>
    <t>Time period</t>
  </si>
  <si>
    <t>Worksheet name</t>
  </si>
  <si>
    <t>This worksheet contains one table. Some cells refer to notes which are explained on the notes worksheet.</t>
  </si>
  <si>
    <t>This worksheet contains one table.</t>
  </si>
  <si>
    <t>Related tables</t>
  </si>
  <si>
    <t>All tables</t>
  </si>
  <si>
    <t>Back to table of contents</t>
  </si>
  <si>
    <t>Demographic Statistics, Vital Events Branch</t>
  </si>
  <si>
    <r>
      <t>More information about the methods</t>
    </r>
    <r>
      <rPr>
        <sz val="12"/>
        <rFont val="Arial"/>
        <family val="2"/>
      </rPr>
      <t xml:space="preserve"> can be found on the NRS website.</t>
    </r>
  </si>
  <si>
    <t>Note 2</t>
  </si>
  <si>
    <t>Link for more information</t>
  </si>
  <si>
    <t>Note 3</t>
  </si>
  <si>
    <t>Note 4</t>
  </si>
  <si>
    <t>Deaths where codes U07.1, U07.2, U09.9 or U10.9 are mentioned on the death certificate according to the WHO International Statistical Classification of Diseases and Related Health Problems 10th Revision (ICD-10).</t>
  </si>
  <si>
    <t>Note 5</t>
  </si>
  <si>
    <t>Note 6</t>
  </si>
  <si>
    <t>Note 7</t>
  </si>
  <si>
    <t>Note 8</t>
  </si>
  <si>
    <t>Data is provisional and is subject to change. This is because the cause of death (and other registered details) can be changed after a death has been registered.</t>
  </si>
  <si>
    <t>The data comes from death registrations, where causes of death are certified by a doctor.</t>
  </si>
  <si>
    <t>Location of death refers to the setting where the death occurred (hospital, home/non-institution, care home, other)</t>
  </si>
  <si>
    <t>Council and health board numbers are generally based on the deceased's usual address where this is available and where the deceased was a Scottish resident. They are based on place of death otherwise.</t>
  </si>
  <si>
    <t>Deaths involving COVID-19 are deaths where COVID-19 has been identified as being involved in the death by a doctor, either as the underlying cause of death or as a contributory cause of death.</t>
  </si>
  <si>
    <t>Note 9</t>
  </si>
  <si>
    <t>Note 10</t>
  </si>
  <si>
    <t>Deaths involving coronavirus (COVID-19) in Scotland - Monthly deaths based on date of occurrence</t>
  </si>
  <si>
    <t>2020-2022</t>
  </si>
  <si>
    <t>Deaths</t>
  </si>
  <si>
    <t>Age-Standardised Rate of Mortality (ASMR)</t>
  </si>
  <si>
    <t>Upper Confidence Interval</t>
  </si>
  <si>
    <t>Lower Confidence Interval</t>
  </si>
  <si>
    <t>Sex</t>
  </si>
  <si>
    <t>Cause</t>
  </si>
  <si>
    <t>Age 5-9</t>
  </si>
  <si>
    <t>Measure</t>
  </si>
  <si>
    <t>Number of deaths</t>
  </si>
  <si>
    <t>Age 10-14</t>
  </si>
  <si>
    <t>Age 15-19</t>
  </si>
  <si>
    <t>Age 20-24</t>
  </si>
  <si>
    <t>Age 25-29</t>
  </si>
  <si>
    <t>Age 30-34</t>
  </si>
  <si>
    <t>Age 35-39</t>
  </si>
  <si>
    <t>Age 40-44</t>
  </si>
  <si>
    <t>Age 45-49</t>
  </si>
  <si>
    <t>Age 50-54</t>
  </si>
  <si>
    <t>Age 55-59</t>
  </si>
  <si>
    <t>Age 60-64</t>
  </si>
  <si>
    <t>Age 65-69</t>
  </si>
  <si>
    <t>Age 70-74</t>
  </si>
  <si>
    <t>Age 75-79</t>
  </si>
  <si>
    <t>Age 80-84</t>
  </si>
  <si>
    <t>Age 85-89</t>
  </si>
  <si>
    <t>Age 90 or more</t>
  </si>
  <si>
    <t>SIMD quintile</t>
  </si>
  <si>
    <t>Urban Rural Classification</t>
  </si>
  <si>
    <t>Health board</t>
  </si>
  <si>
    <t>SOC Group</t>
  </si>
  <si>
    <t>Intermediate Zone code</t>
  </si>
  <si>
    <t>Name of Intermediate Zone</t>
  </si>
  <si>
    <t>Local authority</t>
  </si>
  <si>
    <t>Month of death</t>
  </si>
  <si>
    <t>Multisystem inflammatory syndrome associated with COVID-19, unspecified (U10.9)
Mentioned</t>
  </si>
  <si>
    <t>Multisystem inflammatory syndrome associated with COVID-19, unspecified (U10.9)
Underlying cause</t>
  </si>
  <si>
    <t>COVID-19vaccines causing adverse effects in therapeutic use, unspecified (U12.9)
Mentioned</t>
  </si>
  <si>
    <t>COVID-19vaccines causing adverse effects in therapeutic use, unspecified (U12.9)
Underlying cause</t>
  </si>
  <si>
    <t>COVID-19, virus identified (U07.1)
Mentioned</t>
  </si>
  <si>
    <t>COVID-19, virus identified (U07.1)
Underlying cause</t>
  </si>
  <si>
    <t>COVID-19, virus not identified (U07.2)
Mentioned</t>
  </si>
  <si>
    <t>COVID-19, virus not identified (U07.2)
Underlying cause</t>
  </si>
  <si>
    <t>Personal history of COVID-19, unspecified (U08.9)
Mentioned</t>
  </si>
  <si>
    <t>Personal history of COVID-19, unspecified (U08.9)
Underlying cause</t>
  </si>
  <si>
    <t>Need for immunisation against COVID-19, unspecified (U11.9)
Mentioned</t>
  </si>
  <si>
    <t>Need for immunisation against COVID-19, unspecified (U11.9)
Underlying cause</t>
  </si>
  <si>
    <t>Year of death</t>
  </si>
  <si>
    <t>March</t>
  </si>
  <si>
    <t>April</t>
  </si>
  <si>
    <t>2020</t>
  </si>
  <si>
    <t>May</t>
  </si>
  <si>
    <t>June</t>
  </si>
  <si>
    <t>July</t>
  </si>
  <si>
    <t>August</t>
  </si>
  <si>
    <t>September</t>
  </si>
  <si>
    <t>October</t>
  </si>
  <si>
    <t>November</t>
  </si>
  <si>
    <t>December</t>
  </si>
  <si>
    <t>January</t>
  </si>
  <si>
    <t>February</t>
  </si>
  <si>
    <t>2021</t>
  </si>
  <si>
    <t>2022</t>
  </si>
  <si>
    <t>Rank</t>
  </si>
  <si>
    <t>ICD-10 codes</t>
  </si>
  <si>
    <t>Percentage of all deaths that month</t>
  </si>
  <si>
    <t>Pre-existing condition</t>
  </si>
  <si>
    <t>Deaths involving COVID-19</t>
  </si>
  <si>
    <t>Percentage of all COVID-19 deaths that month</t>
  </si>
  <si>
    <t>Age Group</t>
  </si>
  <si>
    <t>Total</t>
  </si>
  <si>
    <t>not applicable</t>
  </si>
  <si>
    <t>Post COVID-19 condition, unspecified (U09.9)
Mentioned</t>
  </si>
  <si>
    <t>Post COVID-19 condition, unspecified (U09.9)
Underlying cause</t>
  </si>
  <si>
    <t>Council area</t>
  </si>
  <si>
    <t>S02001236</t>
  </si>
  <si>
    <t>Culter</t>
  </si>
  <si>
    <t>Aberdeen City</t>
  </si>
  <si>
    <t>S02001237</t>
  </si>
  <si>
    <t>Cults, Bieldside and Milltimber West</t>
  </si>
  <si>
    <t>S02001238</t>
  </si>
  <si>
    <t>Cults, Bieldside and Milltimber East</t>
  </si>
  <si>
    <t>S02001239</t>
  </si>
  <si>
    <t>Garthdee</t>
  </si>
  <si>
    <t>S02001240</t>
  </si>
  <si>
    <t>Braeside, Mannofield, Broomhill and Seafield East</t>
  </si>
  <si>
    <t>S02001241</t>
  </si>
  <si>
    <t>Braeside, Mannofield, Broomhill and Seafield South</t>
  </si>
  <si>
    <t>S02001242</t>
  </si>
  <si>
    <t>Braeside, Mannofield, Broomhill and Seafield North</t>
  </si>
  <si>
    <t>S02001243</t>
  </si>
  <si>
    <t>Hazlehead</t>
  </si>
  <si>
    <t>S02001244</t>
  </si>
  <si>
    <t>Summerhill</t>
  </si>
  <si>
    <t>S02001245</t>
  </si>
  <si>
    <t>Midstocket</t>
  </si>
  <si>
    <t>S02001246</t>
  </si>
  <si>
    <t>Rosemount</t>
  </si>
  <si>
    <t>S02001247</t>
  </si>
  <si>
    <t>West End North</t>
  </si>
  <si>
    <t>S02001248</t>
  </si>
  <si>
    <t>West End South</t>
  </si>
  <si>
    <t>S02001249</t>
  </si>
  <si>
    <t>City Centre West</t>
  </si>
  <si>
    <t>S02001250</t>
  </si>
  <si>
    <t>City Centre East</t>
  </si>
  <si>
    <t>S02001251</t>
  </si>
  <si>
    <t>Ferryhill North</t>
  </si>
  <si>
    <t>S02001252</t>
  </si>
  <si>
    <t>Ferryhill South</t>
  </si>
  <si>
    <t>S02001253</t>
  </si>
  <si>
    <t>Kincorth, Leggart and Nigg North</t>
  </si>
  <si>
    <t>S02001254</t>
  </si>
  <si>
    <t>Kincorth, Leggart and Nigg South</t>
  </si>
  <si>
    <t>S02001255</t>
  </si>
  <si>
    <t>Cove South</t>
  </si>
  <si>
    <t>S02001256</t>
  </si>
  <si>
    <t>Cove North</t>
  </si>
  <si>
    <t>S02001257</t>
  </si>
  <si>
    <t>Torry West</t>
  </si>
  <si>
    <t>S02001258</t>
  </si>
  <si>
    <t>Torry East</t>
  </si>
  <si>
    <t>S02001259</t>
  </si>
  <si>
    <t>Hanover South</t>
  </si>
  <si>
    <t>S02001260</t>
  </si>
  <si>
    <t>Hanover North</t>
  </si>
  <si>
    <t>S02001261</t>
  </si>
  <si>
    <t>George Street</t>
  </si>
  <si>
    <t>S02001262</t>
  </si>
  <si>
    <t>Ashgrove</t>
  </si>
  <si>
    <t>S02001263</t>
  </si>
  <si>
    <t>Froghall, Powis and Sunnybank</t>
  </si>
  <si>
    <t>S02001264</t>
  </si>
  <si>
    <t>Seaton</t>
  </si>
  <si>
    <t>S02001265</t>
  </si>
  <si>
    <t>Old Aberdeen</t>
  </si>
  <si>
    <t>S02001266</t>
  </si>
  <si>
    <t>Tillydrone</t>
  </si>
  <si>
    <t>S02001267</t>
  </si>
  <si>
    <t>Woodside</t>
  </si>
  <si>
    <t>S02001268</t>
  </si>
  <si>
    <t>Hilton</t>
  </si>
  <si>
    <t>S02001269</t>
  </si>
  <si>
    <t>Stockethill</t>
  </si>
  <si>
    <t>S02001270</t>
  </si>
  <si>
    <t>Mastrick</t>
  </si>
  <si>
    <t>S02001271</t>
  </si>
  <si>
    <t>Sheddocksley</t>
  </si>
  <si>
    <t>S02001272</t>
  </si>
  <si>
    <t>Cummings Park</t>
  </si>
  <si>
    <t>S02001273</t>
  </si>
  <si>
    <t>Northfield</t>
  </si>
  <si>
    <t>S02001274</t>
  </si>
  <si>
    <t>Heathryfold and Middlefield</t>
  </si>
  <si>
    <t>S02001275</t>
  </si>
  <si>
    <t>Kingswells</t>
  </si>
  <si>
    <t>S02001276</t>
  </si>
  <si>
    <t>Bucksburn South</t>
  </si>
  <si>
    <t>S02001277</t>
  </si>
  <si>
    <t>Bucksburn North</t>
  </si>
  <si>
    <t>S02001278</t>
  </si>
  <si>
    <t>Dyce</t>
  </si>
  <si>
    <t>S02001279</t>
  </si>
  <si>
    <t>Danestone</t>
  </si>
  <si>
    <t>S02001280</t>
  </si>
  <si>
    <t>Oldmachar West</t>
  </si>
  <si>
    <t>S02001281</t>
  </si>
  <si>
    <t>Oldmachar East</t>
  </si>
  <si>
    <t>S02001282</t>
  </si>
  <si>
    <t>Balgownie and Donmouth West</t>
  </si>
  <si>
    <t>S02001283</t>
  </si>
  <si>
    <t>Balgownie and Donmouth East</t>
  </si>
  <si>
    <t>S02001284</t>
  </si>
  <si>
    <t>Denmore</t>
  </si>
  <si>
    <t>S02001285</t>
  </si>
  <si>
    <t>East Cairngorms</t>
  </si>
  <si>
    <t>Aberdeenshire</t>
  </si>
  <si>
    <t>S02001286</t>
  </si>
  <si>
    <t>Aboyne and South Deeside</t>
  </si>
  <si>
    <t>S02001287</t>
  </si>
  <si>
    <t>Mearns and Laurencekirk</t>
  </si>
  <si>
    <t>S02001288</t>
  </si>
  <si>
    <t>Mearns South and Benholm</t>
  </si>
  <si>
    <t>S02001289</t>
  </si>
  <si>
    <t>Mearns North and Inverbervie</t>
  </si>
  <si>
    <t>S02001290</t>
  </si>
  <si>
    <t>Fetteresso, Netherley and Catter</t>
  </si>
  <si>
    <t>S02001291</t>
  </si>
  <si>
    <t>Stonehaven South</t>
  </si>
  <si>
    <t>S02001292</t>
  </si>
  <si>
    <t>Stonehaven North</t>
  </si>
  <si>
    <t>S02001293</t>
  </si>
  <si>
    <t>Newtonhill</t>
  </si>
  <si>
    <t>S02001294</t>
  </si>
  <si>
    <t>Portlethen</t>
  </si>
  <si>
    <t>S02001295</t>
  </si>
  <si>
    <t>Banchory-Devenick and Findon</t>
  </si>
  <si>
    <t>S02001296</t>
  </si>
  <si>
    <t>Dunecht, Durris and Drumoak</t>
  </si>
  <si>
    <t>S02001297</t>
  </si>
  <si>
    <t>Banchory East</t>
  </si>
  <si>
    <t>S02001298</t>
  </si>
  <si>
    <t>Banchory West</t>
  </si>
  <si>
    <t>S02001299</t>
  </si>
  <si>
    <t>Crathes and Torphins</t>
  </si>
  <si>
    <t>S02001300</t>
  </si>
  <si>
    <t>Cromar and Kildrummy</t>
  </si>
  <si>
    <t>S02001301</t>
  </si>
  <si>
    <t>Howe of Alford</t>
  </si>
  <si>
    <t>S02001302</t>
  </si>
  <si>
    <t>Kemnay</t>
  </si>
  <si>
    <t>S02001303</t>
  </si>
  <si>
    <t>Inverurie North</t>
  </si>
  <si>
    <t>S02001304</t>
  </si>
  <si>
    <t>Inverurie South</t>
  </si>
  <si>
    <t>S02001305</t>
  </si>
  <si>
    <t>Durno-Chapel of Garioch</t>
  </si>
  <si>
    <t>S02001306</t>
  </si>
  <si>
    <t>Kintore</t>
  </si>
  <si>
    <t>S02001307</t>
  </si>
  <si>
    <t>Blackburn</t>
  </si>
  <si>
    <t>S02001308</t>
  </si>
  <si>
    <t>Westhill North and South</t>
  </si>
  <si>
    <t>S02001309</t>
  </si>
  <si>
    <t>Westhill Central</t>
  </si>
  <si>
    <t>S02001310</t>
  </si>
  <si>
    <t>Garlogie and Elrick</t>
  </si>
  <si>
    <t>S02001311</t>
  </si>
  <si>
    <t>Newmachar and Fintray</t>
  </si>
  <si>
    <t>S02001312</t>
  </si>
  <si>
    <t>Balmedie and Potterton</t>
  </si>
  <si>
    <t>S02001313</t>
  </si>
  <si>
    <t>Ellon East</t>
  </si>
  <si>
    <t>S02001314</t>
  </si>
  <si>
    <t>Ellon West</t>
  </si>
  <si>
    <t>S02001315</t>
  </si>
  <si>
    <t>Ythanside</t>
  </si>
  <si>
    <t>S02001316</t>
  </si>
  <si>
    <t>Ythsie</t>
  </si>
  <si>
    <t>S02001317</t>
  </si>
  <si>
    <t>Barrahill</t>
  </si>
  <si>
    <t>S02001318</t>
  </si>
  <si>
    <t>Fyvie-Rothie</t>
  </si>
  <si>
    <t>S02001319</t>
  </si>
  <si>
    <t>Insch, Oyne and Ythanwells</t>
  </si>
  <si>
    <t>S02001320</t>
  </si>
  <si>
    <t>Clashindarroch</t>
  </si>
  <si>
    <t>S02001321</t>
  </si>
  <si>
    <t>Huntly</t>
  </si>
  <si>
    <t>S02001322</t>
  </si>
  <si>
    <t>Auchterless and Monquhitter</t>
  </si>
  <si>
    <t>S02001323</t>
  </si>
  <si>
    <t>Turriff</t>
  </si>
  <si>
    <t>S02001324</t>
  </si>
  <si>
    <t>Portsoy, Fordyce and Cornhill</t>
  </si>
  <si>
    <t>S02001325</t>
  </si>
  <si>
    <t>Aberchirder and Whitehills</t>
  </si>
  <si>
    <t>S02001326</t>
  </si>
  <si>
    <t>Banff</t>
  </si>
  <si>
    <t>S02001327</t>
  </si>
  <si>
    <t>Macduff</t>
  </si>
  <si>
    <t>S02001328</t>
  </si>
  <si>
    <t>Gardenstown and King Edward</t>
  </si>
  <si>
    <t>S02001329</t>
  </si>
  <si>
    <t>New Pitsligo</t>
  </si>
  <si>
    <t>S02001330</t>
  </si>
  <si>
    <t>Deer and Mormond</t>
  </si>
  <si>
    <t>S02001331</t>
  </si>
  <si>
    <t>Mintlaw</t>
  </si>
  <si>
    <t>S02001332</t>
  </si>
  <si>
    <t>Auchnagatt</t>
  </si>
  <si>
    <t>S02001333</t>
  </si>
  <si>
    <t>Cruden</t>
  </si>
  <si>
    <t>S02001334</t>
  </si>
  <si>
    <t>Peterhead Links</t>
  </si>
  <si>
    <t>S02001335</t>
  </si>
  <si>
    <t>Peterhead Bay</t>
  </si>
  <si>
    <t>S02001336</t>
  </si>
  <si>
    <t>Peterhead Harbour</t>
  </si>
  <si>
    <t>S02001337</t>
  </si>
  <si>
    <t>Peterhead Ugieside</t>
  </si>
  <si>
    <t>S02001338</t>
  </si>
  <si>
    <t>Longside and Rattray</t>
  </si>
  <si>
    <t>S02001339</t>
  </si>
  <si>
    <t>Rosehearty and Strathbeg</t>
  </si>
  <si>
    <t>S02001340</t>
  </si>
  <si>
    <t>Fraserburgh Smiddyhill</t>
  </si>
  <si>
    <t>S02001341</t>
  </si>
  <si>
    <t>Fraserburgh Lochpots</t>
  </si>
  <si>
    <t>S02001342</t>
  </si>
  <si>
    <t>Fraserburgh Central-Academy</t>
  </si>
  <si>
    <t>S02001343</t>
  </si>
  <si>
    <t>Fraserburgh Harbour and Broadsea</t>
  </si>
  <si>
    <t>S02001344</t>
  </si>
  <si>
    <t>South Angus</t>
  </si>
  <si>
    <t>Angus</t>
  </si>
  <si>
    <t>S02001345</t>
  </si>
  <si>
    <t>Monikie</t>
  </si>
  <si>
    <t>S02001346</t>
  </si>
  <si>
    <t>Monifieth West</t>
  </si>
  <si>
    <t>S02001347</t>
  </si>
  <si>
    <t>Monifieth East</t>
  </si>
  <si>
    <t>S02001348</t>
  </si>
  <si>
    <t>Carnoustie West</t>
  </si>
  <si>
    <t>S02001349</t>
  </si>
  <si>
    <t>Carnoustie East</t>
  </si>
  <si>
    <t>S02001350</t>
  </si>
  <si>
    <t>Arbroath Landward</t>
  </si>
  <si>
    <t>S02001351</t>
  </si>
  <si>
    <t>Arbroath Kirkton</t>
  </si>
  <si>
    <t>S02001352</t>
  </si>
  <si>
    <t>Arbroath Keptie</t>
  </si>
  <si>
    <t>S02001353</t>
  </si>
  <si>
    <t>Arbroath Harbour</t>
  </si>
  <si>
    <t>S02001354</t>
  </si>
  <si>
    <t>Arbroath Cliffburn</t>
  </si>
  <si>
    <t>S02001355</t>
  </si>
  <si>
    <t>Arbroath Warddykes</t>
  </si>
  <si>
    <t>S02001356</t>
  </si>
  <si>
    <t>Lunan</t>
  </si>
  <si>
    <t>S02001357</t>
  </si>
  <si>
    <t>Montrose South</t>
  </si>
  <si>
    <t>S02001358</t>
  </si>
  <si>
    <t>Montrose North</t>
  </si>
  <si>
    <t>S02001359</t>
  </si>
  <si>
    <t>Hillside</t>
  </si>
  <si>
    <t>S02001360</t>
  </si>
  <si>
    <t>Friockheim</t>
  </si>
  <si>
    <t>S02001361</t>
  </si>
  <si>
    <t>Brechin East</t>
  </si>
  <si>
    <t>S02001362</t>
  </si>
  <si>
    <t>Brechin West</t>
  </si>
  <si>
    <t>S02001363</t>
  </si>
  <si>
    <t>Letham and Glamis</t>
  </si>
  <si>
    <t>S02001364</t>
  </si>
  <si>
    <t>Forfar East</t>
  </si>
  <si>
    <t>S02001365</t>
  </si>
  <si>
    <t>Forfar Central</t>
  </si>
  <si>
    <t>S02001366</t>
  </si>
  <si>
    <t>Forfar West</t>
  </si>
  <si>
    <t>S02001367</t>
  </si>
  <si>
    <t>Kirriemuir Landward</t>
  </si>
  <si>
    <t>S02001368</t>
  </si>
  <si>
    <t>Kirriemuir</t>
  </si>
  <si>
    <t>S02001369</t>
  </si>
  <si>
    <t>Angus Glens</t>
  </si>
  <si>
    <t>S02001370</t>
  </si>
  <si>
    <t>Mull, Iona, Coll and Tiree</t>
  </si>
  <si>
    <t>Argyll and Bute</t>
  </si>
  <si>
    <t>S02001371</t>
  </si>
  <si>
    <t>Oban South</t>
  </si>
  <si>
    <t>S02001372</t>
  </si>
  <si>
    <t>Oban North</t>
  </si>
  <si>
    <t>S02001373</t>
  </si>
  <si>
    <t>Benderloch Trail</t>
  </si>
  <si>
    <t>S02001374</t>
  </si>
  <si>
    <t>Loch Awe</t>
  </si>
  <si>
    <t>S02001375</t>
  </si>
  <si>
    <t>Mid Argyll</t>
  </si>
  <si>
    <t>S02001376</t>
  </si>
  <si>
    <t>Greater Lochgilphead</t>
  </si>
  <si>
    <t>S02001377</t>
  </si>
  <si>
    <t>Knapdale</t>
  </si>
  <si>
    <t>S02001378</t>
  </si>
  <si>
    <t>Whisky Isles</t>
  </si>
  <si>
    <t>S02001379</t>
  </si>
  <si>
    <t>Kintyre Trail</t>
  </si>
  <si>
    <t>S02001380</t>
  </si>
  <si>
    <t>Campbeltown</t>
  </si>
  <si>
    <t>S02001381</t>
  </si>
  <si>
    <t>Bute</t>
  </si>
  <si>
    <t>S02001382</t>
  </si>
  <si>
    <t>Rothesay Town</t>
  </si>
  <si>
    <t>S02001383</t>
  </si>
  <si>
    <t>Cowal South</t>
  </si>
  <si>
    <t>S02001384</t>
  </si>
  <si>
    <t>Cowal North</t>
  </si>
  <si>
    <t>S02001385</t>
  </si>
  <si>
    <t>Hunter's Quay</t>
  </si>
  <si>
    <t>S02001386</t>
  </si>
  <si>
    <t>Dunoon</t>
  </si>
  <si>
    <t>S02001387</t>
  </si>
  <si>
    <t>Garelochhead</t>
  </si>
  <si>
    <t>S02001388</t>
  </si>
  <si>
    <t>Helensburgh West and Rhu</t>
  </si>
  <si>
    <t>S02001389</t>
  </si>
  <si>
    <t>Helensburgh North</t>
  </si>
  <si>
    <t>S02001390</t>
  </si>
  <si>
    <t>Helensburgh Centre</t>
  </si>
  <si>
    <t>S02001391</t>
  </si>
  <si>
    <t>Helensburgh East</t>
  </si>
  <si>
    <t>S02001392</t>
  </si>
  <si>
    <t>Lomond Shore</t>
  </si>
  <si>
    <t>S02001393</t>
  </si>
  <si>
    <t>Tullibody South</t>
  </si>
  <si>
    <t>Clackmannanshire</t>
  </si>
  <si>
    <t>S02001394</t>
  </si>
  <si>
    <t>Tullibody North and Glenochil</t>
  </si>
  <si>
    <t>S02001395</t>
  </si>
  <si>
    <t>Menstrie</t>
  </si>
  <si>
    <t>S02001396</t>
  </si>
  <si>
    <t>Alva</t>
  </si>
  <si>
    <t>S02001397</t>
  </si>
  <si>
    <t>Fishcross, Devon Village and Coalsnaughton</t>
  </si>
  <si>
    <t>S02001398</t>
  </si>
  <si>
    <t>Tillicoultry</t>
  </si>
  <si>
    <t>S02001399</t>
  </si>
  <si>
    <t>Dollar and Muckhart</t>
  </si>
  <si>
    <t>S02001400</t>
  </si>
  <si>
    <t>Clackmannan, Kennet and Forestmill</t>
  </si>
  <si>
    <t>S02001401</t>
  </si>
  <si>
    <t>Sauchie</t>
  </si>
  <si>
    <t>S02001402</t>
  </si>
  <si>
    <t>Alloa South and East</t>
  </si>
  <si>
    <t>S02001403</t>
  </si>
  <si>
    <t>Alloa North</t>
  </si>
  <si>
    <t>S02001404</t>
  </si>
  <si>
    <t>Alloa West</t>
  </si>
  <si>
    <t>S02001405</t>
  </si>
  <si>
    <t>Stranraer West</t>
  </si>
  <si>
    <t>Dumfries and Galloway</t>
  </si>
  <si>
    <t>S02001406</t>
  </si>
  <si>
    <t>Stranraer East</t>
  </si>
  <si>
    <t>S02001407</t>
  </si>
  <si>
    <t>Stranraer South</t>
  </si>
  <si>
    <t>S02001408</t>
  </si>
  <si>
    <t>Rhins North</t>
  </si>
  <si>
    <t>S02001409</t>
  </si>
  <si>
    <t>Rhins South</t>
  </si>
  <si>
    <t>S02001410</t>
  </si>
  <si>
    <t>Machars North</t>
  </si>
  <si>
    <t>S02001411</t>
  </si>
  <si>
    <t>Machars South</t>
  </si>
  <si>
    <t>S02001412</t>
  </si>
  <si>
    <t>Newton Stewart</t>
  </si>
  <si>
    <t>S02001413</t>
  </si>
  <si>
    <t>Gatehouse</t>
  </si>
  <si>
    <t>S02001414</t>
  </si>
  <si>
    <t>Kirkcudbright</t>
  </si>
  <si>
    <t>S02001415</t>
  </si>
  <si>
    <t>Castle Douglas</t>
  </si>
  <si>
    <t>S02001416</t>
  </si>
  <si>
    <t>Dalbeattie</t>
  </si>
  <si>
    <t>S02001417</t>
  </si>
  <si>
    <t>Dalbeattie Rural</t>
  </si>
  <si>
    <t>S02001418</t>
  </si>
  <si>
    <t>Glenkens</t>
  </si>
  <si>
    <t>S02001419</t>
  </si>
  <si>
    <t>Upper Nithsdale</t>
  </si>
  <si>
    <t>S02001420</t>
  </si>
  <si>
    <t>Thornhill</t>
  </si>
  <si>
    <t>S02001421</t>
  </si>
  <si>
    <t>Mid Nithsdale</t>
  </si>
  <si>
    <t>S02001422</t>
  </si>
  <si>
    <t>Shawhead</t>
  </si>
  <si>
    <t>S02001423</t>
  </si>
  <si>
    <t>Lochside and Lincluden</t>
  </si>
  <si>
    <t>S02001424</t>
  </si>
  <si>
    <t>Summerville</t>
  </si>
  <si>
    <t>S02001425</t>
  </si>
  <si>
    <t>Troqueer</t>
  </si>
  <si>
    <t>S02001426</t>
  </si>
  <si>
    <t>New Abbey</t>
  </si>
  <si>
    <t>S02001427</t>
  </si>
  <si>
    <t>Kingholm</t>
  </si>
  <si>
    <t>S02001428</t>
  </si>
  <si>
    <t>Calside</t>
  </si>
  <si>
    <t>S02001429</t>
  </si>
  <si>
    <t>Georgetown</t>
  </si>
  <si>
    <t>S02001430</t>
  </si>
  <si>
    <t>Dumfries Central</t>
  </si>
  <si>
    <t>S02001431</t>
  </si>
  <si>
    <t>Nunholm</t>
  </si>
  <si>
    <t>S02001432</t>
  </si>
  <si>
    <t>Locharbriggs</t>
  </si>
  <si>
    <t>S02001433</t>
  </si>
  <si>
    <t>Heathhall</t>
  </si>
  <si>
    <t>S02001434</t>
  </si>
  <si>
    <t>Collin</t>
  </si>
  <si>
    <t>S02001435</t>
  </si>
  <si>
    <t>Lochmaben</t>
  </si>
  <si>
    <t>S02001436</t>
  </si>
  <si>
    <t>Lockerbie</t>
  </si>
  <si>
    <t>S02001437</t>
  </si>
  <si>
    <t>Moffat</t>
  </si>
  <si>
    <t>S02001438</t>
  </si>
  <si>
    <t>Langholm and Eskdale</t>
  </si>
  <si>
    <t>S02001439</t>
  </si>
  <si>
    <t>Annandale East</t>
  </si>
  <si>
    <t>S02001440</t>
  </si>
  <si>
    <t>Annandale West</t>
  </si>
  <si>
    <t>S02001441</t>
  </si>
  <si>
    <t>Annan West</t>
  </si>
  <si>
    <t>S02001442</t>
  </si>
  <si>
    <t>Annan East</t>
  </si>
  <si>
    <t>S02001443</t>
  </si>
  <si>
    <t>Eastriggs</t>
  </si>
  <si>
    <t>S02001444</t>
  </si>
  <si>
    <t>Gretna</t>
  </si>
  <si>
    <t>S02001445</t>
  </si>
  <si>
    <t>Westend</t>
  </si>
  <si>
    <t>Dundee City</t>
  </si>
  <si>
    <t>S02001446</t>
  </si>
  <si>
    <t>Perth Road</t>
  </si>
  <si>
    <t>S02001447</t>
  </si>
  <si>
    <t>Logie and Blackness</t>
  </si>
  <si>
    <t>S02001448</t>
  </si>
  <si>
    <t>City Centre</t>
  </si>
  <si>
    <t>S02001449</t>
  </si>
  <si>
    <t>Docks and Wellgate</t>
  </si>
  <si>
    <t>S02001450</t>
  </si>
  <si>
    <t>Hilltown</t>
  </si>
  <si>
    <t>S02001451</t>
  </si>
  <si>
    <t>The Glens</t>
  </si>
  <si>
    <t>S02001452</t>
  </si>
  <si>
    <t>Stobswell</t>
  </si>
  <si>
    <t>S02001453</t>
  </si>
  <si>
    <t>Baxter Park</t>
  </si>
  <si>
    <t>S02001454</t>
  </si>
  <si>
    <t>Craigie and  Craigiebank</t>
  </si>
  <si>
    <t>S02001455</t>
  </si>
  <si>
    <t>Douglas West</t>
  </si>
  <si>
    <t>S02001456</t>
  </si>
  <si>
    <t>West Ferry</t>
  </si>
  <si>
    <t>S02001457</t>
  </si>
  <si>
    <t>Douglas East</t>
  </si>
  <si>
    <t>S02001458</t>
  </si>
  <si>
    <t>Broughty Ferry West</t>
  </si>
  <si>
    <t>S02001459</t>
  </si>
  <si>
    <t>Broughty Ferry East</t>
  </si>
  <si>
    <t>S02001460</t>
  </si>
  <si>
    <t>Barnhill</t>
  </si>
  <si>
    <t>S02001461</t>
  </si>
  <si>
    <t>West Pitkerro</t>
  </si>
  <si>
    <t>S02001462</t>
  </si>
  <si>
    <t>Whitfield</t>
  </si>
  <si>
    <t>S02001463</t>
  </si>
  <si>
    <t>Fintry</t>
  </si>
  <si>
    <t>S02001464</t>
  </si>
  <si>
    <t>Linlathen and Midcraigie</t>
  </si>
  <si>
    <t>S02001465</t>
  </si>
  <si>
    <t>Caird Park</t>
  </si>
  <si>
    <t>S02001466</t>
  </si>
  <si>
    <t>Kirkton</t>
  </si>
  <si>
    <t>S02001467</t>
  </si>
  <si>
    <t>Downfield</t>
  </si>
  <si>
    <t>S02001468</t>
  </si>
  <si>
    <t>Fairmuir</t>
  </si>
  <si>
    <t>S02001469</t>
  </si>
  <si>
    <t>Law</t>
  </si>
  <si>
    <t>S02001470</t>
  </si>
  <si>
    <t>Balgay</t>
  </si>
  <si>
    <t>S02001471</t>
  </si>
  <si>
    <t>Menzieshill</t>
  </si>
  <si>
    <t>S02001472</t>
  </si>
  <si>
    <t>Charleston</t>
  </si>
  <si>
    <t>S02001473</t>
  </si>
  <si>
    <t>Lochee</t>
  </si>
  <si>
    <t>S02001474</t>
  </si>
  <si>
    <t>Ardler and St Marys</t>
  </si>
  <si>
    <t>S02001475</t>
  </si>
  <si>
    <t>Western Edge</t>
  </si>
  <si>
    <t>S02001476</t>
  </si>
  <si>
    <t>Doon Valley South</t>
  </si>
  <si>
    <t>East Ayrshire</t>
  </si>
  <si>
    <t>S02001477</t>
  </si>
  <si>
    <t>Doon Valley North</t>
  </si>
  <si>
    <t>S02001478</t>
  </si>
  <si>
    <t>Mauchline Rural</t>
  </si>
  <si>
    <t>S02001479</t>
  </si>
  <si>
    <t>Drongan</t>
  </si>
  <si>
    <t>S02001480</t>
  </si>
  <si>
    <t>Mauchline</t>
  </si>
  <si>
    <t>S02001481</t>
  </si>
  <si>
    <t>Cumnock Rural</t>
  </si>
  <si>
    <t>S02001482</t>
  </si>
  <si>
    <t>New Cumnock</t>
  </si>
  <si>
    <t>S02001483</t>
  </si>
  <si>
    <t>Cumnock South and Craigens</t>
  </si>
  <si>
    <t>S02001484</t>
  </si>
  <si>
    <t>Cumnock North</t>
  </si>
  <si>
    <t>S02001485</t>
  </si>
  <si>
    <t>Auchinleck</t>
  </si>
  <si>
    <t>S02001486</t>
  </si>
  <si>
    <t>Northern and Irvine Valley Rural</t>
  </si>
  <si>
    <t>S02001487</t>
  </si>
  <si>
    <t>Stewarton East</t>
  </si>
  <si>
    <t>S02001488</t>
  </si>
  <si>
    <t>Stewarton West</t>
  </si>
  <si>
    <t>S02001489</t>
  </si>
  <si>
    <t>Darvel</t>
  </si>
  <si>
    <t>S02001490</t>
  </si>
  <si>
    <t>Newmilns</t>
  </si>
  <si>
    <t>S02001491</t>
  </si>
  <si>
    <t>Galston</t>
  </si>
  <si>
    <t>S02001492</t>
  </si>
  <si>
    <t>Earlston and Hurlford Rural</t>
  </si>
  <si>
    <t>S02001493</t>
  </si>
  <si>
    <t>Shortlees</t>
  </si>
  <si>
    <t>S02001494</t>
  </si>
  <si>
    <t>Bellfield and Kirkstyle</t>
  </si>
  <si>
    <t>S02001495</t>
  </si>
  <si>
    <t>Kilmarnock South Central and Caprington</t>
  </si>
  <si>
    <t>S02001496</t>
  </si>
  <si>
    <t>Piersland</t>
  </si>
  <si>
    <t>S02001497</t>
  </si>
  <si>
    <t>New Farm Loch South</t>
  </si>
  <si>
    <t>S02001498</t>
  </si>
  <si>
    <t>Dean and New Farm Loch North</t>
  </si>
  <si>
    <t>S02001499</t>
  </si>
  <si>
    <t>Southcraig and Beansburn</t>
  </si>
  <si>
    <t>S02001500</t>
  </si>
  <si>
    <t>Altonhill North and Onthank</t>
  </si>
  <si>
    <t>S02001501</t>
  </si>
  <si>
    <t>Altonhill South, Longpark and Hillhead</t>
  </si>
  <si>
    <t>S02001502</t>
  </si>
  <si>
    <t>Bonnyton and Town Centre</t>
  </si>
  <si>
    <t>S02001503</t>
  </si>
  <si>
    <t>Grange, Howard and Gargieston</t>
  </si>
  <si>
    <t>S02001504</t>
  </si>
  <si>
    <t>Crosshouse, Gatehead and Kilmaurs Rural</t>
  </si>
  <si>
    <t>S02001505</t>
  </si>
  <si>
    <t>Kilmaurs</t>
  </si>
  <si>
    <t>S02001506</t>
  </si>
  <si>
    <t>West Clober and Mains Estate</t>
  </si>
  <si>
    <t>East Dunbartonshire</t>
  </si>
  <si>
    <t>S02001507</t>
  </si>
  <si>
    <t>East Clober and Mains Estate</t>
  </si>
  <si>
    <t>S02001508</t>
  </si>
  <si>
    <t>Barloch</t>
  </si>
  <si>
    <t>S02001509</t>
  </si>
  <si>
    <t>Keystone and Dougalston</t>
  </si>
  <si>
    <t>S02001510</t>
  </si>
  <si>
    <t>Kilmardinny East</t>
  </si>
  <si>
    <t>S02001511</t>
  </si>
  <si>
    <t>Kilmardinny West</t>
  </si>
  <si>
    <t>S02001512</t>
  </si>
  <si>
    <t>North Castlehill and Thorn</t>
  </si>
  <si>
    <t>S02001513</t>
  </si>
  <si>
    <t>South Castlehill and Thorn</t>
  </si>
  <si>
    <t>S02001514</t>
  </si>
  <si>
    <t>Westerton West</t>
  </si>
  <si>
    <t>S02001515</t>
  </si>
  <si>
    <t>Westerton East</t>
  </si>
  <si>
    <t>S02001516</t>
  </si>
  <si>
    <t>Kessington West</t>
  </si>
  <si>
    <t>S02001517</t>
  </si>
  <si>
    <t>Kessington East</t>
  </si>
  <si>
    <t>S02001518</t>
  </si>
  <si>
    <t>Torrance and Balmore</t>
  </si>
  <si>
    <t>S02001519</t>
  </si>
  <si>
    <t>Bishopbriggs North and Kenmure</t>
  </si>
  <si>
    <t>S02001520</t>
  </si>
  <si>
    <t>Bishopbriggs West and Cadder</t>
  </si>
  <si>
    <t>S02001521</t>
  </si>
  <si>
    <t>Auchinairn</t>
  </si>
  <si>
    <t>S02001522</t>
  </si>
  <si>
    <t>Woodhill East</t>
  </si>
  <si>
    <t>S02001523</t>
  </si>
  <si>
    <t>Woodhill West</t>
  </si>
  <si>
    <t>S02001524</t>
  </si>
  <si>
    <t>Lenzie North</t>
  </si>
  <si>
    <t>S02001525</t>
  </si>
  <si>
    <t>Lenzie South</t>
  </si>
  <si>
    <t>S02001526</t>
  </si>
  <si>
    <t>Kirkintilloch South</t>
  </si>
  <si>
    <t>S02001527</t>
  </si>
  <si>
    <t>Kirkintilloch West</t>
  </si>
  <si>
    <t>S02001528</t>
  </si>
  <si>
    <t>Hillhead</t>
  </si>
  <si>
    <t>S02001529</t>
  </si>
  <si>
    <t>Rosebank and Waterside</t>
  </si>
  <si>
    <t>S02001530</t>
  </si>
  <si>
    <t>Twechar and Harestanes East</t>
  </si>
  <si>
    <t>S02001531</t>
  </si>
  <si>
    <t>Harestanes</t>
  </si>
  <si>
    <t>S02001532</t>
  </si>
  <si>
    <t>Milton of Campsie</t>
  </si>
  <si>
    <t>S02001533</t>
  </si>
  <si>
    <t>Lennoxtown</t>
  </si>
  <si>
    <t>S02001534</t>
  </si>
  <si>
    <t>IZ01</t>
  </si>
  <si>
    <t>East Lothian</t>
  </si>
  <si>
    <t>S02001535</t>
  </si>
  <si>
    <t>IZ02</t>
  </si>
  <si>
    <t>S02001536</t>
  </si>
  <si>
    <t>IZ03</t>
  </si>
  <si>
    <t>S02001537</t>
  </si>
  <si>
    <t>IZ04</t>
  </si>
  <si>
    <t>S02001538</t>
  </si>
  <si>
    <t>IZ05</t>
  </si>
  <si>
    <t>S02001539</t>
  </si>
  <si>
    <t>IZ06</t>
  </si>
  <si>
    <t>S02001540</t>
  </si>
  <si>
    <t>IZ07</t>
  </si>
  <si>
    <t>S02001541</t>
  </si>
  <si>
    <t>IZ08</t>
  </si>
  <si>
    <t>S02001542</t>
  </si>
  <si>
    <t>IZ09</t>
  </si>
  <si>
    <t>S02001543</t>
  </si>
  <si>
    <t>IZ10</t>
  </si>
  <si>
    <t>S02001544</t>
  </si>
  <si>
    <t>IZ11</t>
  </si>
  <si>
    <t>S02001545</t>
  </si>
  <si>
    <t>IZ12</t>
  </si>
  <si>
    <t>S02001546</t>
  </si>
  <si>
    <t>IZ13</t>
  </si>
  <si>
    <t>S02001547</t>
  </si>
  <si>
    <t>IZ14</t>
  </si>
  <si>
    <t>S02001548</t>
  </si>
  <si>
    <t>IZ15</t>
  </si>
  <si>
    <t>S02001549</t>
  </si>
  <si>
    <t>IZ16</t>
  </si>
  <si>
    <t>S02001550</t>
  </si>
  <si>
    <t>IZ17</t>
  </si>
  <si>
    <t>S02001551</t>
  </si>
  <si>
    <t>IZ18</t>
  </si>
  <si>
    <t>S02001552</t>
  </si>
  <si>
    <t>IZ19</t>
  </si>
  <si>
    <t>S02001553</t>
  </si>
  <si>
    <t>IZ20</t>
  </si>
  <si>
    <t>S02001554</t>
  </si>
  <si>
    <t>IZ21</t>
  </si>
  <si>
    <t>S02001555</t>
  </si>
  <si>
    <t>IZ22</t>
  </si>
  <si>
    <t>S02001556</t>
  </si>
  <si>
    <t>Neilston and Uplawmoor</t>
  </si>
  <si>
    <t>East Renfrewshire</t>
  </si>
  <si>
    <t>S02001557</t>
  </si>
  <si>
    <t>Cross Stobbs</t>
  </si>
  <si>
    <t>S02001558</t>
  </si>
  <si>
    <t>Dunterlie, East Arthurlie and Dovecothall</t>
  </si>
  <si>
    <t>S02001559</t>
  </si>
  <si>
    <t>Arthurlie and Gateside</t>
  </si>
  <si>
    <t>S02001560</t>
  </si>
  <si>
    <t>Auchenback</t>
  </si>
  <si>
    <t>S02001561</t>
  </si>
  <si>
    <t>Crookfur and Fruin</t>
  </si>
  <si>
    <t>S02001562</t>
  </si>
  <si>
    <t>Mearns Village, Westacres and Greenfarm</t>
  </si>
  <si>
    <t>S02001563</t>
  </si>
  <si>
    <t>Whitecraigs and Broom</t>
  </si>
  <si>
    <t>S02001564</t>
  </si>
  <si>
    <t>Mearnskirk and South Kirkhill</t>
  </si>
  <si>
    <t>S02001565</t>
  </si>
  <si>
    <t>Eaglesham and Waterfoot</t>
  </si>
  <si>
    <t>S02001566</t>
  </si>
  <si>
    <t>North Kirkhill</t>
  </si>
  <si>
    <t>S02001567</t>
  </si>
  <si>
    <t>Busby</t>
  </si>
  <si>
    <t>S02001568</t>
  </si>
  <si>
    <t>Clarkston and Sheddens</t>
  </si>
  <si>
    <t>S02001569</t>
  </si>
  <si>
    <t>Williamwood</t>
  </si>
  <si>
    <t>S02001570</t>
  </si>
  <si>
    <t>Stamperland</t>
  </si>
  <si>
    <t>S02001571</t>
  </si>
  <si>
    <t>Netherlee</t>
  </si>
  <si>
    <t>S02001572</t>
  </si>
  <si>
    <t>Merrylee and Braidbar</t>
  </si>
  <si>
    <t>S02001573</t>
  </si>
  <si>
    <t>Lower Whitecraigs and South Giffnock</t>
  </si>
  <si>
    <t>S02001574</t>
  </si>
  <si>
    <t>North Giffnock and North Thornliebank</t>
  </si>
  <si>
    <t>S02001575</t>
  </si>
  <si>
    <t>South Thornliebank and Woodfarm</t>
  </si>
  <si>
    <t>S02001576</t>
  </si>
  <si>
    <t>Balerno and Bonnington Village</t>
  </si>
  <si>
    <t>City of Edinburgh</t>
  </si>
  <si>
    <t>S02001577</t>
  </si>
  <si>
    <t>Currie West</t>
  </si>
  <si>
    <t>S02001578</t>
  </si>
  <si>
    <t>Currie East</t>
  </si>
  <si>
    <t>S02001579</t>
  </si>
  <si>
    <t>Baberton and Juniper Green</t>
  </si>
  <si>
    <t>S02001580</t>
  </si>
  <si>
    <t>Bonaly and The Pentlands</t>
  </si>
  <si>
    <t>S02001581</t>
  </si>
  <si>
    <t>Colinton and Kingsknowe</t>
  </si>
  <si>
    <t>S02001582</t>
  </si>
  <si>
    <t>Clovenstone and Wester Hailes</t>
  </si>
  <si>
    <t>S02001583</t>
  </si>
  <si>
    <t>The Calders</t>
  </si>
  <si>
    <t>S02001584</t>
  </si>
  <si>
    <t>Murrayburn and Wester Hailes North</t>
  </si>
  <si>
    <t>S02001585</t>
  </si>
  <si>
    <t>Parkhead and Sighthill</t>
  </si>
  <si>
    <t>S02001586</t>
  </si>
  <si>
    <t>Broomhouse and Bankhead</t>
  </si>
  <si>
    <t>S02001587</t>
  </si>
  <si>
    <t>Stenhouse and Saughton Mains</t>
  </si>
  <si>
    <t>S02001588</t>
  </si>
  <si>
    <t>Longstone and Saughton</t>
  </si>
  <si>
    <t>S02001589</t>
  </si>
  <si>
    <t>Slateford and Chesser</t>
  </si>
  <si>
    <t>S02001590</t>
  </si>
  <si>
    <t>Gorgie West</t>
  </si>
  <si>
    <t>S02001591</t>
  </si>
  <si>
    <t>Gorgie East</t>
  </si>
  <si>
    <t>S02001592</t>
  </si>
  <si>
    <t>Shandon</t>
  </si>
  <si>
    <t>S02001593</t>
  </si>
  <si>
    <t>Craiglockhart</t>
  </si>
  <si>
    <t>S02001594</t>
  </si>
  <si>
    <t>Morningside and Craighouse</t>
  </si>
  <si>
    <t>S02001595</t>
  </si>
  <si>
    <t>Greenbank and The Braids</t>
  </si>
  <si>
    <t>S02001596</t>
  </si>
  <si>
    <t>Colinton Mains and Firrhill</t>
  </si>
  <si>
    <t>S02001597</t>
  </si>
  <si>
    <t>Oxgangs</t>
  </si>
  <si>
    <t>S02001598</t>
  </si>
  <si>
    <t>Comiston and Swanston</t>
  </si>
  <si>
    <t>S02001599</t>
  </si>
  <si>
    <t>Fairmilehead</t>
  </si>
  <si>
    <t>S02001600</t>
  </si>
  <si>
    <t>Gilmerton South and the Murrays</t>
  </si>
  <si>
    <t>S02001601</t>
  </si>
  <si>
    <t>Mortonhall and Anwickhill</t>
  </si>
  <si>
    <t>S02001602</t>
  </si>
  <si>
    <t>Gracemount, Southhouse and Burdiehouse</t>
  </si>
  <si>
    <t>S02001603</t>
  </si>
  <si>
    <t>Hyvots and Gilmerton</t>
  </si>
  <si>
    <t>S02001604</t>
  </si>
  <si>
    <t>Fernieside and Moredun South</t>
  </si>
  <si>
    <t>S02001605</t>
  </si>
  <si>
    <t>Moredun and Craigour</t>
  </si>
  <si>
    <t>S02001606</t>
  </si>
  <si>
    <t>Liberton East</t>
  </si>
  <si>
    <t>S02001607</t>
  </si>
  <si>
    <t>Liberton West and Braid Hills</t>
  </si>
  <si>
    <t>S02001608</t>
  </si>
  <si>
    <t>The Inch</t>
  </si>
  <si>
    <t>S02001609</t>
  </si>
  <si>
    <t>Blackford, West Mains and Mayfield Road</t>
  </si>
  <si>
    <t>S02001610</t>
  </si>
  <si>
    <t>Prestonfield</t>
  </si>
  <si>
    <t>S02001611</t>
  </si>
  <si>
    <t>Newington and Dalkeith Road</t>
  </si>
  <si>
    <t>S02001612</t>
  </si>
  <si>
    <t>The Grange</t>
  </si>
  <si>
    <t>S02001613</t>
  </si>
  <si>
    <t>Marchmont East and Sciennes</t>
  </si>
  <si>
    <t>S02001614</t>
  </si>
  <si>
    <t>Marchmont West</t>
  </si>
  <si>
    <t>S02001615</t>
  </si>
  <si>
    <t>Morningside</t>
  </si>
  <si>
    <t>S02001616</t>
  </si>
  <si>
    <t>Merchiston and Greenhill</t>
  </si>
  <si>
    <t>S02001617</t>
  </si>
  <si>
    <t>Bruntsfield</t>
  </si>
  <si>
    <t>S02001618</t>
  </si>
  <si>
    <t>Polwarth</t>
  </si>
  <si>
    <t>S02001619</t>
  </si>
  <si>
    <t>Dalry and Fountainbridge</t>
  </si>
  <si>
    <t>S02001620</t>
  </si>
  <si>
    <t>Tollcross</t>
  </si>
  <si>
    <t>S02001621</t>
  </si>
  <si>
    <t>Meadows and Southside</t>
  </si>
  <si>
    <t>S02001622</t>
  </si>
  <si>
    <t>Old Town, Princes Street and Leith Street</t>
  </si>
  <si>
    <t>S02001623</t>
  </si>
  <si>
    <t>Canongate, Southside and Dumbiedykes</t>
  </si>
  <si>
    <t>S02001624</t>
  </si>
  <si>
    <t>Abbeyhill</t>
  </si>
  <si>
    <t>S02001625</t>
  </si>
  <si>
    <t>Meadowbank and Abbeyhill North</t>
  </si>
  <si>
    <t>S02001626</t>
  </si>
  <si>
    <t>Willowbrae and Duddingston Village</t>
  </si>
  <si>
    <t>S02001627</t>
  </si>
  <si>
    <t>Craigmillar</t>
  </si>
  <si>
    <t>S02001628</t>
  </si>
  <si>
    <t>Niddrie</t>
  </si>
  <si>
    <t>S02001629</t>
  </si>
  <si>
    <t>Bingham, Magdalene and The Christians</t>
  </si>
  <si>
    <t>S02001630</t>
  </si>
  <si>
    <t>Jewel, Brunstane and Newcraighall</t>
  </si>
  <si>
    <t>S02001631</t>
  </si>
  <si>
    <t>Joppa</t>
  </si>
  <si>
    <t>S02001632</t>
  </si>
  <si>
    <t>Portobello</t>
  </si>
  <si>
    <t>S02001633</t>
  </si>
  <si>
    <t>Duddingston and Portobello South</t>
  </si>
  <si>
    <t>S02001634</t>
  </si>
  <si>
    <t>Mountcastle</t>
  </si>
  <si>
    <t>S02001635</t>
  </si>
  <si>
    <t>Northfield and Piershill</t>
  </si>
  <si>
    <t>S02001636</t>
  </si>
  <si>
    <t>Craigentinny</t>
  </si>
  <si>
    <t>S02001637</t>
  </si>
  <si>
    <t>Restalrig (Loganlea) and Craigentinny West</t>
  </si>
  <si>
    <t>S02001638</t>
  </si>
  <si>
    <t>Restalrig and Lochend</t>
  </si>
  <si>
    <t>S02001639</t>
  </si>
  <si>
    <t>Leith (Hermitage and Prospect Bank)</t>
  </si>
  <si>
    <t>S02001640</t>
  </si>
  <si>
    <t>Western Harbour and Leith Docks</t>
  </si>
  <si>
    <t>S02001641</t>
  </si>
  <si>
    <t>North Leith and Newhaven</t>
  </si>
  <si>
    <t>S02001642</t>
  </si>
  <si>
    <t>The Shore and Constitution Street</t>
  </si>
  <si>
    <t>S02001643</t>
  </si>
  <si>
    <t>Great Junction Street</t>
  </si>
  <si>
    <t>S02001644</t>
  </si>
  <si>
    <t>South Leith</t>
  </si>
  <si>
    <t>S02001645</t>
  </si>
  <si>
    <t>Easter Road and Hawkhill Avenue</t>
  </si>
  <si>
    <t>S02001646</t>
  </si>
  <si>
    <t>Leith (Albert Street)</t>
  </si>
  <si>
    <t>S02001647</t>
  </si>
  <si>
    <t>Hillside and Calton Hill</t>
  </si>
  <si>
    <t>S02001648</t>
  </si>
  <si>
    <t>Pilrig</t>
  </si>
  <si>
    <t>S02001649</t>
  </si>
  <si>
    <t>Bonnington</t>
  </si>
  <si>
    <t>S02001650</t>
  </si>
  <si>
    <t>Trinity East and The Dudleys</t>
  </si>
  <si>
    <t>S02001651</t>
  </si>
  <si>
    <t>Trinity</t>
  </si>
  <si>
    <t>S02001652</t>
  </si>
  <si>
    <t>Inverleith, Goldenacre and Warriston</t>
  </si>
  <si>
    <t>S02001653</t>
  </si>
  <si>
    <t>Broughton North and Powderhall</t>
  </si>
  <si>
    <t>S02001654</t>
  </si>
  <si>
    <t>Broughton South</t>
  </si>
  <si>
    <t>S02001655</t>
  </si>
  <si>
    <t>New Town East and Gayfield</t>
  </si>
  <si>
    <t>S02001656</t>
  </si>
  <si>
    <t>New Town West</t>
  </si>
  <si>
    <t>S02001657</t>
  </si>
  <si>
    <t>Canonmills and New Town North</t>
  </si>
  <si>
    <t>S02001658</t>
  </si>
  <si>
    <t>Stockbridge</t>
  </si>
  <si>
    <t>S02001659</t>
  </si>
  <si>
    <t>Comely Bank</t>
  </si>
  <si>
    <t>S02001660</t>
  </si>
  <si>
    <t>Deans Village</t>
  </si>
  <si>
    <t>S02001661</t>
  </si>
  <si>
    <t>Balgreen and Roseburn</t>
  </si>
  <si>
    <t>S02001662</t>
  </si>
  <si>
    <t>Murrayfield and Ravelston</t>
  </si>
  <si>
    <t>S02001663</t>
  </si>
  <si>
    <t>Craigleith, Orchard Brae and Crewe Toll</t>
  </si>
  <si>
    <t>S02001664</t>
  </si>
  <si>
    <t>Blackhall</t>
  </si>
  <si>
    <t>S02001665</t>
  </si>
  <si>
    <t>Drylaw</t>
  </si>
  <si>
    <t>S02001666</t>
  </si>
  <si>
    <t>West Pilton</t>
  </si>
  <si>
    <t>S02001667</t>
  </si>
  <si>
    <t>Boswall and Pilton</t>
  </si>
  <si>
    <t>S02001668</t>
  </si>
  <si>
    <t>Granton South and Wardieburn</t>
  </si>
  <si>
    <t>S02001669</t>
  </si>
  <si>
    <t>Granton and Royston Mains</t>
  </si>
  <si>
    <t>S02001670</t>
  </si>
  <si>
    <t>Granton West and Salvesen</t>
  </si>
  <si>
    <t>S02001671</t>
  </si>
  <si>
    <t>Muirhouse</t>
  </si>
  <si>
    <t>S02001672</t>
  </si>
  <si>
    <t>Silverknowes and Davidson's Mains</t>
  </si>
  <si>
    <t>S02001673</t>
  </si>
  <si>
    <t>Cramond</t>
  </si>
  <si>
    <t>S02001674</t>
  </si>
  <si>
    <t>Barnton, Cammo and Cramond South</t>
  </si>
  <si>
    <t>S02001675</t>
  </si>
  <si>
    <t>Clermiston and Drumbrae</t>
  </si>
  <si>
    <t>S02001676</t>
  </si>
  <si>
    <t>East Craigs North</t>
  </si>
  <si>
    <t>S02001677</t>
  </si>
  <si>
    <t>East Craigs South</t>
  </si>
  <si>
    <t>S02001678</t>
  </si>
  <si>
    <t>Corstorphine North</t>
  </si>
  <si>
    <t>S02001679</t>
  </si>
  <si>
    <t>Corstorphine</t>
  </si>
  <si>
    <t>S02001680</t>
  </si>
  <si>
    <t>Carrick Knowe</t>
  </si>
  <si>
    <t>S02001681</t>
  </si>
  <si>
    <t>Corstorphine South</t>
  </si>
  <si>
    <t>S02001682</t>
  </si>
  <si>
    <t>South Gyle</t>
  </si>
  <si>
    <t>S02001683</t>
  </si>
  <si>
    <t>Ratho, Ingliston and Gogar</t>
  </si>
  <si>
    <t>S02001684</t>
  </si>
  <si>
    <t>Dalmeny, Kirkliston and Newbridge</t>
  </si>
  <si>
    <t>S02001685</t>
  </si>
  <si>
    <t>Queensferry East</t>
  </si>
  <si>
    <t>S02001686</t>
  </si>
  <si>
    <t>Queensferry West</t>
  </si>
  <si>
    <t>S02001687</t>
  </si>
  <si>
    <t>Barra and South Uist</t>
  </si>
  <si>
    <t>Na h-Eileanan Siar</t>
  </si>
  <si>
    <t>S02001688</t>
  </si>
  <si>
    <t>Benbecula and North Uist</t>
  </si>
  <si>
    <t>S02001689</t>
  </si>
  <si>
    <t>Harris</t>
  </si>
  <si>
    <t>S02001690</t>
  </si>
  <si>
    <t>South Lewis</t>
  </si>
  <si>
    <t>S02001691</t>
  </si>
  <si>
    <t>Northwest Lewis</t>
  </si>
  <si>
    <t>S02001692</t>
  </si>
  <si>
    <t>Broadbay</t>
  </si>
  <si>
    <t>S02001693</t>
  </si>
  <si>
    <t>Stornoway West</t>
  </si>
  <si>
    <t>S02001694</t>
  </si>
  <si>
    <t>Stornoway East</t>
  </si>
  <si>
    <t>S02001695</t>
  </si>
  <si>
    <t>Point</t>
  </si>
  <si>
    <t>S02001696</t>
  </si>
  <si>
    <t>Dunipace</t>
  </si>
  <si>
    <t>Falkirk</t>
  </si>
  <si>
    <t>S02001697</t>
  </si>
  <si>
    <t>Fankerton, Stoneywood and Denny Town</t>
  </si>
  <si>
    <t>S02001698</t>
  </si>
  <si>
    <t>Denny - Nethermains</t>
  </si>
  <si>
    <t>S02001699</t>
  </si>
  <si>
    <t>Head of Muir and Dennyloanhead</t>
  </si>
  <si>
    <t>S02001700</t>
  </si>
  <si>
    <t>Banknock, Haggs and Longcroft</t>
  </si>
  <si>
    <t>S02001701</t>
  </si>
  <si>
    <t>Bonnybridge</t>
  </si>
  <si>
    <t>S02001702</t>
  </si>
  <si>
    <t>High Bonnybridge and Greenhill</t>
  </si>
  <si>
    <t>S02001703</t>
  </si>
  <si>
    <t>Larbert - North Broomage and Inches</t>
  </si>
  <si>
    <t>S02001704</t>
  </si>
  <si>
    <t>Larbert - South Broomage and Village</t>
  </si>
  <si>
    <t>S02001705</t>
  </si>
  <si>
    <t>Stenhousemuir West</t>
  </si>
  <si>
    <t>S02001706</t>
  </si>
  <si>
    <t>Stenhousemuir East</t>
  </si>
  <si>
    <t>S02001707</t>
  </si>
  <si>
    <t>Stenhousemuir - Antonshill</t>
  </si>
  <si>
    <t>S02001708</t>
  </si>
  <si>
    <t>Carron</t>
  </si>
  <si>
    <t>S02001709</t>
  </si>
  <si>
    <t>Carronshore</t>
  </si>
  <si>
    <t>S02001710</t>
  </si>
  <si>
    <t>Carse and Grangemouth Old Town</t>
  </si>
  <si>
    <t>S02001711</t>
  </si>
  <si>
    <t>Falkirk - Bainsford and Langlees</t>
  </si>
  <si>
    <t>S02001712</t>
  </si>
  <si>
    <t>Falkirk - Merchiston and New Carron Village</t>
  </si>
  <si>
    <t>S02001713</t>
  </si>
  <si>
    <t>Falkirk - Grahamston</t>
  </si>
  <si>
    <t>S02001714</t>
  </si>
  <si>
    <t>Falkirk - Middlefield</t>
  </si>
  <si>
    <t>S02001715</t>
  </si>
  <si>
    <t>Falkirk - Town Centre and Callendar Park</t>
  </si>
  <si>
    <t>S02001716</t>
  </si>
  <si>
    <t>Falkirk - Bantaskin</t>
  </si>
  <si>
    <t>S02001717</t>
  </si>
  <si>
    <t>Falkirk - Camelon East</t>
  </si>
  <si>
    <t>S02001718</t>
  </si>
  <si>
    <t>Falkirk - Camelon West</t>
  </si>
  <si>
    <t>S02001719</t>
  </si>
  <si>
    <t>Falkirk - Tamfourhill</t>
  </si>
  <si>
    <t>S02001720</t>
  </si>
  <si>
    <t>Falkirk - Lochgreen and Lionthorn</t>
  </si>
  <si>
    <t>S02001721</t>
  </si>
  <si>
    <t>Hallglen and Glen Village</t>
  </si>
  <si>
    <t>S02001722</t>
  </si>
  <si>
    <t>Shieldhill</t>
  </si>
  <si>
    <t>S02001723</t>
  </si>
  <si>
    <t>Braes Villages</t>
  </si>
  <si>
    <t>S02001724</t>
  </si>
  <si>
    <t>Reddingmuirhead and Overton</t>
  </si>
  <si>
    <t>S02001725</t>
  </si>
  <si>
    <t>Brightons and Wallacestone</t>
  </si>
  <si>
    <t>S02001726</t>
  </si>
  <si>
    <t>Maddiston and Rumford</t>
  </si>
  <si>
    <t>S02001727</t>
  </si>
  <si>
    <t>Polmont</t>
  </si>
  <si>
    <t>S02001728</t>
  </si>
  <si>
    <t>Redding</t>
  </si>
  <si>
    <t>S02001729</t>
  </si>
  <si>
    <t>Laurieston and Westquarter</t>
  </si>
  <si>
    <t>S02001730</t>
  </si>
  <si>
    <t>Grangemouth - Newlands</t>
  </si>
  <si>
    <t>S02001731</t>
  </si>
  <si>
    <t>Grangemouth - Town Centre</t>
  </si>
  <si>
    <t>S02001732</t>
  </si>
  <si>
    <t>Grangemouth - Kersiebank</t>
  </si>
  <si>
    <t>S02001733</t>
  </si>
  <si>
    <t>Grangemouth - Bowhouse</t>
  </si>
  <si>
    <t>S02001734</t>
  </si>
  <si>
    <t>Bo'ness - Douglas</t>
  </si>
  <si>
    <t>S02001735</t>
  </si>
  <si>
    <t>Bo'ness - Newtown</t>
  </si>
  <si>
    <t>S02001736</t>
  </si>
  <si>
    <t>Bo'ness - Kinneil</t>
  </si>
  <si>
    <t>S02001737</t>
  </si>
  <si>
    <t>Blackness, Bo'ness - Carriden and Grahamsdyke</t>
  </si>
  <si>
    <t>S02001738</t>
  </si>
  <si>
    <t>Kincardine</t>
  </si>
  <si>
    <t>Fife</t>
  </si>
  <si>
    <t>S02001739</t>
  </si>
  <si>
    <t>Oakley Comrie and Blairhall</t>
  </si>
  <si>
    <t>S02001740</t>
  </si>
  <si>
    <t>Saline and Gowkhall</t>
  </si>
  <si>
    <t>S02001741</t>
  </si>
  <si>
    <t>Valleyfield Culross and Torryburn</t>
  </si>
  <si>
    <t>S02001742</t>
  </si>
  <si>
    <t>Cairneyhill and Crombie</t>
  </si>
  <si>
    <t>S02001743</t>
  </si>
  <si>
    <t>Crossford Charlestown and Limekilns</t>
  </si>
  <si>
    <t>S02001744</t>
  </si>
  <si>
    <t>Dunfermline Milesmark and Wellwood</t>
  </si>
  <si>
    <t>S02001745</t>
  </si>
  <si>
    <t>Dunfermline Baldridgeburn</t>
  </si>
  <si>
    <t>S02001746</t>
  </si>
  <si>
    <t>Dunfermline Headwell</t>
  </si>
  <si>
    <t>S02001747</t>
  </si>
  <si>
    <t>Dunfermline Central</t>
  </si>
  <si>
    <t>S02001748</t>
  </si>
  <si>
    <t>Dunfermline Brucefield</t>
  </si>
  <si>
    <t>S02001749</t>
  </si>
  <si>
    <t>Dunfermline Garvock Hill</t>
  </si>
  <si>
    <t>S02001750</t>
  </si>
  <si>
    <t>Dunfermline Bellyeoman and Townhill</t>
  </si>
  <si>
    <t>S02001751</t>
  </si>
  <si>
    <t>Dunfermline Duloch North and Lynebank</t>
  </si>
  <si>
    <t>S02001752</t>
  </si>
  <si>
    <t>Dunfermline Touch and Woodmill</t>
  </si>
  <si>
    <t>S02001753</t>
  </si>
  <si>
    <t>Dunfermline Abbeyview North</t>
  </si>
  <si>
    <t>S02001754</t>
  </si>
  <si>
    <t>Dunfermline Abbeyview South</t>
  </si>
  <si>
    <t>S02001755</t>
  </si>
  <si>
    <t>Dunfermline Duloch South</t>
  </si>
  <si>
    <t>S02001756</t>
  </si>
  <si>
    <t>Dunfermline Masterton</t>
  </si>
  <si>
    <t>S02001757</t>
  </si>
  <si>
    <t>Dunfermline Pitcorthie East</t>
  </si>
  <si>
    <t>S02001758</t>
  </si>
  <si>
    <t>Dunfermline Pitcorthie West</t>
  </si>
  <si>
    <t>S02001759</t>
  </si>
  <si>
    <t>Rosyth North</t>
  </si>
  <si>
    <t>S02001760</t>
  </si>
  <si>
    <t>Rosyth East</t>
  </si>
  <si>
    <t>S02001761</t>
  </si>
  <si>
    <t>Rosyth Central</t>
  </si>
  <si>
    <t>S02001762</t>
  </si>
  <si>
    <t>Rosyth South</t>
  </si>
  <si>
    <t>S02001763</t>
  </si>
  <si>
    <t>North Queensferry and Inverkeithing West</t>
  </si>
  <si>
    <t>S02001764</t>
  </si>
  <si>
    <t>Inverkeithing East</t>
  </si>
  <si>
    <t>S02001765</t>
  </si>
  <si>
    <t>Dalgety Bay West and Hillend</t>
  </si>
  <si>
    <t>S02001766</t>
  </si>
  <si>
    <t>Dalgety Bay Central</t>
  </si>
  <si>
    <t>S02001767</t>
  </si>
  <si>
    <t>Dalgety Bay East</t>
  </si>
  <si>
    <t>S02001768</t>
  </si>
  <si>
    <t>Crossgates and Halbeath</t>
  </si>
  <si>
    <t>S02001769</t>
  </si>
  <si>
    <t>Hill of Beath and Kingseat</t>
  </si>
  <si>
    <t>S02001770</t>
  </si>
  <si>
    <t>Cowdenbeath South</t>
  </si>
  <si>
    <t>S02001771</t>
  </si>
  <si>
    <t>Cowdenbeath North</t>
  </si>
  <si>
    <t>S02001772</t>
  </si>
  <si>
    <t>Kelty West</t>
  </si>
  <si>
    <t>S02001773</t>
  </si>
  <si>
    <t>Kelty East</t>
  </si>
  <si>
    <t>S02001774</t>
  </si>
  <si>
    <t>Lochore and Crosshill</t>
  </si>
  <si>
    <t>S02001775</t>
  </si>
  <si>
    <t>Ballingry</t>
  </si>
  <si>
    <t>S02001776</t>
  </si>
  <si>
    <t>Cardenden</t>
  </si>
  <si>
    <t>S02001777</t>
  </si>
  <si>
    <t>Lochgelly East</t>
  </si>
  <si>
    <t>S02001778</t>
  </si>
  <si>
    <t>Lochgelly West and Lumphinnans</t>
  </si>
  <si>
    <t>S02001779</t>
  </si>
  <si>
    <t>Aberdour and Auchtertool</t>
  </si>
  <si>
    <t>S02001780</t>
  </si>
  <si>
    <t>Burntisland West</t>
  </si>
  <si>
    <t>S02001781</t>
  </si>
  <si>
    <t>Burntisland East</t>
  </si>
  <si>
    <t>S02001782</t>
  </si>
  <si>
    <t>Kinghorn</t>
  </si>
  <si>
    <t>S02001783</t>
  </si>
  <si>
    <t>Kirkcaldy Linktown &amp; Seafield</t>
  </si>
  <si>
    <t>S02001784</t>
  </si>
  <si>
    <t>Kirkcaldy Central</t>
  </si>
  <si>
    <t>S02001785</t>
  </si>
  <si>
    <t>Kirkcaldy Bennochy East</t>
  </si>
  <si>
    <t>S02001786</t>
  </si>
  <si>
    <t>Kirkcaldy Bennochy West</t>
  </si>
  <si>
    <t>S02001787</t>
  </si>
  <si>
    <t>Kirkcaldy Raith</t>
  </si>
  <si>
    <t>S02001788</t>
  </si>
  <si>
    <t>Kirkcaldy Newliston and Redcraigs</t>
  </si>
  <si>
    <t>S02001789</t>
  </si>
  <si>
    <t>Kirkcaldy Templehall West</t>
  </si>
  <si>
    <t>S02001790</t>
  </si>
  <si>
    <t>Kirkcaldy Templehall East</t>
  </si>
  <si>
    <t>S02001791</t>
  </si>
  <si>
    <t>Kirkcaldy Dunnikier</t>
  </si>
  <si>
    <t>S02001792</t>
  </si>
  <si>
    <t>Kirkcaldy Chapel</t>
  </si>
  <si>
    <t>S02001793</t>
  </si>
  <si>
    <t>Kirkcaldy Hayfield and Smeaton</t>
  </si>
  <si>
    <t>S02001794</t>
  </si>
  <si>
    <t>Kirkcaldy Pathhead</t>
  </si>
  <si>
    <t>S02001795</t>
  </si>
  <si>
    <t>Kirkcaldy Gallatown and Sinclairtown</t>
  </si>
  <si>
    <t>S02001796</t>
  </si>
  <si>
    <t>Dysart</t>
  </si>
  <si>
    <t>S02001797</t>
  </si>
  <si>
    <t>Wemyss</t>
  </si>
  <si>
    <t>S02001798</t>
  </si>
  <si>
    <t>Thornton and Kinglassie</t>
  </si>
  <si>
    <t>S02001799</t>
  </si>
  <si>
    <t>Leslie and Newcastle</t>
  </si>
  <si>
    <t>S02001800</t>
  </si>
  <si>
    <t>Glenrothes Macedonia and Tanshall</t>
  </si>
  <si>
    <t>S02001801</t>
  </si>
  <si>
    <t>Glenrothes South Parks</t>
  </si>
  <si>
    <t>S02001802</t>
  </si>
  <si>
    <t>Glenrothes Caskieberran and Rimbleton</t>
  </si>
  <si>
    <t>S02001803</t>
  </si>
  <si>
    <t>Glenrothes Auchmuty</t>
  </si>
  <si>
    <t>S02001804</t>
  </si>
  <si>
    <t>Glenrothes Stenton and Finglassie</t>
  </si>
  <si>
    <t>S02001805</t>
  </si>
  <si>
    <t>Glenrothes Pitteuchar</t>
  </si>
  <si>
    <t>S02001806</t>
  </si>
  <si>
    <t>Glenrothes Woodside</t>
  </si>
  <si>
    <t>S02001807</t>
  </si>
  <si>
    <t>Glenrothes Balgeddie and Town Park</t>
  </si>
  <si>
    <t>S02001808</t>
  </si>
  <si>
    <t>Glenrothes Collydean</t>
  </si>
  <si>
    <t>S02001809</t>
  </si>
  <si>
    <t>Glenrothes Cadham and Pitcoudie</t>
  </si>
  <si>
    <t>S02001810</t>
  </si>
  <si>
    <t>Glenrothes Balfarg Pitcairn and Coul</t>
  </si>
  <si>
    <t>S02001811</t>
  </si>
  <si>
    <t>Markinch and Star</t>
  </si>
  <si>
    <t>S02001812</t>
  </si>
  <si>
    <t>Windygates and Coaltown</t>
  </si>
  <si>
    <t>S02001813</t>
  </si>
  <si>
    <t>Buckhaven, Denbeath and Muiredge</t>
  </si>
  <si>
    <t>S02001814</t>
  </si>
  <si>
    <t>Methil Methilhill</t>
  </si>
  <si>
    <t>S02001815</t>
  </si>
  <si>
    <t>Methil West</t>
  </si>
  <si>
    <t>S02001816</t>
  </si>
  <si>
    <t>Methil East</t>
  </si>
  <si>
    <t>S02001817</t>
  </si>
  <si>
    <t>Leven East</t>
  </si>
  <si>
    <t>S02001818</t>
  </si>
  <si>
    <t>Leven West</t>
  </si>
  <si>
    <t>S02001819</t>
  </si>
  <si>
    <t>Leven North</t>
  </si>
  <si>
    <t>S02001820</t>
  </si>
  <si>
    <t>Largo</t>
  </si>
  <si>
    <t>S02001821</t>
  </si>
  <si>
    <t>Kennoway and Bonnybank</t>
  </si>
  <si>
    <t>S02001822</t>
  </si>
  <si>
    <t>Kettle and Ladybank</t>
  </si>
  <si>
    <t>S02001823</t>
  </si>
  <si>
    <t>Falkland and Freuchie</t>
  </si>
  <si>
    <t>S02001824</t>
  </si>
  <si>
    <t>Auchtermuchty and Gateside</t>
  </si>
  <si>
    <t>S02001825</t>
  </si>
  <si>
    <t>Newburgh</t>
  </si>
  <si>
    <t>S02001826</t>
  </si>
  <si>
    <t>Cupar West and Springfield</t>
  </si>
  <si>
    <t>S02001827</t>
  </si>
  <si>
    <t>Cupar Central</t>
  </si>
  <si>
    <t>S02001828</t>
  </si>
  <si>
    <t>Cupar East</t>
  </si>
  <si>
    <t>S02001829</t>
  </si>
  <si>
    <t>Dairsie Ceres and Dunino</t>
  </si>
  <si>
    <t>S02001830</t>
  </si>
  <si>
    <t>Elie Colinsburgh and Largoward</t>
  </si>
  <si>
    <t>S02001831</t>
  </si>
  <si>
    <t>St Monans and Pittenweem</t>
  </si>
  <si>
    <t>S02001832</t>
  </si>
  <si>
    <t>Anstruther</t>
  </si>
  <si>
    <t>S02001833</t>
  </si>
  <si>
    <t>Crail and Boarhills</t>
  </si>
  <si>
    <t>S02001834</t>
  </si>
  <si>
    <t>St Andrews South East</t>
  </si>
  <si>
    <t>S02001835</t>
  </si>
  <si>
    <t>St Andrews Central</t>
  </si>
  <si>
    <t>S02001836</t>
  </si>
  <si>
    <t>St Andrews South West</t>
  </si>
  <si>
    <t>S02001837</t>
  </si>
  <si>
    <t>St Andrews North and Strathkinness</t>
  </si>
  <si>
    <t>S02001838</t>
  </si>
  <si>
    <t>Leuchars and Guardbridge</t>
  </si>
  <si>
    <t>S02001839</t>
  </si>
  <si>
    <t>Balmullo and Gauldry</t>
  </si>
  <si>
    <t>S02001840</t>
  </si>
  <si>
    <t>Tayport</t>
  </si>
  <si>
    <t>S02001841</t>
  </si>
  <si>
    <t>Newport and Wormit</t>
  </si>
  <si>
    <t>S02001842</t>
  </si>
  <si>
    <t>Darnley East</t>
  </si>
  <si>
    <t>Glasgow City</t>
  </si>
  <si>
    <t>S02001843</t>
  </si>
  <si>
    <t>Darnley North</t>
  </si>
  <si>
    <t>S02001844</t>
  </si>
  <si>
    <t>Darnley West</t>
  </si>
  <si>
    <t>S02001845</t>
  </si>
  <si>
    <t>Nitshill</t>
  </si>
  <si>
    <t>S02001846</t>
  </si>
  <si>
    <t>Crookston South</t>
  </si>
  <si>
    <t>S02001847</t>
  </si>
  <si>
    <t>Crookston North</t>
  </si>
  <si>
    <t>S02001848</t>
  </si>
  <si>
    <t>Pollok South and West</t>
  </si>
  <si>
    <t>S02001849</t>
  </si>
  <si>
    <t>Pollok North and East</t>
  </si>
  <si>
    <t>S02001850</t>
  </si>
  <si>
    <t>Cardonald South and East</t>
  </si>
  <si>
    <t>S02001851</t>
  </si>
  <si>
    <t>Cardonald North</t>
  </si>
  <si>
    <t>S02001852</t>
  </si>
  <si>
    <t>Cardonald West and Central</t>
  </si>
  <si>
    <t>S02001853</t>
  </si>
  <si>
    <t>Penilee</t>
  </si>
  <si>
    <t>S02001854</t>
  </si>
  <si>
    <t>Hillington</t>
  </si>
  <si>
    <t>S02001855</t>
  </si>
  <si>
    <t>Drumoyne and Shieldhall</t>
  </si>
  <si>
    <t>S02001856</t>
  </si>
  <si>
    <t>Govan and Linthouse</t>
  </si>
  <si>
    <t>S02001857</t>
  </si>
  <si>
    <t>Craigton</t>
  </si>
  <si>
    <t>S02001858</t>
  </si>
  <si>
    <t>Mosspark</t>
  </si>
  <si>
    <t>S02001859</t>
  </si>
  <si>
    <t>Ibrox</t>
  </si>
  <si>
    <t>S02001860</t>
  </si>
  <si>
    <t>Ibrox East and Cessnock</t>
  </si>
  <si>
    <t>S02001861</t>
  </si>
  <si>
    <t>Kinning Park and Festival Park</t>
  </si>
  <si>
    <t>S02001862</t>
  </si>
  <si>
    <t>Kingston West and Dumbreck</t>
  </si>
  <si>
    <t>S02001863</t>
  </si>
  <si>
    <t>Pollokshields West</t>
  </si>
  <si>
    <t>S02001864</t>
  </si>
  <si>
    <t>Pollokshields East</t>
  </si>
  <si>
    <t>S02001865</t>
  </si>
  <si>
    <t>Govanhill West</t>
  </si>
  <si>
    <t>S02001866</t>
  </si>
  <si>
    <t>Govanhill East and Aikenhead</t>
  </si>
  <si>
    <t>S02001867</t>
  </si>
  <si>
    <t>Battlefield</t>
  </si>
  <si>
    <t>S02001868</t>
  </si>
  <si>
    <t>Strathbungo</t>
  </si>
  <si>
    <t>S02001869</t>
  </si>
  <si>
    <t>Maxwell Park</t>
  </si>
  <si>
    <t>S02001870</t>
  </si>
  <si>
    <t>Shawlands West</t>
  </si>
  <si>
    <t>S02001871</t>
  </si>
  <si>
    <t>Shawlands East</t>
  </si>
  <si>
    <t>S02001872</t>
  </si>
  <si>
    <t>Langside</t>
  </si>
  <si>
    <t>S02001873</t>
  </si>
  <si>
    <t>Pollokshaws</t>
  </si>
  <si>
    <t>S02001874</t>
  </si>
  <si>
    <t>Carnwadric West</t>
  </si>
  <si>
    <t>S02001875</t>
  </si>
  <si>
    <t>Carnwadric East</t>
  </si>
  <si>
    <t>S02001876</t>
  </si>
  <si>
    <t>Newlands</t>
  </si>
  <si>
    <t>S02001877</t>
  </si>
  <si>
    <t>Merrylee and Millbrae</t>
  </si>
  <si>
    <t>S02001878</t>
  </si>
  <si>
    <t>Muirend and Old Cathcart</t>
  </si>
  <si>
    <t>S02001879</t>
  </si>
  <si>
    <t>Carmunnock North</t>
  </si>
  <si>
    <t>S02001880</t>
  </si>
  <si>
    <t>Carmunnock South</t>
  </si>
  <si>
    <t>S02001881</t>
  </si>
  <si>
    <t>Glenwood South</t>
  </si>
  <si>
    <t>S02001882</t>
  </si>
  <si>
    <t>Glenwood North</t>
  </si>
  <si>
    <t>S02001883</t>
  </si>
  <si>
    <t>Castlemilk</t>
  </si>
  <si>
    <t>S02001884</t>
  </si>
  <si>
    <t>Kingspark South</t>
  </si>
  <si>
    <t>S02001885</t>
  </si>
  <si>
    <t>Kingspark North</t>
  </si>
  <si>
    <t>S02001886</t>
  </si>
  <si>
    <t>Cathcart</t>
  </si>
  <si>
    <t>S02001887</t>
  </si>
  <si>
    <t>Mount Florida</t>
  </si>
  <si>
    <t>S02001888</t>
  </si>
  <si>
    <t>Toryglen and Oatlands</t>
  </si>
  <si>
    <t>S02001889</t>
  </si>
  <si>
    <t>Gorbals and Hutchesontown</t>
  </si>
  <si>
    <t>S02001890</t>
  </si>
  <si>
    <t>Laurieston and Tradeston</t>
  </si>
  <si>
    <t>S02001891</t>
  </si>
  <si>
    <t>Calton and Gallowgate</t>
  </si>
  <si>
    <t>S02001892</t>
  </si>
  <si>
    <t>Bridgeton</t>
  </si>
  <si>
    <t>S02001893</t>
  </si>
  <si>
    <t>Dalmarnock</t>
  </si>
  <si>
    <t>S02001894</t>
  </si>
  <si>
    <t>Parkhead West and Barrowfield</t>
  </si>
  <si>
    <t>S02001895</t>
  </si>
  <si>
    <t>Parkhead East and Braidfauld North</t>
  </si>
  <si>
    <t>S02001896</t>
  </si>
  <si>
    <t>Braidfauld</t>
  </si>
  <si>
    <t>S02001897</t>
  </si>
  <si>
    <t>Shettleston South</t>
  </si>
  <si>
    <t>S02001898</t>
  </si>
  <si>
    <t>Carmyle and Mount Vernon South</t>
  </si>
  <si>
    <t>S02001899</t>
  </si>
  <si>
    <t>Mount Vernon North and Sandyhills</t>
  </si>
  <si>
    <t>S02001900</t>
  </si>
  <si>
    <t>Baillieston West</t>
  </si>
  <si>
    <t>S02001901</t>
  </si>
  <si>
    <t>Baillieston East</t>
  </si>
  <si>
    <t>S02001902</t>
  </si>
  <si>
    <t>Garrowhill West</t>
  </si>
  <si>
    <t>S02001903</t>
  </si>
  <si>
    <t>Garrowhill East and Swinton</t>
  </si>
  <si>
    <t>S02001904</t>
  </si>
  <si>
    <t>Easterhouse East</t>
  </si>
  <si>
    <t>S02001905</t>
  </si>
  <si>
    <t>Central Easterhouse</t>
  </si>
  <si>
    <t>S02001906</t>
  </si>
  <si>
    <t>Garthamlock, Auchinlea and Gartloch</t>
  </si>
  <si>
    <t>S02001907</t>
  </si>
  <si>
    <t>North Barlanark and Easterhouse South</t>
  </si>
  <si>
    <t>S02001908</t>
  </si>
  <si>
    <t>Barlanark</t>
  </si>
  <si>
    <t>S02001909</t>
  </si>
  <si>
    <t>Greenfield</t>
  </si>
  <si>
    <t>S02001910</t>
  </si>
  <si>
    <t>Shettleston North</t>
  </si>
  <si>
    <t>S02001911</t>
  </si>
  <si>
    <t>S02001912</t>
  </si>
  <si>
    <t>Old Shettleston and Parkhead North</t>
  </si>
  <si>
    <t>S02001913</t>
  </si>
  <si>
    <t>Carntyne</t>
  </si>
  <si>
    <t>S02001914</t>
  </si>
  <si>
    <t>Cranhill, Lightburn and Queenslie South</t>
  </si>
  <si>
    <t>S02001915</t>
  </si>
  <si>
    <t>Craigend and Ruchazie</t>
  </si>
  <si>
    <t>S02001916</t>
  </si>
  <si>
    <t>Riddrie and Hogganfield</t>
  </si>
  <si>
    <t>S02001917</t>
  </si>
  <si>
    <t>Blackhill and Barmulloch East</t>
  </si>
  <si>
    <t>S02001918</t>
  </si>
  <si>
    <t>Robroyston and Millerston</t>
  </si>
  <si>
    <t>S02001919</t>
  </si>
  <si>
    <t>Balornock</t>
  </si>
  <si>
    <t>S02001920</t>
  </si>
  <si>
    <t>Barmulloch</t>
  </si>
  <si>
    <t>S02001921</t>
  </si>
  <si>
    <t>Petershill</t>
  </si>
  <si>
    <t>S02001922</t>
  </si>
  <si>
    <t>Springburn</t>
  </si>
  <si>
    <t>S02001923</t>
  </si>
  <si>
    <t>Springburn East and Cowlairs</t>
  </si>
  <si>
    <t>S02001924</t>
  </si>
  <si>
    <t>Cowlairs and Port Dundas</t>
  </si>
  <si>
    <t>S02001925</t>
  </si>
  <si>
    <t>Sighthill</t>
  </si>
  <si>
    <t>S02001926</t>
  </si>
  <si>
    <t>Roystonhill, Blochairn, and Provanmill</t>
  </si>
  <si>
    <t>S02001927</t>
  </si>
  <si>
    <t>Dennistoun North</t>
  </si>
  <si>
    <t>S02001928</t>
  </si>
  <si>
    <t>Alexandra Parade</t>
  </si>
  <si>
    <t>S02001929</t>
  </si>
  <si>
    <t>Carntyne West and Haghill</t>
  </si>
  <si>
    <t>S02001930</t>
  </si>
  <si>
    <t>Dennistoun</t>
  </si>
  <si>
    <t>S02001931</t>
  </si>
  <si>
    <t>Gallowgate North and Bellgrove</t>
  </si>
  <si>
    <t>S02001932</t>
  </si>
  <si>
    <t>S02001933</t>
  </si>
  <si>
    <t>S02001934</t>
  </si>
  <si>
    <t>City Centre South</t>
  </si>
  <si>
    <t>S02001935</t>
  </si>
  <si>
    <t>Anderston</t>
  </si>
  <si>
    <t>S02001936</t>
  </si>
  <si>
    <t>Finnieston and Kelvinhaugh</t>
  </si>
  <si>
    <t>S02001937</t>
  </si>
  <si>
    <t>Woodlands</t>
  </si>
  <si>
    <t>S02001938</t>
  </si>
  <si>
    <t>S02001939</t>
  </si>
  <si>
    <t>Firhill</t>
  </si>
  <si>
    <t>S02001940</t>
  </si>
  <si>
    <t>Keppochhill</t>
  </si>
  <si>
    <t>S02001941</t>
  </si>
  <si>
    <t>Ruchill</t>
  </si>
  <si>
    <t>S02001942</t>
  </si>
  <si>
    <t>Possil Park</t>
  </si>
  <si>
    <t>S02001943</t>
  </si>
  <si>
    <t>Milton West</t>
  </si>
  <si>
    <t>S02001944</t>
  </si>
  <si>
    <t>Milton East</t>
  </si>
  <si>
    <t>S02001945</t>
  </si>
  <si>
    <t>Summerston Central and West</t>
  </si>
  <si>
    <t>S02001946</t>
  </si>
  <si>
    <t>Summerston North</t>
  </si>
  <si>
    <t>S02001947</t>
  </si>
  <si>
    <t>Maryhill East</t>
  </si>
  <si>
    <t>S02001948</t>
  </si>
  <si>
    <t>Maryhill West</t>
  </si>
  <si>
    <t>S02001949</t>
  </si>
  <si>
    <t>Wyndford</t>
  </si>
  <si>
    <t>S02001950</t>
  </si>
  <si>
    <t>Kelvindale</t>
  </si>
  <si>
    <t>S02001951</t>
  </si>
  <si>
    <t>North Kelvin</t>
  </si>
  <si>
    <t>S02001952</t>
  </si>
  <si>
    <t>Kelvingrove and University</t>
  </si>
  <si>
    <t>S02001953</t>
  </si>
  <si>
    <t>S02001954</t>
  </si>
  <si>
    <t>Glasgow Harbour and Partick South</t>
  </si>
  <si>
    <t>S02001955</t>
  </si>
  <si>
    <t>Partick</t>
  </si>
  <si>
    <t>S02001956</t>
  </si>
  <si>
    <t>Partickhill and Hyndland</t>
  </si>
  <si>
    <t>S02001957</t>
  </si>
  <si>
    <t>Dowanhill</t>
  </si>
  <si>
    <t>S02001958</t>
  </si>
  <si>
    <t>Kelvinside and Jordanhill</t>
  </si>
  <si>
    <t>S02001959</t>
  </si>
  <si>
    <t>Broomhill</t>
  </si>
  <si>
    <t>S02001960</t>
  </si>
  <si>
    <t>Victoria Park</t>
  </si>
  <si>
    <t>S02001961</t>
  </si>
  <si>
    <t>Whiteinch</t>
  </si>
  <si>
    <t>S02001962</t>
  </si>
  <si>
    <t>Scotstoun North and East</t>
  </si>
  <si>
    <t>S02001963</t>
  </si>
  <si>
    <t>Scotstoun South and West</t>
  </si>
  <si>
    <t>S02001964</t>
  </si>
  <si>
    <t>Yoker South</t>
  </si>
  <si>
    <t>S02001965</t>
  </si>
  <si>
    <t>Yoker North</t>
  </si>
  <si>
    <t>S02001966</t>
  </si>
  <si>
    <t>Knightswood West</t>
  </si>
  <si>
    <t>S02001967</t>
  </si>
  <si>
    <t>Knightswood East</t>
  </si>
  <si>
    <t>S02001968</t>
  </si>
  <si>
    <t>Knightswood Park West</t>
  </si>
  <si>
    <t>S02001969</t>
  </si>
  <si>
    <t>Knightswood Park East</t>
  </si>
  <si>
    <t>S02001970</t>
  </si>
  <si>
    <t>Anniesland East</t>
  </si>
  <si>
    <t>S02001971</t>
  </si>
  <si>
    <t>Anniesland West</t>
  </si>
  <si>
    <t>S02001972</t>
  </si>
  <si>
    <t>Blairdardie East</t>
  </si>
  <si>
    <t>S02001973</t>
  </si>
  <si>
    <t>Blairdardie West</t>
  </si>
  <si>
    <t>S02001974</t>
  </si>
  <si>
    <t>Drumchapel South</t>
  </si>
  <si>
    <t>S02001975</t>
  </si>
  <si>
    <t>Drumchapel North</t>
  </si>
  <si>
    <t>S02001976</t>
  </si>
  <si>
    <t>Drumry East</t>
  </si>
  <si>
    <t>S02001977</t>
  </si>
  <si>
    <t>Drumry West</t>
  </si>
  <si>
    <t>S02001978</t>
  </si>
  <si>
    <t>Lochaber West</t>
  </si>
  <si>
    <t>Highland</t>
  </si>
  <si>
    <t>S02001979</t>
  </si>
  <si>
    <t>Fort William North</t>
  </si>
  <si>
    <t>S02001980</t>
  </si>
  <si>
    <t>Fort William South</t>
  </si>
  <si>
    <t>S02001981</t>
  </si>
  <si>
    <t>Lochaber East and North</t>
  </si>
  <si>
    <t>S02001982</t>
  </si>
  <si>
    <t>Badenoch and Strathspey South</t>
  </si>
  <si>
    <t>S02001983</t>
  </si>
  <si>
    <t>Badenoch and Strathspey Central</t>
  </si>
  <si>
    <t>S02001984</t>
  </si>
  <si>
    <t>Badenoch and Strathspey North</t>
  </si>
  <si>
    <t>S02001985</t>
  </si>
  <si>
    <t>Nairn Rural</t>
  </si>
  <si>
    <t>S02001986</t>
  </si>
  <si>
    <t>Nairn East</t>
  </si>
  <si>
    <t>S02001987</t>
  </si>
  <si>
    <t>Nairn West</t>
  </si>
  <si>
    <t>S02001988</t>
  </si>
  <si>
    <t>Inverness East Rural</t>
  </si>
  <si>
    <t>S02001989</t>
  </si>
  <si>
    <t>Inverness Culloden and Balloch</t>
  </si>
  <si>
    <t>S02001990</t>
  </si>
  <si>
    <t>Inverness Smithton</t>
  </si>
  <si>
    <t>S02001991</t>
  </si>
  <si>
    <t>Inverness Westhill</t>
  </si>
  <si>
    <t>S02001992</t>
  </si>
  <si>
    <t>Inverness Inshes</t>
  </si>
  <si>
    <t>S02001993</t>
  </si>
  <si>
    <t>Inverness Slackbuie</t>
  </si>
  <si>
    <t>S02001994</t>
  </si>
  <si>
    <t>Inverness Lochardil and Holm Mains</t>
  </si>
  <si>
    <t>S02001995</t>
  </si>
  <si>
    <t>Inverness Drummond</t>
  </si>
  <si>
    <t>S02001996</t>
  </si>
  <si>
    <t>Inverness Hilton</t>
  </si>
  <si>
    <t>S02001997</t>
  </si>
  <si>
    <t>Inverness Drakies</t>
  </si>
  <si>
    <t>S02001998</t>
  </si>
  <si>
    <t>Inverness Central, Raigmore and Longman</t>
  </si>
  <si>
    <t>S02001999</t>
  </si>
  <si>
    <t>Inverness Crown and Haugh</t>
  </si>
  <si>
    <t>S02002000</t>
  </si>
  <si>
    <t>Inverness Ballifeary and Dalneigh</t>
  </si>
  <si>
    <t>S02002001</t>
  </si>
  <si>
    <t>Inverness Muirtown</t>
  </si>
  <si>
    <t>S02002002</t>
  </si>
  <si>
    <t>Inverness Merkinch</t>
  </si>
  <si>
    <t>S02002003</t>
  </si>
  <si>
    <t>Inverness Scorguie</t>
  </si>
  <si>
    <t>S02002004</t>
  </si>
  <si>
    <t>Inverness Kinmylies and South West</t>
  </si>
  <si>
    <t>S02002005</t>
  </si>
  <si>
    <t>Inverness West Rural</t>
  </si>
  <si>
    <t>S02002006</t>
  </si>
  <si>
    <t>Loch Ness</t>
  </si>
  <si>
    <t>S02002007</t>
  </si>
  <si>
    <t>Lochalsh</t>
  </si>
  <si>
    <t>S02002008</t>
  </si>
  <si>
    <t>Skye South</t>
  </si>
  <si>
    <t>S02002009</t>
  </si>
  <si>
    <t>Skye North East</t>
  </si>
  <si>
    <t>S02002010</t>
  </si>
  <si>
    <t>Skye North West</t>
  </si>
  <si>
    <t>S02002011</t>
  </si>
  <si>
    <t>Ross and Cromarty South West</t>
  </si>
  <si>
    <t>S02002012</t>
  </si>
  <si>
    <t>Ross and Cromarty North West</t>
  </si>
  <si>
    <t>S02002013</t>
  </si>
  <si>
    <t>Ross and Cromarty Central</t>
  </si>
  <si>
    <t>S02002014</t>
  </si>
  <si>
    <t>Ross and Cromarty East</t>
  </si>
  <si>
    <t>S02002015</t>
  </si>
  <si>
    <t>Muir of Ord</t>
  </si>
  <si>
    <t>S02002016</t>
  </si>
  <si>
    <t>Conon</t>
  </si>
  <si>
    <t>S02002017</t>
  </si>
  <si>
    <t>Dingwall</t>
  </si>
  <si>
    <t>S02002018</t>
  </si>
  <si>
    <t>Black Isle South</t>
  </si>
  <si>
    <t>S02002019</t>
  </si>
  <si>
    <t>Black Isle North</t>
  </si>
  <si>
    <t>S02002020</t>
  </si>
  <si>
    <t>Alness</t>
  </si>
  <si>
    <t>S02002021</t>
  </si>
  <si>
    <t>Invergordon</t>
  </si>
  <si>
    <t>S02002022</t>
  </si>
  <si>
    <t>Seaboard</t>
  </si>
  <si>
    <t>S02002023</t>
  </si>
  <si>
    <t>Tain</t>
  </si>
  <si>
    <t>S02002024</t>
  </si>
  <si>
    <t>Sutherland South</t>
  </si>
  <si>
    <t>S02002025</t>
  </si>
  <si>
    <t>Sutherland East</t>
  </si>
  <si>
    <t>S02002026</t>
  </si>
  <si>
    <t>Caithness South</t>
  </si>
  <si>
    <t>S02002027</t>
  </si>
  <si>
    <t>Wick South</t>
  </si>
  <si>
    <t>S02002028</t>
  </si>
  <si>
    <t>Wick North</t>
  </si>
  <si>
    <t>S02002029</t>
  </si>
  <si>
    <t>Caithness North East</t>
  </si>
  <si>
    <t>S02002030</t>
  </si>
  <si>
    <t>Caithness North West</t>
  </si>
  <si>
    <t>S02002031</t>
  </si>
  <si>
    <t>Thurso East</t>
  </si>
  <si>
    <t>S02002032</t>
  </si>
  <si>
    <t>Thurso West</t>
  </si>
  <si>
    <t>S02002033</t>
  </si>
  <si>
    <t>Sutherland North and West</t>
  </si>
  <si>
    <t>S02002034</t>
  </si>
  <si>
    <t>Kilmacolm Central</t>
  </si>
  <si>
    <t>Inverclyde</t>
  </si>
  <si>
    <t>S02002035</t>
  </si>
  <si>
    <t>Kilmacolm, Quarriers, Greenock Upper East/Central</t>
  </si>
  <si>
    <t>S02002036</t>
  </si>
  <si>
    <t>Inverkip and Wemyss Bay</t>
  </si>
  <si>
    <t>S02002037</t>
  </si>
  <si>
    <t>West Braeside, East Inverkip and West Gourock</t>
  </si>
  <si>
    <t>S02002038</t>
  </si>
  <si>
    <t>Gourock Upper and West Central and Upper Larkfield</t>
  </si>
  <si>
    <t>S02002039</t>
  </si>
  <si>
    <t>Gourock Central, Upper East and IRH</t>
  </si>
  <si>
    <t>S02002040</t>
  </si>
  <si>
    <t>Braeside, Branchton, Lower Larkfield and Ravenscraig</t>
  </si>
  <si>
    <t>S02002041</t>
  </si>
  <si>
    <t>Lower Bow and Larkfield, Fancy Farm, Mallard Bowl</t>
  </si>
  <si>
    <t>S02002042</t>
  </si>
  <si>
    <t>Gourock East, Greenock West and Lyle Road</t>
  </si>
  <si>
    <t>S02002043</t>
  </si>
  <si>
    <t>Greenock West and Central</t>
  </si>
  <si>
    <t>S02002044</t>
  </si>
  <si>
    <t>Bow Farm, Barrs Cottage, Cowdenknowes and Overton</t>
  </si>
  <si>
    <t>S02002045</t>
  </si>
  <si>
    <t>Greenock Upper Central</t>
  </si>
  <si>
    <t>S02002046</t>
  </si>
  <si>
    <t>Greenock Town Centre and East Central</t>
  </si>
  <si>
    <t>S02002047</t>
  </si>
  <si>
    <t>Greenock East</t>
  </si>
  <si>
    <t>S02002048</t>
  </si>
  <si>
    <t>Port Glasgow Upper, West and Central</t>
  </si>
  <si>
    <t>S02002049</t>
  </si>
  <si>
    <t>Port Glasgow Mid, East and Central</t>
  </si>
  <si>
    <t>S02002050</t>
  </si>
  <si>
    <t>Port Glasgow Upper East</t>
  </si>
  <si>
    <t>S02002051</t>
  </si>
  <si>
    <t>Rural South Midlothian</t>
  </si>
  <si>
    <t>Midlothian</t>
  </si>
  <si>
    <t>S02002052</t>
  </si>
  <si>
    <t>Penicuik Southeast</t>
  </si>
  <si>
    <t>S02002053</t>
  </si>
  <si>
    <t>Penicuik Southwest</t>
  </si>
  <si>
    <t>S02002054</t>
  </si>
  <si>
    <t>Penicuik East</t>
  </si>
  <si>
    <t>S02002055</t>
  </si>
  <si>
    <t>Penicuik North</t>
  </si>
  <si>
    <t>S02002056</t>
  </si>
  <si>
    <t>Pentland</t>
  </si>
  <si>
    <t>S02002057</t>
  </si>
  <si>
    <t>Roslin and Bilston</t>
  </si>
  <si>
    <t>S02002058</t>
  </si>
  <si>
    <t>Straiton</t>
  </si>
  <si>
    <t>S02002059</t>
  </si>
  <si>
    <t>Loanhead</t>
  </si>
  <si>
    <t>S02002060</t>
  </si>
  <si>
    <t>Bonnyrigg South</t>
  </si>
  <si>
    <t>S02002061</t>
  </si>
  <si>
    <t>Bonnyrigg North</t>
  </si>
  <si>
    <t>S02002062</t>
  </si>
  <si>
    <t>Newbattle and Dalhousie</t>
  </si>
  <si>
    <t>S02002063</t>
  </si>
  <si>
    <t>Eskbank</t>
  </si>
  <si>
    <t>S02002064</t>
  </si>
  <si>
    <t>Shawfair</t>
  </si>
  <si>
    <t>S02002065</t>
  </si>
  <si>
    <t>Thornybank</t>
  </si>
  <si>
    <t>S02002066</t>
  </si>
  <si>
    <t>Dalkeith</t>
  </si>
  <si>
    <t>S02002067</t>
  </si>
  <si>
    <t>Pathhead and Rural East Midlothian</t>
  </si>
  <si>
    <t>S02002068</t>
  </si>
  <si>
    <t>Easthouses</t>
  </si>
  <si>
    <t>S02002069</t>
  </si>
  <si>
    <t>Mayfield</t>
  </si>
  <si>
    <t>S02002070</t>
  </si>
  <si>
    <t>Newtongrange</t>
  </si>
  <si>
    <t>S02002071</t>
  </si>
  <si>
    <t>North Gorebridge</t>
  </si>
  <si>
    <t>S02002072</t>
  </si>
  <si>
    <t>Gorebridge and Middleton</t>
  </si>
  <si>
    <t>S02002073</t>
  </si>
  <si>
    <t>South Speyside and the Cabrach</t>
  </si>
  <si>
    <t>Moray</t>
  </si>
  <si>
    <t>S02002074</t>
  </si>
  <si>
    <t>North Speyside</t>
  </si>
  <si>
    <t>S02002075</t>
  </si>
  <si>
    <t>Rural Keith and Strathisla</t>
  </si>
  <si>
    <t>S02002076</t>
  </si>
  <si>
    <t>Keith and Fife Keith</t>
  </si>
  <si>
    <t>S02002077</t>
  </si>
  <si>
    <t>Cullen, Portknockie, Findochty, Drybridge and Berryhillock</t>
  </si>
  <si>
    <t>S02002078</t>
  </si>
  <si>
    <t>Buckie Central East</t>
  </si>
  <si>
    <t>S02002079</t>
  </si>
  <si>
    <t>Buckie West and Mains of Buckie</t>
  </si>
  <si>
    <t>S02002080</t>
  </si>
  <si>
    <t>Mosstodloch, Portgordon and seaward</t>
  </si>
  <si>
    <t>S02002081</t>
  </si>
  <si>
    <t>Fochabers, Aultmore, Clochan and Ordiquish</t>
  </si>
  <si>
    <t>S02002082</t>
  </si>
  <si>
    <t>Heldon West, Fogwatt to Inchberry</t>
  </si>
  <si>
    <t>S02002083</t>
  </si>
  <si>
    <t>Lhanbryde, Urquhart, Pitgavney and seaward</t>
  </si>
  <si>
    <t>S02002084</t>
  </si>
  <si>
    <t>Elgin Cathedral to Ashgrove and Pinefield</t>
  </si>
  <si>
    <t>S02002085</t>
  </si>
  <si>
    <t>New Elgin East</t>
  </si>
  <si>
    <t>S02002086</t>
  </si>
  <si>
    <t>New Elgin West</t>
  </si>
  <si>
    <t>S02002087</t>
  </si>
  <si>
    <t>Elgin Central West</t>
  </si>
  <si>
    <t>S02002088</t>
  </si>
  <si>
    <t>Elgin Bishopmill East and Ladyhill</t>
  </si>
  <si>
    <t>S02002089</t>
  </si>
  <si>
    <t>Elgin Bishopmill West and Newfield</t>
  </si>
  <si>
    <t>S02002090</t>
  </si>
  <si>
    <t>Lossiemouth East and Seatown</t>
  </si>
  <si>
    <t>S02002091</t>
  </si>
  <si>
    <t>Lossiemouth West</t>
  </si>
  <si>
    <t>S02002092</t>
  </si>
  <si>
    <t>Burghead, Roseisle and Laich</t>
  </si>
  <si>
    <t>S02002093</t>
  </si>
  <si>
    <t>Findhorn, Kinloss and Pluscarden Valley</t>
  </si>
  <si>
    <t>S02002094</t>
  </si>
  <si>
    <t>Forres Central East and seaward</t>
  </si>
  <si>
    <t>S02002095</t>
  </si>
  <si>
    <t>Forres South West and Mannachie</t>
  </si>
  <si>
    <t>S02002096</t>
  </si>
  <si>
    <t>Rafford, Dallas, Dyke to Dava</t>
  </si>
  <si>
    <t>S02002097</t>
  </si>
  <si>
    <t>Arran</t>
  </si>
  <si>
    <t>North Ayrshire</t>
  </si>
  <si>
    <t>S02002098</t>
  </si>
  <si>
    <t>Springside and Rural</t>
  </si>
  <si>
    <t>S02002099</t>
  </si>
  <si>
    <t>Irvine Tarryholme</t>
  </si>
  <si>
    <t>S02002100</t>
  </si>
  <si>
    <t>Dreghorn</t>
  </si>
  <si>
    <t>S02002101</t>
  </si>
  <si>
    <t>Irvine Broomlands</t>
  </si>
  <si>
    <t>S02002102</t>
  </si>
  <si>
    <t>Irvine Bourtreehill</t>
  </si>
  <si>
    <t>S02002103</t>
  </si>
  <si>
    <t>Irvine Girdle Toll and Staneca</t>
  </si>
  <si>
    <t>S02002104</t>
  </si>
  <si>
    <t>Irvine Perceton and Lawthorn</t>
  </si>
  <si>
    <t>S02002105</t>
  </si>
  <si>
    <t>Irvine Castlepark North</t>
  </si>
  <si>
    <t>S02002106</t>
  </si>
  <si>
    <t>Irvine Castlepark South</t>
  </si>
  <si>
    <t>S02002107</t>
  </si>
  <si>
    <t>Irvine East</t>
  </si>
  <si>
    <t>S02002108</t>
  </si>
  <si>
    <t>Irvine Central</t>
  </si>
  <si>
    <t>S02002109</t>
  </si>
  <si>
    <t>Irvine Fullarton</t>
  </si>
  <si>
    <t>S02002110</t>
  </si>
  <si>
    <t>Stevenston Ardeer</t>
  </si>
  <si>
    <t>S02002111</t>
  </si>
  <si>
    <t>Saltcoats Central</t>
  </si>
  <si>
    <t>S02002112</t>
  </si>
  <si>
    <t>Ardrossan Central</t>
  </si>
  <si>
    <t>S02002113</t>
  </si>
  <si>
    <t>Ardrossan North West</t>
  </si>
  <si>
    <t>S02002114</t>
  </si>
  <si>
    <t>Ardrossan North East</t>
  </si>
  <si>
    <t>S02002115</t>
  </si>
  <si>
    <t>Saltcoats North West</t>
  </si>
  <si>
    <t>S02002116</t>
  </si>
  <si>
    <t>Saltcoats North East</t>
  </si>
  <si>
    <t>S02002117</t>
  </si>
  <si>
    <t>Stevenston North West</t>
  </si>
  <si>
    <t>S02002118</t>
  </si>
  <si>
    <t>Stevenston Hayocks</t>
  </si>
  <si>
    <t>S02002119</t>
  </si>
  <si>
    <t>Kilwinning Whitehirst Park and Woodside</t>
  </si>
  <si>
    <t>S02002120</t>
  </si>
  <si>
    <t>Kilwinning Pennyburn</t>
  </si>
  <si>
    <t>S02002121</t>
  </si>
  <si>
    <t>Kilwinning West and Blacklands</t>
  </si>
  <si>
    <t>S02002122</t>
  </si>
  <si>
    <t>Kilwinning Central and North</t>
  </si>
  <si>
    <t>S02002123</t>
  </si>
  <si>
    <t>Dalry East and Rural</t>
  </si>
  <si>
    <t>S02002124</t>
  </si>
  <si>
    <t>Dalry West</t>
  </si>
  <si>
    <t>S02002125</t>
  </si>
  <si>
    <t>Fairlie and Rural</t>
  </si>
  <si>
    <t>S02002126</t>
  </si>
  <si>
    <t>West Kilbride and Seamill</t>
  </si>
  <si>
    <t>S02002127</t>
  </si>
  <si>
    <t>Largs South</t>
  </si>
  <si>
    <t>S02002128</t>
  </si>
  <si>
    <t>Largs Central and Cumbrae</t>
  </si>
  <si>
    <t>S02002129</t>
  </si>
  <si>
    <t>Largs North</t>
  </si>
  <si>
    <t>S02002130</t>
  </si>
  <si>
    <t>Skelmorlie and Rural</t>
  </si>
  <si>
    <t>S02002131</t>
  </si>
  <si>
    <t>Kilbirnie North</t>
  </si>
  <si>
    <t>S02002132</t>
  </si>
  <si>
    <t>Kilbirnie South and Longbar</t>
  </si>
  <si>
    <t>S02002133</t>
  </si>
  <si>
    <t>Beith West</t>
  </si>
  <si>
    <t>S02002134</t>
  </si>
  <si>
    <t>Beith East and Rural</t>
  </si>
  <si>
    <t>S02002135</t>
  </si>
  <si>
    <t>Overtown</t>
  </si>
  <si>
    <t>North Lanarkshire</t>
  </si>
  <si>
    <t>S02002136</t>
  </si>
  <si>
    <t>Netherton and Kirkhill</t>
  </si>
  <si>
    <t>S02002137</t>
  </si>
  <si>
    <t>S02002138</t>
  </si>
  <si>
    <t>Muirhouse and Knowetop</t>
  </si>
  <si>
    <t>S02002139</t>
  </si>
  <si>
    <t>Craigneuk Wishaw</t>
  </si>
  <si>
    <t>S02002140</t>
  </si>
  <si>
    <t>Pather</t>
  </si>
  <si>
    <t>S02002141</t>
  </si>
  <si>
    <t>Wishaw South</t>
  </si>
  <si>
    <t>S02002142</t>
  </si>
  <si>
    <t>Wishaw North</t>
  </si>
  <si>
    <t>S02002143</t>
  </si>
  <si>
    <t>Coltness</t>
  </si>
  <si>
    <t>S02002144</t>
  </si>
  <si>
    <t>Wishaw East</t>
  </si>
  <si>
    <t>S02002145</t>
  </si>
  <si>
    <t>Newmains</t>
  </si>
  <si>
    <t>S02002146</t>
  </si>
  <si>
    <t>Allanton - Newmains Rural</t>
  </si>
  <si>
    <t>S02002147</t>
  </si>
  <si>
    <t>Shotts</t>
  </si>
  <si>
    <t>S02002148</t>
  </si>
  <si>
    <t>Stane</t>
  </si>
  <si>
    <t>S02002149</t>
  </si>
  <si>
    <t>Harthill and Salsburgh</t>
  </si>
  <si>
    <t>S02002150</t>
  </si>
  <si>
    <t>Cleland</t>
  </si>
  <si>
    <t>S02002151</t>
  </si>
  <si>
    <t>Newarthill</t>
  </si>
  <si>
    <t>S02002152</t>
  </si>
  <si>
    <t>Carfin North</t>
  </si>
  <si>
    <t>S02002153</t>
  </si>
  <si>
    <t>Clydesdale and New Stevenston</t>
  </si>
  <si>
    <t>S02002154</t>
  </si>
  <si>
    <t>Carfin and Cleekhimin</t>
  </si>
  <si>
    <t>S02002155</t>
  </si>
  <si>
    <t>Motherwell South</t>
  </si>
  <si>
    <t>S02002156</t>
  </si>
  <si>
    <t>Ladywell</t>
  </si>
  <si>
    <t>S02002157</t>
  </si>
  <si>
    <t>Motherwell West</t>
  </si>
  <si>
    <t>S02002158</t>
  </si>
  <si>
    <t>Motherwell North</t>
  </si>
  <si>
    <t>S02002159</t>
  </si>
  <si>
    <t>Forgewood</t>
  </si>
  <si>
    <t>S02002160</t>
  </si>
  <si>
    <t>Holytown</t>
  </si>
  <si>
    <t>S02002161</t>
  </si>
  <si>
    <t>Milnwood</t>
  </si>
  <si>
    <t>S02002162</t>
  </si>
  <si>
    <t>Orbiston</t>
  </si>
  <si>
    <t>S02002163</t>
  </si>
  <si>
    <t>Bellshill South</t>
  </si>
  <si>
    <t>S02002164</t>
  </si>
  <si>
    <t>Hattonrigg</t>
  </si>
  <si>
    <t>S02002165</t>
  </si>
  <si>
    <t>Bellshill Central</t>
  </si>
  <si>
    <t>S02002166</t>
  </si>
  <si>
    <t>Fallside</t>
  </si>
  <si>
    <t>S02002167</t>
  </si>
  <si>
    <t>Viewpark</t>
  </si>
  <si>
    <t>S02002168</t>
  </si>
  <si>
    <t>Birkenshaw</t>
  </si>
  <si>
    <t>S02002169</t>
  </si>
  <si>
    <t>Kirkwood and Bargeddie</t>
  </si>
  <si>
    <t>S02002170</t>
  </si>
  <si>
    <t>Kirkshaws</t>
  </si>
  <si>
    <t>S02002171</t>
  </si>
  <si>
    <t>Dundyvan</t>
  </si>
  <si>
    <t>S02002172</t>
  </si>
  <si>
    <t>Drumpellier and Langloan</t>
  </si>
  <si>
    <t>S02002173</t>
  </si>
  <si>
    <t>Coatbridge West</t>
  </si>
  <si>
    <t>S02002174</t>
  </si>
  <si>
    <t>Townhead</t>
  </si>
  <si>
    <t>S02002175</t>
  </si>
  <si>
    <t>Sunnyside and Cliftonville</t>
  </si>
  <si>
    <t>S02002176</t>
  </si>
  <si>
    <t>Cliftonville</t>
  </si>
  <si>
    <t>S02002177</t>
  </si>
  <si>
    <t>Shawhead and Whifflet</t>
  </si>
  <si>
    <t>S02002178</t>
  </si>
  <si>
    <t>Greenend and Carnbroe</t>
  </si>
  <si>
    <t>S02002179</t>
  </si>
  <si>
    <t>Calderbank and Brownsburn</t>
  </si>
  <si>
    <t>S02002180</t>
  </si>
  <si>
    <t>Chapelhall West</t>
  </si>
  <si>
    <t>S02002181</t>
  </si>
  <si>
    <t>Chapelhall East</t>
  </si>
  <si>
    <t>S02002182</t>
  </si>
  <si>
    <t>Craigneuk Airdrie</t>
  </si>
  <si>
    <t>S02002183</t>
  </si>
  <si>
    <t>Petersburn</t>
  </si>
  <si>
    <t>S02002184</t>
  </si>
  <si>
    <t>Gartlea</t>
  </si>
  <si>
    <t>S02002185</t>
  </si>
  <si>
    <t>Cairnhill</t>
  </si>
  <si>
    <t>S02002186</t>
  </si>
  <si>
    <t>Coatdyke and Whinhall</t>
  </si>
  <si>
    <t>S02002187</t>
  </si>
  <si>
    <t>Thrashbush</t>
  </si>
  <si>
    <t>S02002188</t>
  </si>
  <si>
    <t>Airdrie North</t>
  </si>
  <si>
    <t>S02002189</t>
  </si>
  <si>
    <t>Drumgelloch</t>
  </si>
  <si>
    <t>S02002190</t>
  </si>
  <si>
    <t>Caldercruix and Plains</t>
  </si>
  <si>
    <t>S02002191</t>
  </si>
  <si>
    <t>Glenmavis and Greengairs</t>
  </si>
  <si>
    <t>S02002192</t>
  </si>
  <si>
    <t>Gartcosh and Marnock</t>
  </si>
  <si>
    <t>S02002193</t>
  </si>
  <si>
    <t>Cardowan and Millerston</t>
  </si>
  <si>
    <t>S02002194</t>
  </si>
  <si>
    <t>Stepps</t>
  </si>
  <si>
    <t>S02002195</t>
  </si>
  <si>
    <t>Chryston and Muirhead</t>
  </si>
  <si>
    <t>S02002196</t>
  </si>
  <si>
    <t>Moodiesburn West</t>
  </si>
  <si>
    <t>S02002197</t>
  </si>
  <si>
    <t>Moodiesburn East</t>
  </si>
  <si>
    <t>S02002198</t>
  </si>
  <si>
    <t>Westfield</t>
  </si>
  <si>
    <t>S02002199</t>
  </si>
  <si>
    <t>Condorrat</t>
  </si>
  <si>
    <t>S02002200</t>
  </si>
  <si>
    <t>Greenfaulds</t>
  </si>
  <si>
    <t>S02002201</t>
  </si>
  <si>
    <t>Seafar</t>
  </si>
  <si>
    <t>S02002202</t>
  </si>
  <si>
    <t>Cumbernauld Central</t>
  </si>
  <si>
    <t>S02002203</t>
  </si>
  <si>
    <t>Kildrum</t>
  </si>
  <si>
    <t>S02002204</t>
  </si>
  <si>
    <t>Abronhill South</t>
  </si>
  <si>
    <t>S02002205</t>
  </si>
  <si>
    <t>Abronhill North</t>
  </si>
  <si>
    <t>S02002206</t>
  </si>
  <si>
    <t>Village and Castlecary</t>
  </si>
  <si>
    <t>S02002207</t>
  </si>
  <si>
    <t>Carrickstone</t>
  </si>
  <si>
    <t>S02002208</t>
  </si>
  <si>
    <t>Balloch West</t>
  </si>
  <si>
    <t>S02002209</t>
  </si>
  <si>
    <t>Balloch East</t>
  </si>
  <si>
    <t>S02002210</t>
  </si>
  <si>
    <t>Kilsyth East and Croy</t>
  </si>
  <si>
    <t>S02002211</t>
  </si>
  <si>
    <t>Kilsyth Bogside</t>
  </si>
  <si>
    <t>S02002212</t>
  </si>
  <si>
    <t>Balmalloch</t>
  </si>
  <si>
    <t>S02002213</t>
  </si>
  <si>
    <t>Stromness, Sandwick and Stenness</t>
  </si>
  <si>
    <t>Orkney Islands</t>
  </si>
  <si>
    <t>S02002214</t>
  </si>
  <si>
    <t>West Mainland</t>
  </si>
  <si>
    <t>S02002215</t>
  </si>
  <si>
    <t>East Mainland</t>
  </si>
  <si>
    <t>S02002216</t>
  </si>
  <si>
    <t>West Kirkwall</t>
  </si>
  <si>
    <t>S02002217</t>
  </si>
  <si>
    <t>East Kirkwall</t>
  </si>
  <si>
    <t>S02002218</t>
  </si>
  <si>
    <t>Isles</t>
  </si>
  <si>
    <t>S02002219</t>
  </si>
  <si>
    <t>Powmill, Cleish and Scotlandwell</t>
  </si>
  <si>
    <t>Perth and Kinross</t>
  </si>
  <si>
    <t>S02002220</t>
  </si>
  <si>
    <t>Kinross</t>
  </si>
  <si>
    <t>S02002221</t>
  </si>
  <si>
    <t>Milnathort and Crook of Devon</t>
  </si>
  <si>
    <t>S02002222</t>
  </si>
  <si>
    <t>Muthill, Greenloaning and Gleneagles</t>
  </si>
  <si>
    <t>S02002223</t>
  </si>
  <si>
    <t>Auchterarder</t>
  </si>
  <si>
    <t>S02002224</t>
  </si>
  <si>
    <t>Comrie, Gilmerton and St Fillans</t>
  </si>
  <si>
    <t>S02002225</t>
  </si>
  <si>
    <t>Crieff North</t>
  </si>
  <si>
    <t>S02002226</t>
  </si>
  <si>
    <t>Crieff South</t>
  </si>
  <si>
    <t>S02002227</t>
  </si>
  <si>
    <t>Aberuthven and Almondbank</t>
  </si>
  <si>
    <t>S02002228</t>
  </si>
  <si>
    <t>Glenfarg, Dunning and Rhynd</t>
  </si>
  <si>
    <t>S02002229</t>
  </si>
  <si>
    <t>Bridge of Earn and Abernethy</t>
  </si>
  <si>
    <t>S02002230</t>
  </si>
  <si>
    <t>Moncrieffe and Friarton</t>
  </si>
  <si>
    <t>S02002231</t>
  </si>
  <si>
    <t>Viewlands, Craigie and Wellshill</t>
  </si>
  <si>
    <t>S02002232</t>
  </si>
  <si>
    <t>Burghmuir and Oakbank</t>
  </si>
  <si>
    <t>S02002233</t>
  </si>
  <si>
    <t>S02002234</t>
  </si>
  <si>
    <t>Letham</t>
  </si>
  <si>
    <t>S02002235</t>
  </si>
  <si>
    <t>Hillyland, Tulloch and Inveralmond</t>
  </si>
  <si>
    <t>S02002236</t>
  </si>
  <si>
    <t>North Muirton and Old Scone</t>
  </si>
  <si>
    <t>S02002237</t>
  </si>
  <si>
    <t>Muirton</t>
  </si>
  <si>
    <t>S02002238</t>
  </si>
  <si>
    <t>North Inch</t>
  </si>
  <si>
    <t>S02002239</t>
  </si>
  <si>
    <t>Central and South Inch</t>
  </si>
  <si>
    <t>S02002240</t>
  </si>
  <si>
    <t>Gannochy and Walnut Grove</t>
  </si>
  <si>
    <t>S02002241</t>
  </si>
  <si>
    <t>Scone</t>
  </si>
  <si>
    <t>S02002242</t>
  </si>
  <si>
    <t>Guildtown, Balbeggie and St Madoes</t>
  </si>
  <si>
    <t>S02002243</t>
  </si>
  <si>
    <t>Errol and Inchture</t>
  </si>
  <si>
    <t>S02002244</t>
  </si>
  <si>
    <t>Invergowrie, Longforgan and Abernyte</t>
  </si>
  <si>
    <t>S02002245</t>
  </si>
  <si>
    <t>Coupar Angus and Meigle</t>
  </si>
  <si>
    <t>S02002246</t>
  </si>
  <si>
    <t>Alyth</t>
  </si>
  <si>
    <t>S02002247</t>
  </si>
  <si>
    <t>Blair Atholl, Strathardle and Glenshee</t>
  </si>
  <si>
    <t>S02002248</t>
  </si>
  <si>
    <t>Blairgowrie East (Rattray)</t>
  </si>
  <si>
    <t>S02002249</t>
  </si>
  <si>
    <t>Blairgowrie West</t>
  </si>
  <si>
    <t>S02002250</t>
  </si>
  <si>
    <t>Stanley and Murthly</t>
  </si>
  <si>
    <t>S02002251</t>
  </si>
  <si>
    <t>Luncarty and Dunkeld</t>
  </si>
  <si>
    <t>S02002252</t>
  </si>
  <si>
    <t>Pitlochry</t>
  </si>
  <si>
    <t>S02002253</t>
  </si>
  <si>
    <t>Rannoch and Aberfeldy</t>
  </si>
  <si>
    <t>S02002254</t>
  </si>
  <si>
    <t>Lochwinnoch</t>
  </si>
  <si>
    <t>Renfrewshire</t>
  </si>
  <si>
    <t>S02002255</t>
  </si>
  <si>
    <t>Renfrewshire Rural South and Howwood</t>
  </si>
  <si>
    <t>S02002256</t>
  </si>
  <si>
    <t>Renfrewshire Rural North and Langbank</t>
  </si>
  <si>
    <t>S02002257</t>
  </si>
  <si>
    <t>Kilbarchan</t>
  </si>
  <si>
    <t>S02002258</t>
  </si>
  <si>
    <t>Johnstone South West</t>
  </si>
  <si>
    <t>S02002259</t>
  </si>
  <si>
    <t>Johnstone North West</t>
  </si>
  <si>
    <t>S02002260</t>
  </si>
  <si>
    <t>Johnstone North East</t>
  </si>
  <si>
    <t>S02002261</t>
  </si>
  <si>
    <t>Johnstone South East</t>
  </si>
  <si>
    <t>S02002262</t>
  </si>
  <si>
    <t>Elderslie and Phoenix</t>
  </si>
  <si>
    <t>S02002263</t>
  </si>
  <si>
    <t>Paisley Ferguslie</t>
  </si>
  <si>
    <t>S02002264</t>
  </si>
  <si>
    <t>Paisley North West</t>
  </si>
  <si>
    <t>S02002265</t>
  </si>
  <si>
    <t>Paisley West</t>
  </si>
  <si>
    <t>S02002266</t>
  </si>
  <si>
    <t>Paisley Foxbar</t>
  </si>
  <si>
    <t>S02002267</t>
  </si>
  <si>
    <t>Paisley South West</t>
  </si>
  <si>
    <t>S02002268</t>
  </si>
  <si>
    <t>Paisley Glenburn West</t>
  </si>
  <si>
    <t>S02002269</t>
  </si>
  <si>
    <t>Paisley Glenburn East</t>
  </si>
  <si>
    <t>S02002270</t>
  </si>
  <si>
    <t>Paisley South</t>
  </si>
  <si>
    <t>S02002271</t>
  </si>
  <si>
    <t>Paisley South East</t>
  </si>
  <si>
    <t>S02002272</t>
  </si>
  <si>
    <t>Paisley Dykebar</t>
  </si>
  <si>
    <t>S02002273</t>
  </si>
  <si>
    <t>Paisley East</t>
  </si>
  <si>
    <t>S02002274</t>
  </si>
  <si>
    <t>Paisley Central</t>
  </si>
  <si>
    <t>S02002275</t>
  </si>
  <si>
    <t>Paisley North East</t>
  </si>
  <si>
    <t>S02002276</t>
  </si>
  <si>
    <t>Paisley Ralston</t>
  </si>
  <si>
    <t>S02002277</t>
  </si>
  <si>
    <t>Paisley Gallowhill and Hillington</t>
  </si>
  <si>
    <t>S02002278</t>
  </si>
  <si>
    <t>Paisley North</t>
  </si>
  <si>
    <t>S02002279</t>
  </si>
  <si>
    <t>Renfrew West</t>
  </si>
  <si>
    <t>S02002280</t>
  </si>
  <si>
    <t>Renfrew South</t>
  </si>
  <si>
    <t>S02002281</t>
  </si>
  <si>
    <t>Renfrew East</t>
  </si>
  <si>
    <t>S02002282</t>
  </si>
  <si>
    <t>Renfrew North</t>
  </si>
  <si>
    <t>S02002283</t>
  </si>
  <si>
    <t>Erskine East and Inchinnan</t>
  </si>
  <si>
    <t>S02002284</t>
  </si>
  <si>
    <t>Erskine Central</t>
  </si>
  <si>
    <t>S02002285</t>
  </si>
  <si>
    <t>Erskine West</t>
  </si>
  <si>
    <t>S02002286</t>
  </si>
  <si>
    <t>Bishopton</t>
  </si>
  <si>
    <t>S02002287</t>
  </si>
  <si>
    <t>Linwood South</t>
  </si>
  <si>
    <t>S02002288</t>
  </si>
  <si>
    <t>Linwood North</t>
  </si>
  <si>
    <t>S02002289</t>
  </si>
  <si>
    <t>Houston South</t>
  </si>
  <si>
    <t>S02002290</t>
  </si>
  <si>
    <t>Houston North</t>
  </si>
  <si>
    <t>S02002291</t>
  </si>
  <si>
    <t>Bridge of Weir</t>
  </si>
  <si>
    <t>S02002292</t>
  </si>
  <si>
    <t>Tweeddale West Area</t>
  </si>
  <si>
    <t>Scottish Borders</t>
  </si>
  <si>
    <t>S02002293</t>
  </si>
  <si>
    <t>Peebles North</t>
  </si>
  <si>
    <t>S02002294</t>
  </si>
  <si>
    <t>Peebles South</t>
  </si>
  <si>
    <t>S02002295</t>
  </si>
  <si>
    <t>Tweeddale East Area</t>
  </si>
  <si>
    <t>S02002296</t>
  </si>
  <si>
    <t>Earlston Stow and Clovernfords Area</t>
  </si>
  <si>
    <t>S02002297</t>
  </si>
  <si>
    <t>Galashiels North</t>
  </si>
  <si>
    <t>S02002298</t>
  </si>
  <si>
    <t>Galashiels West</t>
  </si>
  <si>
    <t>S02002299</t>
  </si>
  <si>
    <t>Galashiels South</t>
  </si>
  <si>
    <t>S02002300</t>
  </si>
  <si>
    <t>Langlee</t>
  </si>
  <si>
    <t>S02002301</t>
  </si>
  <si>
    <t>Melrose and Tweedbank Area</t>
  </si>
  <si>
    <t>S02002302</t>
  </si>
  <si>
    <t>Lauder and Area</t>
  </si>
  <si>
    <t>S02002303</t>
  </si>
  <si>
    <t>Berwickshire Central</t>
  </si>
  <si>
    <t>S02002304</t>
  </si>
  <si>
    <t>Duns</t>
  </si>
  <si>
    <t>S02002305</t>
  </si>
  <si>
    <t>Berwickshire East</t>
  </si>
  <si>
    <t>S02002306</t>
  </si>
  <si>
    <t>Eyemouth</t>
  </si>
  <si>
    <t>S02002307</t>
  </si>
  <si>
    <t>Chirnside and Area</t>
  </si>
  <si>
    <t>S02002308</t>
  </si>
  <si>
    <t>Coldstream and Area</t>
  </si>
  <si>
    <t>S02002309</t>
  </si>
  <si>
    <t>Cheviot East</t>
  </si>
  <si>
    <t>S02002310</t>
  </si>
  <si>
    <t>Kelso North</t>
  </si>
  <si>
    <t>S02002311</t>
  </si>
  <si>
    <t>Kelso South</t>
  </si>
  <si>
    <t>S02002312</t>
  </si>
  <si>
    <t>Cheviot West</t>
  </si>
  <si>
    <t>S02002313</t>
  </si>
  <si>
    <t>St Boswells and Newtown Area</t>
  </si>
  <si>
    <t>S02002314</t>
  </si>
  <si>
    <t>Jedburgh</t>
  </si>
  <si>
    <t>S02002315</t>
  </si>
  <si>
    <t>Denholm and Hermitage</t>
  </si>
  <si>
    <t>S02002316</t>
  </si>
  <si>
    <t>Burnfoot</t>
  </si>
  <si>
    <t>S02002317</t>
  </si>
  <si>
    <t>Hawick Central</t>
  </si>
  <si>
    <t>S02002318</t>
  </si>
  <si>
    <t>Hawick West End</t>
  </si>
  <si>
    <t>S02002319</t>
  </si>
  <si>
    <t>Hawick North</t>
  </si>
  <si>
    <t>S02002320</t>
  </si>
  <si>
    <t>Ettrick Yarrow and Liliesleaf Area</t>
  </si>
  <si>
    <t>S02002321</t>
  </si>
  <si>
    <t>Selkirk</t>
  </si>
  <si>
    <t>S02002322</t>
  </si>
  <si>
    <t>Shetland South</t>
  </si>
  <si>
    <t>Shetland Islands</t>
  </si>
  <si>
    <t>S02002323</t>
  </si>
  <si>
    <t>Lerwick South</t>
  </si>
  <si>
    <t>S02002324</t>
  </si>
  <si>
    <t>Lerwick North</t>
  </si>
  <si>
    <t>S02002325</t>
  </si>
  <si>
    <t>Central Shetland</t>
  </si>
  <si>
    <t>S02002326</t>
  </si>
  <si>
    <t>East and West Mainland</t>
  </si>
  <si>
    <t>S02002327</t>
  </si>
  <si>
    <t>North Mainland</t>
  </si>
  <si>
    <t>S02002328</t>
  </si>
  <si>
    <t>North and East Isles</t>
  </si>
  <si>
    <t>S02002329</t>
  </si>
  <si>
    <t>Carrick South</t>
  </si>
  <si>
    <t>South Ayrshire</t>
  </si>
  <si>
    <t>S02002330</t>
  </si>
  <si>
    <t>Girvan Glendoune</t>
  </si>
  <si>
    <t>S02002331</t>
  </si>
  <si>
    <t>Girvan Ailsa</t>
  </si>
  <si>
    <t>S02002332</t>
  </si>
  <si>
    <t>Maybole</t>
  </si>
  <si>
    <t>S02002333</t>
  </si>
  <si>
    <t>Carrick North</t>
  </si>
  <si>
    <t>S02002334</t>
  </si>
  <si>
    <t>Coylton</t>
  </si>
  <si>
    <t>S02002335</t>
  </si>
  <si>
    <t>Alloway and Doonfoot</t>
  </si>
  <si>
    <t>S02002336</t>
  </si>
  <si>
    <t>Castlehill and Kincaidston</t>
  </si>
  <si>
    <t>S02002337</t>
  </si>
  <si>
    <t>Belmont</t>
  </si>
  <si>
    <t>S02002338</t>
  </si>
  <si>
    <t>Holmston and Forehill</t>
  </si>
  <si>
    <t>S02002339</t>
  </si>
  <si>
    <t>Ayr South Harbour and Town Centre</t>
  </si>
  <si>
    <t>S02002340</t>
  </si>
  <si>
    <t>Ayr North Harbour, Wallacetown and Newton South</t>
  </si>
  <si>
    <t>S02002341</t>
  </si>
  <si>
    <t>Craigie</t>
  </si>
  <si>
    <t>S02002342</t>
  </si>
  <si>
    <t>Dalmilling</t>
  </si>
  <si>
    <t>S02002343</t>
  </si>
  <si>
    <t>Lochside, Braehead and Whitletts</t>
  </si>
  <si>
    <t>S02002344</t>
  </si>
  <si>
    <t>Newton North</t>
  </si>
  <si>
    <t>S02002345</t>
  </si>
  <si>
    <t>Heathfield</t>
  </si>
  <si>
    <t>S02002346</t>
  </si>
  <si>
    <t>Prestwick West</t>
  </si>
  <si>
    <t>S02002347</t>
  </si>
  <si>
    <t>Prestwick East</t>
  </si>
  <si>
    <t>S02002348</t>
  </si>
  <si>
    <t>Prestwick Airport and Monkton</t>
  </si>
  <si>
    <t>S02002349</t>
  </si>
  <si>
    <t>Annbank, Mossblown and Tarbolton - the Coalfields</t>
  </si>
  <si>
    <t>S02002350</t>
  </si>
  <si>
    <t>Dundonald, Loans and Symington</t>
  </si>
  <si>
    <t>S02002351</t>
  </si>
  <si>
    <t>Muirhead</t>
  </si>
  <si>
    <t>S02002352</t>
  </si>
  <si>
    <t>Barassie</t>
  </si>
  <si>
    <t>S02002353</t>
  </si>
  <si>
    <t>Troon</t>
  </si>
  <si>
    <t>S02002354</t>
  </si>
  <si>
    <t>Clydesdale South</t>
  </si>
  <si>
    <t>South Lanarkshire</t>
  </si>
  <si>
    <t>S02002355</t>
  </si>
  <si>
    <t>Biggar, Symington, Thankerton and Dolphinton</t>
  </si>
  <si>
    <t>S02002356</t>
  </si>
  <si>
    <t>Carstairs, Carstairs Junction and Carnwath</t>
  </si>
  <si>
    <t>S02002357</t>
  </si>
  <si>
    <t>Forth, Braehead and Auchengray</t>
  </si>
  <si>
    <t>S02002358</t>
  </si>
  <si>
    <t>S02002359</t>
  </si>
  <si>
    <t>Carluke West</t>
  </si>
  <si>
    <t>S02002360</t>
  </si>
  <si>
    <t>Carluke North</t>
  </si>
  <si>
    <t>S02002361</t>
  </si>
  <si>
    <t>Carluke East</t>
  </si>
  <si>
    <t>S02002362</t>
  </si>
  <si>
    <t>Carluke South</t>
  </si>
  <si>
    <t>S02002363</t>
  </si>
  <si>
    <t>Crossford, Braidwood and Yieldshields</t>
  </si>
  <si>
    <t>S02002364</t>
  </si>
  <si>
    <t>Lanark North West</t>
  </si>
  <si>
    <t>S02002365</t>
  </si>
  <si>
    <t>Lanark North East</t>
  </si>
  <si>
    <t>S02002366</t>
  </si>
  <si>
    <t>Lanark South</t>
  </si>
  <si>
    <t>S02002367</t>
  </si>
  <si>
    <t>Hazelbank and Kirkfieldbank</t>
  </si>
  <si>
    <t>S02002368</t>
  </si>
  <si>
    <t>Douglas, Coalburn and Rigside</t>
  </si>
  <si>
    <t>S02002369</t>
  </si>
  <si>
    <t>Lesmahagow</t>
  </si>
  <si>
    <t>S02002370</t>
  </si>
  <si>
    <t>Kirkmuirhill and Blackwood</t>
  </si>
  <si>
    <t>S02002371</t>
  </si>
  <si>
    <t>Ashgill and Netherburn</t>
  </si>
  <si>
    <t>S02002372</t>
  </si>
  <si>
    <t>Merryton and Meadowhill</t>
  </si>
  <si>
    <t>S02002373</t>
  </si>
  <si>
    <t>Larkhall Central, Raploch, Millheugh and Burnhead</t>
  </si>
  <si>
    <t>S02002374</t>
  </si>
  <si>
    <t>Hareleeshill</t>
  </si>
  <si>
    <t>S02002375</t>
  </si>
  <si>
    <t>Strutherhill</t>
  </si>
  <si>
    <t>S02002376</t>
  </si>
  <si>
    <t>Stonehouse</t>
  </si>
  <si>
    <t>S02002377</t>
  </si>
  <si>
    <t>Strathaven South</t>
  </si>
  <si>
    <t>S02002378</t>
  </si>
  <si>
    <t>Strathaven North</t>
  </si>
  <si>
    <t>S02002379</t>
  </si>
  <si>
    <t>Chapelton, Glengavel and Sandford</t>
  </si>
  <si>
    <t>S02002380</t>
  </si>
  <si>
    <t>Glassford, Quarter and Allanton</t>
  </si>
  <si>
    <t>S02002381</t>
  </si>
  <si>
    <t>Eddlewood</t>
  </si>
  <si>
    <t>S02002382</t>
  </si>
  <si>
    <t>Low Waters</t>
  </si>
  <si>
    <t>S02002383</t>
  </si>
  <si>
    <t>Silvertonhill</t>
  </si>
  <si>
    <t>S02002384</t>
  </si>
  <si>
    <t>Hamilton Centre and Low Parks</t>
  </si>
  <si>
    <t>S02002385</t>
  </si>
  <si>
    <t>Laighstonehall</t>
  </si>
  <si>
    <t>S02002386</t>
  </si>
  <si>
    <t>Fairhill</t>
  </si>
  <si>
    <t>S02002387</t>
  </si>
  <si>
    <t>Woodhead and Meikle Earnock</t>
  </si>
  <si>
    <t>S02002388</t>
  </si>
  <si>
    <t>Little Earnock</t>
  </si>
  <si>
    <t>S02002389</t>
  </si>
  <si>
    <t>Earnock</t>
  </si>
  <si>
    <t>S02002390</t>
  </si>
  <si>
    <t>Hillhouse</t>
  </si>
  <si>
    <t>S02002391</t>
  </si>
  <si>
    <t>High Blantyre</t>
  </si>
  <si>
    <t>S02002392</t>
  </si>
  <si>
    <t>Blantyre South and Wheatlands</t>
  </si>
  <si>
    <t>S02002393</t>
  </si>
  <si>
    <t>Low Blantyre and Bardykes</t>
  </si>
  <si>
    <t>S02002394</t>
  </si>
  <si>
    <t>Blantytre North and Coatshill</t>
  </si>
  <si>
    <t>S02002395</t>
  </si>
  <si>
    <t>Burnbank North</t>
  </si>
  <si>
    <t>S02002396</t>
  </si>
  <si>
    <t>Burnbank Central and Udston</t>
  </si>
  <si>
    <t>S02002397</t>
  </si>
  <si>
    <t>Burnbank South and Chantinghall</t>
  </si>
  <si>
    <t>S02002398</t>
  </si>
  <si>
    <t>Whitehill</t>
  </si>
  <si>
    <t>S02002399</t>
  </si>
  <si>
    <t>Bothwell South</t>
  </si>
  <si>
    <t>S02002400</t>
  </si>
  <si>
    <t>Bothwell North</t>
  </si>
  <si>
    <t>S02002401</t>
  </si>
  <si>
    <t>Uddingston and Gardenside</t>
  </si>
  <si>
    <t>S02002402</t>
  </si>
  <si>
    <t>Halfway, Hallside and Drumsagard</t>
  </si>
  <si>
    <t>S02002403</t>
  </si>
  <si>
    <t>Westburn and Newton</t>
  </si>
  <si>
    <t>S02002404</t>
  </si>
  <si>
    <t>Vicarland and Cairns</t>
  </si>
  <si>
    <t>S02002405</t>
  </si>
  <si>
    <t>Whitlawburn and Greenlees</t>
  </si>
  <si>
    <t>S02002406</t>
  </si>
  <si>
    <t>Cambuslang Central</t>
  </si>
  <si>
    <t>S02002407</t>
  </si>
  <si>
    <t>Burgh, Eastfield and Silverbank</t>
  </si>
  <si>
    <t>S02002408</t>
  </si>
  <si>
    <t>Farme Cross and Gallowflat North</t>
  </si>
  <si>
    <t>S02002409</t>
  </si>
  <si>
    <t>Shawfield and Clincarthill</t>
  </si>
  <si>
    <t>S02002410</t>
  </si>
  <si>
    <t>Burnhill and Bankhead North</t>
  </si>
  <si>
    <t>S02002411</t>
  </si>
  <si>
    <t>Bankhead South</t>
  </si>
  <si>
    <t>S02002412</t>
  </si>
  <si>
    <t>Spittal</t>
  </si>
  <si>
    <t>S02002413</t>
  </si>
  <si>
    <t>High Crosshill</t>
  </si>
  <si>
    <t>S02002414</t>
  </si>
  <si>
    <t>Burnside and Springhall</t>
  </si>
  <si>
    <t>S02002415</t>
  </si>
  <si>
    <t>Fernhill and Cathkin</t>
  </si>
  <si>
    <t>S02002416</t>
  </si>
  <si>
    <t>Nerston and EK Landward Area</t>
  </si>
  <si>
    <t>S02002417</t>
  </si>
  <si>
    <t>Calderwood East</t>
  </si>
  <si>
    <t>S02002418</t>
  </si>
  <si>
    <t>Calderwood Central</t>
  </si>
  <si>
    <t>S02002419</t>
  </si>
  <si>
    <t>Calderwood West and Nerston</t>
  </si>
  <si>
    <t>S02002420</t>
  </si>
  <si>
    <t>St Leonards North</t>
  </si>
  <si>
    <t>S02002421</t>
  </si>
  <si>
    <t>St Leonards South</t>
  </si>
  <si>
    <t>S02002422</t>
  </si>
  <si>
    <t>East Mains</t>
  </si>
  <si>
    <t>S02002423</t>
  </si>
  <si>
    <t>West Mains</t>
  </si>
  <si>
    <t>S02002424</t>
  </si>
  <si>
    <t>Stewartfield East</t>
  </si>
  <si>
    <t>S02002425</t>
  </si>
  <si>
    <t>Stewartfield West</t>
  </si>
  <si>
    <t>S02002426</t>
  </si>
  <si>
    <t>Thorntonhall, Jackton and Gardenhall</t>
  </si>
  <si>
    <t>S02002427</t>
  </si>
  <si>
    <t>Hairmyres and Westwood West</t>
  </si>
  <si>
    <t>S02002428</t>
  </si>
  <si>
    <t>Mossneuk and Newlandsmuir</t>
  </si>
  <si>
    <t>S02002429</t>
  </si>
  <si>
    <t>Crosshouse and Lindsayfield</t>
  </si>
  <si>
    <t>S02002430</t>
  </si>
  <si>
    <t>Whitehills West</t>
  </si>
  <si>
    <t>S02002431</t>
  </si>
  <si>
    <t>Greenhills</t>
  </si>
  <si>
    <t>S02002432</t>
  </si>
  <si>
    <t>Westwood South</t>
  </si>
  <si>
    <t>S02002433</t>
  </si>
  <si>
    <t>Westwood East</t>
  </si>
  <si>
    <t>S02002434</t>
  </si>
  <si>
    <t>The Murray</t>
  </si>
  <si>
    <t>S02002435</t>
  </si>
  <si>
    <t>Birniehill, Kelvin and Whitehills East</t>
  </si>
  <si>
    <t>S02002436</t>
  </si>
  <si>
    <t>Blane Valley</t>
  </si>
  <si>
    <t>Stirling</t>
  </si>
  <si>
    <t>S02002437</t>
  </si>
  <si>
    <t>Balfron and Drymen</t>
  </si>
  <si>
    <t>S02002438</t>
  </si>
  <si>
    <t>Kippen and Fintry</t>
  </si>
  <si>
    <t>S02002439</t>
  </si>
  <si>
    <t>Cambusbarron</t>
  </si>
  <si>
    <t>S02002440</t>
  </si>
  <si>
    <t>Plean and Rural SE</t>
  </si>
  <si>
    <t>S02002441</t>
  </si>
  <si>
    <t>Cowie</t>
  </si>
  <si>
    <t>S02002442</t>
  </si>
  <si>
    <t>Fallin</t>
  </si>
  <si>
    <t>S02002443</t>
  </si>
  <si>
    <t>Bannockburn</t>
  </si>
  <si>
    <t>S02002444</t>
  </si>
  <si>
    <t>Hillpark</t>
  </si>
  <si>
    <t>S02002445</t>
  </si>
  <si>
    <t>Broomridge</t>
  </si>
  <si>
    <t>S02002446</t>
  </si>
  <si>
    <t>Borestone</t>
  </si>
  <si>
    <t>S02002447</t>
  </si>
  <si>
    <t>King's Park and Torbrex</t>
  </si>
  <si>
    <t>S02002448</t>
  </si>
  <si>
    <t>Braehead</t>
  </si>
  <si>
    <t>S02002449</t>
  </si>
  <si>
    <t>S02002450</t>
  </si>
  <si>
    <t>Raploch</t>
  </si>
  <si>
    <t>S02002451</t>
  </si>
  <si>
    <t>Cornton</t>
  </si>
  <si>
    <t>S02002452</t>
  </si>
  <si>
    <t>Causewayhead</t>
  </si>
  <si>
    <t>S02002453</t>
  </si>
  <si>
    <t>Bridge of Allan and University</t>
  </si>
  <si>
    <t>S02002454</t>
  </si>
  <si>
    <t>Forth</t>
  </si>
  <si>
    <t>S02002455</t>
  </si>
  <si>
    <t>Dunblane East</t>
  </si>
  <si>
    <t>S02002456</t>
  </si>
  <si>
    <t>Dunblane West</t>
  </si>
  <si>
    <t>S02002457</t>
  </si>
  <si>
    <t>Carse of Stirling</t>
  </si>
  <si>
    <t>S02002458</t>
  </si>
  <si>
    <t>Callander and Trossachs</t>
  </si>
  <si>
    <t>S02002459</t>
  </si>
  <si>
    <t>S02002460</t>
  </si>
  <si>
    <t>West Dunbartonshire</t>
  </si>
  <si>
    <t>S02002461</t>
  </si>
  <si>
    <t>S02002462</t>
  </si>
  <si>
    <t>S02002463</t>
  </si>
  <si>
    <t>S02002464</t>
  </si>
  <si>
    <t>S02002465</t>
  </si>
  <si>
    <t>S02002466</t>
  </si>
  <si>
    <t>S02002467</t>
  </si>
  <si>
    <t>S02002468</t>
  </si>
  <si>
    <t>S02002469</t>
  </si>
  <si>
    <t>S02002470</t>
  </si>
  <si>
    <t>S02002471</t>
  </si>
  <si>
    <t>S02002472</t>
  </si>
  <si>
    <t>S02002473</t>
  </si>
  <si>
    <t>S02002474</t>
  </si>
  <si>
    <t>S02002475</t>
  </si>
  <si>
    <t>S02002476</t>
  </si>
  <si>
    <t>S02002477</t>
  </si>
  <si>
    <t>S02002478</t>
  </si>
  <si>
    <t>Fauldhouse</t>
  </si>
  <si>
    <t>West Lothian</t>
  </si>
  <si>
    <t>S02002479</t>
  </si>
  <si>
    <t>Breich Valley</t>
  </si>
  <si>
    <t>S02002480</t>
  </si>
  <si>
    <t>West Calder and Polbeth</t>
  </si>
  <si>
    <t>S02002481</t>
  </si>
  <si>
    <t>Bellsquarry, Adambrae and Kirkton</t>
  </si>
  <si>
    <t>S02002482</t>
  </si>
  <si>
    <t>Bankton and Murieston</t>
  </si>
  <si>
    <t>S02002483</t>
  </si>
  <si>
    <t>Dedridge East</t>
  </si>
  <si>
    <t>S02002484</t>
  </si>
  <si>
    <t>Mid Calder and Kirknewton</t>
  </si>
  <si>
    <t>S02002485</t>
  </si>
  <si>
    <t>East Calder</t>
  </si>
  <si>
    <t>S02002486</t>
  </si>
  <si>
    <t>Pumpherston and Uphall Station</t>
  </si>
  <si>
    <t>S02002487</t>
  </si>
  <si>
    <t>Craigshill</t>
  </si>
  <si>
    <t>S02002488</t>
  </si>
  <si>
    <t>Howden</t>
  </si>
  <si>
    <t>S02002489</t>
  </si>
  <si>
    <t>Livingston Village and Eliburn South</t>
  </si>
  <si>
    <t>S02002490</t>
  </si>
  <si>
    <t>S02002491</t>
  </si>
  <si>
    <t>Knightsridge</t>
  </si>
  <si>
    <t>S02002492</t>
  </si>
  <si>
    <t>Knightsridge and Deans North</t>
  </si>
  <si>
    <t>S02002493</t>
  </si>
  <si>
    <t>Deans</t>
  </si>
  <si>
    <t>S02002494</t>
  </si>
  <si>
    <t>Carmondean and Eliburn North</t>
  </si>
  <si>
    <t>S02002495</t>
  </si>
  <si>
    <t>Seafield</t>
  </si>
  <si>
    <t>S02002496</t>
  </si>
  <si>
    <t>S02002497</t>
  </si>
  <si>
    <t>Blaeberry Hill and East Whitburn</t>
  </si>
  <si>
    <t>S02002498</t>
  </si>
  <si>
    <t>Whitburn Central</t>
  </si>
  <si>
    <t>S02002499</t>
  </si>
  <si>
    <t>Whitburn, Croftmalloch and Greenrigg</t>
  </si>
  <si>
    <t>S02002500</t>
  </si>
  <si>
    <t>Armadale</t>
  </si>
  <si>
    <t>S02002501</t>
  </si>
  <si>
    <t>Armadale South</t>
  </si>
  <si>
    <t>S02002502</t>
  </si>
  <si>
    <t>Bathgate, Wester Inch and Inchcross</t>
  </si>
  <si>
    <t>S02002503</t>
  </si>
  <si>
    <t>Bathgate and Boghall</t>
  </si>
  <si>
    <t>S02002504</t>
  </si>
  <si>
    <t>Bathgate East</t>
  </si>
  <si>
    <t>S02002505</t>
  </si>
  <si>
    <t>Bathgate West</t>
  </si>
  <si>
    <t>S02002506</t>
  </si>
  <si>
    <t>Blackridge, Westfield and Torphichen</t>
  </si>
  <si>
    <t>S02002507</t>
  </si>
  <si>
    <t>Linlithgow South</t>
  </si>
  <si>
    <t>S02002508</t>
  </si>
  <si>
    <t>Linlithgow Bridge</t>
  </si>
  <si>
    <t>S02002509</t>
  </si>
  <si>
    <t>Linlithgow North</t>
  </si>
  <si>
    <t>S02002510</t>
  </si>
  <si>
    <t>Winchburgh, Bridgend and Philpstoun</t>
  </si>
  <si>
    <t>S02002511</t>
  </si>
  <si>
    <t>Broxburn Kirkhill</t>
  </si>
  <si>
    <t>S02002512</t>
  </si>
  <si>
    <t>Uphall, Dechmont and Ecclesmachan</t>
  </si>
  <si>
    <t>S02002513</t>
  </si>
  <si>
    <t>Broxburn South</t>
  </si>
  <si>
    <t>S02002514</t>
  </si>
  <si>
    <t>Broxburn East</t>
  </si>
  <si>
    <t>Crude rate of mortality per 100,000 population</t>
  </si>
  <si>
    <t>1 - Managers, Directors and Senior Officials</t>
  </si>
  <si>
    <t>2 - Professional Occupations</t>
  </si>
  <si>
    <t>3 - Associate Professional and Technical Occupations</t>
  </si>
  <si>
    <t>4 - Administrative and Secretarial Occupations</t>
  </si>
  <si>
    <t>5 - Skilled Trades Occupations</t>
  </si>
  <si>
    <t>6 - Caring, Leisure and Other Service Occupations</t>
  </si>
  <si>
    <t>7 - Sales and Customer Service Occupations</t>
  </si>
  <si>
    <t>8 - Process, Plant and Machine Operatives</t>
  </si>
  <si>
    <t>9 - Elementary Occupations</t>
  </si>
  <si>
    <t>11 - Corporate Managers and Directors</t>
  </si>
  <si>
    <t>12 - Other Managers and Proprietors</t>
  </si>
  <si>
    <t>21 - Science, Research, Engineering and Technology Professionals</t>
  </si>
  <si>
    <t>22 - Health Professionals</t>
  </si>
  <si>
    <t>23 - Teaching and Educational Professionals</t>
  </si>
  <si>
    <t>24 - Business, Media and Public Service Professionals</t>
  </si>
  <si>
    <t>31 - Science, Engineering and Technology Associate Professionals</t>
  </si>
  <si>
    <t>32 - Health and Social Care Associate Professionals</t>
  </si>
  <si>
    <t>33 - Protective Service Occupations</t>
  </si>
  <si>
    <t>34 - Culture, Media and Sports Occupations</t>
  </si>
  <si>
    <t>35 - Business and Public Service Associate Professionals</t>
  </si>
  <si>
    <t>41 - Administrative Occupations</t>
  </si>
  <si>
    <t>42 - Secretarial and Related Occupations</t>
  </si>
  <si>
    <t>51 - Skilled Agricultural and Related Trades</t>
  </si>
  <si>
    <t>52 - Skilled Metal, Electrical and Electronic Trades</t>
  </si>
  <si>
    <t>53 - Skilled Construction and Building Trades</t>
  </si>
  <si>
    <t>54 - Textiles, Printing and Other Skilled Trades</t>
  </si>
  <si>
    <t>61 - Caring Personal Service Occupations</t>
  </si>
  <si>
    <t>62 - Leisure, Travel and Related Personal Service Occupations</t>
  </si>
  <si>
    <t>71 - Sales Occupations</t>
  </si>
  <si>
    <t>72 - Customer Service Occupations</t>
  </si>
  <si>
    <t>81 - Process, Plant and Machine Operatives</t>
  </si>
  <si>
    <t>82 - Transport and Mobile Machine Drivers and Operatives</t>
  </si>
  <si>
    <t>91 - Elementary Trades and Related Occupations</t>
  </si>
  <si>
    <t>92 - Elementary Administration and Service Occupations</t>
  </si>
  <si>
    <t>All occupations</t>
  </si>
  <si>
    <t>All causes</t>
  </si>
  <si>
    <t>COVID-19 mentioned</t>
  </si>
  <si>
    <t>F01, F03, G30</t>
  </si>
  <si>
    <t>I20-I25</t>
  </si>
  <si>
    <t>I60-I69</t>
  </si>
  <si>
    <t>C33-C34</t>
  </si>
  <si>
    <t>J40-J47</t>
  </si>
  <si>
    <t>U07</t>
  </si>
  <si>
    <t>Dementia and Alzheimer Disease</t>
  </si>
  <si>
    <t>Ischaemic heart diseases</t>
  </si>
  <si>
    <t>Cerebrovascular disease</t>
  </si>
  <si>
    <t>Malignant neoplasm of trachea, bronchus and lung</t>
  </si>
  <si>
    <t>Chronic lower respiratory diseases</t>
  </si>
  <si>
    <t>COVID</t>
  </si>
  <si>
    <t>Diabetes</t>
  </si>
  <si>
    <t>Influenza and pneumonia</t>
  </si>
  <si>
    <t>Diseases of the urinary system</t>
  </si>
  <si>
    <t>Symptoms, signs and ill-defined conditions</t>
  </si>
  <si>
    <t>Diseases of the musculoskeletal system and connective tissue</t>
  </si>
  <si>
    <t>None</t>
  </si>
  <si>
    <t>All deaths involving COVID-19</t>
  </si>
  <si>
    <t>Cirrhosis and other disease of liver</t>
  </si>
  <si>
    <t>Year of occurrence</t>
  </si>
  <si>
    <t>Month of occurrence</t>
  </si>
  <si>
    <t>Age 1-4</t>
  </si>
  <si>
    <t>Age 0</t>
  </si>
  <si>
    <t>Column Labels</t>
  </si>
  <si>
    <t>Grand Total</t>
  </si>
  <si>
    <t>Sum of Age-Standardised Rate of Mortality (ASMR)</t>
  </si>
  <si>
    <t>Row Labels</t>
  </si>
  <si>
    <t>65 and over</t>
  </si>
  <si>
    <t>64 and under</t>
  </si>
  <si>
    <t>Sum of Deaths involving COVID-19</t>
  </si>
  <si>
    <t>Persons</t>
  </si>
  <si>
    <t>Males</t>
  </si>
  <si>
    <t>Females</t>
  </si>
  <si>
    <t>COVID-19 underlying cause</t>
  </si>
  <si>
    <t>Confidence interval</t>
  </si>
  <si>
    <t>Upper Confidence Interval Limit</t>
  </si>
  <si>
    <t>Lower Confidence Interval Limit</t>
  </si>
  <si>
    <t>Quintile description</t>
  </si>
  <si>
    <t>Most deprived</t>
  </si>
  <si>
    <t>Least deprived</t>
  </si>
  <si>
    <t>Urban Rural Description</t>
  </si>
  <si>
    <t xml:space="preserve">Month of death
</t>
  </si>
  <si>
    <t xml:space="preserve">Year of death
</t>
  </si>
  <si>
    <t xml:space="preserve">Age-standardised mortality rates are presented per 100,000 people and standardised to the 2013 European Standard Population. Age-standardised mortality rates allow for differences in the age structure of populations and therefore allow valid comparisons to be made between geographical areas, the sexes and over time. </t>
  </si>
  <si>
    <t>The data are based on date of occurence. NRS weekly data on COVID-19 deaths is, for the most part, based on date of registration. Please take this into account when analysing trends.</t>
  </si>
  <si>
    <t>The lower and upper 95% confidence limits have been provided. These form a confidence interval, which is a measure of the statistical precision of an estimate and shows the range of uncertainty around the estimated figure. Calculations based on small numbers of events are often subject to random fluctuations. As a general rule, if the confidence interval around one figure overlaps with the interval around another, we cannot say with certainty that there is more than a chance difference between the two figures.</t>
  </si>
  <si>
    <t>Numbers are provisional and subject to future revision.</t>
  </si>
  <si>
    <t>M3</t>
  </si>
  <si>
    <t xml:space="preserve">Deprivation quintiles are based on the Scottish Index of Multiple Deprivation, version 2020 (SIMD 2020) which is the official measure of relative deprivation for small areas in Scotland. It is designed to identify those small areas where there are the highest concentrations of several different types of deprivation. SIMD quintiles range from 1 to 5, with 1 being the most deprived and 5 being the least deprived. </t>
  </si>
  <si>
    <t>M3, M4</t>
  </si>
  <si>
    <t>Rates have been calculated using 2020 mid-year population estimates, the most up-to-date estimates for quintiles/urban rural areas that were available when this table was published.  Populations have been adjusted proportionately to account for the fact that the period of deaths being measured is greater than one year.</t>
  </si>
  <si>
    <t>https://www.gov.scot/publications/scottish-government-urban-rural-classification-2016/</t>
  </si>
  <si>
    <t>M4</t>
  </si>
  <si>
    <t>Note 11</t>
  </si>
  <si>
    <t>Note 12</t>
  </si>
  <si>
    <t>Rates are not calculated when numbers of deaths are below 10.</t>
  </si>
  <si>
    <t>Note 13</t>
  </si>
  <si>
    <t>Note 14</t>
  </si>
  <si>
    <t>Note 15</t>
  </si>
  <si>
    <t>Note 16</t>
  </si>
  <si>
    <t>Note 17</t>
  </si>
  <si>
    <t>Note 18</t>
  </si>
  <si>
    <t>Note 19</t>
  </si>
  <si>
    <t>Note 20</t>
  </si>
  <si>
    <t>Includes people aged 20-64 years who were not retired at the time of death and for whom a valid ocupation was provided at the time of death certification.</t>
  </si>
  <si>
    <t>M7</t>
  </si>
  <si>
    <t>https://www.ons.gov.uk/methodology/classificationsandstandards/standardoccupationalclassificationsoc/soc2010/soc2010volume1structureanddescriptionsofunitgroups</t>
  </si>
  <si>
    <t>Healthcare worker' and 'social care worker' categories were created by ONS by combining specified 4 digit SOC codes.  More information on the codes used to create these groupings is available on the ONS Website.</t>
  </si>
  <si>
    <t>https://www.ons.gov.uk/peoplepopulationandcommunity/healthandsocialcare/causesofdeath/bulletins/coronaviruscovid19relateddeathsbyoccupationenglandandwales/deathsregistereduptoandincluding20april2020</t>
  </si>
  <si>
    <t>M8</t>
  </si>
  <si>
    <t>Some areas have very small numbers of deaths and caution should be used when comparing areas. There is more information about the volatility of small numbers on the NRS website</t>
  </si>
  <si>
    <t>Deaths due to a specific cause refer to deaths that had this as the underlying cause of death. (ICD-10) codes U08.9, U09.9, and U11.9 can't be assigned the underlying cause of death so this data is marked with (unavailable)</t>
  </si>
  <si>
    <t>M9</t>
  </si>
  <si>
    <t xml:space="preserve">Not all of the ICD-10 codes covered in this table are included in our definitions of "deaths involving COVID-19" and "deaths due to COVID-19". U11.9 is an optional code that may be used when a person encounters health services for the specific purposes of receiving a COVID-19 vaccine, U12.9 covers deaths caused by an adverse effect of the COVID-19 vaccine, and U08.9 is used to record an earlier episode of COVID-19; these three codes are not included in our numbers of COVID-19 deaths published in other tables. </t>
  </si>
  <si>
    <t>Table M1:Age standardised rates of mortality in Scotland by sex and month of occurrence, for deaths involving COVID-19 and for all causes  [note1][note 2][note 3][note 4][note 5][note 6][note 7][note 8][note 9]</t>
  </si>
  <si>
    <t>Table M10: Leading causes of death in Scotland [note1][note 2][note 3][note 4][note 5][note 6][note 7][note 8][note 9]</t>
  </si>
  <si>
    <t>Table M11: Pre-existing medical conditions in deaths involving COVID-19  [note1][note 2][note 3][note 4][note 5][note 6][note 7][note 8][note 9]</t>
  </si>
  <si>
    <t>Table M12: Pre-existing medical conditions in deaths involving COVID-19, by age and sex  [note1][note 2][note 3][note 4][note 5][note 6][note 7][note 8][note 9]</t>
  </si>
  <si>
    <t>Table M3: Age standardised rates of mortality in SIMD quintiles by sex, for deaths involving COVID-19 and for all causes [note1][note 2][note 3][note 4][note 5][note 6][note 7][note 8][note 9][note 10][note 11]</t>
  </si>
  <si>
    <t>Table M4: Age standardised rates of mortality in urban rural (6-fold) classification areas by sex, for deaths involving COVID-19 and for all causes  [note1][note 2][note 3][note 4][note 5][note 6][note 7][note 8][note 9][note 10][note 12]</t>
  </si>
  <si>
    <t>Table M7: Age standardised rates of mortality by 2010 standard occupation classification (SOC), for people aged 20-64  [note1][note 2][note 3][note 4][note 5][note 6][note 7][note 8][note 9][note13][note14][note15]</t>
  </si>
  <si>
    <t>Table M8: Deaths involving COVID-19 by intermediate zone  [note1][note 2][note 3][note 4][note 5][note 6][note 7][note 8][note 9][note 16][note 17]</t>
  </si>
  <si>
    <t>Table M9: Deaths with ICD-10 codes related to COVID-19 mentioned  [note1][note 2][note 3][note 4][note 5][note 6][note 7][note 8][note 9][note 18][note 19][note 20]</t>
  </si>
  <si>
    <t>Percentage of all COVID-19 deaths in age/sex group that month</t>
  </si>
  <si>
    <t>Health care worker (defined in note 15)</t>
  </si>
  <si>
    <t>Social care worker (defined in note 15)</t>
  </si>
  <si>
    <t>Scotland</t>
  </si>
  <si>
    <t>NHS Ayrshire and Arran</t>
  </si>
  <si>
    <t>NHS Borders</t>
  </si>
  <si>
    <t>NHS Dumfries and Galloway</t>
  </si>
  <si>
    <t>NHS Fife</t>
  </si>
  <si>
    <t>NHS Forth Valley</t>
  </si>
  <si>
    <t>NHS Grampian</t>
  </si>
  <si>
    <t>NHS Greater Glasgow and Clyde</t>
  </si>
  <si>
    <t>NHS Highland</t>
  </si>
  <si>
    <t>NHS Lanarkshire</t>
  </si>
  <si>
    <t>NHS Lothian</t>
  </si>
  <si>
    <t>NHS Orkney</t>
  </si>
  <si>
    <t>NHS Shetland</t>
  </si>
  <si>
    <t>NHS Tayside</t>
  </si>
  <si>
    <t>NHS Western Isles</t>
  </si>
  <si>
    <t>Upper Confidence Limit</t>
  </si>
  <si>
    <t>Lower Confidence Limit</t>
  </si>
  <si>
    <t>Age standardised rates of mortality in Scotland by sex and month of occurrence, for deaths involving COVID-19 and for all causes</t>
  </si>
  <si>
    <t>Age standardised rates of mortality in SIMD quintiles by sex, for deaths involving COVID-19 and for all causes</t>
  </si>
  <si>
    <t>Age standardised rates of mortality in urban rural (6-fold) classification areas by sex, for deaths involving COVID-19 and for all causes</t>
  </si>
  <si>
    <t>Age standardised rates of mortality in NHS board areas by sex, for deaths involving COVID-19 and for all causes</t>
  </si>
  <si>
    <t>Age standardised rates of mortality in council areas by sex, for deaths involving COVID-19 and for all causes</t>
  </si>
  <si>
    <t>Age standardised rates of mortality by 2010 standard occupation classification (SOC), for people aged 20-64</t>
  </si>
  <si>
    <t>Deaths involving COVID-19 by intermediate zone</t>
  </si>
  <si>
    <t>Deaths with ICD-10 codes related to COVID-19 mentioned</t>
  </si>
  <si>
    <t>Leading causes of death in Scotland</t>
  </si>
  <si>
    <t>Pre-existing medical conditions in deaths involving COVID-19</t>
  </si>
  <si>
    <t>Pre-existing medical conditions in deaths involving COVID-19, by age and sex</t>
  </si>
  <si>
    <t>There could be double counting of deaths in the "mentioned" column, as a death can have more than one contributory cause</t>
  </si>
  <si>
    <t>Scotland, council areas, NHS boards, SIMD quintiles, SG urban rural classification (6-fold) areas, intermediate zones</t>
  </si>
  <si>
    <t>Table M6: Age standardised rates of mortality in NHS board areas by sex, for deaths involving COVID-19 and for all causes  [note1][note 2][note 3][note 4][note 5][note 6][note 7][note 8][note 9]</t>
  </si>
  <si>
    <t>As of the data published for deaths registered up to May 2022 (published on 16 June 2022), the new Scottish Government Urban Rural classification is used. In previous analysis, the Scottish Government 2016 Urban Rural classification was used.</t>
  </si>
  <si>
    <t>Large Urban Areas</t>
  </si>
  <si>
    <t>Other urban Areas</t>
  </si>
  <si>
    <t>Accessible Small Towns</t>
  </si>
  <si>
    <t>Remote Small Towns</t>
  </si>
  <si>
    <t>Accessible Rural Areas</t>
  </si>
  <si>
    <t>Remote Rural Areas</t>
  </si>
  <si>
    <t>all ages</t>
  </si>
  <si>
    <t>Monthly populations have been calculated by interpolating between mid-year population estimates and population projections. These were updated in July 2022 to take account of the 2021 mid-year population estimates and this will have resulted in minor revisions to previously published rates.</t>
  </si>
  <si>
    <t>Refer to stats.gov.scot  to identify where intermediate zones are. Populations are from mid-2021 small area population estimates</t>
  </si>
  <si>
    <t>Population (mid-2021)</t>
  </si>
  <si>
    <t>Table M2: Age-specific rates of mortality in Scotland by sex, age and month of occurrence, for deaths involving COVID-19 and for all causes  [note1][note 2][note 3][note 4][note 5][note 6][note 7][note 8][note 9]</t>
  </si>
  <si>
    <t>Age-specific rates of mortality in Scotland by sex, age and month of occurrence, for deaths involving COVID-19 and for all causes</t>
  </si>
  <si>
    <t>Occupations defined using the Standard Occupation Classification (SOC 2010). Definitions of all groups and individual occupations can be found on the ONS Website. For the publication of the October 2022 data (published in November 2022), the populations for this table were updated from 2019 to 2020 data. This has changed the rates slightly, but has not affected the overall order.</t>
  </si>
  <si>
    <t>Table M5: Age standardised rates of mortality in council areas by sex, for deaths involving COVID-19 and for all causes  [note1][note 2][note 3][note 4][note 5][note 6][note 7][note 8][note 9]</t>
  </si>
  <si>
    <t>R00-R99</t>
  </si>
  <si>
    <t>This spreadsheet contains the data for deaths involving COVID-19 in Scotland up to 31 December 2022</t>
  </si>
  <si>
    <t>The data was published at 09:30 on 19 January 2023.</t>
  </si>
  <si>
    <t>© Crown Copyright 2023</t>
  </si>
  <si>
    <t>All deaths occurring between 01 March 2020 and 31 December 2022</t>
  </si>
  <si>
    <t>Age-specific rate of mortality</t>
  </si>
  <si>
    <t>Figures are for deaths occurring between 1st March 2020 and 31st December 2022. Figures only include deaths that were registered by 11th January 2023. More information on registration delays can be found on the NRS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</si>
</sst>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0.0"/>
    <numFmt numFmtId="166" formatCode="0.0%"/>
    <numFmt numFmtId="167" formatCode="_-* #,##0_-;\-* #,##0_-;_-* &quot;-&quot;??_-;_-@_-"/>
    <numFmt numFmtId="168" formatCode="m/d/yyyy"/>
    <numFmt numFmtId="169" formatCode="d\-mmm\-yy"/>
  </numFmts>
  <fonts count="28" x14ac:knownFonts="1">
    <font>
      <sz val="11"/>
      <color theme="1"/>
      <name val="Calibri"/>
      <family val="2"/>
      <scheme val="minor"/>
    </font>
    <font>
      <b/>
      <sz val="12"/>
      <name val="Arial"/>
      <family val="2"/>
    </font>
    <font>
      <sz val="12"/>
      <name val="Arial"/>
      <family val="2"/>
    </font>
    <font>
      <sz val="10"/>
      <name val="Arial"/>
      <family val="2"/>
    </font>
    <font>
      <u/>
      <sz val="10"/>
      <color indexed="12"/>
      <name val="Arial"/>
      <family val="2"/>
    </font>
    <font>
      <sz val="10"/>
      <color theme="1"/>
      <name val="Arial"/>
      <family val="2"/>
    </font>
    <font>
      <sz val="8"/>
      <color theme="1"/>
      <name val="Arial"/>
      <family val="2"/>
    </font>
    <font>
      <sz val="10"/>
      <name val="MS Sans Serif"/>
      <family val="2"/>
    </font>
    <font>
      <sz val="10"/>
      <color rgb="FF000000"/>
      <name val="Arial"/>
      <family val="2"/>
    </font>
    <font>
      <sz val="11"/>
      <color theme="1"/>
      <name val="Arial"/>
      <family val="2"/>
    </font>
    <font>
      <sz val="14"/>
      <color theme="1"/>
      <name val="Arial"/>
      <family val="2"/>
    </font>
    <font>
      <sz val="12"/>
      <color theme="1"/>
      <name val="Arial"/>
      <family val="2"/>
    </font>
    <font>
      <sz val="12"/>
      <color indexed="12"/>
      <name val="Arial"/>
      <family val="2"/>
    </font>
    <font>
      <sz val="11"/>
      <name val="Arial"/>
      <family val="2"/>
    </font>
    <font>
      <b/>
      <sz val="16"/>
      <color rgb="FF000000"/>
      <name val="Arial"/>
      <family val="2"/>
    </font>
    <font>
      <b/>
      <sz val="14"/>
      <color rgb="FF000000"/>
      <name val="Arial"/>
      <family val="2"/>
    </font>
    <font>
      <sz val="9.5"/>
      <color rgb="FF000000"/>
      <name val="Arial"/>
      <family val="2"/>
    </font>
    <font>
      <u/>
      <sz val="12"/>
      <color indexed="12"/>
      <name val="Arial"/>
      <family val="2"/>
    </font>
    <font>
      <sz val="12"/>
      <color theme="1"/>
      <name val="Arial"/>
      <family val="2"/>
    </font>
    <font>
      <b/>
      <sz val="12"/>
      <color theme="1"/>
      <name val="Arial"/>
      <family val="2"/>
    </font>
    <font>
      <b/>
      <sz val="12"/>
      <color rgb="FF000000"/>
      <name val="Arial"/>
      <family val="2"/>
    </font>
    <font>
      <sz val="12"/>
      <color theme="1"/>
      <name val="Calibri"/>
      <family val="2"/>
      <scheme val="minor"/>
    </font>
    <font>
      <sz val="12"/>
      <name val="Arial"/>
      <family val="2"/>
    </font>
    <font>
      <sz val="11"/>
      <color theme="1"/>
      <name val="Calibri"/>
      <family val="2"/>
      <scheme val="minor"/>
    </font>
    <font>
      <sz val="12"/>
      <color theme="1"/>
      <name val="Arial"/>
      <family val="2"/>
    </font>
    <font>
      <sz val="11"/>
      <color theme="0"/>
      <name val="Calibri"/>
      <family val="2"/>
      <scheme val="minor"/>
    </font>
    <font>
      <sz val="12"/>
      <color theme="1"/>
      <name val="Arial"/>
      <family val="2"/>
    </font>
    <font>
      <sz val="12"/>
      <name val="Arial"/>
      <family val="2"/>
    </font>
  </fonts>
  <fills count="2">
    <fill>
      <patternFill patternType="none"/>
    </fill>
    <fill>
      <patternFill patternType="gray125"/>
    </fill>
  </fills>
  <borders count="10">
    <border>
      <left/>
      <right/>
      <top/>
      <bottom/>
      <diagonal/>
    </border>
    <border>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2">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6" fillId="0" borderId="0"/>
    <xf numFmtId="0" fontId="14" fillId="0" borderId="0" applyNumberFormat="0" applyFill="0" applyBorder="0" applyAlignment="0" applyProtection="0"/>
    <xf numFmtId="0" fontId="15" fillId="0" borderId="0" applyNumberFormat="0" applyFill="0" applyBorder="0" applyAlignment="0" applyProtection="0"/>
    <xf numFmtId="0" fontId="7" fillId="0" borderId="0"/>
    <xf numFmtId="0" fontId="8" fillId="0" borderId="0" applyNumberFormat="0" applyFill="0" applyBorder="0" applyAlignment="0" applyProtection="0"/>
    <xf numFmtId="164" fontId="3" fillId="0" borderId="0" applyFont="0" applyFill="0" applyBorder="0" applyAlignment="0" applyProtection="0"/>
    <xf numFmtId="0" fontId="16" fillId="0" borderId="0"/>
    <xf numFmtId="164" fontId="23" fillId="0" borderId="0" applyFont="0" applyFill="0" applyBorder="0" applyAlignment="0" applyProtection="0"/>
  </cellStyleXfs>
  <cellXfs count="201">
    <xf numFmtId="0" fontId="0" fillId="0" borderId="0" xfId="0"/>
    <xf numFmtId="3" fontId="2" fillId="0" borderId="5" xfId="9" applyNumberFormat="1" applyFont="1" applyFill="1" applyBorder="1" applyAlignment="1">
      <alignment horizontal="right"/>
    </xf>
    <xf numFmtId="3" fontId="2" fillId="0" borderId="0" xfId="9" applyNumberFormat="1" applyFont="1" applyFill="1" applyBorder="1" applyAlignment="1">
      <alignment horizontal="right"/>
    </xf>
    <xf numFmtId="0" fontId="20" fillId="0" borderId="0" xfId="5" applyFont="1" applyFill="1"/>
    <xf numFmtId="0" fontId="2" fillId="0" borderId="0" xfId="0" applyFont="1" applyFill="1"/>
    <xf numFmtId="0" fontId="11" fillId="0" borderId="0" xfId="0" applyFont="1" applyFill="1"/>
    <xf numFmtId="0" fontId="12" fillId="0" borderId="0" xfId="1" applyFont="1" applyFill="1" applyAlignment="1" applyProtection="1">
      <alignment vertical="top"/>
    </xf>
    <xf numFmtId="0" fontId="21" fillId="0" borderId="0" xfId="0" applyFont="1" applyFill="1"/>
    <xf numFmtId="49" fontId="2" fillId="0" borderId="0" xfId="0" applyNumberFormat="1" applyFont="1" applyFill="1"/>
    <xf numFmtId="49" fontId="1" fillId="0" borderId="1" xfId="0" applyNumberFormat="1" applyFont="1" applyFill="1" applyBorder="1" applyAlignment="1">
      <alignment horizontal="left" wrapText="1"/>
    </xf>
    <xf numFmtId="49" fontId="2" fillId="0" borderId="0" xfId="0" applyNumberFormat="1" applyFont="1" applyFill="1" applyAlignment="1">
      <alignment horizontal="left"/>
    </xf>
    <xf numFmtId="0" fontId="2" fillId="0" borderId="0" xfId="0" applyFont="1" applyFill="1" applyAlignment="1">
      <alignment horizontal="left"/>
    </xf>
    <xf numFmtId="15" fontId="2" fillId="0" borderId="0" xfId="0" applyNumberFormat="1" applyFont="1" applyFill="1" applyAlignment="1">
      <alignment horizontal="left"/>
    </xf>
    <xf numFmtId="0" fontId="2" fillId="0" borderId="0" xfId="0" applyFont="1" applyFill="1" applyAlignment="1">
      <alignment horizontal="right"/>
    </xf>
    <xf numFmtId="3" fontId="2" fillId="0" borderId="0" xfId="2" applyNumberFormat="1" applyFont="1" applyFill="1" applyAlignment="1">
      <alignment horizontal="right"/>
    </xf>
    <xf numFmtId="0" fontId="1" fillId="0" borderId="0" xfId="0" applyFont="1" applyFill="1"/>
    <xf numFmtId="0" fontId="2" fillId="0" borderId="0" xfId="0" applyFont="1" applyFill="1" applyAlignment="1">
      <alignment horizontal="left" wrapText="1"/>
    </xf>
    <xf numFmtId="3" fontId="2" fillId="0" borderId="0" xfId="0" applyNumberFormat="1" applyFont="1" applyFill="1" applyAlignment="1">
      <alignment horizontal="right"/>
    </xf>
    <xf numFmtId="0" fontId="14" fillId="0" borderId="0" xfId="5" applyFill="1" applyAlignment="1">
      <alignment wrapText="1"/>
    </xf>
    <xf numFmtId="0" fontId="13" fillId="0" borderId="0" xfId="0" applyFont="1" applyFill="1"/>
    <xf numFmtId="0" fontId="9" fillId="0" borderId="0" xfId="0" applyFont="1" applyFill="1"/>
    <xf numFmtId="0" fontId="10" fillId="0" borderId="0" xfId="0" applyFont="1" applyFill="1"/>
    <xf numFmtId="0" fontId="12" fillId="0" borderId="0" xfId="1" applyFont="1" applyFill="1" applyAlignment="1" applyProtection="1"/>
    <xf numFmtId="0" fontId="2" fillId="0" borderId="0" xfId="0" applyFont="1" applyFill="1" applyAlignment="1">
      <alignment wrapText="1"/>
    </xf>
    <xf numFmtId="0" fontId="18" fillId="0" borderId="0" xfId="0" applyFont="1" applyFill="1"/>
    <xf numFmtId="0" fontId="18" fillId="0" borderId="0" xfId="0" applyFont="1" applyFill="1" applyAlignment="1">
      <alignment wrapText="1"/>
    </xf>
    <xf numFmtId="0" fontId="17" fillId="0" borderId="0" xfId="1" applyFont="1" applyFill="1" applyAlignment="1" applyProtection="1">
      <alignment wrapText="1"/>
    </xf>
    <xf numFmtId="0" fontId="11" fillId="0" borderId="0" xfId="0" applyFont="1" applyFill="1" applyAlignment="1">
      <alignment wrapText="1"/>
    </xf>
    <xf numFmtId="0" fontId="12" fillId="0" borderId="0" xfId="1" applyFont="1" applyFill="1" applyAlignment="1" applyProtection="1">
      <alignment horizontal="center" vertical="center"/>
    </xf>
    <xf numFmtId="0" fontId="11" fillId="0" borderId="0" xfId="0" applyFont="1" applyFill="1" applyAlignment="1">
      <alignment vertical="center" wrapText="1"/>
    </xf>
    <xf numFmtId="0" fontId="17" fillId="0" borderId="0" xfId="1" applyFont="1" applyFill="1" applyAlignment="1" applyProtection="1">
      <alignment horizontal="center" vertical="center"/>
    </xf>
    <xf numFmtId="0" fontId="11" fillId="0" borderId="0" xfId="1" applyFont="1" applyFill="1" applyAlignment="1" applyProtection="1">
      <alignment vertical="center" wrapText="1"/>
    </xf>
    <xf numFmtId="0" fontId="1" fillId="0" borderId="0" xfId="0" applyFont="1" applyFill="1" applyAlignment="1">
      <alignment wrapText="1"/>
    </xf>
    <xf numFmtId="0" fontId="20" fillId="0" borderId="0" xfId="5" applyFont="1" applyFill="1" applyAlignment="1">
      <alignment wrapText="1"/>
    </xf>
    <xf numFmtId="0" fontId="20" fillId="0" borderId="0" xfId="6" applyFont="1" applyFill="1" applyAlignment="1">
      <alignment wrapText="1"/>
    </xf>
    <xf numFmtId="3" fontId="2" fillId="0" borderId="0" xfId="0" applyNumberFormat="1" applyFont="1" applyFill="1"/>
    <xf numFmtId="3" fontId="2" fillId="0" borderId="4" xfId="9" applyNumberFormat="1" applyFont="1" applyFill="1" applyBorder="1" applyAlignment="1"/>
    <xf numFmtId="3" fontId="2" fillId="0" borderId="2" xfId="9" applyNumberFormat="1" applyFont="1" applyFill="1" applyBorder="1" applyAlignment="1"/>
    <xf numFmtId="3" fontId="2" fillId="0" borderId="2" xfId="2" applyNumberFormat="1" applyFont="1" applyFill="1" applyBorder="1" applyAlignment="1"/>
    <xf numFmtId="3" fontId="2" fillId="0" borderId="2" xfId="0" applyNumberFormat="1" applyFont="1" applyFill="1" applyBorder="1" applyAlignment="1"/>
    <xf numFmtId="0" fontId="21" fillId="0" borderId="0" xfId="0" applyFont="1" applyFill="1" applyAlignment="1">
      <alignment horizontal="right"/>
    </xf>
    <xf numFmtId="3" fontId="21" fillId="0" borderId="0" xfId="0" applyNumberFormat="1" applyFont="1" applyFill="1"/>
    <xf numFmtId="15" fontId="2" fillId="0" borderId="6" xfId="0" applyNumberFormat="1" applyFont="1" applyFill="1" applyBorder="1" applyAlignment="1">
      <alignment horizontal="left"/>
    </xf>
    <xf numFmtId="0" fontId="1" fillId="0" borderId="3" xfId="0" applyFont="1" applyFill="1" applyBorder="1" applyAlignment="1">
      <alignment horizontal="right" vertical="top" wrapText="1"/>
    </xf>
    <xf numFmtId="3" fontId="2" fillId="0" borderId="0" xfId="0" applyNumberFormat="1" applyFont="1" applyFill="1" applyAlignment="1">
      <alignment horizontal="left"/>
    </xf>
    <xf numFmtId="4" fontId="2" fillId="0" borderId="5" xfId="9" applyNumberFormat="1" applyFont="1" applyFill="1" applyBorder="1" applyAlignment="1">
      <alignment horizontal="right"/>
    </xf>
    <xf numFmtId="4" fontId="2" fillId="0" borderId="0" xfId="9" applyNumberFormat="1" applyFont="1" applyFill="1" applyBorder="1" applyAlignment="1">
      <alignment horizontal="right"/>
    </xf>
    <xf numFmtId="4" fontId="2" fillId="0" borderId="0" xfId="0" applyNumberFormat="1" applyFont="1" applyFill="1" applyAlignment="1">
      <alignment horizontal="right"/>
    </xf>
    <xf numFmtId="4" fontId="2" fillId="0" borderId="0" xfId="2" applyNumberFormat="1" applyFont="1" applyFill="1" applyAlignment="1">
      <alignment horizontal="right"/>
    </xf>
    <xf numFmtId="4" fontId="2" fillId="0" borderId="0" xfId="0" applyNumberFormat="1" applyFont="1" applyFill="1"/>
    <xf numFmtId="4" fontId="2" fillId="0" borderId="4" xfId="9" applyNumberFormat="1" applyFont="1" applyFill="1" applyBorder="1" applyAlignment="1"/>
    <xf numFmtId="4" fontId="2" fillId="0" borderId="2" xfId="9" applyNumberFormat="1" applyFont="1" applyFill="1" applyBorder="1" applyAlignment="1"/>
    <xf numFmtId="4" fontId="2" fillId="0" borderId="2" xfId="2" applyNumberFormat="1" applyFont="1" applyFill="1" applyBorder="1" applyAlignment="1"/>
    <xf numFmtId="4" fontId="2" fillId="0" borderId="2" xfId="0" applyNumberFormat="1" applyFont="1" applyFill="1" applyBorder="1" applyAlignment="1"/>
    <xf numFmtId="165" fontId="2" fillId="0" borderId="4" xfId="9" applyNumberFormat="1" applyFont="1" applyFill="1" applyBorder="1" applyAlignment="1"/>
    <xf numFmtId="165" fontId="2" fillId="0" borderId="5" xfId="9" applyNumberFormat="1" applyFont="1" applyFill="1" applyBorder="1" applyAlignment="1">
      <alignment horizontal="right"/>
    </xf>
    <xf numFmtId="165" fontId="2" fillId="0" borderId="0" xfId="0" applyNumberFormat="1" applyFont="1" applyFill="1" applyAlignment="1">
      <alignment horizontal="right"/>
    </xf>
    <xf numFmtId="165" fontId="2" fillId="0" borderId="2" xfId="9" applyNumberFormat="1" applyFont="1" applyFill="1" applyBorder="1" applyAlignment="1"/>
    <xf numFmtId="165" fontId="2" fillId="0" borderId="0" xfId="9" applyNumberFormat="1" applyFont="1" applyFill="1" applyBorder="1" applyAlignment="1">
      <alignment horizontal="right"/>
    </xf>
    <xf numFmtId="165" fontId="2" fillId="0" borderId="0" xfId="2" applyNumberFormat="1" applyFont="1" applyFill="1" applyAlignment="1">
      <alignment horizontal="right"/>
    </xf>
    <xf numFmtId="165" fontId="2" fillId="0" borderId="2" xfId="2" applyNumberFormat="1" applyFont="1" applyFill="1" applyBorder="1" applyAlignment="1"/>
    <xf numFmtId="165" fontId="2" fillId="0" borderId="2" xfId="0" applyNumberFormat="1" applyFont="1" applyFill="1" applyBorder="1" applyAlignment="1"/>
    <xf numFmtId="165" fontId="2" fillId="0" borderId="0" xfId="0" applyNumberFormat="1" applyFont="1" applyFill="1"/>
    <xf numFmtId="3" fontId="2" fillId="0" borderId="0" xfId="0" applyNumberFormat="1" applyFont="1" applyFill="1" applyBorder="1" applyAlignment="1"/>
    <xf numFmtId="166" fontId="2" fillId="0" borderId="0" xfId="0" applyNumberFormat="1" applyFont="1" applyFill="1" applyAlignment="1">
      <alignment horizontal="right"/>
    </xf>
    <xf numFmtId="1" fontId="2" fillId="0" borderId="0" xfId="0" applyNumberFormat="1" applyFont="1" applyFill="1" applyAlignment="1">
      <alignment horizontal="left"/>
    </xf>
    <xf numFmtId="3" fontId="2" fillId="0" borderId="4" xfId="0" applyNumberFormat="1" applyFont="1" applyFill="1" applyBorder="1" applyAlignment="1"/>
    <xf numFmtId="3" fontId="2" fillId="0" borderId="6" xfId="0" applyNumberFormat="1" applyFont="1" applyFill="1" applyBorder="1" applyAlignment="1">
      <alignment horizontal="left"/>
    </xf>
    <xf numFmtId="3" fontId="2" fillId="0" borderId="0" xfId="0" applyNumberFormat="1" applyFont="1" applyFill="1" applyAlignment="1"/>
    <xf numFmtId="1" fontId="2" fillId="0" borderId="6" xfId="0" applyNumberFormat="1" applyFont="1" applyFill="1" applyBorder="1" applyAlignment="1">
      <alignment horizontal="left"/>
    </xf>
    <xf numFmtId="3" fontId="2" fillId="0" borderId="0" xfId="0" applyNumberFormat="1" applyFont="1" applyFill="1" applyBorder="1" applyAlignment="1">
      <alignment horizontal="left"/>
    </xf>
    <xf numFmtId="0" fontId="0" fillId="0" borderId="0" xfId="0" pivotButton="1"/>
    <xf numFmtId="0" fontId="0" fillId="0" borderId="0" xfId="0" applyNumberFormat="1"/>
    <xf numFmtId="0" fontId="0" fillId="0" borderId="0" xfId="0" applyAlignment="1">
      <alignment horizontal="left"/>
    </xf>
    <xf numFmtId="3" fontId="2" fillId="0" borderId="0" xfId="0" applyNumberFormat="1" applyFont="1" applyFill="1" applyBorder="1" applyAlignment="1">
      <alignment horizontal="right"/>
    </xf>
    <xf numFmtId="3" fontId="2" fillId="0" borderId="4" xfId="9" applyNumberFormat="1" applyFont="1" applyFill="1" applyBorder="1" applyAlignment="1">
      <alignment horizontal="left"/>
    </xf>
    <xf numFmtId="3" fontId="2" fillId="0" borderId="5" xfId="9" applyNumberFormat="1" applyFont="1" applyFill="1" applyBorder="1" applyAlignment="1">
      <alignment horizontal="left"/>
    </xf>
    <xf numFmtId="3" fontId="2" fillId="0" borderId="2" xfId="9" applyNumberFormat="1" applyFont="1" applyFill="1" applyBorder="1" applyAlignment="1">
      <alignment horizontal="left"/>
    </xf>
    <xf numFmtId="3" fontId="2" fillId="0" borderId="0" xfId="9" applyNumberFormat="1" applyFont="1" applyFill="1" applyBorder="1" applyAlignment="1">
      <alignment horizontal="left"/>
    </xf>
    <xf numFmtId="3" fontId="2" fillId="0" borderId="2" xfId="2" applyNumberFormat="1" applyFont="1" applyFill="1" applyBorder="1" applyAlignment="1">
      <alignment horizontal="left"/>
    </xf>
    <xf numFmtId="3" fontId="2" fillId="0" borderId="0" xfId="2" applyNumberFormat="1" applyFont="1" applyFill="1" applyBorder="1" applyAlignment="1">
      <alignment horizontal="left"/>
    </xf>
    <xf numFmtId="49"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3" fontId="1" fillId="0" borderId="1" xfId="0" applyNumberFormat="1" applyFont="1" applyFill="1" applyBorder="1" applyAlignment="1">
      <alignment horizontal="right" vertical="top" wrapText="1"/>
    </xf>
    <xf numFmtId="49" fontId="1" fillId="0" borderId="1" xfId="0" applyNumberFormat="1" applyFont="1" applyFill="1" applyBorder="1" applyAlignment="1">
      <alignment horizontal="right" vertical="top" wrapText="1"/>
    </xf>
    <xf numFmtId="0" fontId="0" fillId="0" borderId="0" xfId="0" applyAlignment="1">
      <alignment horizontal="left" indent="1"/>
    </xf>
    <xf numFmtId="0" fontId="0" fillId="0" borderId="0" xfId="0" applyAlignment="1">
      <alignment horizontal="left" indent="2"/>
    </xf>
    <xf numFmtId="0" fontId="1" fillId="0" borderId="1" xfId="0" applyFont="1" applyFill="1" applyBorder="1" applyAlignment="1">
      <alignment horizontal="right" vertical="top" wrapText="1"/>
    </xf>
    <xf numFmtId="0" fontId="21" fillId="0" borderId="0" xfId="0" applyFont="1" applyFill="1" applyAlignment="1">
      <alignment vertical="top"/>
    </xf>
    <xf numFmtId="15" fontId="2" fillId="0" borderId="0" xfId="0" applyNumberFormat="1" applyFont="1" applyFill="1" applyAlignment="1">
      <alignment horizontal="right"/>
    </xf>
    <xf numFmtId="49" fontId="1" fillId="0" borderId="0" xfId="0" applyNumberFormat="1" applyFont="1" applyFill="1" applyBorder="1" applyAlignment="1">
      <alignment horizontal="right" vertical="top" wrapText="1"/>
    </xf>
    <xf numFmtId="9" fontId="2" fillId="0" borderId="0" xfId="0" applyNumberFormat="1" applyFont="1" applyFill="1" applyBorder="1" applyAlignment="1"/>
    <xf numFmtId="0" fontId="11" fillId="0" borderId="0" xfId="0" quotePrefix="1" applyFont="1" applyFill="1" applyAlignment="1">
      <alignment wrapText="1"/>
    </xf>
    <xf numFmtId="166" fontId="21" fillId="0" borderId="0" xfId="0" applyNumberFormat="1" applyFont="1" applyFill="1"/>
    <xf numFmtId="49" fontId="22" fillId="0" borderId="0" xfId="0" applyNumberFormat="1" applyFont="1" applyFill="1"/>
    <xf numFmtId="0" fontId="22" fillId="0" borderId="0" xfId="0" applyFont="1" applyFill="1" applyAlignment="1">
      <alignment horizontal="left"/>
    </xf>
    <xf numFmtId="4" fontId="22" fillId="0" borderId="2" xfId="0" applyNumberFormat="1" applyFont="1" applyFill="1" applyBorder="1" applyAlignment="1"/>
    <xf numFmtId="4" fontId="22" fillId="0" borderId="0" xfId="0" applyNumberFormat="1" applyFont="1" applyFill="1"/>
    <xf numFmtId="4" fontId="22" fillId="0" borderId="0" xfId="0" applyNumberFormat="1" applyFont="1" applyFill="1" applyAlignment="1">
      <alignment horizontal="right"/>
    </xf>
    <xf numFmtId="3" fontId="22" fillId="0" borderId="0" xfId="0" applyNumberFormat="1" applyFont="1" applyFill="1"/>
    <xf numFmtId="15" fontId="22" fillId="0" borderId="0" xfId="0" applyNumberFormat="1" applyFont="1" applyFill="1" applyAlignment="1">
      <alignment horizontal="left"/>
    </xf>
    <xf numFmtId="3" fontId="22" fillId="0" borderId="2" xfId="0" applyNumberFormat="1" applyFont="1" applyFill="1" applyBorder="1" applyAlignment="1"/>
    <xf numFmtId="3" fontId="22" fillId="0" borderId="0" xfId="0" applyNumberFormat="1" applyFont="1" applyFill="1" applyAlignment="1">
      <alignment horizontal="right"/>
    </xf>
    <xf numFmtId="15" fontId="22" fillId="0" borderId="6" xfId="0" applyNumberFormat="1" applyFont="1" applyFill="1" applyBorder="1" applyAlignment="1">
      <alignment horizontal="left"/>
    </xf>
    <xf numFmtId="166" fontId="22" fillId="0" borderId="0" xfId="0" applyNumberFormat="1" applyFont="1" applyFill="1" applyAlignment="1">
      <alignment horizontal="right"/>
    </xf>
    <xf numFmtId="3" fontId="22" fillId="0" borderId="0" xfId="0" applyNumberFormat="1" applyFont="1" applyFill="1" applyBorder="1" applyAlignment="1">
      <alignment horizontal="left"/>
    </xf>
    <xf numFmtId="4" fontId="2" fillId="0" borderId="4" xfId="0" applyNumberFormat="1" applyFont="1" applyFill="1" applyBorder="1" applyAlignment="1"/>
    <xf numFmtId="4" fontId="2" fillId="0" borderId="5" xfId="0" applyNumberFormat="1" applyFont="1" applyFill="1" applyBorder="1"/>
    <xf numFmtId="4" fontId="2" fillId="0" borderId="0" xfId="2" applyNumberFormat="1" applyFont="1" applyFill="1" applyBorder="1" applyAlignment="1">
      <alignment horizontal="right"/>
    </xf>
    <xf numFmtId="15" fontId="22" fillId="0" borderId="0" xfId="0" applyNumberFormat="1" applyFont="1" applyFill="1" applyBorder="1" applyAlignment="1">
      <alignment horizontal="left"/>
    </xf>
    <xf numFmtId="15" fontId="2" fillId="0" borderId="0" xfId="0" applyNumberFormat="1" applyFont="1" applyFill="1" applyBorder="1" applyAlignment="1">
      <alignment horizontal="left"/>
    </xf>
    <xf numFmtId="4" fontId="2" fillId="0" borderId="2" xfId="9" applyNumberFormat="1" applyFont="1" applyFill="1" applyBorder="1" applyAlignment="1">
      <alignment horizontal="right"/>
    </xf>
    <xf numFmtId="1" fontId="2" fillId="0" borderId="0" xfId="0" applyNumberFormat="1" applyFont="1" applyFill="1" applyBorder="1" applyAlignment="1">
      <alignment horizontal="left"/>
    </xf>
    <xf numFmtId="3" fontId="2" fillId="0" borderId="0" xfId="2" applyNumberFormat="1" applyFont="1" applyFill="1" applyBorder="1" applyAlignment="1"/>
    <xf numFmtId="3" fontId="2" fillId="0" borderId="0" xfId="9" applyNumberFormat="1" applyFont="1" applyFill="1" applyBorder="1" applyAlignment="1"/>
    <xf numFmtId="3" fontId="2" fillId="0" borderId="0" xfId="2" applyNumberFormat="1" applyFont="1" applyFill="1" applyBorder="1" applyAlignment="1">
      <alignment horizontal="right"/>
    </xf>
    <xf numFmtId="2" fontId="21" fillId="0" borderId="0" xfId="0" applyNumberFormat="1" applyFont="1" applyFill="1"/>
    <xf numFmtId="165" fontId="2" fillId="0" borderId="2" xfId="0" applyNumberFormat="1" applyFont="1" applyFill="1" applyBorder="1" applyAlignment="1">
      <alignment horizontal="right"/>
    </xf>
    <xf numFmtId="165" fontId="2" fillId="0" borderId="0" xfId="0" applyNumberFormat="1" applyFont="1" applyFill="1" applyBorder="1" applyAlignment="1">
      <alignment horizontal="right"/>
    </xf>
    <xf numFmtId="14" fontId="24" fillId="0" borderId="0" xfId="0" applyNumberFormat="1" applyFont="1" applyFill="1"/>
    <xf numFmtId="49" fontId="24" fillId="0" borderId="0" xfId="0" applyNumberFormat="1" applyFont="1" applyFill="1" applyAlignment="1">
      <alignment horizontal="left"/>
    </xf>
    <xf numFmtId="0" fontId="24" fillId="0" borderId="0" xfId="0" applyFont="1" applyFill="1" applyAlignment="1">
      <alignment horizontal="left"/>
    </xf>
    <xf numFmtId="3" fontId="24" fillId="0" borderId="0" xfId="0" applyNumberFormat="1" applyFont="1" applyFill="1" applyAlignment="1">
      <alignment horizontal="left"/>
    </xf>
    <xf numFmtId="2" fontId="24" fillId="0" borderId="2" xfId="0" applyNumberFormat="1" applyFont="1" applyFill="1" applyBorder="1" applyAlignment="1"/>
    <xf numFmtId="2" fontId="24" fillId="0" borderId="0" xfId="0" applyNumberFormat="1" applyFont="1" applyFill="1"/>
    <xf numFmtId="2" fontId="24" fillId="0" borderId="0" xfId="0" applyNumberFormat="1" applyFont="1" applyFill="1" applyAlignment="1">
      <alignment horizontal="right"/>
    </xf>
    <xf numFmtId="167" fontId="24" fillId="0" borderId="0" xfId="11" applyNumberFormat="1" applyFont="1" applyFill="1"/>
    <xf numFmtId="3" fontId="22" fillId="0" borderId="6" xfId="0" applyNumberFormat="1" applyFont="1" applyFill="1" applyBorder="1" applyAlignment="1">
      <alignment horizontal="left"/>
    </xf>
    <xf numFmtId="4" fontId="2" fillId="0" borderId="0" xfId="0" applyNumberFormat="1" applyFont="1" applyFill="1" applyBorder="1"/>
    <xf numFmtId="1" fontId="22" fillId="0" borderId="6" xfId="0" applyNumberFormat="1" applyFont="1" applyFill="1" applyBorder="1" applyAlignment="1">
      <alignment horizontal="left"/>
    </xf>
    <xf numFmtId="3" fontId="22" fillId="0" borderId="2" xfId="0" applyNumberFormat="1" applyFont="1" applyFill="1" applyBorder="1" applyAlignment="1">
      <alignment horizontal="left"/>
    </xf>
    <xf numFmtId="3" fontId="22" fillId="0" borderId="0" xfId="0" applyNumberFormat="1" applyFont="1" applyFill="1" applyAlignment="1">
      <alignment horizontal="left"/>
    </xf>
    <xf numFmtId="9" fontId="22" fillId="0" borderId="0" xfId="0" applyNumberFormat="1" applyFont="1" applyFill="1" applyAlignment="1"/>
    <xf numFmtId="0" fontId="11" fillId="0" borderId="0" xfId="0" applyFont="1" applyFill="1" applyAlignment="1">
      <alignment horizontal="left"/>
    </xf>
    <xf numFmtId="2" fontId="11" fillId="0" borderId="0" xfId="0" applyNumberFormat="1" applyFont="1" applyFill="1"/>
    <xf numFmtId="167" fontId="11" fillId="0" borderId="0" xfId="11" applyNumberFormat="1" applyFont="1" applyFill="1"/>
    <xf numFmtId="2" fontId="11" fillId="0" borderId="4" xfId="0" applyNumberFormat="1" applyFont="1" applyFill="1" applyBorder="1"/>
    <xf numFmtId="2" fontId="11" fillId="0" borderId="2" xfId="0" applyNumberFormat="1" applyFont="1" applyFill="1" applyBorder="1"/>
    <xf numFmtId="3" fontId="2" fillId="0" borderId="2" xfId="0" applyNumberFormat="1" applyFont="1" applyFill="1" applyBorder="1" applyAlignment="1">
      <alignment horizontal="right"/>
    </xf>
    <xf numFmtId="168" fontId="24" fillId="0" borderId="0" xfId="0" applyNumberFormat="1" applyFont="1" applyFill="1"/>
    <xf numFmtId="169" fontId="22" fillId="0" borderId="0" xfId="0" applyNumberFormat="1" applyFont="1" applyFill="1" applyAlignment="1">
      <alignment horizontal="left"/>
    </xf>
    <xf numFmtId="4" fontId="2" fillId="0" borderId="2" xfId="0" applyNumberFormat="1" applyFont="1" applyFill="1" applyBorder="1" applyAlignment="1">
      <alignment horizontal="right"/>
    </xf>
    <xf numFmtId="4" fontId="2" fillId="0" borderId="0" xfId="0" applyNumberFormat="1" applyFont="1" applyFill="1" applyBorder="1" applyAlignment="1">
      <alignment horizontal="right"/>
    </xf>
    <xf numFmtId="0" fontId="25" fillId="0" borderId="0" xfId="0" applyFont="1"/>
    <xf numFmtId="169" fontId="2" fillId="0" borderId="6" xfId="0" applyNumberFormat="1" applyFont="1" applyFill="1" applyBorder="1" applyAlignment="1">
      <alignment horizontal="left"/>
    </xf>
    <xf numFmtId="9" fontId="2" fillId="0" borderId="0" xfId="0" applyNumberFormat="1" applyFont="1" applyFill="1" applyAlignment="1"/>
    <xf numFmtId="168" fontId="26" fillId="0" borderId="0" xfId="0" applyNumberFormat="1" applyFont="1" applyFill="1"/>
    <xf numFmtId="49" fontId="26" fillId="0" borderId="0" xfId="0" applyNumberFormat="1" applyFont="1" applyFill="1" applyAlignment="1">
      <alignment horizontal="left"/>
    </xf>
    <xf numFmtId="0" fontId="26" fillId="0" borderId="0" xfId="0" applyFont="1" applyFill="1" applyAlignment="1">
      <alignment horizontal="left"/>
    </xf>
    <xf numFmtId="3" fontId="26" fillId="0" borderId="0" xfId="0" applyNumberFormat="1" applyFont="1" applyFill="1" applyAlignment="1">
      <alignment horizontal="left"/>
    </xf>
    <xf numFmtId="2" fontId="26" fillId="0" borderId="2" xfId="0" applyNumberFormat="1" applyFont="1" applyFill="1" applyBorder="1" applyAlignment="1"/>
    <xf numFmtId="2" fontId="26" fillId="0" borderId="0" xfId="0" applyNumberFormat="1" applyFont="1" applyFill="1"/>
    <xf numFmtId="2" fontId="26" fillId="0" borderId="0" xfId="0" applyNumberFormat="1" applyFont="1" applyFill="1" applyAlignment="1">
      <alignment horizontal="right"/>
    </xf>
    <xf numFmtId="167" fontId="26" fillId="0" borderId="0" xfId="11" applyNumberFormat="1" applyFont="1" applyFill="1"/>
    <xf numFmtId="49" fontId="27" fillId="0" borderId="0" xfId="0" applyNumberFormat="1" applyFont="1" applyFill="1"/>
    <xf numFmtId="0" fontId="27" fillId="0" borderId="0" xfId="0" applyFont="1" applyFill="1" applyAlignment="1">
      <alignment horizontal="left"/>
    </xf>
    <xf numFmtId="3" fontId="27" fillId="0" borderId="6" xfId="0" applyNumberFormat="1" applyFont="1" applyFill="1" applyBorder="1" applyAlignment="1">
      <alignment horizontal="left"/>
    </xf>
    <xf numFmtId="169" fontId="27" fillId="0" borderId="0" xfId="0" applyNumberFormat="1" applyFont="1" applyFill="1" applyAlignment="1">
      <alignment horizontal="left"/>
    </xf>
    <xf numFmtId="3" fontId="27" fillId="0" borderId="2" xfId="0" applyNumberFormat="1" applyFont="1" applyFill="1" applyBorder="1" applyAlignment="1"/>
    <xf numFmtId="3" fontId="27" fillId="0" borderId="0" xfId="0" applyNumberFormat="1" applyFont="1" applyFill="1"/>
    <xf numFmtId="3" fontId="27" fillId="0" borderId="0" xfId="0" applyNumberFormat="1" applyFont="1" applyFill="1" applyAlignment="1">
      <alignment horizontal="right"/>
    </xf>
    <xf numFmtId="0" fontId="27" fillId="0" borderId="7" xfId="0" applyFont="1" applyFill="1" applyBorder="1" applyAlignment="1">
      <alignment horizontal="left"/>
    </xf>
    <xf numFmtId="3" fontId="27" fillId="0" borderId="9" xfId="0" applyNumberFormat="1" applyFont="1" applyFill="1" applyBorder="1" applyAlignment="1">
      <alignment horizontal="right"/>
    </xf>
    <xf numFmtId="3" fontId="27" fillId="0" borderId="8" xfId="0" applyNumberFormat="1" applyFont="1" applyFill="1" applyBorder="1" applyAlignment="1">
      <alignment horizontal="right"/>
    </xf>
    <xf numFmtId="1" fontId="27" fillId="0" borderId="6" xfId="0" applyNumberFormat="1" applyFont="1" applyFill="1" applyBorder="1" applyAlignment="1">
      <alignment horizontal="left"/>
    </xf>
    <xf numFmtId="3" fontId="27" fillId="0" borderId="2" xfId="0" applyNumberFormat="1" applyFont="1" applyFill="1" applyBorder="1" applyAlignment="1">
      <alignment horizontal="left"/>
    </xf>
    <xf numFmtId="3" fontId="27" fillId="0" borderId="0" xfId="0" applyNumberFormat="1" applyFont="1" applyFill="1" applyAlignment="1">
      <alignment horizontal="left"/>
    </xf>
    <xf numFmtId="166" fontId="27" fillId="0" borderId="0" xfId="2" applyNumberFormat="1" applyFont="1" applyFill="1" applyBorder="1" applyAlignment="1">
      <alignment horizontal="right"/>
    </xf>
    <xf numFmtId="169" fontId="27" fillId="0" borderId="6" xfId="0" applyNumberFormat="1" applyFont="1" applyFill="1" applyBorder="1" applyAlignment="1">
      <alignment horizontal="left"/>
    </xf>
    <xf numFmtId="9" fontId="27" fillId="0" borderId="0" xfId="0" applyNumberFormat="1" applyFont="1" applyFill="1" applyAlignment="1"/>
    <xf numFmtId="0" fontId="1" fillId="0" borderId="0" xfId="0" applyFont="1" applyFill="1" applyAlignment="1">
      <alignment vertical="top"/>
    </xf>
    <xf numFmtId="0" fontId="19" fillId="0" borderId="0" xfId="0" applyFont="1" applyFill="1" applyAlignment="1">
      <alignment vertical="top"/>
    </xf>
    <xf numFmtId="3" fontId="22" fillId="0" borderId="0" xfId="0" applyNumberFormat="1" applyFont="1" applyFill="1" applyAlignment="1"/>
    <xf numFmtId="3" fontId="27" fillId="0" borderId="0" xfId="0" applyNumberFormat="1" applyFont="1" applyFill="1" applyAlignment="1"/>
    <xf numFmtId="1" fontId="22" fillId="0" borderId="0" xfId="0" applyNumberFormat="1" applyFont="1" applyFill="1" applyBorder="1" applyAlignment="1">
      <alignment horizontal="left"/>
    </xf>
    <xf numFmtId="3" fontId="2" fillId="0" borderId="4" xfId="2" applyNumberFormat="1" applyFont="1" applyFill="1" applyBorder="1" applyAlignment="1"/>
    <xf numFmtId="3" fontId="22" fillId="0" borderId="0" xfId="0" applyNumberFormat="1" applyFont="1" applyFill="1" applyBorder="1" applyAlignment="1">
      <alignment horizontal="right"/>
    </xf>
    <xf numFmtId="166" fontId="22" fillId="0" borderId="0" xfId="0" applyNumberFormat="1" applyFont="1" applyFill="1" applyBorder="1" applyAlignment="1">
      <alignment horizontal="right"/>
    </xf>
    <xf numFmtId="3" fontId="27" fillId="0" borderId="0" xfId="0" applyNumberFormat="1" applyFont="1" applyFill="1" applyBorder="1" applyAlignment="1">
      <alignment horizontal="right"/>
    </xf>
    <xf numFmtId="169" fontId="22" fillId="0" borderId="0" xfId="0" applyNumberFormat="1" applyFont="1" applyFill="1" applyBorder="1" applyAlignment="1">
      <alignment horizontal="left"/>
    </xf>
    <xf numFmtId="165" fontId="2" fillId="0" borderId="4" xfId="0" applyNumberFormat="1" applyFont="1" applyFill="1" applyBorder="1" applyAlignment="1"/>
    <xf numFmtId="165" fontId="2" fillId="0" borderId="5" xfId="0" applyNumberFormat="1" applyFont="1" applyFill="1" applyBorder="1" applyAlignment="1"/>
    <xf numFmtId="165" fontId="2" fillId="0" borderId="5" xfId="0" applyNumberFormat="1" applyFont="1" applyFill="1" applyBorder="1"/>
    <xf numFmtId="165" fontId="2" fillId="0" borderId="0" xfId="9" applyNumberFormat="1" applyFont="1" applyFill="1" applyBorder="1" applyAlignment="1"/>
    <xf numFmtId="165" fontId="2" fillId="0" borderId="0" xfId="0" applyNumberFormat="1" applyFont="1" applyFill="1" applyBorder="1" applyAlignment="1"/>
    <xf numFmtId="165" fontId="22" fillId="0" borderId="2" xfId="0" applyNumberFormat="1" applyFont="1" applyFill="1" applyBorder="1" applyAlignment="1"/>
    <xf numFmtId="165" fontId="22" fillId="0" borderId="0" xfId="0" applyNumberFormat="1" applyFont="1" applyFill="1" applyAlignment="1"/>
    <xf numFmtId="165" fontId="22" fillId="0" borderId="0" xfId="0" applyNumberFormat="1" applyFont="1" applyFill="1"/>
    <xf numFmtId="165" fontId="22" fillId="0" borderId="0" xfId="0" applyNumberFormat="1" applyFont="1" applyFill="1" applyAlignment="1">
      <alignment horizontal="right"/>
    </xf>
    <xf numFmtId="165" fontId="2" fillId="0" borderId="0" xfId="0" applyNumberFormat="1" applyFont="1" applyFill="1" applyAlignment="1"/>
    <xf numFmtId="165" fontId="2" fillId="0" borderId="0" xfId="0" applyNumberFormat="1" applyFont="1" applyFill="1" applyBorder="1"/>
    <xf numFmtId="165" fontId="2" fillId="0" borderId="0" xfId="2" applyNumberFormat="1" applyFont="1" applyFill="1" applyBorder="1" applyAlignment="1"/>
    <xf numFmtId="165" fontId="22" fillId="0" borderId="0" xfId="0" applyNumberFormat="1" applyFont="1" applyFill="1" applyBorder="1" applyAlignment="1"/>
    <xf numFmtId="165" fontId="22" fillId="0" borderId="0" xfId="0" applyNumberFormat="1" applyFont="1" applyFill="1" applyBorder="1"/>
    <xf numFmtId="3" fontId="27" fillId="0" borderId="0" xfId="0" applyNumberFormat="1" applyFont="1" applyFill="1" applyBorder="1" applyAlignment="1">
      <alignment horizontal="left"/>
    </xf>
    <xf numFmtId="1" fontId="27" fillId="0" borderId="0" xfId="0" applyNumberFormat="1" applyFont="1" applyFill="1" applyBorder="1" applyAlignment="1">
      <alignment horizontal="left"/>
    </xf>
    <xf numFmtId="165" fontId="27" fillId="0" borderId="2" xfId="0" applyNumberFormat="1" applyFont="1" applyFill="1" applyBorder="1" applyAlignment="1"/>
    <xf numFmtId="165" fontId="27" fillId="0" borderId="0" xfId="0" applyNumberFormat="1" applyFont="1" applyFill="1" applyAlignment="1"/>
    <xf numFmtId="165" fontId="27" fillId="0" borderId="0" xfId="0" applyNumberFormat="1" applyFont="1" applyFill="1"/>
    <xf numFmtId="165" fontId="27" fillId="0" borderId="0" xfId="0" applyNumberFormat="1" applyFont="1" applyFill="1" applyAlignment="1">
      <alignment horizontal="right"/>
    </xf>
  </cellXfs>
  <cellStyles count="12">
    <cellStyle name="Comma" xfId="11" builtinId="3"/>
    <cellStyle name="Comma 3" xfId="9" xr:uid="{00000000-0005-0000-0000-000001000000}"/>
    <cellStyle name="Heading 1 2" xfId="5" xr:uid="{00000000-0005-0000-0000-000002000000}"/>
    <cellStyle name="Heading 2 2" xfId="6" xr:uid="{00000000-0005-0000-0000-000003000000}"/>
    <cellStyle name="Hyperlink" xfId="1" builtinId="8"/>
    <cellStyle name="Normal" xfId="0" builtinId="0"/>
    <cellStyle name="Normal 2" xfId="2" xr:uid="{00000000-0005-0000-0000-000006000000}"/>
    <cellStyle name="Normal 2 2" xfId="3" xr:uid="{00000000-0005-0000-0000-000007000000}"/>
    <cellStyle name="Normal 2 3" xfId="7" xr:uid="{00000000-0005-0000-0000-000008000000}"/>
    <cellStyle name="Normal 3" xfId="4" xr:uid="{00000000-0005-0000-0000-000009000000}"/>
    <cellStyle name="Normal 6" xfId="10" xr:uid="{00000000-0005-0000-0000-00000A000000}"/>
    <cellStyle name="Paragraph Han" xfId="8" xr:uid="{00000000-0005-0000-0000-00000B000000}"/>
  </cellStyles>
  <dxfs count="188">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13" formatCode="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166" formatCode="0.0%"/>
      <fill>
        <patternFill patternType="none">
          <fgColor indexed="64"/>
          <bgColor indexed="65"/>
        </patternFill>
      </fill>
      <alignment horizontal="right" vertical="bottom" textRotation="0" wrapText="0" indent="0" justifyLastLine="0" shrinkToFit="0" readingOrder="0"/>
      <border diagonalUp="0" diagonalDown="0">
        <left/>
        <right/>
        <top style="medium">
          <color indexed="64"/>
        </top>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top style="thin">
          <color indexed="64"/>
        </top>
      </border>
    </dxf>
    <dxf>
      <alignment horizontal="right" vertical="bottom" textRotation="0" wrapText="0" indent="0" justifyLastLine="0" shrinkToFit="0" readingOrder="0"/>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bottom"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d\-mmm\-yy"/>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dxf>
    <dxf>
      <font>
        <b val="0"/>
        <i val="0"/>
        <strike val="0"/>
        <condense val="0"/>
        <extend val="0"/>
        <outline val="0"/>
        <shadow val="0"/>
        <u val="none"/>
        <vertAlign val="baseline"/>
        <sz val="12"/>
        <color auto="1"/>
        <name val="Arial"/>
        <scheme val="none"/>
      </font>
      <numFmt numFmtId="165" formatCode="#,##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Arial"/>
        <scheme val="none"/>
      </font>
      <numFmt numFmtId="30" formatCode="@"/>
      <fill>
        <patternFill patternType="none">
          <fgColor rgb="FF000000"/>
          <bgColor auto="1"/>
        </patternFill>
      </fill>
    </dxf>
    <dxf>
      <border outline="0">
        <bottom style="medium">
          <color rgb="FF000000"/>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general"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auto="1"/>
        </patternFill>
      </fill>
      <alignment horizontal="lef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right" vertical="bottom" textRotation="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dxf>
    <dxf>
      <font>
        <b val="0"/>
        <i val="0"/>
        <strike val="0"/>
        <condense val="0"/>
        <extend val="0"/>
        <outline val="0"/>
        <shadow val="0"/>
        <u val="none"/>
        <vertAlign val="baseline"/>
        <sz val="12"/>
        <color auto="1"/>
        <name val="Arial"/>
        <scheme val="none"/>
      </font>
      <numFmt numFmtId="4"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4"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border>
    </dxf>
    <dxf>
      <font>
        <b val="0"/>
        <i val="0"/>
        <strike val="0"/>
        <condense val="0"/>
        <extend val="0"/>
        <outline val="0"/>
        <shadow val="0"/>
        <u val="none"/>
        <vertAlign val="baseline"/>
        <sz val="12"/>
        <color auto="1"/>
        <name val="Arial"/>
        <scheme val="none"/>
      </font>
      <numFmt numFmtId="169" formatCode="d\-mmm\-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left" vertical="bottom" textRotation="0" wrapText="0" indent="0" justifyLastLine="0" shrinkToFit="0" readingOrder="0"/>
      <border>
        <right style="thin">
          <color indexed="64"/>
        </right>
      </border>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auto="1"/>
        <name val="Arial"/>
        <scheme val="none"/>
      </font>
      <numFmt numFmtId="30" formatCode="@"/>
      <fill>
        <patternFill patternType="none">
          <fgColor indexed="64"/>
          <bgColor indexed="65"/>
        </patternFill>
      </fill>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alignment horizontal="right" vertical="bottom" textRotation="0" indent="0" justifyLastLine="0" shrinkToFit="0" readingOrder="0"/>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dxf>
    <dxf>
      <font>
        <b val="0"/>
        <i val="0"/>
        <strike val="0"/>
        <condense val="0"/>
        <extend val="0"/>
        <outline val="0"/>
        <shadow val="0"/>
        <u val="none"/>
        <vertAlign val="baseline"/>
        <sz val="12"/>
        <color theme="1"/>
        <name val="Arial"/>
        <scheme val="none"/>
      </font>
      <numFmt numFmtId="2" formatCode="0.00"/>
      <fill>
        <patternFill patternType="none">
          <fgColor indexed="64"/>
          <bgColor auto="1"/>
        </patternFill>
      </fill>
      <alignment horizontal="general"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theme="1"/>
        <name val="Arial"/>
        <scheme val="none"/>
      </font>
      <numFmt numFmtId="3" formatCode="#,##0"/>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30" formatCode="@"/>
      <fill>
        <patternFill patternType="none">
          <fgColor indexed="64"/>
          <bgColor auto="1"/>
        </patternFill>
      </fill>
      <alignment horizontal="left" vertical="bottom" textRotation="0" wrapText="0" indent="0" justifyLastLine="0" shrinkToFit="0" readingOrder="0"/>
    </dxf>
    <dxf>
      <font>
        <b val="0"/>
        <i val="0"/>
        <strike val="0"/>
        <condense val="0"/>
        <extend val="0"/>
        <outline val="0"/>
        <shadow val="0"/>
        <u val="none"/>
        <vertAlign val="baseline"/>
        <sz val="12"/>
        <color theme="1"/>
        <name val="Arial"/>
        <scheme val="none"/>
      </font>
      <numFmt numFmtId="168" formatCode="m/d/yyyy"/>
      <fill>
        <patternFill patternType="none">
          <fgColor indexed="64"/>
          <bgColor auto="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Arial"/>
        <scheme val="none"/>
      </font>
      <numFmt numFmtId="30" formatCode="@"/>
      <fill>
        <patternFill patternType="none">
          <fgColor indexed="64"/>
          <bgColor auto="1"/>
        </patternFill>
      </fill>
    </dxf>
    <dxf>
      <border outline="0">
        <bottom style="medium">
          <color indexed="64"/>
        </bottom>
      </border>
    </dxf>
    <dxf>
      <font>
        <b/>
        <i val="0"/>
        <strike val="0"/>
        <condense val="0"/>
        <extend val="0"/>
        <outline val="0"/>
        <shadow val="0"/>
        <u val="none"/>
        <vertAlign val="baseline"/>
        <sz val="12"/>
        <color auto="1"/>
        <name val="Arial"/>
        <scheme val="none"/>
      </font>
      <numFmt numFmtId="30" formatCode="@"/>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dxf>
    <dxf>
      <font>
        <b val="0"/>
        <i val="0"/>
        <strike val="0"/>
        <condense val="0"/>
        <extend val="0"/>
        <outline val="0"/>
        <shadow val="0"/>
        <u val="none"/>
        <vertAlign val="baseline"/>
        <sz val="12"/>
        <color theme="1"/>
        <name val="Arial"/>
        <scheme val="none"/>
      </font>
      <fill>
        <patternFill patternType="none">
          <fgColor indexed="64"/>
          <bgColor auto="1"/>
        </patternFill>
      </fill>
    </dxf>
    <dxf>
      <font>
        <b/>
        <i val="0"/>
        <strike val="0"/>
        <condense val="0"/>
        <extend val="0"/>
        <outline val="0"/>
        <shadow val="0"/>
        <u val="none"/>
        <vertAlign val="baseline"/>
        <sz val="12"/>
        <color theme="1"/>
        <name val="Arial"/>
        <scheme val="none"/>
      </font>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general" vertical="center" textRotation="0" wrapText="1" indent="0" justifyLastLine="0" shrinkToFit="0" readingOrder="0"/>
      <protection locked="1" hidden="0"/>
    </dxf>
    <dxf>
      <font>
        <b val="0"/>
        <i val="0"/>
        <strike val="0"/>
        <condense val="0"/>
        <extend val="0"/>
        <outline val="0"/>
        <shadow val="0"/>
        <u val="none"/>
        <vertAlign val="baseline"/>
        <sz val="12"/>
        <color indexed="12"/>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vertAlign val="baseline"/>
        <sz val="12"/>
        <name val="Arial"/>
        <scheme val="none"/>
      </font>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dxf>
  </dxfs>
  <tableStyles count="0" defaultPivotStyle="PivotStyleLight16"/>
  <colors>
    <mruColors>
      <color rgb="FF6C297F"/>
      <color rgb="FFBF78D3"/>
      <color rgb="FF949494"/>
      <color rgb="FF284F99"/>
      <color rgb="FF93A7CC"/>
      <color rgb="FF203F7A"/>
      <color rgb="FF8E8E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hartsheet" Target="chartsheets/sheet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2.xml"/><Relationship Id="rId25"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hartsheet" Target="chartsheets/sheet1.xml"/><Relationship Id="rId20" Type="http://schemas.openxmlformats.org/officeDocument/2006/relationships/chartsheet" Target="chartsheets/sheet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8.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hartsheet" Target="chartsheets/sheet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7.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[covid-deaths-23-monthly-data-week-2.xlsx]M1!PivotTable2</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Age-standardised</a:t>
            </a:r>
            <a:r>
              <a:rPr lang="en-GB" sz="1400" b="1" baseline="0">
                <a:solidFill>
                  <a:sysClr val="windowText" lastClr="000000"/>
                </a:solidFill>
              </a:rPr>
              <a:t> rates of mortality by sex, March 2020 to most recent</a:t>
            </a:r>
            <a:endParaRPr lang="en-GB" sz="1400" b="1">
              <a:solidFill>
                <a:sysClr val="windowText" lastClr="000000"/>
              </a:solidFill>
            </a:endParaRPr>
          </a:p>
        </c:rich>
      </c:tx>
      <c:layout>
        <c:manualLayout>
          <c:xMode val="edge"/>
          <c:yMode val="edge"/>
          <c:x val="0.13547132606377119"/>
          <c:y val="6.389372958474234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w="28575" cap="rnd">
            <a:solidFill>
              <a:schemeClr val="accent1"/>
            </a:solidFill>
            <a:round/>
          </a:ln>
          <a:effectLst/>
        </c:spPr>
        <c:marker>
          <c:symbol val="none"/>
        </c:marker>
      </c:pivotFmt>
      <c:pivotFmt>
        <c:idx val="39"/>
        <c:spPr>
          <a:solidFill>
            <a:schemeClr val="accent1"/>
          </a:solidFill>
          <a:ln w="28575" cap="rnd">
            <a:solidFill>
              <a:schemeClr val="accent1"/>
            </a:solidFill>
            <a:round/>
          </a:ln>
          <a:effectLst/>
        </c:spPr>
        <c:marker>
          <c:symbol val="none"/>
        </c:marker>
      </c:pivotFmt>
      <c:pivotFmt>
        <c:idx val="40"/>
        <c:spPr>
          <a:solidFill>
            <a:schemeClr val="accent1"/>
          </a:solidFill>
          <a:ln w="28575" cap="rnd">
            <a:solidFill>
              <a:schemeClr val="accent1"/>
            </a:solidFill>
            <a:round/>
          </a:ln>
          <a:effectLst/>
        </c:spPr>
        <c:marker>
          <c:symbol val="none"/>
        </c:marker>
      </c:pivotFmt>
      <c:pivotFmt>
        <c:idx val="41"/>
        <c:spPr>
          <a:solidFill>
            <a:schemeClr val="accent1"/>
          </a:solidFill>
          <a:ln w="28575" cap="rnd">
            <a:solidFill>
              <a:schemeClr val="accent1"/>
            </a:solidFill>
            <a:round/>
          </a:ln>
          <a:effectLst/>
        </c:spPr>
        <c:marker>
          <c:symbol val="none"/>
        </c:marker>
      </c:pivotFmt>
      <c:pivotFmt>
        <c:idx val="42"/>
        <c:spPr>
          <a:solidFill>
            <a:schemeClr val="accent1"/>
          </a:solidFill>
          <a:ln w="19050" cap="rnd">
            <a:solidFill>
              <a:srgbClr val="93A7CC">
                <a:alpha val="23000"/>
              </a:srgbClr>
            </a:solidFill>
            <a:round/>
          </a:ln>
          <a:effectLst/>
        </c:spPr>
        <c:marker>
          <c:symbol val="none"/>
        </c:marker>
      </c:pivotFmt>
      <c:pivotFmt>
        <c:idx val="43"/>
        <c:spPr>
          <a:solidFill>
            <a:schemeClr val="accent1"/>
          </a:solidFill>
          <a:ln w="19050" cap="rnd">
            <a:solidFill>
              <a:srgbClr val="203F7A">
                <a:alpha val="23000"/>
              </a:srgbClr>
            </a:solidFill>
            <a:prstDash val="solid"/>
            <a:round/>
          </a:ln>
          <a:effectLst/>
        </c:spPr>
        <c:marker>
          <c:symbol val="none"/>
        </c:marker>
      </c:pivotFmt>
      <c:pivotFmt>
        <c:idx val="44"/>
        <c:spPr>
          <a:solidFill>
            <a:schemeClr val="accent1"/>
          </a:solidFill>
          <a:ln w="19050" cap="rnd">
            <a:solidFill>
              <a:srgbClr val="8E8E8E">
                <a:alpha val="23000"/>
              </a:srgbClr>
            </a:solidFill>
            <a:prstDash val="solid"/>
            <a:round/>
          </a:ln>
          <a:effectLst/>
        </c:spPr>
        <c:marker>
          <c:symbol val="none"/>
        </c:marker>
      </c:pivotFmt>
      <c:pivotFmt>
        <c:idx val="45"/>
        <c:spPr>
          <a:solidFill>
            <a:schemeClr val="accent1"/>
          </a:solidFill>
          <a:ln w="19050" cap="rnd">
            <a:solidFill>
              <a:srgbClr val="93A7CC">
                <a:alpha val="23000"/>
              </a:srgbClr>
            </a:solidFill>
            <a:round/>
          </a:ln>
          <a:effectLst/>
        </c:spPr>
        <c:marker>
          <c:symbol val="none"/>
        </c:marker>
      </c:pivotFmt>
      <c:pivotFmt>
        <c:idx val="46"/>
        <c:spPr>
          <a:solidFill>
            <a:schemeClr val="accent1"/>
          </a:solidFill>
          <a:ln w="19050" cap="rnd">
            <a:solidFill>
              <a:srgbClr val="203F7A">
                <a:alpha val="23000"/>
              </a:srgbClr>
            </a:solidFill>
            <a:prstDash val="solid"/>
            <a:round/>
          </a:ln>
          <a:effectLst/>
        </c:spPr>
        <c:marker>
          <c:symbol val="none"/>
        </c:marker>
      </c:pivotFmt>
      <c:pivotFmt>
        <c:idx val="47"/>
        <c:spPr>
          <a:solidFill>
            <a:schemeClr val="accent1"/>
          </a:solidFill>
          <a:ln w="19050" cap="rnd">
            <a:solidFill>
              <a:srgbClr val="8E8E8E">
                <a:alpha val="23000"/>
              </a:srgbClr>
            </a:solidFill>
            <a:prstDash val="solid"/>
            <a:round/>
          </a:ln>
          <a:effectLst/>
        </c:spPr>
        <c:marker>
          <c:symbol val="none"/>
        </c:marker>
      </c:pivotFmt>
      <c:pivotFmt>
        <c:idx val="48"/>
        <c:spPr>
          <a:solidFill>
            <a:schemeClr val="accent1"/>
          </a:solidFill>
          <a:ln w="28575" cap="rnd">
            <a:solidFill>
              <a:srgbClr val="203F7A"/>
            </a:solidFill>
            <a:round/>
          </a:ln>
          <a:effectLst/>
        </c:spPr>
        <c:marker>
          <c:symbol val="none"/>
        </c:marker>
      </c:pivotFmt>
      <c:pivotFmt>
        <c:idx val="49"/>
        <c:spPr>
          <a:solidFill>
            <a:schemeClr val="accent1"/>
          </a:solidFill>
          <a:ln w="28575" cap="rnd">
            <a:solidFill>
              <a:srgbClr val="8E8E8E"/>
            </a:solidFill>
            <a:round/>
          </a:ln>
          <a:effectLst/>
        </c:spPr>
        <c:marker>
          <c:symbol val="none"/>
        </c:marker>
      </c:pivotFmt>
      <c:pivotFmt>
        <c:idx val="50"/>
        <c:spPr>
          <a:solidFill>
            <a:schemeClr val="accent1"/>
          </a:solidFill>
          <a:ln w="28575" cap="rnd">
            <a:solidFill>
              <a:srgbClr val="93A7CC"/>
            </a:solidFill>
            <a:round/>
          </a:ln>
          <a:effectLst/>
        </c:spPr>
        <c:marker>
          <c:symbol val="none"/>
        </c:marker>
      </c:pivotFmt>
      <c:pivotFmt>
        <c:idx val="51"/>
        <c:spPr>
          <a:solidFill>
            <a:schemeClr val="accent1"/>
          </a:solidFill>
          <a:ln w="25400" cap="rnd">
            <a:solidFill>
              <a:srgbClr val="8E8E8E"/>
            </a:solidFill>
            <a:round/>
          </a:ln>
          <a:effectLst/>
        </c:spPr>
        <c:marker>
          <c:symbol val="none"/>
        </c:marker>
      </c:pivotFmt>
      <c:pivotFmt>
        <c:idx val="52"/>
        <c:spPr>
          <a:solidFill>
            <a:schemeClr val="accent1"/>
          </a:solidFill>
          <a:ln w="25400" cap="rnd">
            <a:solidFill>
              <a:srgbClr val="203F7A"/>
            </a:solidFill>
            <a:round/>
          </a:ln>
          <a:effectLst/>
        </c:spPr>
        <c:marker>
          <c:symbol val="none"/>
        </c:marker>
      </c:pivotFmt>
      <c:pivotFmt>
        <c:idx val="53"/>
        <c:spPr>
          <a:solidFill>
            <a:schemeClr val="accent1"/>
          </a:solidFill>
          <a:ln w="25400" cap="rnd">
            <a:solidFill>
              <a:srgbClr val="93A7CC"/>
            </a:solidFill>
            <a:round/>
          </a:ln>
          <a:effectLst/>
        </c:spPr>
        <c:marker>
          <c:symbol val="none"/>
        </c:marker>
      </c:pivotFmt>
      <c:pivotFmt>
        <c:idx val="54"/>
        <c:spPr>
          <a:solidFill>
            <a:schemeClr val="accent1"/>
          </a:solidFill>
          <a:ln w="9525" cap="rnd">
            <a:solidFill>
              <a:srgbClr val="8E8E8E">
                <a:alpha val="46000"/>
              </a:srgbClr>
            </a:solidFill>
            <a:round/>
          </a:ln>
          <a:effectLst/>
        </c:spPr>
        <c:marker>
          <c:symbol val="none"/>
        </c:marker>
      </c:pivotFmt>
      <c:pivotFmt>
        <c:idx val="55"/>
        <c:spPr>
          <a:solidFill>
            <a:schemeClr val="accent1"/>
          </a:solidFill>
          <a:ln w="9525" cap="rnd">
            <a:solidFill>
              <a:srgbClr val="203F7A">
                <a:alpha val="50000"/>
              </a:srgbClr>
            </a:solidFill>
            <a:round/>
          </a:ln>
          <a:effectLst/>
        </c:spPr>
        <c:marker>
          <c:symbol val="none"/>
        </c:marker>
      </c:pivotFmt>
      <c:pivotFmt>
        <c:idx val="56"/>
        <c:spPr>
          <a:solidFill>
            <a:schemeClr val="accent1"/>
          </a:solidFill>
          <a:ln w="9525" cap="rnd">
            <a:solidFill>
              <a:srgbClr val="93A7CC">
                <a:alpha val="46000"/>
              </a:srgbClr>
            </a:solidFill>
            <a:round/>
          </a:ln>
          <a:effectLst/>
        </c:spPr>
        <c:marker>
          <c:symbol val="none"/>
        </c:marker>
      </c:pivotFmt>
      <c:pivotFmt>
        <c:idx val="57"/>
        <c:spPr>
          <a:solidFill>
            <a:schemeClr val="accent1"/>
          </a:solidFill>
          <a:ln w="9525" cap="rnd">
            <a:solidFill>
              <a:srgbClr val="8E8E8E">
                <a:alpha val="47000"/>
              </a:srgbClr>
            </a:solidFill>
            <a:round/>
          </a:ln>
          <a:effectLst/>
        </c:spPr>
        <c:marker>
          <c:symbol val="none"/>
        </c:marker>
      </c:pivotFmt>
      <c:pivotFmt>
        <c:idx val="58"/>
        <c:spPr>
          <a:solidFill>
            <a:schemeClr val="accent1"/>
          </a:solidFill>
          <a:ln w="9525" cap="rnd">
            <a:solidFill>
              <a:srgbClr val="203F7A">
                <a:alpha val="61000"/>
              </a:srgbClr>
            </a:solidFill>
            <a:round/>
          </a:ln>
          <a:effectLst/>
        </c:spPr>
        <c:marker>
          <c:symbol val="none"/>
        </c:marker>
      </c:pivotFmt>
      <c:pivotFmt>
        <c:idx val="59"/>
        <c:spPr>
          <a:solidFill>
            <a:schemeClr val="accent1"/>
          </a:solidFill>
          <a:ln w="9525" cap="rnd">
            <a:solidFill>
              <a:srgbClr val="93A7CC">
                <a:alpha val="50000"/>
              </a:srgbClr>
            </a:solidFill>
            <a:round/>
          </a:ln>
          <a:effectLst/>
        </c:spPr>
        <c:marker>
          <c:symbol val="none"/>
        </c:marker>
      </c:pivotFmt>
      <c:pivotFmt>
        <c:idx val="60"/>
        <c:spPr>
          <a:solidFill>
            <a:schemeClr val="accent1"/>
          </a:solidFill>
          <a:ln w="28575" cap="rnd">
            <a:solidFill>
              <a:srgbClr val="8E8E8E"/>
            </a:solidFill>
            <a:round/>
          </a:ln>
          <a:effectLst/>
        </c:spPr>
        <c:marker>
          <c:symbol val="none"/>
        </c:marker>
      </c:pivotFmt>
      <c:pivotFmt>
        <c:idx val="61"/>
        <c:spPr>
          <a:solidFill>
            <a:schemeClr val="accent1"/>
          </a:solidFill>
          <a:ln w="28575" cap="rnd">
            <a:solidFill>
              <a:srgbClr val="203F7A"/>
            </a:solidFill>
            <a:round/>
          </a:ln>
          <a:effectLst/>
        </c:spPr>
        <c:marker>
          <c:symbol val="none"/>
        </c:marker>
      </c:pivotFmt>
      <c:pivotFmt>
        <c:idx val="62"/>
        <c:spPr>
          <a:solidFill>
            <a:schemeClr val="accent1"/>
          </a:solidFill>
          <a:ln w="28575" cap="rnd">
            <a:solidFill>
              <a:srgbClr val="93A7CC"/>
            </a:solidFill>
            <a:round/>
          </a:ln>
          <a:effectLst/>
        </c:spPr>
        <c:marker>
          <c:symbol val="none"/>
        </c:marker>
      </c:pivotFmt>
      <c:pivotFmt>
        <c:idx val="63"/>
        <c:spPr>
          <a:solidFill>
            <a:schemeClr val="accent1"/>
          </a:solidFill>
          <a:ln w="28575" cap="rnd">
            <a:solidFill>
              <a:schemeClr val="accent1"/>
            </a:solidFill>
            <a:round/>
          </a:ln>
          <a:effectLst/>
        </c:spPr>
        <c:marker>
          <c:symbol val="none"/>
        </c:marker>
      </c:pivotFmt>
      <c:pivotFmt>
        <c:idx val="64"/>
        <c:spPr>
          <a:solidFill>
            <a:schemeClr val="accent1"/>
          </a:solidFill>
          <a:ln w="28575" cap="rnd">
            <a:solidFill>
              <a:schemeClr val="accent1"/>
            </a:solidFill>
            <a:round/>
          </a:ln>
          <a:effectLst/>
        </c:spPr>
        <c:marker>
          <c:symbol val="none"/>
        </c:marker>
      </c:pivotFmt>
      <c:pivotFmt>
        <c:idx val="65"/>
        <c:spPr>
          <a:solidFill>
            <a:schemeClr val="accent1"/>
          </a:solidFill>
          <a:ln w="28575" cap="rnd">
            <a:solidFill>
              <a:schemeClr val="accent1"/>
            </a:solidFill>
            <a:round/>
          </a:ln>
          <a:effectLst/>
        </c:spPr>
        <c:marker>
          <c:symbol val="none"/>
        </c:marker>
      </c:pivotFmt>
      <c:pivotFmt>
        <c:idx val="66"/>
        <c:spPr>
          <a:solidFill>
            <a:schemeClr val="accent1"/>
          </a:solidFill>
          <a:ln w="28575" cap="rnd">
            <a:solidFill>
              <a:schemeClr val="accent1"/>
            </a:solidFill>
            <a:round/>
          </a:ln>
          <a:effectLst/>
        </c:spPr>
        <c:marker>
          <c:symbol val="none"/>
        </c:marker>
      </c:pivotFmt>
      <c:pivotFmt>
        <c:idx val="67"/>
        <c:spPr>
          <a:solidFill>
            <a:schemeClr val="accent1"/>
          </a:solidFill>
          <a:ln w="28575" cap="rnd">
            <a:solidFill>
              <a:schemeClr val="accent1"/>
            </a:solidFill>
            <a:round/>
          </a:ln>
          <a:effectLst/>
        </c:spPr>
        <c:marker>
          <c:symbol val="none"/>
        </c:marker>
      </c:pivotFmt>
      <c:pivotFmt>
        <c:idx val="68"/>
        <c:spPr>
          <a:solidFill>
            <a:schemeClr val="accent1"/>
          </a:solidFill>
          <a:ln w="28575" cap="rnd">
            <a:solidFill>
              <a:schemeClr val="accent1"/>
            </a:solidFill>
            <a:round/>
          </a:ln>
          <a:effectLst/>
        </c:spPr>
        <c:marker>
          <c:symbol val="none"/>
        </c:marker>
      </c:pivotFmt>
      <c:pivotFmt>
        <c:idx val="69"/>
        <c:spPr>
          <a:solidFill>
            <a:schemeClr val="accent1"/>
          </a:solidFill>
          <a:ln w="28575" cap="rnd">
            <a:solidFill>
              <a:schemeClr val="accent1"/>
            </a:solidFill>
            <a:round/>
          </a:ln>
          <a:effectLst/>
        </c:spPr>
        <c:marker>
          <c:symbol val="none"/>
        </c:marker>
      </c:pivotFmt>
      <c:pivotFmt>
        <c:idx val="70"/>
        <c:spPr>
          <a:solidFill>
            <a:schemeClr val="accent1"/>
          </a:solidFill>
          <a:ln w="28575" cap="rnd">
            <a:solidFill>
              <a:schemeClr val="accent1"/>
            </a:solidFill>
            <a:round/>
          </a:ln>
          <a:effectLst/>
        </c:spPr>
        <c:marker>
          <c:symbol val="none"/>
        </c:marker>
      </c:pivotFmt>
      <c:pivotFmt>
        <c:idx val="71"/>
        <c:spPr>
          <a:solidFill>
            <a:schemeClr val="accent1"/>
          </a:solidFill>
          <a:ln w="28575" cap="rnd">
            <a:solidFill>
              <a:schemeClr val="accent1"/>
            </a:solidFill>
            <a:round/>
          </a:ln>
          <a:effectLst/>
        </c:spPr>
        <c:marker>
          <c:symbol val="none"/>
        </c:marker>
      </c:pivotFmt>
      <c:pivotFmt>
        <c:idx val="72"/>
        <c:spPr>
          <a:solidFill>
            <a:schemeClr val="accent1"/>
          </a:solidFill>
          <a:ln w="28575" cap="rnd">
            <a:solidFill>
              <a:schemeClr val="accent1"/>
            </a:solidFill>
            <a:round/>
          </a:ln>
          <a:effectLst/>
        </c:spPr>
        <c:marker>
          <c:symbol val="none"/>
        </c:marker>
      </c:pivotFmt>
      <c:pivotFmt>
        <c:idx val="73"/>
        <c:spPr>
          <a:solidFill>
            <a:schemeClr val="accent1"/>
          </a:solidFill>
          <a:ln w="28575" cap="rnd">
            <a:solidFill>
              <a:schemeClr val="accent1"/>
            </a:solidFill>
            <a:round/>
          </a:ln>
          <a:effectLst/>
        </c:spPr>
        <c:marker>
          <c:symbol val="none"/>
        </c:marker>
      </c:pivotFmt>
      <c:pivotFmt>
        <c:idx val="74"/>
        <c:spPr>
          <a:solidFill>
            <a:schemeClr val="accent1"/>
          </a:solidFill>
          <a:ln w="28575" cap="rnd">
            <a:solidFill>
              <a:schemeClr val="accent1"/>
            </a:solidFill>
            <a:round/>
          </a:ln>
          <a:effectLst/>
        </c:spPr>
        <c:marker>
          <c:symbol val="none"/>
        </c:marker>
      </c:pivotFmt>
      <c:pivotFmt>
        <c:idx val="75"/>
        <c:spPr>
          <a:solidFill>
            <a:schemeClr val="accent1"/>
          </a:solidFill>
          <a:ln w="28575" cap="rnd">
            <a:solidFill>
              <a:schemeClr val="accent1"/>
            </a:solidFill>
            <a:round/>
          </a:ln>
          <a:effectLst/>
        </c:spPr>
        <c:marker>
          <c:symbol val="none"/>
        </c:marker>
      </c:pivotFmt>
      <c:pivotFmt>
        <c:idx val="76"/>
        <c:spPr>
          <a:solidFill>
            <a:schemeClr val="accent1"/>
          </a:solidFill>
          <a:ln w="28575" cap="rnd">
            <a:solidFill>
              <a:schemeClr val="accent1"/>
            </a:solidFill>
            <a:round/>
          </a:ln>
          <a:effectLst/>
        </c:spPr>
        <c:marker>
          <c:symbol val="none"/>
        </c:marker>
      </c:pivotFmt>
      <c:pivotFmt>
        <c:idx val="77"/>
        <c:spPr>
          <a:solidFill>
            <a:schemeClr val="accent1"/>
          </a:solidFill>
          <a:ln w="28575" cap="rnd">
            <a:solidFill>
              <a:schemeClr val="accent1"/>
            </a:solidFill>
            <a:round/>
          </a:ln>
          <a:effectLst/>
        </c:spPr>
        <c:marker>
          <c:symbol val="none"/>
        </c:marker>
      </c:pivotFmt>
      <c:pivotFmt>
        <c:idx val="78"/>
        <c:spPr>
          <a:solidFill>
            <a:schemeClr val="accent1"/>
          </a:solidFill>
          <a:ln w="28575" cap="rnd">
            <a:solidFill>
              <a:schemeClr val="accent1"/>
            </a:solidFill>
            <a:round/>
          </a:ln>
          <a:effectLst/>
        </c:spPr>
        <c:marker>
          <c:symbol val="none"/>
        </c:marker>
      </c:pivotFmt>
      <c:pivotFmt>
        <c:idx val="79"/>
        <c:spPr>
          <a:solidFill>
            <a:schemeClr val="accent1"/>
          </a:solidFill>
          <a:ln w="28575" cap="rnd">
            <a:solidFill>
              <a:schemeClr val="accent1"/>
            </a:solidFill>
            <a:round/>
          </a:ln>
          <a:effectLst/>
        </c:spPr>
        <c:marker>
          <c:symbol val="none"/>
        </c:marker>
      </c:pivotFmt>
      <c:pivotFmt>
        <c:idx val="80"/>
        <c:spPr>
          <a:solidFill>
            <a:schemeClr val="accent1"/>
          </a:solidFill>
          <a:ln w="28575" cap="rnd">
            <a:solidFill>
              <a:schemeClr val="accent1"/>
            </a:solidFill>
            <a:round/>
          </a:ln>
          <a:effectLst/>
        </c:spPr>
        <c:marker>
          <c:symbol val="none"/>
        </c:marker>
      </c:pivotFmt>
      <c:pivotFmt>
        <c:idx val="81"/>
        <c:spPr>
          <a:solidFill>
            <a:schemeClr val="accent1"/>
          </a:solidFill>
          <a:ln w="28575" cap="rnd">
            <a:solidFill>
              <a:schemeClr val="accent1"/>
            </a:solidFill>
            <a:round/>
          </a:ln>
          <a:effectLst/>
        </c:spPr>
        <c:marker>
          <c:symbol val="none"/>
        </c:marker>
      </c:pivotFmt>
      <c:pivotFmt>
        <c:idx val="82"/>
        <c:spPr>
          <a:solidFill>
            <a:schemeClr val="accent1"/>
          </a:solidFill>
          <a:ln w="28575" cap="rnd">
            <a:solidFill>
              <a:schemeClr val="accent1"/>
            </a:solidFill>
            <a:round/>
          </a:ln>
          <a:effectLst/>
        </c:spPr>
        <c:marker>
          <c:symbol val="none"/>
        </c:marker>
      </c:pivotFmt>
      <c:pivotFmt>
        <c:idx val="83"/>
        <c:spPr>
          <a:solidFill>
            <a:schemeClr val="accent1"/>
          </a:solidFill>
          <a:ln w="28575" cap="rnd">
            <a:solidFill>
              <a:schemeClr val="accent1"/>
            </a:solidFill>
            <a:round/>
          </a:ln>
          <a:effectLst/>
        </c:spPr>
        <c:marker>
          <c:symbol val="none"/>
        </c:marker>
      </c:pivotFmt>
      <c:pivotFmt>
        <c:idx val="84"/>
        <c:spPr>
          <a:solidFill>
            <a:schemeClr val="accent1"/>
          </a:solidFill>
          <a:ln w="28575" cap="rnd">
            <a:solidFill>
              <a:schemeClr val="accent1"/>
            </a:solidFill>
            <a:round/>
          </a:ln>
          <a:effectLst/>
        </c:spPr>
        <c:marker>
          <c:symbol val="none"/>
        </c:marker>
      </c:pivotFmt>
      <c:pivotFmt>
        <c:idx val="85"/>
        <c:spPr>
          <a:solidFill>
            <a:schemeClr val="accent1"/>
          </a:solidFill>
          <a:ln w="28575" cap="rnd">
            <a:solidFill>
              <a:schemeClr val="accent1"/>
            </a:solidFill>
            <a:round/>
          </a:ln>
          <a:effectLst/>
        </c:spPr>
        <c:marker>
          <c:symbol val="none"/>
        </c:marker>
      </c:pivotFmt>
      <c:pivotFmt>
        <c:idx val="86"/>
        <c:spPr>
          <a:solidFill>
            <a:schemeClr val="accent1"/>
          </a:solidFill>
          <a:ln w="28575" cap="rnd">
            <a:solidFill>
              <a:schemeClr val="accent1"/>
            </a:solidFill>
            <a:round/>
          </a:ln>
          <a:effectLst/>
        </c:spPr>
        <c:marker>
          <c:symbol val="none"/>
        </c:marker>
      </c:pivotFmt>
      <c:pivotFmt>
        <c:idx val="87"/>
        <c:spPr>
          <a:solidFill>
            <a:schemeClr val="accent1"/>
          </a:solidFill>
          <a:ln w="28575" cap="rnd">
            <a:solidFill>
              <a:schemeClr val="accent1"/>
            </a:solidFill>
            <a:round/>
          </a:ln>
          <a:effectLst/>
        </c:spPr>
        <c:marker>
          <c:symbol val="none"/>
        </c:marker>
      </c:pivotFmt>
      <c:pivotFmt>
        <c:idx val="88"/>
        <c:spPr>
          <a:solidFill>
            <a:schemeClr val="accent1"/>
          </a:solidFill>
          <a:ln w="28575" cap="rnd">
            <a:solidFill>
              <a:schemeClr val="accent1"/>
            </a:solidFill>
            <a:round/>
          </a:ln>
          <a:effectLst/>
        </c:spPr>
        <c:marker>
          <c:symbol val="none"/>
        </c:marker>
      </c:pivotFmt>
      <c:pivotFmt>
        <c:idx val="89"/>
        <c:spPr>
          <a:solidFill>
            <a:schemeClr val="accent1"/>
          </a:solidFill>
          <a:ln w="28575" cap="rnd">
            <a:solidFill>
              <a:schemeClr val="accent1"/>
            </a:solidFill>
            <a:round/>
          </a:ln>
          <a:effectLst/>
        </c:spPr>
        <c:marker>
          <c:symbol val="none"/>
        </c:marker>
      </c:pivotFmt>
      <c:pivotFmt>
        <c:idx val="90"/>
        <c:spPr>
          <a:solidFill>
            <a:schemeClr val="accent1"/>
          </a:solidFill>
          <a:ln w="28575" cap="rnd">
            <a:solidFill>
              <a:schemeClr val="accent1"/>
            </a:solidFill>
            <a:round/>
          </a:ln>
          <a:effectLst/>
        </c:spPr>
        <c:marker>
          <c:symbol val="none"/>
        </c:marker>
      </c:pivotFmt>
      <c:pivotFmt>
        <c:idx val="91"/>
        <c:spPr>
          <a:solidFill>
            <a:schemeClr val="accent1"/>
          </a:solidFill>
          <a:ln w="28575" cap="rnd">
            <a:solidFill>
              <a:schemeClr val="accent1"/>
            </a:solidFill>
            <a:round/>
          </a:ln>
          <a:effectLst/>
        </c:spPr>
        <c:marker>
          <c:symbol val="none"/>
        </c:marker>
      </c:pivotFmt>
      <c:pivotFmt>
        <c:idx val="92"/>
        <c:spPr>
          <a:solidFill>
            <a:schemeClr val="accent1"/>
          </a:solidFill>
          <a:ln w="28575" cap="rnd">
            <a:solidFill>
              <a:schemeClr val="accent1"/>
            </a:solidFill>
            <a:round/>
          </a:ln>
          <a:effectLst/>
        </c:spPr>
        <c:marker>
          <c:symbol val="none"/>
        </c:marker>
      </c:pivotFmt>
      <c:pivotFmt>
        <c:idx val="93"/>
        <c:spPr>
          <a:solidFill>
            <a:schemeClr val="accent1"/>
          </a:solidFill>
          <a:ln w="28575" cap="rnd">
            <a:solidFill>
              <a:schemeClr val="accent1"/>
            </a:solidFill>
            <a:round/>
          </a:ln>
          <a:effectLst/>
        </c:spPr>
        <c:marker>
          <c:symbol val="none"/>
        </c:marker>
      </c:pivotFmt>
      <c:pivotFmt>
        <c:idx val="94"/>
        <c:spPr>
          <a:solidFill>
            <a:schemeClr val="accent1"/>
          </a:solidFill>
          <a:ln w="28575" cap="rnd">
            <a:solidFill>
              <a:schemeClr val="accent1"/>
            </a:solidFill>
            <a:round/>
          </a:ln>
          <a:effectLst/>
        </c:spPr>
        <c:marker>
          <c:symbol val="none"/>
        </c:marker>
      </c:pivotFmt>
      <c:pivotFmt>
        <c:idx val="95"/>
        <c:spPr>
          <a:solidFill>
            <a:schemeClr val="accent1"/>
          </a:solidFill>
          <a:ln w="28575" cap="rnd">
            <a:solidFill>
              <a:schemeClr val="accent1"/>
            </a:solidFill>
            <a:round/>
          </a:ln>
          <a:effectLst/>
        </c:spPr>
        <c:marker>
          <c:symbol val="none"/>
        </c:marker>
      </c:pivotFmt>
      <c:pivotFmt>
        <c:idx val="96"/>
        <c:spPr>
          <a:solidFill>
            <a:schemeClr val="accent1"/>
          </a:solidFill>
          <a:ln w="28575" cap="rnd">
            <a:solidFill>
              <a:schemeClr val="accent1"/>
            </a:solidFill>
            <a:round/>
          </a:ln>
          <a:effectLst/>
        </c:spPr>
        <c:marker>
          <c:symbol val="none"/>
        </c:marker>
      </c:pivotFmt>
      <c:pivotFmt>
        <c:idx val="97"/>
        <c:spPr>
          <a:solidFill>
            <a:schemeClr val="accent1"/>
          </a:solidFill>
          <a:ln w="28575" cap="rnd">
            <a:solidFill>
              <a:schemeClr val="accent1"/>
            </a:solidFill>
            <a:round/>
          </a:ln>
          <a:effectLst/>
        </c:spPr>
        <c:marker>
          <c:symbol val="none"/>
        </c:marker>
      </c:pivotFmt>
      <c:pivotFmt>
        <c:idx val="98"/>
        <c:spPr>
          <a:solidFill>
            <a:schemeClr val="accent1"/>
          </a:solidFill>
          <a:ln w="28575" cap="rnd">
            <a:solidFill>
              <a:schemeClr val="accent1"/>
            </a:solidFill>
            <a:round/>
          </a:ln>
          <a:effectLst/>
        </c:spPr>
        <c:marker>
          <c:symbol val="none"/>
        </c:marker>
      </c:pivotFmt>
      <c:pivotFmt>
        <c:idx val="99"/>
        <c:spPr>
          <a:solidFill>
            <a:schemeClr val="accent1"/>
          </a:solidFill>
          <a:ln w="28575" cap="rnd">
            <a:solidFill>
              <a:schemeClr val="accent1"/>
            </a:solidFill>
            <a:round/>
          </a:ln>
          <a:effectLst/>
        </c:spPr>
        <c:marker>
          <c:symbol val="none"/>
        </c:marker>
      </c:pivotFmt>
      <c:pivotFmt>
        <c:idx val="100"/>
        <c:spPr>
          <a:solidFill>
            <a:schemeClr val="accent1"/>
          </a:solidFill>
          <a:ln w="28575" cap="rnd">
            <a:solidFill>
              <a:schemeClr val="accent1"/>
            </a:solidFill>
            <a:round/>
          </a:ln>
          <a:effectLst/>
        </c:spPr>
        <c:marker>
          <c:symbol val="none"/>
        </c:marker>
      </c:pivotFmt>
      <c:pivotFmt>
        <c:idx val="101"/>
        <c:spPr>
          <a:solidFill>
            <a:schemeClr val="accent1"/>
          </a:solidFill>
          <a:ln w="28575" cap="rnd">
            <a:solidFill>
              <a:schemeClr val="accent1"/>
            </a:solidFill>
            <a:round/>
          </a:ln>
          <a:effectLst/>
        </c:spPr>
        <c:marker>
          <c:symbol val="none"/>
        </c:marker>
      </c:pivotFmt>
      <c:pivotFmt>
        <c:idx val="102"/>
        <c:spPr>
          <a:solidFill>
            <a:schemeClr val="accent1"/>
          </a:solidFill>
          <a:ln w="28575" cap="rnd">
            <a:solidFill>
              <a:schemeClr val="accent1"/>
            </a:solidFill>
            <a:round/>
          </a:ln>
          <a:effectLst/>
        </c:spPr>
        <c:marker>
          <c:symbol val="none"/>
        </c:marker>
      </c:pivotFmt>
      <c:pivotFmt>
        <c:idx val="103"/>
        <c:spPr>
          <a:solidFill>
            <a:schemeClr val="accent1"/>
          </a:solidFill>
          <a:ln w="28575" cap="rnd">
            <a:solidFill>
              <a:schemeClr val="accent1"/>
            </a:solidFill>
            <a:round/>
          </a:ln>
          <a:effectLst/>
        </c:spPr>
        <c:marker>
          <c:symbol val="none"/>
        </c:marker>
      </c:pivotFmt>
      <c:pivotFmt>
        <c:idx val="104"/>
        <c:spPr>
          <a:solidFill>
            <a:schemeClr val="accent1"/>
          </a:solidFill>
          <a:ln w="28575" cap="rnd">
            <a:solidFill>
              <a:schemeClr val="accent1"/>
            </a:solidFill>
            <a:round/>
          </a:ln>
          <a:effectLst/>
        </c:spPr>
        <c:marker>
          <c:symbol val="none"/>
        </c:marker>
      </c:pivotFmt>
      <c:pivotFmt>
        <c:idx val="105"/>
        <c:spPr>
          <a:solidFill>
            <a:schemeClr val="accent1"/>
          </a:solidFill>
          <a:ln w="28575" cap="rnd">
            <a:solidFill>
              <a:schemeClr val="accent1"/>
            </a:solidFill>
            <a:round/>
          </a:ln>
          <a:effectLst/>
        </c:spPr>
        <c:marker>
          <c:symbol val="none"/>
        </c:marker>
      </c:pivotFmt>
      <c:pivotFmt>
        <c:idx val="106"/>
        <c:spPr>
          <a:solidFill>
            <a:schemeClr val="accent1"/>
          </a:solidFill>
          <a:ln w="28575" cap="rnd">
            <a:solidFill>
              <a:schemeClr val="accent1"/>
            </a:solidFill>
            <a:round/>
          </a:ln>
          <a:effectLst/>
        </c:spPr>
        <c:marker>
          <c:symbol val="none"/>
        </c:marker>
      </c:pivotFmt>
      <c:pivotFmt>
        <c:idx val="107"/>
        <c:spPr>
          <a:solidFill>
            <a:schemeClr val="accent1"/>
          </a:solidFill>
          <a:ln w="28575" cap="rnd">
            <a:solidFill>
              <a:schemeClr val="accent1"/>
            </a:solidFill>
            <a:round/>
          </a:ln>
          <a:effectLst/>
        </c:spPr>
        <c:marker>
          <c:symbol val="none"/>
        </c:marker>
      </c:pivotFmt>
      <c:pivotFmt>
        <c:idx val="108"/>
        <c:spPr>
          <a:solidFill>
            <a:schemeClr val="accent1"/>
          </a:solidFill>
          <a:ln w="28575" cap="rnd">
            <a:solidFill>
              <a:schemeClr val="accent1"/>
            </a:solidFill>
            <a:round/>
          </a:ln>
          <a:effectLst/>
        </c:spPr>
        <c:marker>
          <c:symbol val="none"/>
        </c:marker>
      </c:pivotFmt>
      <c:pivotFmt>
        <c:idx val="109"/>
        <c:spPr>
          <a:solidFill>
            <a:schemeClr val="accent1"/>
          </a:solidFill>
          <a:ln w="28575" cap="rnd">
            <a:solidFill>
              <a:schemeClr val="accent1"/>
            </a:solidFill>
            <a:round/>
          </a:ln>
          <a:effectLst/>
        </c:spPr>
        <c:marker>
          <c:symbol val="none"/>
        </c:marker>
      </c:pivotFmt>
      <c:pivotFmt>
        <c:idx val="110"/>
        <c:spPr>
          <a:solidFill>
            <a:schemeClr val="accent1"/>
          </a:solidFill>
          <a:ln w="28575" cap="rnd">
            <a:solidFill>
              <a:schemeClr val="accent1"/>
            </a:solidFill>
            <a:round/>
          </a:ln>
          <a:effectLst/>
        </c:spPr>
        <c:marker>
          <c:symbol val="none"/>
        </c:marker>
      </c:pivotFmt>
      <c:pivotFmt>
        <c:idx val="111"/>
        <c:spPr>
          <a:solidFill>
            <a:schemeClr val="accent1"/>
          </a:solidFill>
          <a:ln w="28575" cap="rnd">
            <a:solidFill>
              <a:schemeClr val="accent1"/>
            </a:solidFill>
            <a:round/>
          </a:ln>
          <a:effectLst/>
        </c:spPr>
        <c:marker>
          <c:symbol val="none"/>
        </c:marker>
      </c:pivotFmt>
      <c:pivotFmt>
        <c:idx val="112"/>
        <c:spPr>
          <a:solidFill>
            <a:schemeClr val="accent1"/>
          </a:solidFill>
          <a:ln w="28575" cap="rnd">
            <a:solidFill>
              <a:schemeClr val="accent1"/>
            </a:solidFill>
            <a:round/>
          </a:ln>
          <a:effectLst/>
        </c:spPr>
        <c:marker>
          <c:symbol val="none"/>
        </c:marker>
      </c:pivotFmt>
      <c:pivotFmt>
        <c:idx val="113"/>
        <c:spPr>
          <a:solidFill>
            <a:schemeClr val="accent1"/>
          </a:solidFill>
          <a:ln w="28575" cap="rnd">
            <a:solidFill>
              <a:schemeClr val="accent1"/>
            </a:solidFill>
            <a:round/>
          </a:ln>
          <a:effectLst/>
        </c:spPr>
        <c:marker>
          <c:symbol val="none"/>
        </c:marker>
      </c:pivotFmt>
      <c:pivotFmt>
        <c:idx val="114"/>
        <c:spPr>
          <a:solidFill>
            <a:schemeClr val="accent1"/>
          </a:solidFill>
          <a:ln w="28575" cap="rnd">
            <a:solidFill>
              <a:schemeClr val="accent1"/>
            </a:solidFill>
            <a:round/>
          </a:ln>
          <a:effectLst/>
        </c:spPr>
        <c:marker>
          <c:symbol val="none"/>
        </c:marker>
      </c:pivotFmt>
      <c:pivotFmt>
        <c:idx val="115"/>
        <c:spPr>
          <a:solidFill>
            <a:schemeClr val="accent1"/>
          </a:solidFill>
          <a:ln w="28575" cap="rnd">
            <a:solidFill>
              <a:schemeClr val="accent1"/>
            </a:solidFill>
            <a:round/>
          </a:ln>
          <a:effectLst/>
        </c:spPr>
        <c:marker>
          <c:symbol val="none"/>
        </c:marker>
      </c:pivotFmt>
      <c:pivotFmt>
        <c:idx val="116"/>
        <c:spPr>
          <a:solidFill>
            <a:schemeClr val="accent1"/>
          </a:solidFill>
          <a:ln w="28575" cap="rnd">
            <a:solidFill>
              <a:schemeClr val="accent1"/>
            </a:solidFill>
            <a:round/>
          </a:ln>
          <a:effectLst/>
        </c:spPr>
        <c:marker>
          <c:symbol val="none"/>
        </c:marker>
      </c:pivotFmt>
      <c:pivotFmt>
        <c:idx val="117"/>
        <c:spPr>
          <a:solidFill>
            <a:schemeClr val="accent1"/>
          </a:solidFill>
          <a:ln w="28575" cap="rnd">
            <a:solidFill>
              <a:schemeClr val="accent1"/>
            </a:solidFill>
            <a:round/>
          </a:ln>
          <a:effectLst/>
        </c:spPr>
        <c:marker>
          <c:symbol val="none"/>
        </c:marker>
      </c:pivotFmt>
      <c:pivotFmt>
        <c:idx val="118"/>
        <c:spPr>
          <a:solidFill>
            <a:schemeClr val="accent1"/>
          </a:solidFill>
          <a:ln w="28575" cap="rnd">
            <a:solidFill>
              <a:schemeClr val="accent1"/>
            </a:solidFill>
            <a:round/>
          </a:ln>
          <a:effectLst/>
        </c:spPr>
        <c:marker>
          <c:symbol val="none"/>
        </c:marker>
      </c:pivotFmt>
      <c:pivotFmt>
        <c:idx val="119"/>
        <c:spPr>
          <a:solidFill>
            <a:schemeClr val="accent1"/>
          </a:solidFill>
          <a:ln w="28575" cap="rnd">
            <a:solidFill>
              <a:schemeClr val="accent1"/>
            </a:solidFill>
            <a:round/>
          </a:ln>
          <a:effectLst/>
        </c:spPr>
        <c:marker>
          <c:symbol val="none"/>
        </c:marker>
      </c:pivotFmt>
      <c:pivotFmt>
        <c:idx val="120"/>
        <c:spPr>
          <a:solidFill>
            <a:schemeClr val="accent1"/>
          </a:solidFill>
          <a:ln w="28575" cap="rnd">
            <a:solidFill>
              <a:schemeClr val="accent1"/>
            </a:solidFill>
            <a:round/>
          </a:ln>
          <a:effectLst/>
        </c:spPr>
        <c:marker>
          <c:symbol val="none"/>
        </c:marker>
      </c:pivotFmt>
      <c:pivotFmt>
        <c:idx val="121"/>
        <c:spPr>
          <a:solidFill>
            <a:schemeClr val="accent1"/>
          </a:solidFill>
          <a:ln w="28575" cap="rnd">
            <a:solidFill>
              <a:schemeClr val="accent1"/>
            </a:solidFill>
            <a:round/>
          </a:ln>
          <a:effectLst/>
        </c:spPr>
        <c:marker>
          <c:symbol val="none"/>
        </c:marker>
      </c:pivotFmt>
      <c:pivotFmt>
        <c:idx val="122"/>
        <c:spPr>
          <a:solidFill>
            <a:schemeClr val="accent1"/>
          </a:solidFill>
          <a:ln w="28575" cap="rnd">
            <a:solidFill>
              <a:schemeClr val="accent1"/>
            </a:solidFill>
            <a:round/>
          </a:ln>
          <a:effectLst/>
        </c:spPr>
        <c:marker>
          <c:symbol val="none"/>
        </c:marker>
      </c:pivotFmt>
      <c:pivotFmt>
        <c:idx val="123"/>
        <c:spPr>
          <a:solidFill>
            <a:schemeClr val="accent1"/>
          </a:solidFill>
          <a:ln w="28575" cap="rnd">
            <a:solidFill>
              <a:schemeClr val="accent1"/>
            </a:solidFill>
            <a:round/>
          </a:ln>
          <a:effectLst/>
        </c:spPr>
        <c:marker>
          <c:symbol val="none"/>
        </c:marker>
      </c:pivotFmt>
      <c:pivotFmt>
        <c:idx val="124"/>
        <c:spPr>
          <a:solidFill>
            <a:schemeClr val="accent1"/>
          </a:solidFill>
          <a:ln w="28575" cap="rnd">
            <a:solidFill>
              <a:schemeClr val="accent1"/>
            </a:solidFill>
            <a:round/>
          </a:ln>
          <a:effectLst/>
        </c:spPr>
        <c:marker>
          <c:symbol val="none"/>
        </c:marker>
      </c:pivotFmt>
      <c:pivotFmt>
        <c:idx val="125"/>
        <c:spPr>
          <a:solidFill>
            <a:schemeClr val="accent1"/>
          </a:solidFill>
          <a:ln w="28575" cap="rnd">
            <a:solidFill>
              <a:schemeClr val="accent1"/>
            </a:solidFill>
            <a:round/>
          </a:ln>
          <a:effectLst/>
        </c:spPr>
        <c:marker>
          <c:symbol val="none"/>
        </c:marker>
      </c:pivotFmt>
      <c:pivotFmt>
        <c:idx val="126"/>
        <c:spPr>
          <a:solidFill>
            <a:schemeClr val="accent1"/>
          </a:solidFill>
          <a:ln w="28575" cap="rnd">
            <a:solidFill>
              <a:schemeClr val="accent1"/>
            </a:solidFill>
            <a:round/>
          </a:ln>
          <a:effectLst/>
        </c:spPr>
        <c:marker>
          <c:symbol val="none"/>
        </c:marker>
      </c:pivotFmt>
      <c:pivotFmt>
        <c:idx val="127"/>
        <c:spPr>
          <a:solidFill>
            <a:schemeClr val="accent1"/>
          </a:solidFill>
          <a:ln w="28575" cap="rnd">
            <a:solidFill>
              <a:schemeClr val="accent1"/>
            </a:solidFill>
            <a:round/>
          </a:ln>
          <a:effectLst/>
        </c:spPr>
        <c:marker>
          <c:symbol val="none"/>
        </c:marker>
      </c:pivotFmt>
      <c:pivotFmt>
        <c:idx val="128"/>
        <c:spPr>
          <a:solidFill>
            <a:schemeClr val="accent1"/>
          </a:solidFill>
          <a:ln w="28575" cap="rnd">
            <a:solidFill>
              <a:schemeClr val="accent1"/>
            </a:solidFill>
            <a:round/>
          </a:ln>
          <a:effectLst/>
        </c:spPr>
        <c:marker>
          <c:symbol val="none"/>
        </c:marker>
      </c:pivotFmt>
      <c:pivotFmt>
        <c:idx val="129"/>
        <c:spPr>
          <a:solidFill>
            <a:schemeClr val="accent1"/>
          </a:solidFill>
          <a:ln w="28575" cap="rnd">
            <a:solidFill>
              <a:schemeClr val="accent1"/>
            </a:solidFill>
            <a:round/>
          </a:ln>
          <a:effectLst/>
        </c:spPr>
        <c:marker>
          <c:symbol val="none"/>
        </c:marker>
      </c:pivotFmt>
      <c:pivotFmt>
        <c:idx val="130"/>
        <c:spPr>
          <a:solidFill>
            <a:schemeClr val="accent1"/>
          </a:solidFill>
          <a:ln w="28575" cap="rnd">
            <a:solidFill>
              <a:schemeClr val="accent1"/>
            </a:solidFill>
            <a:round/>
          </a:ln>
          <a:effectLst/>
        </c:spPr>
        <c:marker>
          <c:symbol val="none"/>
        </c:marker>
      </c:pivotFmt>
      <c:pivotFmt>
        <c:idx val="131"/>
        <c:spPr>
          <a:solidFill>
            <a:schemeClr val="accent1"/>
          </a:solidFill>
          <a:ln w="28575" cap="rnd">
            <a:solidFill>
              <a:schemeClr val="accent1"/>
            </a:solidFill>
            <a:round/>
          </a:ln>
          <a:effectLst/>
        </c:spPr>
        <c:marker>
          <c:symbol val="none"/>
        </c:marker>
      </c:pivotFmt>
      <c:pivotFmt>
        <c:idx val="132"/>
        <c:spPr>
          <a:solidFill>
            <a:schemeClr val="accent1"/>
          </a:solidFill>
          <a:ln w="28575" cap="rnd">
            <a:solidFill>
              <a:schemeClr val="accent1"/>
            </a:solidFill>
            <a:round/>
          </a:ln>
          <a:effectLst/>
        </c:spPr>
        <c:marker>
          <c:symbol val="none"/>
        </c:marker>
      </c:pivotFmt>
      <c:pivotFmt>
        <c:idx val="133"/>
        <c:spPr>
          <a:solidFill>
            <a:schemeClr val="accent1"/>
          </a:solidFill>
          <a:ln w="28575" cap="rnd">
            <a:solidFill>
              <a:schemeClr val="accent1"/>
            </a:solidFill>
            <a:round/>
          </a:ln>
          <a:effectLst/>
        </c:spPr>
        <c:marker>
          <c:symbol val="none"/>
        </c:marker>
      </c:pivotFmt>
      <c:pivotFmt>
        <c:idx val="134"/>
        <c:spPr>
          <a:solidFill>
            <a:schemeClr val="accent1"/>
          </a:solidFill>
          <a:ln w="28575" cap="rnd">
            <a:solidFill>
              <a:schemeClr val="accent1"/>
            </a:solidFill>
            <a:round/>
          </a:ln>
          <a:effectLst/>
        </c:spPr>
        <c:marker>
          <c:symbol val="none"/>
        </c:marker>
      </c:pivotFmt>
      <c:pivotFmt>
        <c:idx val="135"/>
        <c:spPr>
          <a:solidFill>
            <a:schemeClr val="accent1"/>
          </a:solidFill>
          <a:ln w="28575" cap="rnd">
            <a:solidFill>
              <a:schemeClr val="accent1"/>
            </a:solidFill>
            <a:round/>
          </a:ln>
          <a:effectLst/>
        </c:spPr>
        <c:marker>
          <c:symbol val="none"/>
        </c:marker>
      </c:pivotFmt>
      <c:pivotFmt>
        <c:idx val="136"/>
        <c:spPr>
          <a:solidFill>
            <a:schemeClr val="accent1"/>
          </a:solidFill>
          <a:ln w="28575" cap="rnd">
            <a:solidFill>
              <a:schemeClr val="accent1"/>
            </a:solidFill>
            <a:round/>
          </a:ln>
          <a:effectLst/>
        </c:spPr>
        <c:marker>
          <c:symbol val="none"/>
        </c:marker>
      </c:pivotFmt>
      <c:pivotFmt>
        <c:idx val="137"/>
        <c:spPr>
          <a:solidFill>
            <a:schemeClr val="accent1"/>
          </a:solidFill>
          <a:ln w="28575" cap="rnd">
            <a:solidFill>
              <a:schemeClr val="accent1"/>
            </a:solidFill>
            <a:round/>
          </a:ln>
          <a:effectLst/>
        </c:spPr>
        <c:marker>
          <c:symbol val="none"/>
        </c:marker>
      </c:pivotFmt>
      <c:pivotFmt>
        <c:idx val="138"/>
        <c:spPr>
          <a:solidFill>
            <a:schemeClr val="accent1"/>
          </a:solidFill>
          <a:ln w="28575" cap="rnd">
            <a:solidFill>
              <a:schemeClr val="accent1"/>
            </a:solidFill>
            <a:round/>
          </a:ln>
          <a:effectLst/>
        </c:spPr>
        <c:marker>
          <c:symbol val="none"/>
        </c:marker>
      </c:pivotFmt>
      <c:pivotFmt>
        <c:idx val="139"/>
        <c:spPr>
          <a:solidFill>
            <a:schemeClr val="accent1"/>
          </a:solidFill>
          <a:ln w="28575" cap="rnd">
            <a:solidFill>
              <a:schemeClr val="accent1"/>
            </a:solidFill>
            <a:round/>
          </a:ln>
          <a:effectLst/>
        </c:spPr>
        <c:marker>
          <c:symbol val="none"/>
        </c:marker>
      </c:pivotFmt>
      <c:pivotFmt>
        <c:idx val="140"/>
        <c:spPr>
          <a:solidFill>
            <a:schemeClr val="accent1"/>
          </a:solidFill>
          <a:ln w="28575" cap="rnd">
            <a:solidFill>
              <a:schemeClr val="accent1"/>
            </a:solidFill>
            <a:round/>
          </a:ln>
          <a:effectLst/>
        </c:spPr>
        <c:marker>
          <c:symbol val="none"/>
        </c:marker>
      </c:pivotFmt>
      <c:pivotFmt>
        <c:idx val="141"/>
        <c:spPr>
          <a:solidFill>
            <a:schemeClr val="accent1"/>
          </a:solidFill>
          <a:ln w="28575" cap="rnd">
            <a:solidFill>
              <a:schemeClr val="accent1"/>
            </a:solidFill>
            <a:round/>
          </a:ln>
          <a:effectLst/>
        </c:spPr>
        <c:marker>
          <c:symbol val="none"/>
        </c:marker>
      </c:pivotFmt>
      <c:pivotFmt>
        <c:idx val="142"/>
        <c:spPr>
          <a:solidFill>
            <a:schemeClr val="accent1"/>
          </a:solidFill>
          <a:ln w="28575" cap="rnd">
            <a:solidFill>
              <a:schemeClr val="accent1"/>
            </a:solidFill>
            <a:round/>
          </a:ln>
          <a:effectLst/>
        </c:spPr>
        <c:marker>
          <c:symbol val="none"/>
        </c:marker>
      </c:pivotFmt>
      <c:pivotFmt>
        <c:idx val="143"/>
        <c:spPr>
          <a:solidFill>
            <a:schemeClr val="accent1"/>
          </a:solidFill>
          <a:ln w="28575" cap="rnd">
            <a:solidFill>
              <a:schemeClr val="accent1"/>
            </a:solidFill>
            <a:round/>
          </a:ln>
          <a:effectLst/>
        </c:spPr>
        <c:marker>
          <c:symbol val="none"/>
        </c:marker>
      </c:pivotFmt>
      <c:pivotFmt>
        <c:idx val="144"/>
        <c:spPr>
          <a:solidFill>
            <a:schemeClr val="accent1"/>
          </a:solidFill>
          <a:ln w="28575" cap="rnd">
            <a:solidFill>
              <a:schemeClr val="accent1"/>
            </a:solidFill>
            <a:round/>
          </a:ln>
          <a:effectLst/>
        </c:spPr>
        <c:marker>
          <c:symbol val="none"/>
        </c:marker>
      </c:pivotFmt>
      <c:pivotFmt>
        <c:idx val="145"/>
        <c:spPr>
          <a:solidFill>
            <a:schemeClr val="accent1"/>
          </a:solidFill>
          <a:ln w="28575" cap="rnd">
            <a:solidFill>
              <a:schemeClr val="accent1"/>
            </a:solidFill>
            <a:round/>
          </a:ln>
          <a:effectLst/>
        </c:spPr>
        <c:marker>
          <c:symbol val="none"/>
        </c:marker>
      </c:pivotFmt>
      <c:pivotFmt>
        <c:idx val="146"/>
        <c:spPr>
          <a:solidFill>
            <a:schemeClr val="accent1"/>
          </a:solidFill>
          <a:ln w="28575" cap="rnd">
            <a:solidFill>
              <a:schemeClr val="accent1"/>
            </a:solidFill>
            <a:round/>
          </a:ln>
          <a:effectLst/>
        </c:spPr>
        <c:marker>
          <c:symbol val="none"/>
        </c:marker>
      </c:pivotFmt>
      <c:pivotFmt>
        <c:idx val="147"/>
        <c:spPr>
          <a:solidFill>
            <a:schemeClr val="accent1"/>
          </a:solidFill>
          <a:ln w="28575" cap="rnd">
            <a:solidFill>
              <a:schemeClr val="accent1"/>
            </a:solidFill>
            <a:round/>
          </a:ln>
          <a:effectLst/>
        </c:spPr>
        <c:marker>
          <c:symbol val="none"/>
        </c:marker>
      </c:pivotFmt>
      <c:pivotFmt>
        <c:idx val="148"/>
        <c:spPr>
          <a:solidFill>
            <a:schemeClr val="accent1"/>
          </a:solidFill>
          <a:ln w="28575" cap="rnd">
            <a:solidFill>
              <a:schemeClr val="accent1"/>
            </a:solidFill>
            <a:round/>
          </a:ln>
          <a:effectLst/>
        </c:spPr>
        <c:marker>
          <c:symbol val="none"/>
        </c:marker>
      </c:pivotFmt>
      <c:pivotFmt>
        <c:idx val="149"/>
        <c:spPr>
          <a:solidFill>
            <a:schemeClr val="accent1"/>
          </a:solidFill>
          <a:ln w="28575" cap="rnd">
            <a:solidFill>
              <a:schemeClr val="accent1"/>
            </a:solidFill>
            <a:round/>
          </a:ln>
          <a:effectLst/>
        </c:spPr>
        <c:marker>
          <c:symbol val="none"/>
        </c:marker>
      </c:pivotFmt>
      <c:pivotFmt>
        <c:idx val="150"/>
        <c:spPr>
          <a:solidFill>
            <a:schemeClr val="accent1"/>
          </a:solidFill>
          <a:ln w="28575" cap="rnd">
            <a:solidFill>
              <a:schemeClr val="accent1"/>
            </a:solidFill>
            <a:round/>
          </a:ln>
          <a:effectLst/>
        </c:spPr>
        <c:marker>
          <c:symbol val="none"/>
        </c:marker>
      </c:pivotFmt>
      <c:pivotFmt>
        <c:idx val="151"/>
        <c:spPr>
          <a:solidFill>
            <a:schemeClr val="accent1"/>
          </a:solidFill>
          <a:ln w="28575" cap="rnd">
            <a:solidFill>
              <a:schemeClr val="accent1"/>
            </a:solidFill>
            <a:round/>
          </a:ln>
          <a:effectLst/>
        </c:spPr>
        <c:marker>
          <c:symbol val="none"/>
        </c:marker>
      </c:pivotFmt>
      <c:pivotFmt>
        <c:idx val="152"/>
        <c:spPr>
          <a:solidFill>
            <a:schemeClr val="accent1"/>
          </a:solidFill>
          <a:ln w="28575" cap="rnd">
            <a:solidFill>
              <a:schemeClr val="accent1"/>
            </a:solidFill>
            <a:round/>
          </a:ln>
          <a:effectLst/>
        </c:spPr>
        <c:marker>
          <c:symbol val="none"/>
        </c:marker>
      </c:pivotFmt>
      <c:pivotFmt>
        <c:idx val="153"/>
        <c:spPr>
          <a:solidFill>
            <a:schemeClr val="accent1"/>
          </a:solidFill>
          <a:ln w="28575" cap="rnd">
            <a:solidFill>
              <a:schemeClr val="accent1"/>
            </a:solidFill>
            <a:round/>
          </a:ln>
          <a:effectLst/>
        </c:spPr>
        <c:marker>
          <c:symbol val="none"/>
        </c:marker>
      </c:pivotFmt>
      <c:pivotFmt>
        <c:idx val="154"/>
        <c:spPr>
          <a:solidFill>
            <a:schemeClr val="accent1"/>
          </a:solidFill>
          <a:ln w="28575" cap="rnd">
            <a:solidFill>
              <a:schemeClr val="accent1"/>
            </a:solidFill>
            <a:round/>
          </a:ln>
          <a:effectLst/>
        </c:spPr>
        <c:marker>
          <c:symbol val="none"/>
        </c:marker>
      </c:pivotFmt>
      <c:pivotFmt>
        <c:idx val="155"/>
        <c:spPr>
          <a:solidFill>
            <a:schemeClr val="accent1"/>
          </a:solidFill>
          <a:ln w="28575" cap="rnd">
            <a:solidFill>
              <a:schemeClr val="accent1"/>
            </a:solidFill>
            <a:round/>
          </a:ln>
          <a:effectLst/>
        </c:spPr>
        <c:marker>
          <c:symbol val="none"/>
        </c:marker>
      </c:pivotFmt>
      <c:pivotFmt>
        <c:idx val="156"/>
        <c:spPr>
          <a:solidFill>
            <a:schemeClr val="accent1"/>
          </a:solidFill>
          <a:ln w="28575" cap="rnd">
            <a:solidFill>
              <a:schemeClr val="accent1"/>
            </a:solidFill>
            <a:round/>
          </a:ln>
          <a:effectLst/>
        </c:spPr>
        <c:marker>
          <c:symbol val="none"/>
        </c:marker>
      </c:pivotFmt>
      <c:pivotFmt>
        <c:idx val="157"/>
        <c:spPr>
          <a:solidFill>
            <a:schemeClr val="accent1"/>
          </a:solidFill>
          <a:ln w="28575" cap="rnd">
            <a:solidFill>
              <a:schemeClr val="accent1"/>
            </a:solidFill>
            <a:round/>
          </a:ln>
          <a:effectLst/>
        </c:spPr>
        <c:marker>
          <c:symbol val="none"/>
        </c:marker>
      </c:pivotFmt>
      <c:pivotFmt>
        <c:idx val="158"/>
        <c:spPr>
          <a:solidFill>
            <a:schemeClr val="accent1"/>
          </a:solidFill>
          <a:ln w="28575" cap="rnd">
            <a:solidFill>
              <a:schemeClr val="accent1"/>
            </a:solidFill>
            <a:round/>
          </a:ln>
          <a:effectLst/>
        </c:spPr>
        <c:marker>
          <c:symbol val="none"/>
        </c:marker>
      </c:pivotFmt>
      <c:pivotFmt>
        <c:idx val="159"/>
        <c:spPr>
          <a:solidFill>
            <a:schemeClr val="accent1"/>
          </a:solidFill>
          <a:ln w="28575" cap="rnd">
            <a:solidFill>
              <a:schemeClr val="accent1"/>
            </a:solidFill>
            <a:round/>
          </a:ln>
          <a:effectLst/>
        </c:spPr>
        <c:marker>
          <c:symbol val="none"/>
        </c:marker>
      </c:pivotFmt>
      <c:pivotFmt>
        <c:idx val="160"/>
        <c:spPr>
          <a:solidFill>
            <a:schemeClr val="accent1"/>
          </a:solidFill>
          <a:ln w="28575" cap="rnd">
            <a:solidFill>
              <a:schemeClr val="accent1"/>
            </a:solidFill>
            <a:round/>
          </a:ln>
          <a:effectLst/>
        </c:spPr>
        <c:marker>
          <c:symbol val="none"/>
        </c:marker>
      </c:pivotFmt>
      <c:pivotFmt>
        <c:idx val="161"/>
        <c:spPr>
          <a:solidFill>
            <a:schemeClr val="accent1"/>
          </a:solidFill>
          <a:ln w="28575" cap="rnd">
            <a:solidFill>
              <a:schemeClr val="accent1"/>
            </a:solidFill>
            <a:round/>
          </a:ln>
          <a:effectLst/>
        </c:spPr>
        <c:marker>
          <c:symbol val="none"/>
        </c:marker>
      </c:pivotFmt>
      <c:pivotFmt>
        <c:idx val="162"/>
        <c:spPr>
          <a:solidFill>
            <a:schemeClr val="accent1"/>
          </a:solidFill>
          <a:ln w="28575" cap="rnd">
            <a:solidFill>
              <a:schemeClr val="accent1"/>
            </a:solidFill>
            <a:round/>
          </a:ln>
          <a:effectLst/>
        </c:spPr>
        <c:marker>
          <c:symbol val="none"/>
        </c:marker>
      </c:pivotFmt>
      <c:pivotFmt>
        <c:idx val="163"/>
        <c:spPr>
          <a:solidFill>
            <a:schemeClr val="accent1"/>
          </a:solidFill>
          <a:ln w="28575" cap="rnd">
            <a:solidFill>
              <a:schemeClr val="accent1"/>
            </a:solidFill>
            <a:round/>
          </a:ln>
          <a:effectLst/>
        </c:spPr>
        <c:marker>
          <c:symbol val="none"/>
        </c:marker>
      </c:pivotFmt>
      <c:pivotFmt>
        <c:idx val="164"/>
        <c:spPr>
          <a:solidFill>
            <a:schemeClr val="accent1"/>
          </a:solidFill>
          <a:ln w="28575" cap="rnd">
            <a:solidFill>
              <a:schemeClr val="accent1"/>
            </a:solidFill>
            <a:round/>
          </a:ln>
          <a:effectLst/>
        </c:spPr>
        <c:marker>
          <c:symbol val="none"/>
        </c:marker>
      </c:pivotFmt>
      <c:pivotFmt>
        <c:idx val="165"/>
        <c:spPr>
          <a:solidFill>
            <a:schemeClr val="accent1"/>
          </a:solidFill>
          <a:ln w="28575" cap="rnd">
            <a:solidFill>
              <a:schemeClr val="accent1"/>
            </a:solidFill>
            <a:round/>
          </a:ln>
          <a:effectLst/>
        </c:spPr>
        <c:marker>
          <c:symbol val="none"/>
        </c:marker>
      </c:pivotFmt>
      <c:pivotFmt>
        <c:idx val="166"/>
        <c:spPr>
          <a:solidFill>
            <a:schemeClr val="accent1"/>
          </a:solidFill>
          <a:ln w="28575" cap="rnd">
            <a:solidFill>
              <a:schemeClr val="accent1"/>
            </a:solidFill>
            <a:round/>
          </a:ln>
          <a:effectLst/>
        </c:spPr>
        <c:marker>
          <c:symbol val="none"/>
        </c:marker>
      </c:pivotFmt>
      <c:pivotFmt>
        <c:idx val="167"/>
        <c:spPr>
          <a:solidFill>
            <a:schemeClr val="accent1"/>
          </a:solidFill>
          <a:ln w="28575" cap="rnd">
            <a:solidFill>
              <a:schemeClr val="accent1"/>
            </a:solidFill>
            <a:round/>
          </a:ln>
          <a:effectLst/>
        </c:spPr>
        <c:marker>
          <c:symbol val="none"/>
        </c:marker>
      </c:pivotFmt>
      <c:pivotFmt>
        <c:idx val="168"/>
        <c:spPr>
          <a:solidFill>
            <a:schemeClr val="accent1"/>
          </a:solidFill>
          <a:ln w="28575" cap="rnd">
            <a:solidFill>
              <a:schemeClr val="accent1"/>
            </a:solidFill>
            <a:round/>
          </a:ln>
          <a:effectLst/>
        </c:spPr>
        <c:marker>
          <c:symbol val="none"/>
        </c:marker>
      </c:pivotFmt>
      <c:pivotFmt>
        <c:idx val="169"/>
        <c:spPr>
          <a:solidFill>
            <a:schemeClr val="accent1"/>
          </a:solidFill>
          <a:ln w="28575" cap="rnd">
            <a:solidFill>
              <a:schemeClr val="accent1"/>
            </a:solidFill>
            <a:round/>
          </a:ln>
          <a:effectLst/>
        </c:spPr>
        <c:marker>
          <c:symbol val="none"/>
        </c:marker>
      </c:pivotFmt>
      <c:pivotFmt>
        <c:idx val="170"/>
        <c:spPr>
          <a:solidFill>
            <a:schemeClr val="accent1"/>
          </a:solidFill>
          <a:ln w="28575" cap="rnd">
            <a:solidFill>
              <a:schemeClr val="accent1"/>
            </a:solidFill>
            <a:round/>
          </a:ln>
          <a:effectLst/>
        </c:spPr>
        <c:marker>
          <c:symbol val="none"/>
        </c:marker>
      </c:pivotFmt>
      <c:pivotFmt>
        <c:idx val="171"/>
        <c:spPr>
          <a:solidFill>
            <a:schemeClr val="accent1"/>
          </a:solidFill>
          <a:ln w="28575" cap="rnd">
            <a:solidFill>
              <a:schemeClr val="accent1"/>
            </a:solidFill>
            <a:round/>
          </a:ln>
          <a:effectLst/>
        </c:spPr>
        <c:marker>
          <c:symbol val="none"/>
        </c:marker>
      </c:pivotFmt>
      <c:pivotFmt>
        <c:idx val="172"/>
        <c:spPr>
          <a:solidFill>
            <a:schemeClr val="accent1"/>
          </a:solidFill>
          <a:ln w="28575" cap="rnd">
            <a:solidFill>
              <a:schemeClr val="accent1"/>
            </a:solidFill>
            <a:round/>
          </a:ln>
          <a:effectLst/>
        </c:spPr>
        <c:marker>
          <c:symbol val="none"/>
        </c:marker>
      </c:pivotFmt>
      <c:pivotFmt>
        <c:idx val="173"/>
        <c:spPr>
          <a:solidFill>
            <a:schemeClr val="accent1"/>
          </a:solidFill>
          <a:ln w="28575" cap="rnd">
            <a:solidFill>
              <a:schemeClr val="accent1"/>
            </a:solidFill>
            <a:round/>
          </a:ln>
          <a:effectLst/>
        </c:spPr>
        <c:marker>
          <c:symbol val="none"/>
        </c:marker>
      </c:pivotFmt>
      <c:pivotFmt>
        <c:idx val="174"/>
        <c:spPr>
          <a:solidFill>
            <a:schemeClr val="accent1"/>
          </a:solidFill>
          <a:ln w="28575" cap="rnd">
            <a:solidFill>
              <a:schemeClr val="accent1"/>
            </a:solidFill>
            <a:round/>
          </a:ln>
          <a:effectLst/>
        </c:spPr>
        <c:marker>
          <c:symbol val="none"/>
        </c:marker>
      </c:pivotFmt>
      <c:pivotFmt>
        <c:idx val="175"/>
        <c:spPr>
          <a:solidFill>
            <a:schemeClr val="accent1"/>
          </a:solidFill>
          <a:ln w="28575" cap="rnd">
            <a:solidFill>
              <a:schemeClr val="accent1"/>
            </a:solidFill>
            <a:round/>
          </a:ln>
          <a:effectLst/>
        </c:spPr>
        <c:marker>
          <c:symbol val="none"/>
        </c:marker>
      </c:pivotFmt>
      <c:pivotFmt>
        <c:idx val="176"/>
        <c:spPr>
          <a:solidFill>
            <a:schemeClr val="accent1"/>
          </a:solidFill>
          <a:ln w="28575" cap="rnd">
            <a:solidFill>
              <a:schemeClr val="accent1"/>
            </a:solidFill>
            <a:round/>
          </a:ln>
          <a:effectLst/>
        </c:spPr>
        <c:marker>
          <c:symbol val="none"/>
        </c:marker>
      </c:pivotFmt>
      <c:pivotFmt>
        <c:idx val="177"/>
        <c:spPr>
          <a:solidFill>
            <a:schemeClr val="accent1"/>
          </a:solidFill>
          <a:ln w="28575" cap="rnd">
            <a:solidFill>
              <a:schemeClr val="accent1"/>
            </a:solidFill>
            <a:round/>
          </a:ln>
          <a:effectLst/>
        </c:spPr>
        <c:marker>
          <c:symbol val="none"/>
        </c:marker>
      </c:pivotFmt>
      <c:pivotFmt>
        <c:idx val="178"/>
        <c:spPr>
          <a:solidFill>
            <a:schemeClr val="accent1"/>
          </a:solidFill>
          <a:ln w="28575" cap="rnd">
            <a:solidFill>
              <a:schemeClr val="accent1"/>
            </a:solidFill>
            <a:round/>
          </a:ln>
          <a:effectLst/>
        </c:spPr>
        <c:marker>
          <c:symbol val="none"/>
        </c:marker>
      </c:pivotFmt>
      <c:pivotFmt>
        <c:idx val="179"/>
        <c:spPr>
          <a:solidFill>
            <a:schemeClr val="accent1"/>
          </a:solidFill>
          <a:ln w="28575" cap="rnd">
            <a:solidFill>
              <a:schemeClr val="accent1"/>
            </a:solidFill>
            <a:round/>
          </a:ln>
          <a:effectLst/>
        </c:spPr>
        <c:marker>
          <c:symbol val="none"/>
        </c:marker>
      </c:pivotFmt>
      <c:pivotFmt>
        <c:idx val="180"/>
        <c:spPr>
          <a:solidFill>
            <a:schemeClr val="accent1"/>
          </a:solidFill>
          <a:ln w="28575" cap="rnd">
            <a:solidFill>
              <a:schemeClr val="accent1"/>
            </a:solidFill>
            <a:round/>
          </a:ln>
          <a:effectLst/>
        </c:spPr>
        <c:marker>
          <c:symbol val="none"/>
        </c:marker>
      </c:pivotFmt>
      <c:pivotFmt>
        <c:idx val="181"/>
        <c:spPr>
          <a:solidFill>
            <a:schemeClr val="accent1"/>
          </a:solidFill>
          <a:ln w="28575" cap="rnd">
            <a:solidFill>
              <a:schemeClr val="accent1"/>
            </a:solidFill>
            <a:round/>
          </a:ln>
          <a:effectLst/>
        </c:spPr>
        <c:marker>
          <c:symbol val="none"/>
        </c:marker>
      </c:pivotFmt>
      <c:pivotFmt>
        <c:idx val="182"/>
        <c:spPr>
          <a:solidFill>
            <a:schemeClr val="accent1"/>
          </a:solidFill>
          <a:ln w="28575" cap="rnd">
            <a:solidFill>
              <a:schemeClr val="accent1"/>
            </a:solidFill>
            <a:round/>
          </a:ln>
          <a:effectLst/>
        </c:spPr>
        <c:marker>
          <c:symbol val="none"/>
        </c:marker>
      </c:pivotFmt>
      <c:pivotFmt>
        <c:idx val="183"/>
        <c:spPr>
          <a:solidFill>
            <a:schemeClr val="accent1"/>
          </a:solidFill>
          <a:ln w="28575" cap="rnd">
            <a:solidFill>
              <a:schemeClr val="accent1"/>
            </a:solidFill>
            <a:round/>
          </a:ln>
          <a:effectLst/>
        </c:spPr>
        <c:marker>
          <c:symbol val="none"/>
        </c:marker>
      </c:pivotFmt>
      <c:pivotFmt>
        <c:idx val="184"/>
        <c:spPr>
          <a:solidFill>
            <a:schemeClr val="accent1"/>
          </a:solidFill>
          <a:ln w="28575" cap="rnd">
            <a:solidFill>
              <a:schemeClr val="accent1"/>
            </a:solidFill>
            <a:round/>
          </a:ln>
          <a:effectLst/>
        </c:spPr>
        <c:marker>
          <c:symbol val="none"/>
        </c:marker>
      </c:pivotFmt>
      <c:pivotFmt>
        <c:idx val="185"/>
        <c:spPr>
          <a:solidFill>
            <a:schemeClr val="accent1"/>
          </a:solidFill>
          <a:ln w="28575" cap="rnd">
            <a:solidFill>
              <a:schemeClr val="accent1"/>
            </a:solidFill>
            <a:round/>
          </a:ln>
          <a:effectLst/>
        </c:spPr>
        <c:marker>
          <c:symbol val="none"/>
        </c:marker>
      </c:pivotFmt>
      <c:pivotFmt>
        <c:idx val="186"/>
        <c:spPr>
          <a:solidFill>
            <a:schemeClr val="accent1"/>
          </a:solidFill>
          <a:ln w="28575" cap="rnd">
            <a:solidFill>
              <a:schemeClr val="accent1"/>
            </a:solidFill>
            <a:round/>
          </a:ln>
          <a:effectLst/>
        </c:spPr>
        <c:marker>
          <c:symbol val="none"/>
        </c:marker>
      </c:pivotFmt>
      <c:pivotFmt>
        <c:idx val="187"/>
        <c:spPr>
          <a:solidFill>
            <a:schemeClr val="accent1"/>
          </a:solidFill>
          <a:ln w="28575" cap="rnd">
            <a:solidFill>
              <a:schemeClr val="accent1"/>
            </a:solidFill>
            <a:round/>
          </a:ln>
          <a:effectLst/>
        </c:spPr>
        <c:marker>
          <c:symbol val="none"/>
        </c:marker>
      </c:pivotFmt>
      <c:pivotFmt>
        <c:idx val="188"/>
        <c:spPr>
          <a:solidFill>
            <a:schemeClr val="accent1"/>
          </a:solidFill>
          <a:ln w="28575" cap="rnd">
            <a:solidFill>
              <a:schemeClr val="accent1"/>
            </a:solidFill>
            <a:round/>
          </a:ln>
          <a:effectLst/>
        </c:spPr>
        <c:marker>
          <c:symbol val="none"/>
        </c:marker>
      </c:pivotFmt>
      <c:pivotFmt>
        <c:idx val="189"/>
        <c:spPr>
          <a:solidFill>
            <a:schemeClr val="accent1"/>
          </a:solidFill>
          <a:ln w="28575" cap="rnd">
            <a:solidFill>
              <a:schemeClr val="accent1"/>
            </a:solidFill>
            <a:round/>
          </a:ln>
          <a:effectLst/>
        </c:spPr>
        <c:marker>
          <c:symbol val="none"/>
        </c:marker>
      </c:pivotFmt>
      <c:pivotFmt>
        <c:idx val="190"/>
        <c:spPr>
          <a:solidFill>
            <a:schemeClr val="accent1"/>
          </a:solidFill>
          <a:ln w="28575" cap="rnd">
            <a:solidFill>
              <a:schemeClr val="accent1"/>
            </a:solidFill>
            <a:round/>
          </a:ln>
          <a:effectLst/>
        </c:spPr>
        <c:marker>
          <c:symbol val="none"/>
        </c:marker>
      </c:pivotFmt>
      <c:pivotFmt>
        <c:idx val="191"/>
        <c:spPr>
          <a:solidFill>
            <a:schemeClr val="accent1"/>
          </a:solidFill>
          <a:ln w="28575" cap="rnd">
            <a:solidFill>
              <a:schemeClr val="accent1"/>
            </a:solidFill>
            <a:round/>
          </a:ln>
          <a:effectLst/>
        </c:spPr>
        <c:marker>
          <c:symbol val="none"/>
        </c:marker>
      </c:pivotFmt>
      <c:pivotFmt>
        <c:idx val="192"/>
        <c:spPr>
          <a:solidFill>
            <a:schemeClr val="accent1"/>
          </a:solidFill>
          <a:ln w="28575" cap="rnd">
            <a:solidFill>
              <a:schemeClr val="accent1"/>
            </a:solidFill>
            <a:round/>
          </a:ln>
          <a:effectLst/>
        </c:spPr>
        <c:marker>
          <c:symbol val="none"/>
        </c:marker>
      </c:pivotFmt>
      <c:pivotFmt>
        <c:idx val="193"/>
        <c:spPr>
          <a:solidFill>
            <a:schemeClr val="accent1"/>
          </a:solidFill>
          <a:ln w="28575" cap="rnd">
            <a:solidFill>
              <a:schemeClr val="accent1"/>
            </a:solidFill>
            <a:round/>
          </a:ln>
          <a:effectLst/>
        </c:spPr>
        <c:marker>
          <c:symbol val="none"/>
        </c:marker>
      </c:pivotFmt>
      <c:pivotFmt>
        <c:idx val="194"/>
        <c:spPr>
          <a:solidFill>
            <a:schemeClr val="accent1"/>
          </a:solidFill>
          <a:ln w="28575" cap="rnd">
            <a:solidFill>
              <a:schemeClr val="accent1"/>
            </a:solidFill>
            <a:round/>
          </a:ln>
          <a:effectLst/>
        </c:spPr>
        <c:marker>
          <c:symbol val="none"/>
        </c:marker>
      </c:pivotFmt>
      <c:pivotFmt>
        <c:idx val="195"/>
        <c:spPr>
          <a:solidFill>
            <a:schemeClr val="accent1"/>
          </a:solidFill>
          <a:ln w="28575" cap="rnd">
            <a:solidFill>
              <a:schemeClr val="accent1"/>
            </a:solidFill>
            <a:round/>
          </a:ln>
          <a:effectLst/>
        </c:spPr>
        <c:marker>
          <c:symbol val="none"/>
        </c:marker>
      </c:pivotFmt>
      <c:pivotFmt>
        <c:idx val="196"/>
        <c:spPr>
          <a:solidFill>
            <a:schemeClr val="accent1"/>
          </a:solidFill>
          <a:ln w="28575" cap="rnd">
            <a:solidFill>
              <a:schemeClr val="accent1"/>
            </a:solidFill>
            <a:round/>
          </a:ln>
          <a:effectLst/>
        </c:spPr>
        <c:marker>
          <c:symbol val="none"/>
        </c:marker>
      </c:pivotFmt>
      <c:pivotFmt>
        <c:idx val="197"/>
        <c:spPr>
          <a:solidFill>
            <a:schemeClr val="accent1"/>
          </a:solidFill>
          <a:ln w="28575" cap="rnd">
            <a:solidFill>
              <a:schemeClr val="accent1"/>
            </a:solidFill>
            <a:round/>
          </a:ln>
          <a:effectLst/>
        </c:spPr>
        <c:marker>
          <c:symbol val="none"/>
        </c:marker>
      </c:pivotFmt>
      <c:pivotFmt>
        <c:idx val="198"/>
        <c:spPr>
          <a:solidFill>
            <a:schemeClr val="accent1"/>
          </a:solidFill>
          <a:ln w="28575" cap="rnd">
            <a:solidFill>
              <a:schemeClr val="accent1"/>
            </a:solidFill>
            <a:round/>
          </a:ln>
          <a:effectLst/>
        </c:spPr>
        <c:marker>
          <c:symbol val="none"/>
        </c:marker>
      </c:pivotFmt>
      <c:pivotFmt>
        <c:idx val="199"/>
        <c:spPr>
          <a:solidFill>
            <a:schemeClr val="accent1"/>
          </a:solidFill>
          <a:ln w="28575" cap="rnd">
            <a:solidFill>
              <a:schemeClr val="accent1"/>
            </a:solidFill>
            <a:round/>
          </a:ln>
          <a:effectLst/>
        </c:spPr>
        <c:marker>
          <c:symbol val="none"/>
        </c:marker>
      </c:pivotFmt>
      <c:pivotFmt>
        <c:idx val="200"/>
        <c:spPr>
          <a:solidFill>
            <a:schemeClr val="accent1"/>
          </a:solidFill>
          <a:ln w="28575" cap="rnd">
            <a:solidFill>
              <a:schemeClr val="accent1"/>
            </a:solidFill>
            <a:round/>
          </a:ln>
          <a:effectLst/>
        </c:spPr>
        <c:marker>
          <c:symbol val="none"/>
        </c:marker>
      </c:pivotFmt>
      <c:pivotFmt>
        <c:idx val="201"/>
        <c:spPr>
          <a:solidFill>
            <a:schemeClr val="accent1"/>
          </a:solidFill>
          <a:ln w="28575" cap="rnd">
            <a:solidFill>
              <a:schemeClr val="accent1"/>
            </a:solidFill>
            <a:round/>
          </a:ln>
          <a:effectLst/>
        </c:spPr>
        <c:marker>
          <c:symbol val="none"/>
        </c:marker>
      </c:pivotFmt>
      <c:pivotFmt>
        <c:idx val="202"/>
        <c:spPr>
          <a:solidFill>
            <a:schemeClr val="accent1"/>
          </a:solidFill>
          <a:ln w="28575" cap="rnd">
            <a:solidFill>
              <a:schemeClr val="accent1"/>
            </a:solidFill>
            <a:round/>
          </a:ln>
          <a:effectLst/>
        </c:spPr>
        <c:marker>
          <c:symbol val="none"/>
        </c:marker>
      </c:pivotFmt>
      <c:pivotFmt>
        <c:idx val="203"/>
        <c:spPr>
          <a:solidFill>
            <a:schemeClr val="accent1"/>
          </a:solidFill>
          <a:ln w="28575" cap="rnd">
            <a:solidFill>
              <a:schemeClr val="accent1"/>
            </a:solidFill>
            <a:round/>
          </a:ln>
          <a:effectLst/>
        </c:spPr>
        <c:marker>
          <c:symbol val="none"/>
        </c:marker>
      </c:pivotFmt>
      <c:pivotFmt>
        <c:idx val="204"/>
        <c:spPr>
          <a:solidFill>
            <a:schemeClr val="accent1"/>
          </a:solidFill>
          <a:ln w="28575" cap="rnd">
            <a:solidFill>
              <a:schemeClr val="accent1"/>
            </a:solidFill>
            <a:round/>
          </a:ln>
          <a:effectLst/>
        </c:spPr>
        <c:marker>
          <c:symbol val="none"/>
        </c:marker>
      </c:pivotFmt>
      <c:pivotFmt>
        <c:idx val="205"/>
        <c:spPr>
          <a:solidFill>
            <a:schemeClr val="accent1"/>
          </a:solidFill>
          <a:ln w="28575" cap="rnd">
            <a:solidFill>
              <a:schemeClr val="accent1"/>
            </a:solidFill>
            <a:round/>
          </a:ln>
          <a:effectLst/>
        </c:spPr>
        <c:marker>
          <c:symbol val="none"/>
        </c:marker>
      </c:pivotFmt>
      <c:pivotFmt>
        <c:idx val="206"/>
        <c:spPr>
          <a:solidFill>
            <a:schemeClr val="accent1"/>
          </a:solidFill>
          <a:ln w="28575" cap="rnd">
            <a:solidFill>
              <a:schemeClr val="accent1"/>
            </a:solidFill>
            <a:round/>
          </a:ln>
          <a:effectLst/>
        </c:spPr>
        <c:marker>
          <c:symbol val="none"/>
        </c:marker>
      </c:pivotFmt>
      <c:pivotFmt>
        <c:idx val="207"/>
        <c:spPr>
          <a:solidFill>
            <a:schemeClr val="accent1"/>
          </a:solidFill>
          <a:ln w="28575" cap="rnd">
            <a:solidFill>
              <a:schemeClr val="accent1"/>
            </a:solidFill>
            <a:round/>
          </a:ln>
          <a:effectLst/>
        </c:spPr>
        <c:marker>
          <c:symbol val="none"/>
        </c:marker>
      </c:pivotFmt>
      <c:pivotFmt>
        <c:idx val="208"/>
        <c:spPr>
          <a:solidFill>
            <a:schemeClr val="accent1"/>
          </a:solidFill>
          <a:ln w="28575" cap="rnd">
            <a:solidFill>
              <a:schemeClr val="accent1"/>
            </a:solidFill>
            <a:round/>
          </a:ln>
          <a:effectLst/>
        </c:spPr>
        <c:marker>
          <c:symbol val="none"/>
        </c:marker>
      </c:pivotFmt>
      <c:pivotFmt>
        <c:idx val="209"/>
        <c:spPr>
          <a:solidFill>
            <a:schemeClr val="accent1"/>
          </a:solidFill>
          <a:ln w="28575" cap="rnd">
            <a:solidFill>
              <a:schemeClr val="accent1"/>
            </a:solidFill>
            <a:round/>
          </a:ln>
          <a:effectLst/>
        </c:spPr>
        <c:marker>
          <c:symbol val="none"/>
        </c:marker>
      </c:pivotFmt>
      <c:pivotFmt>
        <c:idx val="210"/>
        <c:spPr>
          <a:solidFill>
            <a:schemeClr val="accent1"/>
          </a:solidFill>
          <a:ln w="28575" cap="rnd">
            <a:solidFill>
              <a:schemeClr val="accent1"/>
            </a:solidFill>
            <a:round/>
          </a:ln>
          <a:effectLst/>
        </c:spPr>
        <c:marker>
          <c:symbol val="none"/>
        </c:marker>
      </c:pivotFmt>
      <c:pivotFmt>
        <c:idx val="211"/>
        <c:spPr>
          <a:solidFill>
            <a:schemeClr val="accent1"/>
          </a:solidFill>
          <a:ln w="28575" cap="rnd">
            <a:solidFill>
              <a:schemeClr val="accent1"/>
            </a:solidFill>
            <a:round/>
          </a:ln>
          <a:effectLst/>
        </c:spPr>
        <c:marker>
          <c:symbol val="none"/>
        </c:marker>
      </c:pivotFmt>
      <c:pivotFmt>
        <c:idx val="212"/>
        <c:spPr>
          <a:solidFill>
            <a:schemeClr val="accent1"/>
          </a:solidFill>
          <a:ln w="28575" cap="rnd">
            <a:solidFill>
              <a:schemeClr val="accent1"/>
            </a:solidFill>
            <a:round/>
          </a:ln>
          <a:effectLst/>
        </c:spPr>
        <c:marker>
          <c:symbol val="none"/>
        </c:marker>
      </c:pivotFmt>
      <c:pivotFmt>
        <c:idx val="213"/>
        <c:spPr>
          <a:solidFill>
            <a:schemeClr val="accent1"/>
          </a:solidFill>
          <a:ln w="28575" cap="rnd">
            <a:solidFill>
              <a:schemeClr val="accent1"/>
            </a:solidFill>
            <a:round/>
          </a:ln>
          <a:effectLst/>
        </c:spPr>
        <c:marker>
          <c:symbol val="none"/>
        </c:marker>
      </c:pivotFmt>
      <c:pivotFmt>
        <c:idx val="214"/>
        <c:spPr>
          <a:solidFill>
            <a:schemeClr val="accent1"/>
          </a:solidFill>
          <a:ln w="28575" cap="rnd">
            <a:solidFill>
              <a:schemeClr val="bg1">
                <a:lumMod val="65000"/>
              </a:schemeClr>
            </a:solidFill>
            <a:prstDash val="sysDot"/>
            <a:round/>
          </a:ln>
          <a:effectLst/>
        </c:spPr>
        <c:marker>
          <c:symbol val="none"/>
        </c:marker>
      </c:pivotFmt>
      <c:pivotFmt>
        <c:idx val="215"/>
        <c:spPr>
          <a:solidFill>
            <a:schemeClr val="accent1"/>
          </a:solidFill>
          <a:ln w="28575" cap="rnd">
            <a:solidFill>
              <a:srgbClr val="284F99"/>
            </a:solidFill>
            <a:round/>
          </a:ln>
          <a:effectLst/>
        </c:spPr>
        <c:marker>
          <c:symbol val="none"/>
        </c:marker>
      </c:pivotFmt>
      <c:pivotFmt>
        <c:idx val="216"/>
        <c:spPr>
          <a:solidFill>
            <a:schemeClr val="accent1"/>
          </a:solidFill>
          <a:ln w="28575" cap="rnd">
            <a:solidFill>
              <a:schemeClr val="bg1">
                <a:lumMod val="65000"/>
              </a:schemeClr>
            </a:solidFill>
            <a:prstDash val="dash"/>
            <a:round/>
          </a:ln>
          <a:effectLst/>
        </c:spPr>
        <c:marker>
          <c:symbol val="none"/>
        </c:marker>
      </c:pivotFmt>
      <c:pivotFmt>
        <c:idx val="217"/>
        <c:spPr>
          <a:solidFill>
            <a:schemeClr val="accent1"/>
          </a:solidFill>
          <a:ln w="28575" cap="rnd">
            <a:solidFill>
              <a:srgbClr val="8E8E8E"/>
            </a:solidFill>
            <a:prstDash val="sysDot"/>
            <a:round/>
          </a:ln>
          <a:effectLst/>
        </c:spPr>
        <c:marker>
          <c:symbol val="none"/>
        </c:marker>
      </c:pivotFmt>
      <c:pivotFmt>
        <c:idx val="218"/>
        <c:spPr>
          <a:solidFill>
            <a:schemeClr val="accent1"/>
          </a:solidFill>
          <a:ln w="28575" cap="rnd">
            <a:solidFill>
              <a:srgbClr val="8E8E8E"/>
            </a:solidFill>
            <a:round/>
          </a:ln>
          <a:effectLst/>
        </c:spPr>
        <c:marker>
          <c:symbol val="none"/>
        </c:marker>
      </c:pivotFmt>
      <c:pivotFmt>
        <c:idx val="219"/>
        <c:spPr>
          <a:solidFill>
            <a:schemeClr val="accent1"/>
          </a:solidFill>
          <a:ln w="28575" cap="rnd">
            <a:solidFill>
              <a:srgbClr val="284F99"/>
            </a:solidFill>
            <a:round/>
          </a:ln>
          <a:effectLst/>
        </c:spPr>
        <c:marker>
          <c:symbol val="none"/>
        </c:marker>
      </c:pivotFmt>
      <c:pivotFmt>
        <c:idx val="220"/>
        <c:spPr>
          <a:solidFill>
            <a:schemeClr val="accent1"/>
          </a:solidFill>
          <a:ln w="28575" cap="rnd">
            <a:solidFill>
              <a:srgbClr val="93A7CC"/>
            </a:solidFill>
            <a:round/>
          </a:ln>
          <a:effectLst/>
        </c:spPr>
        <c:marker>
          <c:symbol val="none"/>
        </c:marker>
      </c:pivotFmt>
      <c:pivotFmt>
        <c:idx val="221"/>
        <c:spPr>
          <a:solidFill>
            <a:schemeClr val="accent1"/>
          </a:solidFill>
          <a:ln w="28575" cap="rnd">
            <a:solidFill>
              <a:srgbClr val="284F99"/>
            </a:solidFill>
            <a:round/>
          </a:ln>
          <a:effectLst/>
        </c:spPr>
        <c:marker>
          <c:symbol val="none"/>
        </c:marker>
      </c:pivotFmt>
      <c:pivotFmt>
        <c:idx val="222"/>
        <c:spPr>
          <a:solidFill>
            <a:schemeClr val="accent1"/>
          </a:solidFill>
          <a:ln w="28575" cap="rnd">
            <a:solidFill>
              <a:schemeClr val="accent1"/>
            </a:solidFill>
            <a:round/>
          </a:ln>
          <a:effectLst/>
        </c:spPr>
        <c:marker>
          <c:symbol val="none"/>
        </c:marker>
      </c:pivotFmt>
      <c:pivotFmt>
        <c:idx val="223"/>
        <c:spPr>
          <a:ln w="28575" cap="rnd">
            <a:solidFill>
              <a:srgbClr val="BF78D3"/>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4"/>
        <c:spPr>
          <a:ln w="28575" cap="rnd">
            <a:solidFill>
              <a:srgbClr val="6C297F"/>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25"/>
        <c:spPr>
          <a:ln w="28575" cap="rnd">
            <a:solidFill>
              <a:srgbClr val="949494"/>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9.9803834653728676E-2"/>
          <c:y val="0.13758793473699801"/>
          <c:w val="0.87401359886309005"/>
          <c:h val="0.57443322719456302"/>
        </c:manualLayout>
      </c:layout>
      <c:lineChart>
        <c:grouping val="standard"/>
        <c:varyColors val="0"/>
        <c:ser>
          <c:idx val="0"/>
          <c:order val="0"/>
          <c:tx>
            <c:strRef>
              <c:f>'M1'!$P$7:$P$8</c:f>
              <c:strCache>
                <c:ptCount val="1"/>
                <c:pt idx="0">
                  <c:v>Females</c:v>
                </c:pt>
              </c:strCache>
            </c:strRef>
          </c:tx>
          <c:spPr>
            <a:ln w="28575" cap="rnd">
              <a:solidFill>
                <a:srgbClr val="BF78D3"/>
              </a:solidFill>
              <a:round/>
            </a:ln>
            <a:effectLst/>
          </c:spPr>
          <c:marker>
            <c:symbol val="none"/>
          </c:marker>
          <c:cat>
            <c:multiLvlStrRef>
              <c:f>'M1'!$O$9:$O$46</c:f>
              <c:multiLvlStrCache>
                <c:ptCount val="34"/>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pt idx="27">
                    <c:v>June</c:v>
                  </c:pt>
                  <c:pt idx="28">
                    <c:v>July</c:v>
                  </c:pt>
                  <c:pt idx="29">
                    <c:v>August</c:v>
                  </c:pt>
                  <c:pt idx="30">
                    <c:v>September</c:v>
                  </c:pt>
                  <c:pt idx="31">
                    <c:v>October</c:v>
                  </c:pt>
                  <c:pt idx="32">
                    <c:v>November</c:v>
                  </c:pt>
                  <c:pt idx="33">
                    <c:v>December</c:v>
                  </c:pt>
                </c:lvl>
                <c:lvl>
                  <c:pt idx="0">
                    <c:v>2020</c:v>
                  </c:pt>
                  <c:pt idx="10">
                    <c:v>2021</c:v>
                  </c:pt>
                  <c:pt idx="22">
                    <c:v>2022</c:v>
                  </c:pt>
                </c:lvl>
              </c:multiLvlStrCache>
            </c:multiLvlStrRef>
          </c:cat>
          <c:val>
            <c:numRef>
              <c:f>'M1'!$P$9:$P$46</c:f>
              <c:numCache>
                <c:formatCode>General</c:formatCode>
                <c:ptCount val="34"/>
                <c:pt idx="0">
                  <c:v>47.706814332295203</c:v>
                </c:pt>
                <c:pt idx="1">
                  <c:v>479.66073814723302</c:v>
                </c:pt>
                <c:pt idx="2">
                  <c:v>239.355420750034</c:v>
                </c:pt>
                <c:pt idx="3">
                  <c:v>44.8192487484841</c:v>
                </c:pt>
                <c:pt idx="4">
                  <c:v>9.0757138917566493</c:v>
                </c:pt>
                <c:pt idx="5">
                  <c:v>4.8975531087716604</c:v>
                </c:pt>
                <c:pt idx="6">
                  <c:v>6.1777095366716503</c:v>
                </c:pt>
                <c:pt idx="7">
                  <c:v>82.056411875107599</c:v>
                </c:pt>
                <c:pt idx="8">
                  <c:v>195.189355975333</c:v>
                </c:pt>
                <c:pt idx="9">
                  <c:v>183.88638618379201</c:v>
                </c:pt>
                <c:pt idx="10">
                  <c:v>333.38480429013902</c:v>
                </c:pt>
                <c:pt idx="11">
                  <c:v>221.91444176028099</c:v>
                </c:pt>
                <c:pt idx="12">
                  <c:v>62.648536241657297</c:v>
                </c:pt>
                <c:pt idx="13">
                  <c:v>17.338905144131601</c:v>
                </c:pt>
                <c:pt idx="14">
                  <c:v>6.3735532494915104</c:v>
                </c:pt>
                <c:pt idx="15">
                  <c:v>10.570858343251199</c:v>
                </c:pt>
                <c:pt idx="16">
                  <c:v>30.172177321874798</c:v>
                </c:pt>
                <c:pt idx="17">
                  <c:v>33.723818576652199</c:v>
                </c:pt>
                <c:pt idx="18">
                  <c:v>99.907570672783706</c:v>
                </c:pt>
                <c:pt idx="19">
                  <c:v>96.897350013418006</c:v>
                </c:pt>
                <c:pt idx="20">
                  <c:v>81.391851469209598</c:v>
                </c:pt>
                <c:pt idx="21">
                  <c:v>58.953336829122101</c:v>
                </c:pt>
                <c:pt idx="22">
                  <c:v>98.662225118507607</c:v>
                </c:pt>
                <c:pt idx="23">
                  <c:v>66.327713325780095</c:v>
                </c:pt>
                <c:pt idx="24">
                  <c:v>121.36523713630299</c:v>
                </c:pt>
                <c:pt idx="25">
                  <c:v>95.534187362082903</c:v>
                </c:pt>
                <c:pt idx="26">
                  <c:v>35.275370012575998</c:v>
                </c:pt>
                <c:pt idx="27">
                  <c:v>38.499695499053999</c:v>
                </c:pt>
                <c:pt idx="28">
                  <c:v>70.589964576191903</c:v>
                </c:pt>
                <c:pt idx="29">
                  <c:v>34.355904197229101</c:v>
                </c:pt>
                <c:pt idx="30">
                  <c:v>29.084893313363999</c:v>
                </c:pt>
                <c:pt idx="31">
                  <c:v>35.8445074182684</c:v>
                </c:pt>
                <c:pt idx="32">
                  <c:v>31.4431161577563</c:v>
                </c:pt>
                <c:pt idx="33">
                  <c:v>49.9000263004774</c:v>
                </c:pt>
              </c:numCache>
            </c:numRef>
          </c:val>
          <c:smooth val="0"/>
          <c:extLst>
            <c:ext xmlns:c16="http://schemas.microsoft.com/office/drawing/2014/chart" uri="{C3380CC4-5D6E-409C-BE32-E72D297353CC}">
              <c16:uniqueId val="{00000064-B9CC-489E-83B2-37FE8E6B22E5}"/>
            </c:ext>
          </c:extLst>
        </c:ser>
        <c:ser>
          <c:idx val="1"/>
          <c:order val="1"/>
          <c:tx>
            <c:strRef>
              <c:f>'M1'!$Q$7:$Q$8</c:f>
              <c:strCache>
                <c:ptCount val="1"/>
                <c:pt idx="0">
                  <c:v>Males</c:v>
                </c:pt>
              </c:strCache>
            </c:strRef>
          </c:tx>
          <c:spPr>
            <a:ln w="28575" cap="rnd">
              <a:solidFill>
                <a:srgbClr val="6C297F"/>
              </a:solidFill>
              <a:round/>
            </a:ln>
            <a:effectLst/>
          </c:spPr>
          <c:marker>
            <c:symbol val="none"/>
          </c:marker>
          <c:cat>
            <c:multiLvlStrRef>
              <c:f>'M1'!$O$9:$O$46</c:f>
              <c:multiLvlStrCache>
                <c:ptCount val="34"/>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pt idx="27">
                    <c:v>June</c:v>
                  </c:pt>
                  <c:pt idx="28">
                    <c:v>July</c:v>
                  </c:pt>
                  <c:pt idx="29">
                    <c:v>August</c:v>
                  </c:pt>
                  <c:pt idx="30">
                    <c:v>September</c:v>
                  </c:pt>
                  <c:pt idx="31">
                    <c:v>October</c:v>
                  </c:pt>
                  <c:pt idx="32">
                    <c:v>November</c:v>
                  </c:pt>
                  <c:pt idx="33">
                    <c:v>December</c:v>
                  </c:pt>
                </c:lvl>
                <c:lvl>
                  <c:pt idx="0">
                    <c:v>2020</c:v>
                  </c:pt>
                  <c:pt idx="10">
                    <c:v>2021</c:v>
                  </c:pt>
                  <c:pt idx="22">
                    <c:v>2022</c:v>
                  </c:pt>
                </c:lvl>
              </c:multiLvlStrCache>
            </c:multiLvlStrRef>
          </c:cat>
          <c:val>
            <c:numRef>
              <c:f>'M1'!$Q$9:$Q$46</c:f>
              <c:numCache>
                <c:formatCode>General</c:formatCode>
                <c:ptCount val="34"/>
                <c:pt idx="0">
                  <c:v>87.532341088925705</c:v>
                </c:pt>
                <c:pt idx="1">
                  <c:v>723.29008012493</c:v>
                </c:pt>
                <c:pt idx="2">
                  <c:v>307.803350722</c:v>
                </c:pt>
                <c:pt idx="3">
                  <c:v>49.327153187320498</c:v>
                </c:pt>
                <c:pt idx="4">
                  <c:v>7.1714573483513799</c:v>
                </c:pt>
                <c:pt idx="5">
                  <c:v>3.2165365814808999</c:v>
                </c:pt>
                <c:pt idx="6">
                  <c:v>15.2868907947524</c:v>
                </c:pt>
                <c:pt idx="7">
                  <c:v>139.41662875965801</c:v>
                </c:pt>
                <c:pt idx="8">
                  <c:v>319.55742434229398</c:v>
                </c:pt>
                <c:pt idx="9">
                  <c:v>281.422317660197</c:v>
                </c:pt>
                <c:pt idx="10">
                  <c:v>471.657985419959</c:v>
                </c:pt>
                <c:pt idx="11">
                  <c:v>312.03453770057303</c:v>
                </c:pt>
                <c:pt idx="12">
                  <c:v>81.512247377426903</c:v>
                </c:pt>
                <c:pt idx="13">
                  <c:v>25.0128657106129</c:v>
                </c:pt>
                <c:pt idx="14">
                  <c:v>5.6129382216769397</c:v>
                </c:pt>
                <c:pt idx="15">
                  <c:v>20.8585554640166</c:v>
                </c:pt>
                <c:pt idx="16">
                  <c:v>66.128840584648103</c:v>
                </c:pt>
                <c:pt idx="17">
                  <c:v>61.688869491359497</c:v>
                </c:pt>
                <c:pt idx="18">
                  <c:v>173.06268546099801</c:v>
                </c:pt>
                <c:pt idx="19">
                  <c:v>167.75174228153</c:v>
                </c:pt>
                <c:pt idx="20">
                  <c:v>119.572728510441</c:v>
                </c:pt>
                <c:pt idx="21">
                  <c:v>81.080179067139795</c:v>
                </c:pt>
                <c:pt idx="22">
                  <c:v>143.65100072865999</c:v>
                </c:pt>
                <c:pt idx="23">
                  <c:v>102.325255788859</c:v>
                </c:pt>
                <c:pt idx="24">
                  <c:v>187.802975565857</c:v>
                </c:pt>
                <c:pt idx="25">
                  <c:v>137.47411784897801</c:v>
                </c:pt>
                <c:pt idx="26">
                  <c:v>61.670792313326501</c:v>
                </c:pt>
                <c:pt idx="27">
                  <c:v>62.632238692334703</c:v>
                </c:pt>
                <c:pt idx="28">
                  <c:v>92.559766460265706</c:v>
                </c:pt>
                <c:pt idx="29">
                  <c:v>61.374593387617701</c:v>
                </c:pt>
                <c:pt idx="30">
                  <c:v>49.734243278414297</c:v>
                </c:pt>
                <c:pt idx="31">
                  <c:v>49.493457722307603</c:v>
                </c:pt>
                <c:pt idx="32">
                  <c:v>53.690664071545001</c:v>
                </c:pt>
                <c:pt idx="33">
                  <c:v>73.603368461061393</c:v>
                </c:pt>
              </c:numCache>
            </c:numRef>
          </c:val>
          <c:smooth val="0"/>
          <c:extLst>
            <c:ext xmlns:c16="http://schemas.microsoft.com/office/drawing/2014/chart" uri="{C3380CC4-5D6E-409C-BE32-E72D297353CC}">
              <c16:uniqueId val="{00000065-B9CC-489E-83B2-37FE8E6B22E5}"/>
            </c:ext>
          </c:extLst>
        </c:ser>
        <c:ser>
          <c:idx val="2"/>
          <c:order val="2"/>
          <c:tx>
            <c:strRef>
              <c:f>'M1'!$R$7:$R$8</c:f>
              <c:strCache>
                <c:ptCount val="1"/>
                <c:pt idx="0">
                  <c:v>Persons</c:v>
                </c:pt>
              </c:strCache>
            </c:strRef>
          </c:tx>
          <c:spPr>
            <a:ln w="28575" cap="rnd">
              <a:solidFill>
                <a:srgbClr val="949494"/>
              </a:solidFill>
              <a:round/>
            </a:ln>
            <a:effectLst/>
          </c:spPr>
          <c:marker>
            <c:symbol val="none"/>
          </c:marker>
          <c:cat>
            <c:multiLvlStrRef>
              <c:f>'M1'!$O$9:$O$46</c:f>
              <c:multiLvlStrCache>
                <c:ptCount val="34"/>
                <c:lvl>
                  <c:pt idx="0">
                    <c:v>March</c:v>
                  </c:pt>
                  <c:pt idx="1">
                    <c:v>April</c:v>
                  </c:pt>
                  <c:pt idx="2">
                    <c:v>May</c:v>
                  </c:pt>
                  <c:pt idx="3">
                    <c:v>June</c:v>
                  </c:pt>
                  <c:pt idx="4">
                    <c:v>July</c:v>
                  </c:pt>
                  <c:pt idx="5">
                    <c:v>August</c:v>
                  </c:pt>
                  <c:pt idx="6">
                    <c:v>September</c:v>
                  </c:pt>
                  <c:pt idx="7">
                    <c:v>October</c:v>
                  </c:pt>
                  <c:pt idx="8">
                    <c:v>November</c:v>
                  </c:pt>
                  <c:pt idx="9">
                    <c:v>December</c:v>
                  </c:pt>
                  <c:pt idx="10">
                    <c:v>January</c:v>
                  </c:pt>
                  <c:pt idx="11">
                    <c:v>February</c:v>
                  </c:pt>
                  <c:pt idx="12">
                    <c:v>March</c:v>
                  </c:pt>
                  <c:pt idx="13">
                    <c:v>April</c:v>
                  </c:pt>
                  <c:pt idx="14">
                    <c:v>May</c:v>
                  </c:pt>
                  <c:pt idx="15">
                    <c:v>June</c:v>
                  </c:pt>
                  <c:pt idx="16">
                    <c:v>July</c:v>
                  </c:pt>
                  <c:pt idx="17">
                    <c:v>August</c:v>
                  </c:pt>
                  <c:pt idx="18">
                    <c:v>September</c:v>
                  </c:pt>
                  <c:pt idx="19">
                    <c:v>October</c:v>
                  </c:pt>
                  <c:pt idx="20">
                    <c:v>November</c:v>
                  </c:pt>
                  <c:pt idx="21">
                    <c:v>December</c:v>
                  </c:pt>
                  <c:pt idx="22">
                    <c:v>January</c:v>
                  </c:pt>
                  <c:pt idx="23">
                    <c:v>February</c:v>
                  </c:pt>
                  <c:pt idx="24">
                    <c:v>March</c:v>
                  </c:pt>
                  <c:pt idx="25">
                    <c:v>April</c:v>
                  </c:pt>
                  <c:pt idx="26">
                    <c:v>May</c:v>
                  </c:pt>
                  <c:pt idx="27">
                    <c:v>June</c:v>
                  </c:pt>
                  <c:pt idx="28">
                    <c:v>July</c:v>
                  </c:pt>
                  <c:pt idx="29">
                    <c:v>August</c:v>
                  </c:pt>
                  <c:pt idx="30">
                    <c:v>September</c:v>
                  </c:pt>
                  <c:pt idx="31">
                    <c:v>October</c:v>
                  </c:pt>
                  <c:pt idx="32">
                    <c:v>November</c:v>
                  </c:pt>
                  <c:pt idx="33">
                    <c:v>December</c:v>
                  </c:pt>
                </c:lvl>
                <c:lvl>
                  <c:pt idx="0">
                    <c:v>2020</c:v>
                  </c:pt>
                  <c:pt idx="10">
                    <c:v>2021</c:v>
                  </c:pt>
                  <c:pt idx="22">
                    <c:v>2022</c:v>
                  </c:pt>
                </c:lvl>
              </c:multiLvlStrCache>
            </c:multiLvlStrRef>
          </c:cat>
          <c:val>
            <c:numRef>
              <c:f>'M1'!$R$9:$R$46</c:f>
              <c:numCache>
                <c:formatCode>General</c:formatCode>
                <c:ptCount val="34"/>
                <c:pt idx="0">
                  <c:v>65.339650782017998</c:v>
                </c:pt>
                <c:pt idx="1">
                  <c:v>584.93638233340596</c:v>
                </c:pt>
                <c:pt idx="2">
                  <c:v>268.67248326451403</c:v>
                </c:pt>
                <c:pt idx="3">
                  <c:v>46.698492409714</c:v>
                </c:pt>
                <c:pt idx="4">
                  <c:v>8.3994209232489307</c:v>
                </c:pt>
                <c:pt idx="5">
                  <c:v>4.3264434459539798</c:v>
                </c:pt>
                <c:pt idx="6">
                  <c:v>10.136347673226201</c:v>
                </c:pt>
                <c:pt idx="7">
                  <c:v>106.250849432503</c:v>
                </c:pt>
                <c:pt idx="8">
                  <c:v>247.74880751510801</c:v>
                </c:pt>
                <c:pt idx="9">
                  <c:v>224.756564083369</c:v>
                </c:pt>
                <c:pt idx="10">
                  <c:v>392.42639866206002</c:v>
                </c:pt>
                <c:pt idx="11">
                  <c:v>261.060229622961</c:v>
                </c:pt>
                <c:pt idx="12">
                  <c:v>70.568687086885902</c:v>
                </c:pt>
                <c:pt idx="13">
                  <c:v>20.628084570522301</c:v>
                </c:pt>
                <c:pt idx="14">
                  <c:v>6.0631218397942197</c:v>
                </c:pt>
                <c:pt idx="15">
                  <c:v>14.7242291683405</c:v>
                </c:pt>
                <c:pt idx="16">
                  <c:v>45.179841063710697</c:v>
                </c:pt>
                <c:pt idx="17">
                  <c:v>45.974657897941</c:v>
                </c:pt>
                <c:pt idx="18">
                  <c:v>131.05760110953699</c:v>
                </c:pt>
                <c:pt idx="19">
                  <c:v>127.728611035706</c:v>
                </c:pt>
                <c:pt idx="20">
                  <c:v>97.871792458447104</c:v>
                </c:pt>
                <c:pt idx="21">
                  <c:v>68.107606330088302</c:v>
                </c:pt>
                <c:pt idx="22">
                  <c:v>116.465679911808</c:v>
                </c:pt>
                <c:pt idx="23">
                  <c:v>82.286866869389897</c:v>
                </c:pt>
                <c:pt idx="24">
                  <c:v>147.81583582308099</c:v>
                </c:pt>
                <c:pt idx="25">
                  <c:v>112.67769068179101</c:v>
                </c:pt>
                <c:pt idx="26">
                  <c:v>46.421117974502501</c:v>
                </c:pt>
                <c:pt idx="27">
                  <c:v>47.902610857920401</c:v>
                </c:pt>
                <c:pt idx="28">
                  <c:v>78.604701457858297</c:v>
                </c:pt>
                <c:pt idx="29">
                  <c:v>45.590456115422299</c:v>
                </c:pt>
                <c:pt idx="30">
                  <c:v>37.4134044404489</c:v>
                </c:pt>
                <c:pt idx="31">
                  <c:v>40.979811616250501</c:v>
                </c:pt>
                <c:pt idx="32">
                  <c:v>40.103654984801601</c:v>
                </c:pt>
                <c:pt idx="33">
                  <c:v>59.0709681306504</c:v>
                </c:pt>
              </c:numCache>
            </c:numRef>
          </c:val>
          <c:smooth val="0"/>
          <c:extLst>
            <c:ext xmlns:c16="http://schemas.microsoft.com/office/drawing/2014/chart" uri="{C3380CC4-5D6E-409C-BE32-E72D297353CC}">
              <c16:uniqueId val="{00000066-B9CC-489E-83B2-37FE8E6B22E5}"/>
            </c:ext>
          </c:extLst>
        </c:ser>
        <c:dLbls>
          <c:showLegendKey val="0"/>
          <c:showVal val="0"/>
          <c:showCatName val="0"/>
          <c:showSerName val="0"/>
          <c:showPercent val="0"/>
          <c:showBubbleSize val="0"/>
        </c:dLbls>
        <c:smooth val="0"/>
        <c:axId val="618775056"/>
        <c:axId val="618767512"/>
      </c:lineChart>
      <c:catAx>
        <c:axId val="618775056"/>
        <c:scaling>
          <c:orientation val="minMax"/>
        </c:scaling>
        <c:delete val="0"/>
        <c:axPos val="b"/>
        <c:title>
          <c:tx>
            <c:rich>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Month</a:t>
                </a:r>
                <a:r>
                  <a:rPr lang="en-GB" sz="1400" b="1" baseline="0">
                    <a:solidFill>
                      <a:sysClr val="windowText" lastClr="000000"/>
                    </a:solidFill>
                  </a:rPr>
                  <a:t> of occurrence</a:t>
                </a:r>
                <a:endParaRPr lang="en-GB" sz="1400" b="1">
                  <a:solidFill>
                    <a:sysClr val="windowText" lastClr="000000"/>
                  </a:solidFill>
                </a:endParaRPr>
              </a:p>
            </c:rich>
          </c:tx>
          <c:layout>
            <c:manualLayout>
              <c:xMode val="edge"/>
              <c:yMode val="edge"/>
              <c:x val="0.40756808162541602"/>
              <c:y val="0.90868165773949106"/>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67512"/>
        <c:crosses val="autoZero"/>
        <c:auto val="1"/>
        <c:lblAlgn val="ctr"/>
        <c:lblOffset val="100"/>
        <c:noMultiLvlLbl val="0"/>
      </c:catAx>
      <c:valAx>
        <c:axId val="618767512"/>
        <c:scaling>
          <c:orientation val="minMax"/>
        </c:scaling>
        <c:delete val="0"/>
        <c:axPos val="l"/>
        <c:title>
          <c:tx>
            <c:rich>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400" b="1">
                    <a:solidFill>
                      <a:sysClr val="windowText" lastClr="000000"/>
                    </a:solidFill>
                  </a:rPr>
                  <a:t>Deaths</a:t>
                </a:r>
                <a:r>
                  <a:rPr lang="en-GB" sz="1400" b="1" baseline="0">
                    <a:solidFill>
                      <a:sysClr val="windowText" lastClr="000000"/>
                    </a:solidFill>
                  </a:rPr>
                  <a:t> per 100,000 (age-standardised)</a:t>
                </a:r>
                <a:endParaRPr lang="en-GB" sz="1400" b="1">
                  <a:solidFill>
                    <a:sysClr val="windowText" lastClr="000000"/>
                  </a:solidFill>
                </a:endParaRPr>
              </a:p>
            </c:rich>
          </c:tx>
          <c:layout>
            <c:manualLayout>
              <c:xMode val="edge"/>
              <c:yMode val="edge"/>
              <c:x val="2.0715726808458051E-2"/>
              <c:y val="0.20240120455162541"/>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18775056"/>
        <c:crosses val="autoZero"/>
        <c:crossBetween val="between"/>
      </c:valAx>
      <c:spPr>
        <a:noFill/>
        <a:ln w="25400">
          <a:noFill/>
        </a:ln>
        <a:effectLst/>
      </c:spPr>
    </c:plotArea>
    <c:legend>
      <c:legendPos val="r"/>
      <c:layout>
        <c:manualLayout>
          <c:xMode val="edge"/>
          <c:yMode val="edge"/>
          <c:x val="0.87276966018961044"/>
          <c:y val="0.16309299895506793"/>
          <c:w val="0.12442868387613268"/>
          <c:h val="0.13469355515513537"/>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400" b="1"/>
              <a:t>Leading</a:t>
            </a:r>
            <a:r>
              <a:rPr lang="en-GB" sz="1400" b="1" baseline="0"/>
              <a:t> causes of death, March 2020 to most recent</a:t>
            </a:r>
            <a:endParaRPr lang="en-GB" sz="1400"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41136813374274994"/>
          <c:y val="4.6195818182027754E-2"/>
          <c:w val="0.544449047246781"/>
          <c:h val="0.80269691210228811"/>
        </c:manualLayout>
      </c:layout>
      <c:barChart>
        <c:barDir val="bar"/>
        <c:grouping val="clustered"/>
        <c:varyColors val="0"/>
        <c:ser>
          <c:idx val="0"/>
          <c:order val="0"/>
          <c:spPr>
            <a:solidFill>
              <a:srgbClr val="6C297F"/>
            </a:solidFill>
            <a:ln>
              <a:noFill/>
            </a:ln>
            <a:effectLst/>
          </c:spPr>
          <c:invertIfNegative val="0"/>
          <c:dLbls>
            <c:dLbl>
              <c:idx val="0"/>
              <c:tx>
                <c:rich>
                  <a:bodyPr/>
                  <a:lstStyle/>
                  <a:p>
                    <a:fld id="{BBD40DAC-CF82-4838-9973-C5C3C0840ECF}"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3F1-4B80-B384-CF62BEE60FFD}"/>
                </c:ext>
              </c:extLst>
            </c:dLbl>
            <c:dLbl>
              <c:idx val="1"/>
              <c:tx>
                <c:rich>
                  <a:bodyPr/>
                  <a:lstStyle/>
                  <a:p>
                    <a:fld id="{5C7134EF-8677-496B-A9AA-A26480821D48}"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3F1-4B80-B384-CF62BEE60FFD}"/>
                </c:ext>
              </c:extLst>
            </c:dLbl>
            <c:dLbl>
              <c:idx val="2"/>
              <c:tx>
                <c:rich>
                  <a:bodyPr/>
                  <a:lstStyle/>
                  <a:p>
                    <a:fld id="{6CA8103B-6536-4AFC-AD21-4D337EC6DEA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3F1-4B80-B384-CF62BEE60FFD}"/>
                </c:ext>
              </c:extLst>
            </c:dLbl>
            <c:dLbl>
              <c:idx val="3"/>
              <c:tx>
                <c:rich>
                  <a:bodyPr/>
                  <a:lstStyle/>
                  <a:p>
                    <a:fld id="{12DC9659-AB5B-4F98-AF65-30902EC60DFF}"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3F1-4B80-B384-CF62BEE60FFD}"/>
                </c:ext>
              </c:extLst>
            </c:dLbl>
            <c:dLbl>
              <c:idx val="4"/>
              <c:tx>
                <c:rich>
                  <a:bodyPr/>
                  <a:lstStyle/>
                  <a:p>
                    <a:fld id="{C57D7BDB-0F9E-4277-819E-16D0DEFAC5C9}"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3F1-4B80-B384-CF62BEE60FF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'M10'!$E$176:$E$180</c:f>
              <c:strCache>
                <c:ptCount val="5"/>
                <c:pt idx="0">
                  <c:v>Ischaemic heart diseases</c:v>
                </c:pt>
                <c:pt idx="1">
                  <c:v>Dementia and Alzheimer Disease</c:v>
                </c:pt>
                <c:pt idx="2">
                  <c:v>COVID</c:v>
                </c:pt>
                <c:pt idx="3">
                  <c:v>Malignant neoplasm of trachea, bronchus and lung</c:v>
                </c:pt>
                <c:pt idx="4">
                  <c:v>Cerebrovascular disease</c:v>
                </c:pt>
              </c:strCache>
            </c:strRef>
          </c:cat>
          <c:val>
            <c:numRef>
              <c:f>'M10'!$F$176:$F$180</c:f>
              <c:numCache>
                <c:formatCode>#,##0</c:formatCode>
                <c:ptCount val="5"/>
                <c:pt idx="0">
                  <c:v>19594</c:v>
                </c:pt>
                <c:pt idx="1">
                  <c:v>17569</c:v>
                </c:pt>
                <c:pt idx="2">
                  <c:v>13161</c:v>
                </c:pt>
                <c:pt idx="3">
                  <c:v>11088</c:v>
                </c:pt>
                <c:pt idx="4">
                  <c:v>10977</c:v>
                </c:pt>
              </c:numCache>
            </c:numRef>
          </c:val>
          <c:extLst>
            <c:ext xmlns:c15="http://schemas.microsoft.com/office/drawing/2012/chart" uri="{02D57815-91ED-43cb-92C2-25804820EDAC}">
              <c15:datalabelsRange>
                <c15:f>'M10'!$G$171:$G$175</c15:f>
                <c15:dlblRangeCache>
                  <c:ptCount val="5"/>
                  <c:pt idx="0">
                    <c:v>11.4%</c:v>
                  </c:pt>
                  <c:pt idx="1">
                    <c:v>11.2%</c:v>
                  </c:pt>
                  <c:pt idx="2">
                    <c:v>6.4%</c:v>
                  </c:pt>
                  <c:pt idx="3">
                    <c:v>6.3%</c:v>
                  </c:pt>
                  <c:pt idx="4">
                    <c:v>5.4%</c:v>
                  </c:pt>
                </c15:dlblRangeCache>
              </c15:datalabelsRange>
            </c:ext>
            <c:ext xmlns:c16="http://schemas.microsoft.com/office/drawing/2014/chart" uri="{C3380CC4-5D6E-409C-BE32-E72D297353CC}">
              <c16:uniqueId val="{00000000-ED18-40A2-BEE7-1448F8CC3AEE}"/>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0"/>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0"/>
        <c:tickLblSkip val="1"/>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b="1"/>
                  <a:t>Number of deaths</a:t>
                </a:r>
              </a:p>
            </c:rich>
          </c:tx>
          <c:layout>
            <c:manualLayout>
              <c:xMode val="edge"/>
              <c:yMode val="edge"/>
              <c:x val="0.64993044753745599"/>
              <c:y val="0.89553196916216193"/>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200" b="1" baseline="0"/>
              <a:t>Main pre-existing condition of those who died with COVID-19, March 2020 to most recent</a:t>
            </a:r>
            <a:endParaRPr lang="en-GB" sz="1200" b="1"/>
          </a:p>
        </c:rich>
      </c:tx>
      <c:layout>
        <c:manualLayout>
          <c:xMode val="edge"/>
          <c:yMode val="edge"/>
          <c:x val="0.121739950156974"/>
          <c:y val="1.252747166029442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7899005938289173"/>
          <c:y val="4.6195818182027754E-2"/>
          <c:w val="0.69296674629073463"/>
          <c:h val="0.61878878804210624"/>
        </c:manualLayout>
      </c:layout>
      <c:barChart>
        <c:barDir val="bar"/>
        <c:grouping val="clustered"/>
        <c:varyColors val="0"/>
        <c:ser>
          <c:idx val="0"/>
          <c:order val="0"/>
          <c:spPr>
            <a:solidFill>
              <a:srgbClr val="6C297F"/>
            </a:solidFill>
            <a:ln>
              <a:noFill/>
            </a:ln>
            <a:effectLst/>
          </c:spPr>
          <c:invertIfNegative val="0"/>
          <c:dLbls>
            <c:dLbl>
              <c:idx val="0"/>
              <c:tx>
                <c:rich>
                  <a:bodyPr/>
                  <a:lstStyle/>
                  <a:p>
                    <a:fld id="{95590AD9-015C-46F3-B477-480A7A162A34}" type="CELLRANGE">
                      <a:rPr lang="en-US"/>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290-48B2-B7C8-186255035235}"/>
                </c:ext>
              </c:extLst>
            </c:dLbl>
            <c:dLbl>
              <c:idx val="1"/>
              <c:tx>
                <c:rich>
                  <a:bodyPr/>
                  <a:lstStyle/>
                  <a:p>
                    <a:fld id="{E8677983-034F-4FF8-AA25-905F5FD073DE}"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E290-48B2-B7C8-186255035235}"/>
                </c:ext>
              </c:extLst>
            </c:dLbl>
            <c:dLbl>
              <c:idx val="2"/>
              <c:tx>
                <c:rich>
                  <a:bodyPr/>
                  <a:lstStyle/>
                  <a:p>
                    <a:fld id="{BB3D1695-3EF8-4B26-A04E-1C16B1679637}"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E290-48B2-B7C8-186255035235}"/>
                </c:ext>
              </c:extLst>
            </c:dLbl>
            <c:dLbl>
              <c:idx val="3"/>
              <c:tx>
                <c:rich>
                  <a:bodyPr/>
                  <a:lstStyle/>
                  <a:p>
                    <a:fld id="{DEB43D91-B76B-4147-8C6D-61B4398EEF10}"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E290-48B2-B7C8-186255035235}"/>
                </c:ext>
              </c:extLst>
            </c:dLbl>
            <c:dLbl>
              <c:idx val="4"/>
              <c:tx>
                <c:rich>
                  <a:bodyPr/>
                  <a:lstStyle/>
                  <a:p>
                    <a:fld id="{223C5164-7922-47F0-8E62-C846A6588242}"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290-48B2-B7C8-186255035235}"/>
                </c:ext>
              </c:extLst>
            </c:dLbl>
            <c:dLbl>
              <c:idx val="5"/>
              <c:tx>
                <c:rich>
                  <a:bodyPr/>
                  <a:lstStyle/>
                  <a:p>
                    <a:fld id="{E75B0619-9F6A-4FCD-9B75-9AEF2D402ADB}" type="CELLRANGE">
                      <a:rPr lang="en-GB"/>
                      <a:pPr/>
                      <a:t>[CELLRANGE]</a:t>
                    </a:fld>
                    <a:endParaRPr lang="en-GB"/>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290-48B2-B7C8-186255035235}"/>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'M11'!$C$245:$C$250</c:f>
              <c:strCache>
                <c:ptCount val="6"/>
                <c:pt idx="0">
                  <c:v>Dementia and Alzheimer Disease</c:v>
                </c:pt>
                <c:pt idx="1">
                  <c:v>Ischaemic heart diseases</c:v>
                </c:pt>
                <c:pt idx="2">
                  <c:v>Chronic lower respiratory diseases</c:v>
                </c:pt>
                <c:pt idx="3">
                  <c:v>Influenza and pneumonia</c:v>
                </c:pt>
                <c:pt idx="4">
                  <c:v>None</c:v>
                </c:pt>
                <c:pt idx="5">
                  <c:v>Cerebrovascular disease</c:v>
                </c:pt>
              </c:strCache>
            </c:strRef>
          </c:cat>
          <c:val>
            <c:numRef>
              <c:f>'M11'!$D$245:$D$250</c:f>
              <c:numCache>
                <c:formatCode>#,##0</c:formatCode>
                <c:ptCount val="6"/>
                <c:pt idx="0">
                  <c:v>3606</c:v>
                </c:pt>
                <c:pt idx="1">
                  <c:v>2212</c:v>
                </c:pt>
                <c:pt idx="2">
                  <c:v>2012</c:v>
                </c:pt>
                <c:pt idx="3">
                  <c:v>1151</c:v>
                </c:pt>
                <c:pt idx="4">
                  <c:v>1072</c:v>
                </c:pt>
                <c:pt idx="5">
                  <c:v>1062</c:v>
                </c:pt>
              </c:numCache>
            </c:numRef>
          </c:val>
          <c:extLst>
            <c:ext xmlns:c15="http://schemas.microsoft.com/office/drawing/2012/chart" uri="{02D57815-91ED-43cb-92C2-25804820EDAC}">
              <c15:datalabelsRange>
                <c15:f>'M11'!$E$245:$E$250</c15:f>
                <c15:dlblRangeCache>
                  <c:ptCount val="6"/>
                  <c:pt idx="0">
                    <c:v>22%</c:v>
                  </c:pt>
                  <c:pt idx="1">
                    <c:v>13%</c:v>
                  </c:pt>
                  <c:pt idx="2">
                    <c:v>12%</c:v>
                  </c:pt>
                  <c:pt idx="3">
                    <c:v>7%</c:v>
                  </c:pt>
                  <c:pt idx="4">
                    <c:v>7%</c:v>
                  </c:pt>
                  <c:pt idx="5">
                    <c:v>6%</c:v>
                  </c:pt>
                </c15:dlblRangeCache>
              </c15:datalabelsRange>
            </c:ext>
            <c:ext xmlns:c16="http://schemas.microsoft.com/office/drawing/2014/chart" uri="{C3380CC4-5D6E-409C-BE32-E72D297353CC}">
              <c16:uniqueId val="{00000005-4CD0-4C9C-B07A-F30D449FE684}"/>
            </c:ext>
          </c:extLst>
        </c:ser>
        <c:dLbls>
          <c:showLegendKey val="0"/>
          <c:showVal val="0"/>
          <c:showCatName val="0"/>
          <c:showSerName val="0"/>
          <c:showPercent val="0"/>
          <c:showBubbleSize val="0"/>
        </c:dLbls>
        <c:gapWidth val="82"/>
        <c:axId val="768624752"/>
        <c:axId val="768622784"/>
      </c:barChart>
      <c:catAx>
        <c:axId val="768624752"/>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2784"/>
        <c:crosses val="autoZero"/>
        <c:auto val="1"/>
        <c:lblAlgn val="ctr"/>
        <c:lblOffset val="100"/>
        <c:noMultiLvlLbl val="0"/>
      </c:catAx>
      <c:valAx>
        <c:axId val="768622784"/>
        <c:scaling>
          <c:orientation val="minMax"/>
        </c:scaling>
        <c:delete val="0"/>
        <c:axPos val="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Number of deaths</a:t>
                </a:r>
              </a:p>
            </c:rich>
          </c:tx>
          <c:layout>
            <c:manualLayout>
              <c:xMode val="edge"/>
              <c:yMode val="edge"/>
              <c:x val="0.60246225262911657"/>
              <c:y val="0.71580506146230749"/>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high"/>
        <c:spPr>
          <a:noFill/>
          <a:ln>
            <a:noFill/>
          </a:ln>
          <a:effectLst/>
        </c:spPr>
        <c:txPr>
          <a:bodyPr rot="-60000000" spcFirstLastPara="1" vertOverflow="ellipsis" vert="horz" wrap="square" anchor="b"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8624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pivotSource>
    <c:name>[covid-deaths-23-monthly-data-week-2.xlsx]M12!PivotTable3</c:name>
    <c:fmtId val="0"/>
  </c:pivotSource>
  <c:chart>
    <c:title>
      <c:tx>
        <c:rich>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400" b="1"/>
              <a:t>Main pre-existing medical</a:t>
            </a:r>
            <a:r>
              <a:rPr lang="en-US" sz="1400" b="1" baseline="0"/>
              <a:t> condition by age and sex, between 1st March 2020 and most recent</a:t>
            </a:r>
            <a:endParaRPr lang="en-US" sz="1400" b="1"/>
          </a:p>
        </c:rich>
      </c:tx>
      <c:layout>
        <c:manualLayout>
          <c:xMode val="edge"/>
          <c:yMode val="edge"/>
          <c:x val="0.20478297428788647"/>
          <c:y val="1.4192975094414141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rgbClr val="284F99"/>
          </a:solidFill>
          <a:ln>
            <a:noFill/>
          </a:ln>
          <a:effectLst/>
        </c:spPr>
        <c:marker>
          <c:symbol val="none"/>
        </c:marker>
      </c:pivotFmt>
      <c:pivotFmt>
        <c:idx val="14"/>
        <c:spPr>
          <a:solidFill>
            <a:srgbClr val="284F99"/>
          </a:solidFill>
          <a:ln>
            <a:noFill/>
          </a:ln>
          <a:effectLst/>
        </c:spPr>
        <c:marker>
          <c:symbol val="none"/>
        </c:marker>
      </c:pivotFmt>
      <c:pivotFmt>
        <c:idx val="15"/>
        <c:spPr>
          <a:solidFill>
            <a:srgbClr val="284F99"/>
          </a:solidFill>
          <a:ln>
            <a:noFill/>
          </a:ln>
          <a:effectLst/>
        </c:spPr>
        <c:marker>
          <c:symbol val="none"/>
        </c:marker>
      </c:pivotFmt>
      <c:pivotFmt>
        <c:idx val="16"/>
        <c:spPr>
          <a:solidFill>
            <a:srgbClr val="284F99"/>
          </a:solidFill>
          <a:ln>
            <a:noFill/>
          </a:ln>
          <a:effectLst/>
        </c:spPr>
        <c:marker>
          <c:symbol val="none"/>
        </c:marker>
      </c:pivotFmt>
      <c:pivotFmt>
        <c:idx val="17"/>
        <c:spPr>
          <a:solidFill>
            <a:srgbClr val="284F99"/>
          </a:solidFill>
          <a:ln>
            <a:noFill/>
          </a:ln>
          <a:effectLst/>
        </c:spPr>
        <c:marker>
          <c:symbol val="none"/>
        </c:marker>
      </c:pivotFmt>
      <c:pivotFmt>
        <c:idx val="18"/>
        <c:spPr>
          <a:solidFill>
            <a:srgbClr val="284F99"/>
          </a:solidFill>
          <a:ln>
            <a:noFill/>
          </a:ln>
          <a:effectLst/>
        </c:spPr>
        <c:marker>
          <c:symbol val="none"/>
        </c:marker>
      </c:pivotFmt>
      <c:pivotFmt>
        <c:idx val="19"/>
        <c:spPr>
          <a:solidFill>
            <a:srgbClr val="284F99"/>
          </a:solidFill>
          <a:ln>
            <a:noFill/>
          </a:ln>
          <a:effectLst/>
        </c:spPr>
        <c:marker>
          <c:symbol val="none"/>
        </c:marker>
      </c:pivotFmt>
      <c:pivotFmt>
        <c:idx val="20"/>
        <c:spPr>
          <a:solidFill>
            <a:srgbClr val="284F99"/>
          </a:solidFill>
          <a:ln>
            <a:noFill/>
          </a:ln>
          <a:effectLst/>
        </c:spPr>
        <c:marker>
          <c:symbol val="none"/>
        </c:marker>
      </c:pivotFmt>
      <c:pivotFmt>
        <c:idx val="21"/>
        <c:spPr>
          <a:solidFill>
            <a:srgbClr val="284F99"/>
          </a:solidFill>
          <a:ln>
            <a:noFill/>
          </a:ln>
          <a:effectLst>
            <a:outerShdw blurRad="50800" dist="50800" dir="5400000" algn="ctr" rotWithShape="0">
              <a:schemeClr val="bg1"/>
            </a:outerShdw>
          </a:effectLst>
        </c:spPr>
        <c:marker>
          <c:symbol val="none"/>
        </c:marker>
      </c:pivotFmt>
      <c:pivotFmt>
        <c:idx val="22"/>
        <c:spPr>
          <a:solidFill>
            <a:srgbClr val="284F99"/>
          </a:solidFill>
          <a:ln>
            <a:noFill/>
          </a:ln>
          <a:effectLst>
            <a:outerShdw blurRad="50800" dist="50800" dir="5400000" algn="ctr" rotWithShape="0">
              <a:schemeClr val="bg1"/>
            </a:outerShdw>
          </a:effectLst>
        </c:spPr>
        <c:marker>
          <c:symbol val="none"/>
        </c:marker>
      </c:pivotFmt>
      <c:pivotFmt>
        <c:idx val="23"/>
        <c:spPr>
          <a:solidFill>
            <a:srgbClr val="284F99"/>
          </a:solidFill>
          <a:ln>
            <a:noFill/>
          </a:ln>
          <a:effectLst>
            <a:outerShdw blurRad="50800" dist="50800" dir="5400000" algn="ctr" rotWithShape="0">
              <a:schemeClr val="bg1"/>
            </a:outerShdw>
          </a:effectLst>
        </c:spPr>
        <c:marker>
          <c:symbol val="none"/>
        </c:marker>
      </c:pivotFmt>
      <c:pivotFmt>
        <c:idx val="24"/>
        <c:spPr>
          <a:solidFill>
            <a:srgbClr val="284F99"/>
          </a:solidFill>
          <a:ln>
            <a:noFill/>
          </a:ln>
          <a:effectLst>
            <a:outerShdw blurRad="50800" dist="50800" dir="5400000" algn="ctr" rotWithShape="0">
              <a:schemeClr val="bg1"/>
            </a:outerShdw>
          </a:effectLst>
        </c:spPr>
        <c:marker>
          <c:symbol val="none"/>
        </c:marker>
      </c:pivotFmt>
      <c:pivotFmt>
        <c:idx val="25"/>
        <c:spPr>
          <a:solidFill>
            <a:srgbClr val="284F99"/>
          </a:solidFill>
          <a:ln>
            <a:noFill/>
          </a:ln>
          <a:effectLst>
            <a:outerShdw blurRad="50800" dist="50800" dir="5400000" algn="ctr" rotWithShape="0">
              <a:schemeClr val="bg1"/>
            </a:outerShdw>
          </a:effectLst>
        </c:spPr>
        <c:marker>
          <c:symbol val="none"/>
        </c:marker>
      </c:pivotFmt>
      <c:pivotFmt>
        <c:idx val="26"/>
        <c:spPr>
          <a:solidFill>
            <a:srgbClr val="284F99"/>
          </a:solidFill>
          <a:ln>
            <a:noFill/>
          </a:ln>
          <a:effectLst>
            <a:outerShdw blurRad="50800" dist="50800" dir="5400000" algn="ctr" rotWithShape="0">
              <a:schemeClr val="bg1"/>
            </a:outerShdw>
          </a:effectLst>
        </c:spPr>
        <c:marker>
          <c:symbol val="none"/>
        </c:marker>
      </c:pivotFmt>
      <c:pivotFmt>
        <c:idx val="27"/>
        <c:spPr>
          <a:solidFill>
            <a:srgbClr val="284F99"/>
          </a:solidFill>
          <a:ln>
            <a:noFill/>
          </a:ln>
          <a:effectLst>
            <a:outerShdw blurRad="50800" dist="50800" dir="5400000" algn="ctr" rotWithShape="0">
              <a:schemeClr val="bg1"/>
            </a:outerShdw>
          </a:effectLst>
        </c:spPr>
        <c:marker>
          <c:symbol val="none"/>
        </c:marker>
      </c:pivotFmt>
      <c:pivotFmt>
        <c:idx val="28"/>
        <c:spPr>
          <a:solidFill>
            <a:srgbClr val="284F99"/>
          </a:solidFill>
          <a:ln>
            <a:noFill/>
          </a:ln>
          <a:effectLst>
            <a:outerShdw blurRad="50800" dist="50800" dir="5400000" algn="ctr" rotWithShape="0">
              <a:schemeClr val="bg1"/>
            </a:outerShdw>
          </a:effectLst>
        </c:spPr>
        <c:marker>
          <c:symbol val="none"/>
        </c:marker>
      </c:pivotFmt>
      <c:pivotFmt>
        <c:idx val="29"/>
        <c:spPr>
          <a:solidFill>
            <a:srgbClr val="284F99"/>
          </a:solidFill>
          <a:ln>
            <a:noFill/>
          </a:ln>
          <a:effectLst>
            <a:outerShdw blurRad="50800" dist="50800" dir="5400000" algn="ctr" rotWithShape="0">
              <a:schemeClr val="bg1"/>
            </a:outerShdw>
          </a:effectLst>
        </c:spPr>
        <c:marker>
          <c:symbol val="none"/>
        </c:marker>
      </c:pivotFmt>
      <c:pivotFmt>
        <c:idx val="30"/>
        <c:spPr>
          <a:solidFill>
            <a:srgbClr val="284F99"/>
          </a:solidFill>
          <a:ln>
            <a:noFill/>
          </a:ln>
          <a:effectLst/>
        </c:spPr>
        <c:marker>
          <c:symbol val="none"/>
        </c:marker>
      </c:pivotFmt>
      <c:pivotFmt>
        <c:idx val="31"/>
        <c:spPr>
          <a:solidFill>
            <a:srgbClr val="284F99"/>
          </a:solidFill>
          <a:ln>
            <a:noFill/>
          </a:ln>
          <a:effectLst/>
        </c:spPr>
        <c:marker>
          <c:symbol val="none"/>
        </c:marker>
      </c:pivotFmt>
      <c:pivotFmt>
        <c:idx val="32"/>
        <c:spPr>
          <a:solidFill>
            <a:srgbClr val="284F99"/>
          </a:solidFill>
          <a:ln>
            <a:noFill/>
          </a:ln>
          <a:effectLst/>
        </c:spPr>
        <c:marker>
          <c:symbol val="none"/>
        </c:marker>
      </c:pivotFmt>
      <c:pivotFmt>
        <c:idx val="33"/>
        <c:spPr>
          <a:solidFill>
            <a:schemeClr val="accent1"/>
          </a:solidFill>
          <a:ln>
            <a:noFill/>
          </a:ln>
          <a:effectLst/>
        </c:spPr>
        <c:marker>
          <c:symbol val="none"/>
        </c:marker>
      </c:pivotFmt>
      <c:pivotFmt>
        <c:idx val="34"/>
        <c:spPr>
          <a:solidFill>
            <a:srgbClr val="284F99"/>
          </a:solidFill>
          <a:ln>
            <a:noFill/>
          </a:ln>
          <a:effectLst/>
        </c:spPr>
        <c:marker>
          <c:symbol val="none"/>
        </c:marker>
      </c:pivotFmt>
      <c:pivotFmt>
        <c:idx val="35"/>
        <c:spPr>
          <a:solidFill>
            <a:srgbClr val="284F99"/>
          </a:solidFill>
          <a:ln>
            <a:noFill/>
          </a:ln>
          <a:effectLst/>
        </c:spPr>
        <c:marker>
          <c:symbol val="none"/>
        </c:marker>
      </c:pivotFmt>
      <c:pivotFmt>
        <c:idx val="36"/>
        <c:spPr>
          <a:solidFill>
            <a:srgbClr val="284F99"/>
          </a:solidFill>
          <a:ln>
            <a:noFill/>
          </a:ln>
          <a:effectLst/>
        </c:spPr>
        <c:marker>
          <c:symbol val="none"/>
        </c:marker>
      </c:pivotFmt>
      <c:pivotFmt>
        <c:idx val="37"/>
        <c:spPr>
          <a:solidFill>
            <a:srgbClr val="6C297F"/>
          </a:solidFill>
          <a:ln>
            <a:noFill/>
          </a:ln>
          <a:effectLst/>
        </c:spPr>
        <c:marker>
          <c:symbol val="none"/>
        </c:marker>
        <c:dLbl>
          <c:idx val="0"/>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57014525691965068"/>
          <c:y val="0.11780993260396294"/>
          <c:w val="0.39658142527475776"/>
          <c:h val="0.80029093541990626"/>
        </c:manualLayout>
      </c:layout>
      <c:barChart>
        <c:barDir val="bar"/>
        <c:grouping val="clustered"/>
        <c:varyColors val="0"/>
        <c:ser>
          <c:idx val="0"/>
          <c:order val="0"/>
          <c:tx>
            <c:strRef>
              <c:f>'M12'!$N$4</c:f>
              <c:strCache>
                <c:ptCount val="1"/>
                <c:pt idx="0">
                  <c:v>Total</c:v>
                </c:pt>
              </c:strCache>
            </c:strRef>
          </c:tx>
          <c:spPr>
            <a:solidFill>
              <a:srgbClr val="6C297F"/>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'M12'!$M$5:$M$35</c:f>
              <c:multiLvlStrCache>
                <c:ptCount val="24"/>
                <c:lvl>
                  <c:pt idx="0">
                    <c:v>Influenza and pneumonia</c:v>
                  </c:pt>
                  <c:pt idx="1">
                    <c:v>Cirrhosis and other disease of liver</c:v>
                  </c:pt>
                  <c:pt idx="2">
                    <c:v>Ischaemic heart diseases</c:v>
                  </c:pt>
                  <c:pt idx="3">
                    <c:v>Diabetes</c:v>
                  </c:pt>
                  <c:pt idx="4">
                    <c:v>None</c:v>
                  </c:pt>
                  <c:pt idx="5">
                    <c:v>Chronic lower respiratory diseases</c:v>
                  </c:pt>
                  <c:pt idx="6">
                    <c:v>None</c:v>
                  </c:pt>
                  <c:pt idx="7">
                    <c:v>Cerebrovascular disease</c:v>
                  </c:pt>
                  <c:pt idx="8">
                    <c:v>Influenza and pneumonia</c:v>
                  </c:pt>
                  <c:pt idx="9">
                    <c:v>Ischaemic heart diseases</c:v>
                  </c:pt>
                  <c:pt idx="10">
                    <c:v>Chronic lower respiratory diseases</c:v>
                  </c:pt>
                  <c:pt idx="11">
                    <c:v>Dementia and Alzheimer Disease</c:v>
                  </c:pt>
                  <c:pt idx="12">
                    <c:v>Influenza and pneumonia</c:v>
                  </c:pt>
                  <c:pt idx="13">
                    <c:v>Cirrhosis and other disease of liver</c:v>
                  </c:pt>
                  <c:pt idx="14">
                    <c:v>Chronic lower respiratory diseases</c:v>
                  </c:pt>
                  <c:pt idx="15">
                    <c:v>Ischaemic heart diseases</c:v>
                  </c:pt>
                  <c:pt idx="16">
                    <c:v>Diabetes</c:v>
                  </c:pt>
                  <c:pt idx="17">
                    <c:v>None</c:v>
                  </c:pt>
                  <c:pt idx="18">
                    <c:v>None</c:v>
                  </c:pt>
                  <c:pt idx="19">
                    <c:v>Influenza and pneumonia</c:v>
                  </c:pt>
                  <c:pt idx="20">
                    <c:v>Cerebrovascular disease</c:v>
                  </c:pt>
                  <c:pt idx="21">
                    <c:v>Chronic lower respiratory diseases</c:v>
                  </c:pt>
                  <c:pt idx="22">
                    <c:v>Ischaemic heart diseases</c:v>
                  </c:pt>
                  <c:pt idx="23">
                    <c:v>Dementia and Alzheimer Disease</c:v>
                  </c:pt>
                </c:lvl>
                <c:lvl>
                  <c:pt idx="0">
                    <c:v>64 and under</c:v>
                  </c:pt>
                  <c:pt idx="6">
                    <c:v>65 and over</c:v>
                  </c:pt>
                  <c:pt idx="12">
                    <c:v>64 and under</c:v>
                  </c:pt>
                  <c:pt idx="18">
                    <c:v>65 and over</c:v>
                  </c:pt>
                </c:lvl>
                <c:lvl>
                  <c:pt idx="0">
                    <c:v>Females</c:v>
                  </c:pt>
                  <c:pt idx="12">
                    <c:v>Males</c:v>
                  </c:pt>
                </c:lvl>
              </c:multiLvlStrCache>
            </c:multiLvlStrRef>
          </c:cat>
          <c:val>
            <c:numRef>
              <c:f>'M12'!$N$5:$N$35</c:f>
              <c:numCache>
                <c:formatCode>General</c:formatCode>
                <c:ptCount val="24"/>
                <c:pt idx="0">
                  <c:v>52</c:v>
                </c:pt>
                <c:pt idx="1">
                  <c:v>54</c:v>
                </c:pt>
                <c:pt idx="2">
                  <c:v>66</c:v>
                </c:pt>
                <c:pt idx="3">
                  <c:v>73</c:v>
                </c:pt>
                <c:pt idx="4">
                  <c:v>93</c:v>
                </c:pt>
                <c:pt idx="5">
                  <c:v>146</c:v>
                </c:pt>
                <c:pt idx="6">
                  <c:v>395</c:v>
                </c:pt>
                <c:pt idx="7">
                  <c:v>470</c:v>
                </c:pt>
                <c:pt idx="8">
                  <c:v>521</c:v>
                </c:pt>
                <c:pt idx="9">
                  <c:v>623</c:v>
                </c:pt>
                <c:pt idx="10">
                  <c:v>955</c:v>
                </c:pt>
                <c:pt idx="11">
                  <c:v>2181</c:v>
                </c:pt>
                <c:pt idx="12">
                  <c:v>76</c:v>
                </c:pt>
                <c:pt idx="13">
                  <c:v>111</c:v>
                </c:pt>
                <c:pt idx="14">
                  <c:v>114</c:v>
                </c:pt>
                <c:pt idx="15">
                  <c:v>132</c:v>
                </c:pt>
                <c:pt idx="16">
                  <c:v>148</c:v>
                </c:pt>
                <c:pt idx="17">
                  <c:v>187</c:v>
                </c:pt>
                <c:pt idx="18">
                  <c:v>397</c:v>
                </c:pt>
                <c:pt idx="19">
                  <c:v>502</c:v>
                </c:pt>
                <c:pt idx="20">
                  <c:v>512</c:v>
                </c:pt>
                <c:pt idx="21">
                  <c:v>797</c:v>
                </c:pt>
                <c:pt idx="22">
                  <c:v>1391</c:v>
                </c:pt>
                <c:pt idx="23">
                  <c:v>1415</c:v>
                </c:pt>
              </c:numCache>
            </c:numRef>
          </c:val>
          <c:extLst>
            <c:ext xmlns:c16="http://schemas.microsoft.com/office/drawing/2014/chart" uri="{C3380CC4-5D6E-409C-BE32-E72D297353CC}">
              <c16:uniqueId val="{00000000-BD66-419E-B4BC-AD3604B24BB0}"/>
            </c:ext>
          </c:extLst>
        </c:ser>
        <c:dLbls>
          <c:showLegendKey val="0"/>
          <c:showVal val="0"/>
          <c:showCatName val="0"/>
          <c:showSerName val="0"/>
          <c:showPercent val="0"/>
          <c:showBubbleSize val="0"/>
        </c:dLbls>
        <c:gapWidth val="49"/>
        <c:axId val="769160552"/>
        <c:axId val="769160880"/>
      </c:barChart>
      <c:catAx>
        <c:axId val="769160552"/>
        <c:scaling>
          <c:orientation val="minMax"/>
        </c:scaling>
        <c:delete val="0"/>
        <c:axPos val="l"/>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880"/>
        <c:crosses val="autoZero"/>
        <c:auto val="1"/>
        <c:lblAlgn val="ctr"/>
        <c:lblOffset val="100"/>
        <c:noMultiLvlLbl val="0"/>
      </c:catAx>
      <c:valAx>
        <c:axId val="769160880"/>
        <c:scaling>
          <c:orientation val="minMax"/>
        </c:scaling>
        <c:delete val="0"/>
        <c:axPos val="b"/>
        <c:title>
          <c:tx>
            <c:rich>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Number of deaths</a:t>
                </a:r>
              </a:p>
            </c:rich>
          </c:tx>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691605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SIMD quintile between March 2020 and most recent</a:t>
            </a:r>
          </a:p>
        </c:rich>
      </c:tx>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7.7920317923420232E-2"/>
          <c:w val="0.92093406445019743"/>
          <c:h val="0.82649879983381935"/>
        </c:manualLayout>
      </c:layout>
      <c:barChart>
        <c:barDir val="col"/>
        <c:grouping val="clustered"/>
        <c:varyColors val="0"/>
        <c:ser>
          <c:idx val="1"/>
          <c:order val="1"/>
          <c:spPr>
            <a:solidFill>
              <a:srgbClr val="6C297F"/>
            </a:solidFill>
            <a:ln>
              <a:noFill/>
            </a:ln>
            <a:effectLst/>
          </c:spPr>
          <c:invertIfNegative val="0"/>
          <c:dPt>
            <c:idx val="0"/>
            <c:invertIfNegative val="0"/>
            <c:bubble3D val="0"/>
            <c:spPr>
              <a:solidFill>
                <a:srgbClr val="BF78D3"/>
              </a:solidFill>
              <a:ln>
                <a:noFill/>
              </a:ln>
              <a:effectLst/>
            </c:spPr>
            <c:extLst>
              <c:ext xmlns:c16="http://schemas.microsoft.com/office/drawing/2014/chart" uri="{C3380CC4-5D6E-409C-BE32-E72D297353CC}">
                <c16:uniqueId val="{0000000A-A627-4D43-96A5-763BDA452929}"/>
              </c:ext>
            </c:extLst>
          </c:dPt>
          <c:dPt>
            <c:idx val="1"/>
            <c:invertIfNegative val="0"/>
            <c:bubble3D val="0"/>
            <c:spPr>
              <a:solidFill>
                <a:srgbClr val="BF78D3"/>
              </a:solidFill>
              <a:ln>
                <a:noFill/>
              </a:ln>
              <a:effectLst/>
            </c:spPr>
            <c:extLst>
              <c:ext xmlns:c16="http://schemas.microsoft.com/office/drawing/2014/chart" uri="{C3380CC4-5D6E-409C-BE32-E72D297353CC}">
                <c16:uniqueId val="{0000000B-A627-4D43-96A5-763BDA452929}"/>
              </c:ext>
            </c:extLst>
          </c:dPt>
          <c:dPt>
            <c:idx val="2"/>
            <c:invertIfNegative val="0"/>
            <c:bubble3D val="0"/>
            <c:spPr>
              <a:solidFill>
                <a:srgbClr val="BF78D3"/>
              </a:solidFill>
              <a:ln>
                <a:noFill/>
              </a:ln>
              <a:effectLst/>
            </c:spPr>
            <c:extLst>
              <c:ext xmlns:c16="http://schemas.microsoft.com/office/drawing/2014/chart" uri="{C3380CC4-5D6E-409C-BE32-E72D297353CC}">
                <c16:uniqueId val="{0000000C-A627-4D43-96A5-763BDA452929}"/>
              </c:ext>
            </c:extLst>
          </c:dPt>
          <c:dPt>
            <c:idx val="3"/>
            <c:invertIfNegative val="0"/>
            <c:bubble3D val="0"/>
            <c:spPr>
              <a:solidFill>
                <a:srgbClr val="BF78D3"/>
              </a:solidFill>
              <a:ln>
                <a:noFill/>
              </a:ln>
              <a:effectLst/>
            </c:spPr>
            <c:extLst>
              <c:ext xmlns:c16="http://schemas.microsoft.com/office/drawing/2014/chart" uri="{C3380CC4-5D6E-409C-BE32-E72D297353CC}">
                <c16:uniqueId val="{0000000D-A627-4D43-96A5-763BDA452929}"/>
              </c:ext>
            </c:extLst>
          </c:dPt>
          <c:dPt>
            <c:idx val="4"/>
            <c:invertIfNegative val="0"/>
            <c:bubble3D val="0"/>
            <c:spPr>
              <a:solidFill>
                <a:srgbClr val="BF78D3"/>
              </a:solidFill>
              <a:ln>
                <a:noFill/>
              </a:ln>
              <a:effectLst/>
            </c:spPr>
            <c:extLst>
              <c:ext xmlns:c16="http://schemas.microsoft.com/office/drawing/2014/chart" uri="{C3380CC4-5D6E-409C-BE32-E72D297353CC}">
                <c16:uniqueId val="{0000000E-A627-4D43-96A5-763BDA452929}"/>
              </c:ext>
            </c:extLst>
          </c:dPt>
          <c:errBars>
            <c:errBarType val="both"/>
            <c:errValType val="cust"/>
            <c:noEndCap val="0"/>
            <c:plus>
              <c:numRef>
                <c:f>'M3'!$H$6:$H$15</c:f>
                <c:numCache>
                  <c:formatCode>General</c:formatCode>
                  <c:ptCount val="10"/>
                  <c:pt idx="0">
                    <c:v>15.258775802659301</c:v>
                  </c:pt>
                  <c:pt idx="1">
                    <c:v>12.9368165584954</c:v>
                  </c:pt>
                  <c:pt idx="2">
                    <c:v>11.2330041987836</c:v>
                  </c:pt>
                  <c:pt idx="3">
                    <c:v>10.2232020018595</c:v>
                  </c:pt>
                  <c:pt idx="4">
                    <c:v>9.5751645731625104</c:v>
                  </c:pt>
                  <c:pt idx="5">
                    <c:v>5.1750804733282196</c:v>
                  </c:pt>
                  <c:pt idx="6">
                    <c:v>4.1775922969183297</c:v>
                  </c:pt>
                  <c:pt idx="7">
                    <c:v>3.41273787885059</c:v>
                  </c:pt>
                  <c:pt idx="8">
                    <c:v>3.1231115587335698</c:v>
                  </c:pt>
                  <c:pt idx="9">
                    <c:v>2.94300623785661</c:v>
                  </c:pt>
                </c:numCache>
              </c:numRef>
            </c:plus>
            <c:minus>
              <c:numRef>
                <c:f>'M3'!$H$6:$H$15</c:f>
                <c:numCache>
                  <c:formatCode>General</c:formatCode>
                  <c:ptCount val="10"/>
                  <c:pt idx="0">
                    <c:v>15.258775802659301</c:v>
                  </c:pt>
                  <c:pt idx="1">
                    <c:v>12.9368165584954</c:v>
                  </c:pt>
                  <c:pt idx="2">
                    <c:v>11.2330041987836</c:v>
                  </c:pt>
                  <c:pt idx="3">
                    <c:v>10.2232020018595</c:v>
                  </c:pt>
                  <c:pt idx="4">
                    <c:v>9.5751645731625104</c:v>
                  </c:pt>
                  <c:pt idx="5">
                    <c:v>5.1750804733282196</c:v>
                  </c:pt>
                  <c:pt idx="6">
                    <c:v>4.1775922969183297</c:v>
                  </c:pt>
                  <c:pt idx="7">
                    <c:v>3.41273787885059</c:v>
                  </c:pt>
                  <c:pt idx="8">
                    <c:v>3.1231115587335698</c:v>
                  </c:pt>
                  <c:pt idx="9">
                    <c:v>2.94300623785661</c:v>
                  </c:pt>
                </c:numCache>
              </c:numRef>
            </c:minus>
            <c:spPr>
              <a:noFill/>
              <a:ln w="15875" cap="flat" cmpd="sng" algn="ctr">
                <a:solidFill>
                  <a:schemeClr val="tx1"/>
                </a:solidFill>
                <a:round/>
              </a:ln>
              <a:effectLst/>
            </c:spPr>
          </c:errBars>
          <c:val>
            <c:numRef>
              <c:f>'M3'!$E$6:$E$15</c:f>
              <c:numCache>
                <c:formatCode>#,##0.00</c:formatCode>
                <c:ptCount val="10"/>
                <c:pt idx="0">
                  <c:v>1669.69680362502</c:v>
                </c:pt>
                <c:pt idx="1">
                  <c:v>1373.9608442983299</c:v>
                </c:pt>
                <c:pt idx="2">
                  <c:v>1157.2363955189501</c:v>
                </c:pt>
                <c:pt idx="3">
                  <c:v>993.08001398978399</c:v>
                </c:pt>
                <c:pt idx="4">
                  <c:v>865.99187104937801</c:v>
                </c:pt>
                <c:pt idx="5">
                  <c:v>174.57398096967299</c:v>
                </c:pt>
                <c:pt idx="6">
                  <c:v>130.11796311955001</c:v>
                </c:pt>
                <c:pt idx="7">
                  <c:v>97.3666069303559</c:v>
                </c:pt>
                <c:pt idx="8">
                  <c:v>84.102054445227594</c:v>
                </c:pt>
                <c:pt idx="9">
                  <c:v>74.148844039224898</c:v>
                </c:pt>
              </c:numCache>
            </c:numRef>
          </c:val>
          <c:extLst>
            <c:ext xmlns:c16="http://schemas.microsoft.com/office/drawing/2014/chart" uri="{C3380CC4-5D6E-409C-BE32-E72D297353CC}">
              <c16:uniqueId val="{00000001-9F01-4E95-80A6-4683AC962FEA}"/>
            </c:ext>
          </c:extLst>
        </c:ser>
        <c:dLbls>
          <c:showLegendKey val="0"/>
          <c:showVal val="0"/>
          <c:showCatName val="0"/>
          <c:showSerName val="0"/>
          <c:showPercent val="0"/>
          <c:showBubbleSize val="0"/>
        </c:dLbls>
        <c:gapWidth val="58"/>
        <c:overlap val="-27"/>
        <c:axId val="625762968"/>
        <c:axId val="625757064"/>
        <c:extLst>
          <c:ext xmlns:c15="http://schemas.microsoft.com/office/drawing/2012/chart" uri="{02D57815-91ED-43cb-92C2-25804820EDAC}">
            <c15:filteredBarSeries>
              <c15:ser>
                <c:idx val="0"/>
                <c:order val="0"/>
                <c:spPr>
                  <a:solidFill>
                    <a:schemeClr val="accent1"/>
                  </a:solidFill>
                  <a:ln>
                    <a:noFill/>
                  </a:ln>
                  <a:effectLst/>
                </c:spPr>
                <c:invertIfNegative val="0"/>
                <c:val>
                  <c:numRef>
                    <c:extLst>
                      <c:ext uri="{02D57815-91ED-43cb-92C2-25804820EDAC}">
                        <c15:formulaRef>
                          <c15:sqref>'M3'!$A$6:$A$15</c15:sqref>
                        </c15:formulaRef>
                      </c:ext>
                    </c:extLst>
                    <c:numCache>
                      <c:formatCode>@</c:formatCode>
                      <c:ptCount val="10"/>
                      <c:pt idx="0">
                        <c:v>1</c:v>
                      </c:pt>
                      <c:pt idx="1">
                        <c:v>2</c:v>
                      </c:pt>
                      <c:pt idx="2">
                        <c:v>3</c:v>
                      </c:pt>
                      <c:pt idx="3">
                        <c:v>4</c:v>
                      </c:pt>
                      <c:pt idx="4">
                        <c:v>5</c:v>
                      </c:pt>
                      <c:pt idx="5">
                        <c:v>1</c:v>
                      </c:pt>
                      <c:pt idx="6">
                        <c:v>2</c:v>
                      </c:pt>
                      <c:pt idx="7">
                        <c:v>3</c:v>
                      </c:pt>
                      <c:pt idx="8">
                        <c:v>4</c:v>
                      </c:pt>
                      <c:pt idx="9">
                        <c:v>5</c:v>
                      </c:pt>
                    </c:numCache>
                  </c:numRef>
                </c:val>
                <c:extLst>
                  <c:ext xmlns:c16="http://schemas.microsoft.com/office/drawing/2014/chart" uri="{C3380CC4-5D6E-409C-BE32-E72D297353CC}">
                    <c16:uniqueId val="{00000000-9F01-4E95-80A6-4683AC962FEA}"/>
                  </c:ext>
                </c:extLst>
              </c15:ser>
            </c15:filteredBarSeries>
          </c:ext>
        </c:extLst>
      </c:barChart>
      <c:catAx>
        <c:axId val="625762968"/>
        <c:scaling>
          <c:orientation val="minMax"/>
        </c:scaling>
        <c:delete val="0"/>
        <c:axPos val="b"/>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max val="18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t>COVID-19 death rate by urban</a:t>
            </a:r>
            <a:r>
              <a:rPr lang="en-GB" baseline="0"/>
              <a:t> rural classification </a:t>
            </a:r>
            <a:r>
              <a:rPr lang="en-GB"/>
              <a:t>between March 2020 and most recent</a:t>
            </a:r>
          </a:p>
        </c:rich>
      </c:tx>
      <c:layout>
        <c:manualLayout>
          <c:xMode val="edge"/>
          <c:yMode val="edge"/>
          <c:x val="0.1216981132075471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034879796205993E-2"/>
          <c:y val="9.0483091309566208E-2"/>
          <c:w val="0.92093406445019743"/>
          <c:h val="0.81393598570279213"/>
        </c:manualLayout>
      </c:layout>
      <c:barChart>
        <c:barDir val="col"/>
        <c:grouping val="clustered"/>
        <c:varyColors val="0"/>
        <c:ser>
          <c:idx val="1"/>
          <c:order val="0"/>
          <c:spPr>
            <a:solidFill>
              <a:srgbClr val="BF78D3"/>
            </a:solidFill>
            <a:ln>
              <a:noFill/>
            </a:ln>
            <a:effectLst/>
          </c:spPr>
          <c:invertIfNegative val="0"/>
          <c:dPt>
            <c:idx val="5"/>
            <c:invertIfNegative val="0"/>
            <c:bubble3D val="0"/>
            <c:spPr>
              <a:solidFill>
                <a:srgbClr val="BF78D3"/>
              </a:solidFill>
              <a:ln>
                <a:noFill/>
              </a:ln>
              <a:effectLst/>
            </c:spPr>
            <c:extLst>
              <c:ext xmlns:c16="http://schemas.microsoft.com/office/drawing/2014/chart" uri="{C3380CC4-5D6E-409C-BE32-E72D297353CC}">
                <c16:uniqueId val="{00000001-DEFC-4048-91D2-5463C4C56FAF}"/>
              </c:ext>
            </c:extLst>
          </c:dPt>
          <c:dPt>
            <c:idx val="6"/>
            <c:invertIfNegative val="0"/>
            <c:bubble3D val="0"/>
            <c:spPr>
              <a:solidFill>
                <a:srgbClr val="6C297F"/>
              </a:solidFill>
              <a:ln>
                <a:noFill/>
              </a:ln>
              <a:effectLst/>
            </c:spPr>
            <c:extLst>
              <c:ext xmlns:c16="http://schemas.microsoft.com/office/drawing/2014/chart" uri="{C3380CC4-5D6E-409C-BE32-E72D297353CC}">
                <c16:uniqueId val="{0000000E-57A2-423B-9B84-0CC0CBCD1A0F}"/>
              </c:ext>
            </c:extLst>
          </c:dPt>
          <c:dPt>
            <c:idx val="7"/>
            <c:invertIfNegative val="0"/>
            <c:bubble3D val="0"/>
            <c:spPr>
              <a:solidFill>
                <a:srgbClr val="6C297F"/>
              </a:solidFill>
              <a:ln>
                <a:noFill/>
              </a:ln>
              <a:effectLst/>
            </c:spPr>
            <c:extLst>
              <c:ext xmlns:c16="http://schemas.microsoft.com/office/drawing/2014/chart" uri="{C3380CC4-5D6E-409C-BE32-E72D297353CC}">
                <c16:uniqueId val="{0000000F-57A2-423B-9B84-0CC0CBCD1A0F}"/>
              </c:ext>
            </c:extLst>
          </c:dPt>
          <c:dPt>
            <c:idx val="8"/>
            <c:invertIfNegative val="0"/>
            <c:bubble3D val="0"/>
            <c:spPr>
              <a:solidFill>
                <a:srgbClr val="6C297F"/>
              </a:solidFill>
              <a:ln>
                <a:noFill/>
              </a:ln>
              <a:effectLst/>
            </c:spPr>
            <c:extLst>
              <c:ext xmlns:c16="http://schemas.microsoft.com/office/drawing/2014/chart" uri="{C3380CC4-5D6E-409C-BE32-E72D297353CC}">
                <c16:uniqueId val="{0000000D-51DE-479A-9409-78218E162687}"/>
              </c:ext>
            </c:extLst>
          </c:dPt>
          <c:dPt>
            <c:idx val="9"/>
            <c:invertIfNegative val="0"/>
            <c:bubble3D val="0"/>
            <c:spPr>
              <a:solidFill>
                <a:srgbClr val="6C297F"/>
              </a:solidFill>
              <a:ln>
                <a:noFill/>
              </a:ln>
              <a:effectLst/>
            </c:spPr>
            <c:extLst>
              <c:ext xmlns:c16="http://schemas.microsoft.com/office/drawing/2014/chart" uri="{C3380CC4-5D6E-409C-BE32-E72D297353CC}">
                <c16:uniqueId val="{00000010-57A2-423B-9B84-0CC0CBCD1A0F}"/>
              </c:ext>
            </c:extLst>
          </c:dPt>
          <c:dPt>
            <c:idx val="10"/>
            <c:invertIfNegative val="0"/>
            <c:bubble3D val="0"/>
            <c:spPr>
              <a:solidFill>
                <a:srgbClr val="6C297F"/>
              </a:solidFill>
              <a:ln>
                <a:noFill/>
              </a:ln>
              <a:effectLst/>
            </c:spPr>
            <c:extLst>
              <c:ext xmlns:c16="http://schemas.microsoft.com/office/drawing/2014/chart" uri="{C3380CC4-5D6E-409C-BE32-E72D297353CC}">
                <c16:uniqueId val="{00000011-57A2-423B-9B84-0CC0CBCD1A0F}"/>
              </c:ext>
            </c:extLst>
          </c:dPt>
          <c:dPt>
            <c:idx val="11"/>
            <c:invertIfNegative val="0"/>
            <c:bubble3D val="0"/>
            <c:spPr>
              <a:solidFill>
                <a:srgbClr val="6C297F"/>
              </a:solidFill>
              <a:ln>
                <a:noFill/>
              </a:ln>
              <a:effectLst/>
            </c:spPr>
            <c:extLst>
              <c:ext xmlns:c16="http://schemas.microsoft.com/office/drawing/2014/chart" uri="{C3380CC4-5D6E-409C-BE32-E72D297353CC}">
                <c16:uniqueId val="{00000012-57A2-423B-9B84-0CC0CBCD1A0F}"/>
              </c:ext>
            </c:extLst>
          </c:dPt>
          <c:errBars>
            <c:errBarType val="both"/>
            <c:errValType val="cust"/>
            <c:noEndCap val="0"/>
            <c:plus>
              <c:numRef>
                <c:f>('M4'!$H$18:$H$23,'M4'!$H$36:$H$41)</c:f>
                <c:numCache>
                  <c:formatCode>General</c:formatCode>
                  <c:ptCount val="12"/>
                  <c:pt idx="0">
                    <c:v>9.4571855670212699</c:v>
                  </c:pt>
                  <c:pt idx="1">
                    <c:v>9.0771756607664393</c:v>
                  </c:pt>
                  <c:pt idx="2">
                    <c:v>16.551162547890701</c:v>
                  </c:pt>
                  <c:pt idx="3">
                    <c:v>28.923215664150099</c:v>
                  </c:pt>
                  <c:pt idx="4">
                    <c:v>13.754641597919001</c:v>
                  </c:pt>
                  <c:pt idx="5">
                    <c:v>18.343213568919602</c:v>
                  </c:pt>
                  <c:pt idx="6">
                    <c:v>3.2329448146352</c:v>
                  </c:pt>
                  <c:pt idx="7">
                    <c:v>2.9014891785934198</c:v>
                  </c:pt>
                  <c:pt idx="8">
                    <c:v>4.8900919640355802</c:v>
                  </c:pt>
                  <c:pt idx="9">
                    <c:v>7.0395552188967701</c:v>
                  </c:pt>
                  <c:pt idx="10">
                    <c:v>4.0367330507932602</c:v>
                  </c:pt>
                  <c:pt idx="11">
                    <c:v>4.24158344825599</c:v>
                  </c:pt>
                </c:numCache>
              </c:numRef>
            </c:plus>
            <c:minus>
              <c:numRef>
                <c:f>('M4'!$H$18:$H$23,'M4'!$H$36:$H$41)</c:f>
                <c:numCache>
                  <c:formatCode>General</c:formatCode>
                  <c:ptCount val="12"/>
                  <c:pt idx="0">
                    <c:v>9.4571855670212699</c:v>
                  </c:pt>
                  <c:pt idx="1">
                    <c:v>9.0771756607664393</c:v>
                  </c:pt>
                  <c:pt idx="2">
                    <c:v>16.551162547890701</c:v>
                  </c:pt>
                  <c:pt idx="3">
                    <c:v>28.923215664150099</c:v>
                  </c:pt>
                  <c:pt idx="4">
                    <c:v>13.754641597919001</c:v>
                  </c:pt>
                  <c:pt idx="5">
                    <c:v>18.343213568919602</c:v>
                  </c:pt>
                  <c:pt idx="6">
                    <c:v>3.2329448146352</c:v>
                  </c:pt>
                  <c:pt idx="7">
                    <c:v>2.9014891785934198</c:v>
                  </c:pt>
                  <c:pt idx="8">
                    <c:v>4.8900919640355802</c:v>
                  </c:pt>
                  <c:pt idx="9">
                    <c:v>7.0395552188967701</c:v>
                  </c:pt>
                  <c:pt idx="10">
                    <c:v>4.0367330507932602</c:v>
                  </c:pt>
                  <c:pt idx="11">
                    <c:v>4.24158344825599</c:v>
                  </c:pt>
                </c:numCache>
              </c:numRef>
            </c:minus>
            <c:spPr>
              <a:noFill/>
              <a:ln w="15875" cap="flat" cmpd="sng" algn="ctr">
                <a:solidFill>
                  <a:schemeClr val="tx1"/>
                </a:solidFill>
                <a:round/>
              </a:ln>
              <a:effectLst/>
            </c:spPr>
          </c:errBars>
          <c:cat>
            <c:numRef>
              <c:f>'M4'!$A$6:$A$17</c:f>
              <c:numCache>
                <c:formatCode>@</c:formatCode>
                <c:ptCount val="12"/>
                <c:pt idx="0">
                  <c:v>1</c:v>
                </c:pt>
                <c:pt idx="1">
                  <c:v>2</c:v>
                </c:pt>
                <c:pt idx="2">
                  <c:v>3</c:v>
                </c:pt>
                <c:pt idx="3">
                  <c:v>4</c:v>
                </c:pt>
                <c:pt idx="4">
                  <c:v>5</c:v>
                </c:pt>
                <c:pt idx="5">
                  <c:v>6</c:v>
                </c:pt>
                <c:pt idx="6">
                  <c:v>1</c:v>
                </c:pt>
                <c:pt idx="7">
                  <c:v>2</c:v>
                </c:pt>
                <c:pt idx="8">
                  <c:v>3</c:v>
                </c:pt>
                <c:pt idx="9">
                  <c:v>4</c:v>
                </c:pt>
                <c:pt idx="10">
                  <c:v>5</c:v>
                </c:pt>
                <c:pt idx="11">
                  <c:v>6</c:v>
                </c:pt>
              </c:numCache>
            </c:numRef>
          </c:cat>
          <c:val>
            <c:numRef>
              <c:f>('M4'!$E$18:$E$23,'M4'!$E$36:$E$41)</c:f>
              <c:numCache>
                <c:formatCode>#,##0.00</c:formatCode>
                <c:ptCount val="12"/>
                <c:pt idx="0">
                  <c:v>1267.2173736518</c:v>
                </c:pt>
                <c:pt idx="1">
                  <c:v>1237.93134362256</c:v>
                </c:pt>
                <c:pt idx="2">
                  <c:v>1118.2128896532499</c:v>
                </c:pt>
                <c:pt idx="3">
                  <c:v>1228.42416958028</c:v>
                </c:pt>
                <c:pt idx="4">
                  <c:v>1004.65228089277</c:v>
                </c:pt>
                <c:pt idx="5">
                  <c:v>986.24164200850703</c:v>
                </c:pt>
                <c:pt idx="6">
                  <c:v>135.431911339935</c:v>
                </c:pt>
                <c:pt idx="7">
                  <c:v>115.883065851014</c:v>
                </c:pt>
                <c:pt idx="8">
                  <c:v>89.378793153945495</c:v>
                </c:pt>
                <c:pt idx="9">
                  <c:v>69.247082734511494</c:v>
                </c:pt>
                <c:pt idx="10">
                  <c:v>77.098613058472594</c:v>
                </c:pt>
                <c:pt idx="11">
                  <c:v>48.187509904136697</c:v>
                </c:pt>
              </c:numCache>
            </c:numRef>
          </c:val>
          <c:extLst>
            <c:ext xmlns:c16="http://schemas.microsoft.com/office/drawing/2014/chart" uri="{C3380CC4-5D6E-409C-BE32-E72D297353CC}">
              <c16:uniqueId val="{0000000A-C931-4C48-BA1B-F26073B54C31}"/>
            </c:ext>
          </c:extLst>
        </c:ser>
        <c:dLbls>
          <c:showLegendKey val="0"/>
          <c:showVal val="0"/>
          <c:showCatName val="0"/>
          <c:showSerName val="0"/>
          <c:showPercent val="0"/>
          <c:showBubbleSize val="0"/>
        </c:dLbls>
        <c:gapWidth val="58"/>
        <c:overlap val="-27"/>
        <c:axId val="625762968"/>
        <c:axId val="625757064"/>
        <c:extLst/>
      </c:barChart>
      <c:catAx>
        <c:axId val="625762968"/>
        <c:scaling>
          <c:orientation val="minMax"/>
        </c:scaling>
        <c:delete val="0"/>
        <c:axPos val="b"/>
        <c:numFmt formatCode="@"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57064"/>
        <c:crosses val="autoZero"/>
        <c:auto val="1"/>
        <c:lblAlgn val="ctr"/>
        <c:lblOffset val="100"/>
        <c:noMultiLvlLbl val="0"/>
      </c:catAx>
      <c:valAx>
        <c:axId val="62575706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57629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bg1"/>
      </a:solidFill>
      <a:round/>
    </a:ln>
    <a:effectLst/>
  </c:spPr>
  <c:txPr>
    <a:bodyPr/>
    <a:lstStyle/>
    <a:p>
      <a:pPr>
        <a:defRPr sz="1200" b="1">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 for deaths involving COVID-19, health boards, March 2020 to latest</a:t>
            </a:r>
            <a:endParaRPr lang="en-GB"/>
          </a:p>
        </c:rich>
      </c:tx>
      <c:layout>
        <c:manualLayout>
          <c:xMode val="edge"/>
          <c:yMode val="edge"/>
          <c:x val="0.11586677690719341"/>
          <c:y val="0"/>
        </c:manualLayout>
      </c:layout>
      <c:overlay val="0"/>
      <c:spPr>
        <a:noFill/>
        <a:ln>
          <a:noFill/>
        </a:ln>
        <a:effectLst/>
      </c:spPr>
      <c:txPr>
        <a:bodyPr rot="0" spcFirstLastPara="1" vertOverflow="ellipsis" vert="horz" wrap="square" anchor="ctr" anchorCtr="1"/>
        <a:lstStyle/>
        <a:p>
          <a:pPr>
            <a:defRPr sz="1440" b="0"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8.0926120101821444E-2"/>
          <c:w val="0.88587851211221547"/>
          <c:h val="0.60387996412508727"/>
        </c:manualLayout>
      </c:layout>
      <c:barChart>
        <c:barDir val="col"/>
        <c:grouping val="clustered"/>
        <c:varyColors val="0"/>
        <c:ser>
          <c:idx val="0"/>
          <c:order val="0"/>
          <c:spPr>
            <a:solidFill>
              <a:srgbClr val="6C297F"/>
            </a:solidFill>
            <a:ln>
              <a:noFill/>
            </a:ln>
            <a:effectLst/>
          </c:spPr>
          <c:invertIfNegative val="0"/>
          <c:errBars>
            <c:errBarType val="both"/>
            <c:errValType val="cust"/>
            <c:noEndCap val="0"/>
            <c:plus>
              <c:numRef>
                <c:f>'M6'!$G$6:$G$20</c:f>
                <c:numCache>
                  <c:formatCode>General</c:formatCode>
                  <c:ptCount val="15"/>
                  <c:pt idx="0">
                    <c:v>6.4515396274230028</c:v>
                  </c:pt>
                  <c:pt idx="1">
                    <c:v>8.7739345620578035</c:v>
                  </c:pt>
                  <c:pt idx="2">
                    <c:v>6.5568265885338093</c:v>
                  </c:pt>
                  <c:pt idx="3">
                    <c:v>5.5543404149958064</c:v>
                  </c:pt>
                  <c:pt idx="4">
                    <c:v>7.4107447155780051</c:v>
                  </c:pt>
                  <c:pt idx="5">
                    <c:v>4.1023664400180024</c:v>
                  </c:pt>
                  <c:pt idx="6">
                    <c:v>4.4077536319780108</c:v>
                  </c:pt>
                  <c:pt idx="7">
                    <c:v>4.3809593558712976</c:v>
                  </c:pt>
                  <c:pt idx="8">
                    <c:v>5.7865295102729988</c:v>
                  </c:pt>
                  <c:pt idx="9">
                    <c:v>4.1960406059379949</c:v>
                  </c:pt>
                  <c:pt idx="10">
                    <c:v>11.660301962812298</c:v>
                  </c:pt>
                  <c:pt idx="11">
                    <c:v>15.218711901681104</c:v>
                  </c:pt>
                  <c:pt idx="12">
                    <c:v>5.2785184946326922</c:v>
                  </c:pt>
                  <c:pt idx="13">
                    <c:v>12.617292803753799</c:v>
                  </c:pt>
                  <c:pt idx="14">
                    <c:v>1.6462230799940016</c:v>
                  </c:pt>
                </c:numCache>
              </c:numRef>
            </c:plus>
            <c:minus>
              <c:numRef>
                <c:f>'M6'!$G$6:$G$20</c:f>
                <c:numCache>
                  <c:formatCode>General</c:formatCode>
                  <c:ptCount val="15"/>
                  <c:pt idx="0">
                    <c:v>6.4515396274230028</c:v>
                  </c:pt>
                  <c:pt idx="1">
                    <c:v>8.7739345620578035</c:v>
                  </c:pt>
                  <c:pt idx="2">
                    <c:v>6.5568265885338093</c:v>
                  </c:pt>
                  <c:pt idx="3">
                    <c:v>5.5543404149958064</c:v>
                  </c:pt>
                  <c:pt idx="4">
                    <c:v>7.4107447155780051</c:v>
                  </c:pt>
                  <c:pt idx="5">
                    <c:v>4.1023664400180024</c:v>
                  </c:pt>
                  <c:pt idx="6">
                    <c:v>4.4077536319780108</c:v>
                  </c:pt>
                  <c:pt idx="7">
                    <c:v>4.3809593558712976</c:v>
                  </c:pt>
                  <c:pt idx="8">
                    <c:v>5.7865295102729988</c:v>
                  </c:pt>
                  <c:pt idx="9">
                    <c:v>4.1960406059379949</c:v>
                  </c:pt>
                  <c:pt idx="10">
                    <c:v>11.660301962812298</c:v>
                  </c:pt>
                  <c:pt idx="11">
                    <c:v>15.218711901681104</c:v>
                  </c:pt>
                  <c:pt idx="12">
                    <c:v>5.2785184946326922</c:v>
                  </c:pt>
                  <c:pt idx="13">
                    <c:v>12.617292803753799</c:v>
                  </c:pt>
                  <c:pt idx="14">
                    <c:v>1.6462230799940016</c:v>
                  </c:pt>
                </c:numCache>
              </c:numRef>
            </c:minus>
            <c:spPr>
              <a:noFill/>
              <a:ln w="15875" cap="flat" cmpd="sng" algn="ctr">
                <a:solidFill>
                  <a:schemeClr val="tx1"/>
                </a:solidFill>
                <a:round/>
              </a:ln>
              <a:effectLst/>
            </c:spPr>
          </c:errBars>
          <c:cat>
            <c:strRef>
              <c:f>'M6'!$A$6:$A$20</c:f>
              <c:strCache>
                <c:ptCount val="15"/>
                <c:pt idx="0">
                  <c:v>NHS Ayrshire and Arran</c:v>
                </c:pt>
                <c:pt idx="1">
                  <c:v>NHS Borders</c:v>
                </c:pt>
                <c:pt idx="2">
                  <c:v>NHS Dumfries and Galloway</c:v>
                </c:pt>
                <c:pt idx="3">
                  <c:v>NHS Fife</c:v>
                </c:pt>
                <c:pt idx="4">
                  <c:v>NHS Forth Valley</c:v>
                </c:pt>
                <c:pt idx="5">
                  <c:v>NHS Grampian</c:v>
                </c:pt>
                <c:pt idx="6">
                  <c:v>NHS Greater Glasgow and Clyde</c:v>
                </c:pt>
                <c:pt idx="7">
                  <c:v>NHS Highland</c:v>
                </c:pt>
                <c:pt idx="8">
                  <c:v>NHS Lanarkshire</c:v>
                </c:pt>
                <c:pt idx="9">
                  <c:v>NHS Lothian</c:v>
                </c:pt>
                <c:pt idx="10">
                  <c:v>NHS Orkney</c:v>
                </c:pt>
                <c:pt idx="11">
                  <c:v>NHS Shetland</c:v>
                </c:pt>
                <c:pt idx="12">
                  <c:v>NHS Tayside</c:v>
                </c:pt>
                <c:pt idx="13">
                  <c:v>NHS Western Isles</c:v>
                </c:pt>
                <c:pt idx="14">
                  <c:v>Scotland</c:v>
                </c:pt>
              </c:strCache>
            </c:strRef>
          </c:cat>
          <c:val>
            <c:numRef>
              <c:f>'M6'!$D$6:$D$20</c:f>
              <c:numCache>
                <c:formatCode>#,##0.00</c:formatCode>
                <c:ptCount val="15"/>
                <c:pt idx="0">
                  <c:v>127.582898961135</c:v>
                </c:pt>
                <c:pt idx="1">
                  <c:v>78.640925794395997</c:v>
                </c:pt>
                <c:pt idx="2">
                  <c:v>60.648323356991497</c:v>
                </c:pt>
                <c:pt idx="3">
                  <c:v>89.081201345851596</c:v>
                </c:pt>
                <c:pt idx="4">
                  <c:v>121.05237133933301</c:v>
                </c:pt>
                <c:pt idx="5">
                  <c:v>68.651657148162101</c:v>
                </c:pt>
                <c:pt idx="6">
                  <c:v>149.37448607521199</c:v>
                </c:pt>
                <c:pt idx="7">
                  <c:v>53.3363290809299</c:v>
                </c:pt>
                <c:pt idx="8">
                  <c:v>146.59354917692599</c:v>
                </c:pt>
                <c:pt idx="9">
                  <c:v>102.798796717798</c:v>
                </c:pt>
                <c:pt idx="10">
                  <c:v>28.503964220675201</c:v>
                </c:pt>
                <c:pt idx="11">
                  <c:v>37.695822598622897</c:v>
                </c:pt>
                <c:pt idx="12">
                  <c:v>98.187439697520304</c:v>
                </c:pt>
                <c:pt idx="13">
                  <c:v>42.072535202831702</c:v>
                </c:pt>
                <c:pt idx="14">
                  <c:v>107.774714560036</c:v>
                </c:pt>
              </c:numCache>
            </c:numRef>
          </c:val>
          <c:extLst>
            <c:ext xmlns:c16="http://schemas.microsoft.com/office/drawing/2014/chart" uri="{C3380CC4-5D6E-409C-BE32-E72D297353CC}">
              <c16:uniqueId val="{00000000-110C-4994-A1CE-0A42062BD2FA}"/>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r>
              <a:rPr lang="en-GB" b="1"/>
              <a:t>Age-standardised</a:t>
            </a:r>
            <a:r>
              <a:rPr lang="en-GB" b="1" baseline="0"/>
              <a:t> rate of mortality for deaths involving COVID-19, council areas, March 2020 to latest</a:t>
            </a:r>
            <a:endParaRPr lang="en-GB" b="1"/>
          </a:p>
        </c:rich>
      </c:tx>
      <c:layout>
        <c:manualLayout>
          <c:xMode val="edge"/>
          <c:yMode val="edge"/>
          <c:x val="0.12709182476062519"/>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094165483412919E-2"/>
          <c:y val="7.6738515411704178E-2"/>
          <c:w val="0.88587851211221547"/>
          <c:h val="0.67506924385708056"/>
        </c:manualLayout>
      </c:layout>
      <c:barChart>
        <c:barDir val="col"/>
        <c:grouping val="clustered"/>
        <c:varyColors val="0"/>
        <c:ser>
          <c:idx val="0"/>
          <c:order val="0"/>
          <c:spPr>
            <a:solidFill>
              <a:srgbClr val="6C297F"/>
            </a:solidFill>
            <a:ln>
              <a:noFill/>
            </a:ln>
            <a:effectLst/>
          </c:spPr>
          <c:invertIfNegative val="0"/>
          <c:errBars>
            <c:errBarType val="both"/>
            <c:errValType val="cust"/>
            <c:noEndCap val="0"/>
            <c:plus>
              <c:numRef>
                <c:f>'M5'!$G$6:$G$38</c:f>
                <c:numCache>
                  <c:formatCode>General</c:formatCode>
                  <c:ptCount val="33"/>
                  <c:pt idx="0">
                    <c:v>8.1495237161717</c:v>
                  </c:pt>
                  <c:pt idx="1">
                    <c:v>5.9558295723390984</c:v>
                  </c:pt>
                  <c:pt idx="2">
                    <c:v>8.7802524351161964</c:v>
                  </c:pt>
                  <c:pt idx="3">
                    <c:v>8.7906832064270048</c:v>
                  </c:pt>
                  <c:pt idx="4">
                    <c:v>5.5912886085340006</c:v>
                  </c:pt>
                  <c:pt idx="5">
                    <c:v>19.16554506255099</c:v>
                  </c:pt>
                  <c:pt idx="6">
                    <c:v>6.5568265885338093</c:v>
                  </c:pt>
                  <c:pt idx="7">
                    <c:v>11.403241097098004</c:v>
                  </c:pt>
                  <c:pt idx="8">
                    <c:v>12.196083418244001</c:v>
                  </c:pt>
                  <c:pt idx="9">
                    <c:v>10.291840202586997</c:v>
                  </c:pt>
                  <c:pt idx="10">
                    <c:v>9.7815178781275023</c:v>
                  </c:pt>
                  <c:pt idx="11">
                    <c:v>11.463563167174001</c:v>
                  </c:pt>
                  <c:pt idx="12">
                    <c:v>10.673243045159978</c:v>
                  </c:pt>
                  <c:pt idx="13">
                    <c:v>5.5543404149958064</c:v>
                  </c:pt>
                  <c:pt idx="14">
                    <c:v>7.2372224653680064</c:v>
                  </c:pt>
                  <c:pt idx="15">
                    <c:v>5.0255368163952028</c:v>
                  </c:pt>
                  <c:pt idx="16">
                    <c:v>13.996899762719991</c:v>
                  </c:pt>
                  <c:pt idx="17">
                    <c:v>14.212452510968987</c:v>
                  </c:pt>
                  <c:pt idx="18">
                    <c:v>6.393983028707801</c:v>
                  </c:pt>
                  <c:pt idx="19">
                    <c:v>12.617292803753799</c:v>
                  </c:pt>
                  <c:pt idx="20">
                    <c:v>11.156276297993998</c:v>
                  </c:pt>
                  <c:pt idx="21">
                    <c:v>8.7211482116420029</c:v>
                  </c:pt>
                  <c:pt idx="22">
                    <c:v>11.660301962812298</c:v>
                  </c:pt>
                  <c:pt idx="23">
                    <c:v>7.7497739332945912</c:v>
                  </c:pt>
                  <c:pt idx="24">
                    <c:v>10.641095442823001</c:v>
                  </c:pt>
                  <c:pt idx="25">
                    <c:v>1.6462230799940016</c:v>
                  </c:pt>
                  <c:pt idx="26">
                    <c:v>8.7739345620578035</c:v>
                  </c:pt>
                  <c:pt idx="27">
                    <c:v>15.218711901681104</c:v>
                  </c:pt>
                  <c:pt idx="28">
                    <c:v>10.164702282996998</c:v>
                  </c:pt>
                  <c:pt idx="29">
                    <c:v>7.687840575350009</c:v>
                  </c:pt>
                  <c:pt idx="30">
                    <c:v>12.006302831957996</c:v>
                  </c:pt>
                  <c:pt idx="31">
                    <c:v>16.427329802608</c:v>
                  </c:pt>
                  <c:pt idx="32">
                    <c:v>10.051001353941999</c:v>
                  </c:pt>
                </c:numCache>
              </c:numRef>
            </c:plus>
            <c:minus>
              <c:numRef>
                <c:f>'M5'!$G$6:$G$38</c:f>
                <c:numCache>
                  <c:formatCode>General</c:formatCode>
                  <c:ptCount val="33"/>
                  <c:pt idx="0">
                    <c:v>8.1495237161717</c:v>
                  </c:pt>
                  <c:pt idx="1">
                    <c:v>5.9558295723390984</c:v>
                  </c:pt>
                  <c:pt idx="2">
                    <c:v>8.7802524351161964</c:v>
                  </c:pt>
                  <c:pt idx="3">
                    <c:v>8.7906832064270048</c:v>
                  </c:pt>
                  <c:pt idx="4">
                    <c:v>5.5912886085340006</c:v>
                  </c:pt>
                  <c:pt idx="5">
                    <c:v>19.16554506255099</c:v>
                  </c:pt>
                  <c:pt idx="6">
                    <c:v>6.5568265885338093</c:v>
                  </c:pt>
                  <c:pt idx="7">
                    <c:v>11.403241097098004</c:v>
                  </c:pt>
                  <c:pt idx="8">
                    <c:v>12.196083418244001</c:v>
                  </c:pt>
                  <c:pt idx="9">
                    <c:v>10.291840202586997</c:v>
                  </c:pt>
                  <c:pt idx="10">
                    <c:v>9.7815178781275023</c:v>
                  </c:pt>
                  <c:pt idx="11">
                    <c:v>11.463563167174001</c:v>
                  </c:pt>
                  <c:pt idx="12">
                    <c:v>10.673243045159978</c:v>
                  </c:pt>
                  <c:pt idx="13">
                    <c:v>5.5543404149958064</c:v>
                  </c:pt>
                  <c:pt idx="14">
                    <c:v>7.2372224653680064</c:v>
                  </c:pt>
                  <c:pt idx="15">
                    <c:v>5.0255368163952028</c:v>
                  </c:pt>
                  <c:pt idx="16">
                    <c:v>13.996899762719991</c:v>
                  </c:pt>
                  <c:pt idx="17">
                    <c:v>14.212452510968987</c:v>
                  </c:pt>
                  <c:pt idx="18">
                    <c:v>6.393983028707801</c:v>
                  </c:pt>
                  <c:pt idx="19">
                    <c:v>12.617292803753799</c:v>
                  </c:pt>
                  <c:pt idx="20">
                    <c:v>11.156276297993998</c:v>
                  </c:pt>
                  <c:pt idx="21">
                    <c:v>8.7211482116420029</c:v>
                  </c:pt>
                  <c:pt idx="22">
                    <c:v>11.660301962812298</c:v>
                  </c:pt>
                  <c:pt idx="23">
                    <c:v>7.7497739332945912</c:v>
                  </c:pt>
                  <c:pt idx="24">
                    <c:v>10.641095442823001</c:v>
                  </c:pt>
                  <c:pt idx="25">
                    <c:v>1.6462230799940016</c:v>
                  </c:pt>
                  <c:pt idx="26">
                    <c:v>8.7739345620578035</c:v>
                  </c:pt>
                  <c:pt idx="27">
                    <c:v>15.218711901681104</c:v>
                  </c:pt>
                  <c:pt idx="28">
                    <c:v>10.164702282996998</c:v>
                  </c:pt>
                  <c:pt idx="29">
                    <c:v>7.687840575350009</c:v>
                  </c:pt>
                  <c:pt idx="30">
                    <c:v>12.006302831957996</c:v>
                  </c:pt>
                  <c:pt idx="31">
                    <c:v>16.427329802608</c:v>
                  </c:pt>
                  <c:pt idx="32">
                    <c:v>10.051001353941999</c:v>
                  </c:pt>
                </c:numCache>
              </c:numRef>
            </c:minus>
            <c:spPr>
              <a:noFill/>
              <a:ln w="15875" cap="flat" cmpd="sng" algn="ctr">
                <a:solidFill>
                  <a:schemeClr val="tx1"/>
                </a:solidFill>
                <a:round/>
              </a:ln>
              <a:effectLst/>
            </c:spPr>
          </c:errBars>
          <c:cat>
            <c:strRef>
              <c:f>'M5'!$A$6:$A$38</c:f>
              <c:strCache>
                <c:ptCount val="33"/>
                <c:pt idx="0">
                  <c:v>Aberdeen City</c:v>
                </c:pt>
                <c:pt idx="1">
                  <c:v>Aberdeenshire</c:v>
                </c:pt>
                <c:pt idx="2">
                  <c:v>Angus</c:v>
                </c:pt>
                <c:pt idx="3">
                  <c:v>Argyll and Bute</c:v>
                </c:pt>
                <c:pt idx="4">
                  <c:v>City of Edinburgh</c:v>
                </c:pt>
                <c:pt idx="5">
                  <c:v>Clackmannanshire</c:v>
                </c:pt>
                <c:pt idx="6">
                  <c:v>Dumfries and Galloway</c:v>
                </c:pt>
                <c:pt idx="7">
                  <c:v>Dundee City</c:v>
                </c:pt>
                <c:pt idx="8">
                  <c:v>East Ayrshire</c:v>
                </c:pt>
                <c:pt idx="9">
                  <c:v>East Dunbartonshire</c:v>
                </c:pt>
                <c:pt idx="10">
                  <c:v>East Lothian</c:v>
                </c:pt>
                <c:pt idx="11">
                  <c:v>East Renfrewshire</c:v>
                </c:pt>
                <c:pt idx="12">
                  <c:v>Falkirk</c:v>
                </c:pt>
                <c:pt idx="13">
                  <c:v>Fife</c:v>
                </c:pt>
                <c:pt idx="14">
                  <c:v>Glasgow City</c:v>
                </c:pt>
                <c:pt idx="15">
                  <c:v>Highland</c:v>
                </c:pt>
                <c:pt idx="16">
                  <c:v>Inverclyde</c:v>
                </c:pt>
                <c:pt idx="17">
                  <c:v>Midlothian</c:v>
                </c:pt>
                <c:pt idx="18">
                  <c:v>Moray</c:v>
                </c:pt>
                <c:pt idx="19">
                  <c:v>Na h-Eileanan Siar</c:v>
                </c:pt>
                <c:pt idx="20">
                  <c:v>North Ayrshire</c:v>
                </c:pt>
                <c:pt idx="21">
                  <c:v>North Lanarkshire</c:v>
                </c:pt>
                <c:pt idx="22">
                  <c:v>Orkney Islands</c:v>
                </c:pt>
                <c:pt idx="23">
                  <c:v>Perth and Kinross</c:v>
                </c:pt>
                <c:pt idx="24">
                  <c:v>Renfrewshire</c:v>
                </c:pt>
                <c:pt idx="25">
                  <c:v>Scotland</c:v>
                </c:pt>
                <c:pt idx="26">
                  <c:v>Scottish Borders</c:v>
                </c:pt>
                <c:pt idx="27">
                  <c:v>Shetland Islands</c:v>
                </c:pt>
                <c:pt idx="28">
                  <c:v>South Ayrshire</c:v>
                </c:pt>
                <c:pt idx="29">
                  <c:v>South Lanarkshire</c:v>
                </c:pt>
                <c:pt idx="30">
                  <c:v>Stirling</c:v>
                </c:pt>
                <c:pt idx="31">
                  <c:v>West Dunbartonshire</c:v>
                </c:pt>
                <c:pt idx="32">
                  <c:v>West Lothian</c:v>
                </c:pt>
              </c:strCache>
            </c:strRef>
          </c:cat>
          <c:val>
            <c:numRef>
              <c:f>'M5'!$D$6:$D$38</c:f>
              <c:numCache>
                <c:formatCode>#,##0.00</c:formatCode>
                <c:ptCount val="33"/>
                <c:pt idx="0">
                  <c:v>93.288277561675301</c:v>
                </c:pt>
                <c:pt idx="1">
                  <c:v>65.789405001361104</c:v>
                </c:pt>
                <c:pt idx="2">
                  <c:v>81.425999097757</c:v>
                </c:pt>
                <c:pt idx="3">
                  <c:v>61.331848605391201</c:v>
                </c:pt>
                <c:pt idx="4">
                  <c:v>101.820065748804</c:v>
                </c:pt>
                <c:pt idx="5">
                  <c:v>133.836654809489</c:v>
                </c:pt>
                <c:pt idx="6">
                  <c:v>60.648323356991497</c:v>
                </c:pt>
                <c:pt idx="7">
                  <c:v>133.78474372276099</c:v>
                </c:pt>
                <c:pt idx="8">
                  <c:v>134.681037867621</c:v>
                </c:pt>
                <c:pt idx="9">
                  <c:v>105.233208955454</c:v>
                </c:pt>
                <c:pt idx="10">
                  <c:v>79.772497802649298</c:v>
                </c:pt>
                <c:pt idx="11">
                  <c:v>104.568729129459</c:v>
                </c:pt>
                <c:pt idx="12">
                  <c:v>128.58961320913201</c:v>
                </c:pt>
                <c:pt idx="13">
                  <c:v>89.081201345851596</c:v>
                </c:pt>
                <c:pt idx="14">
                  <c:v>175.535776964989</c:v>
                </c:pt>
                <c:pt idx="15">
                  <c:v>50.068047283464999</c:v>
                </c:pt>
                <c:pt idx="16">
                  <c:v>124.12937396422301</c:v>
                </c:pt>
                <c:pt idx="17">
                  <c:v>123.94759123739</c:v>
                </c:pt>
                <c:pt idx="18">
                  <c:v>32.878877226686001</c:v>
                </c:pt>
                <c:pt idx="19">
                  <c:v>42.072535202831702</c:v>
                </c:pt>
                <c:pt idx="20">
                  <c:v>135.295168754505</c:v>
                </c:pt>
                <c:pt idx="21">
                  <c:v>156.58374564086299</c:v>
                </c:pt>
                <c:pt idx="22">
                  <c:v>28.503964220675201</c:v>
                </c:pt>
                <c:pt idx="23">
                  <c:v>85.481798050591806</c:v>
                </c:pt>
                <c:pt idx="24">
                  <c:v>147.35571330597901</c:v>
                </c:pt>
                <c:pt idx="25">
                  <c:v>107.774714560036</c:v>
                </c:pt>
                <c:pt idx="26">
                  <c:v>78.640925794395997</c:v>
                </c:pt>
                <c:pt idx="27">
                  <c:v>37.695822598622897</c:v>
                </c:pt>
                <c:pt idx="28">
                  <c:v>111.74128331284101</c:v>
                </c:pt>
                <c:pt idx="29">
                  <c:v>136.83886680369099</c:v>
                </c:pt>
                <c:pt idx="30">
                  <c:v>102.132366686059</c:v>
                </c:pt>
                <c:pt idx="31">
                  <c:v>159.95121478187801</c:v>
                </c:pt>
                <c:pt idx="32">
                  <c:v>110.08186343698701</c:v>
                </c:pt>
              </c:numCache>
            </c:numRef>
          </c:val>
          <c:extLst>
            <c:ext xmlns:c16="http://schemas.microsoft.com/office/drawing/2014/chart" uri="{C3380CC4-5D6E-409C-BE32-E72D297353CC}">
              <c16:uniqueId val="{00000000-35F4-4E5F-830C-355E7DF310ED}"/>
            </c:ext>
          </c:extLst>
        </c:ser>
        <c:dLbls>
          <c:showLegendKey val="0"/>
          <c:showVal val="0"/>
          <c:showCatName val="0"/>
          <c:showSerName val="0"/>
          <c:showPercent val="0"/>
          <c:showBubbleSize val="0"/>
        </c:dLbls>
        <c:gapWidth val="59"/>
        <c:overlap val="-27"/>
        <c:axId val="711163424"/>
        <c:axId val="711166376"/>
      </c:barChart>
      <c:catAx>
        <c:axId val="711163424"/>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6376"/>
        <c:crosses val="autoZero"/>
        <c:auto val="1"/>
        <c:lblAlgn val="ctr"/>
        <c:lblOffset val="100"/>
        <c:noMultiLvlLbl val="0"/>
      </c:catAx>
      <c:valAx>
        <c:axId val="711166376"/>
        <c:scaling>
          <c:orientation val="minMax"/>
        </c:scaling>
        <c:delete val="0"/>
        <c:axPos val="l"/>
        <c:title>
          <c:tx>
            <c:rich>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t>Age-standardised</a:t>
                </a:r>
                <a:r>
                  <a:rPr lang="en-GB" baseline="0"/>
                  <a:t> rate of mortality</a:t>
                </a:r>
                <a:endParaRPr lang="en-GB"/>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7111634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Arial" panose="020B0604020202020204" pitchFamily="34" charset="0"/>
          <a:cs typeface="Arial" panose="020B0604020202020204" pitchFamily="34" charset="0"/>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400-000000000000}">
  <sheetPr/>
  <sheetViews>
    <sheetView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sheetViews>
    <sheetView zoomScale="110"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0F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86875" cy="6057900"/>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5514" cy="6063343"/>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8780" cy="606552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0.28366</cdr:x>
      <cdr:y>0.28081</cdr:y>
    </cdr:from>
    <cdr:to>
      <cdr:x>0.52335</cdr:x>
      <cdr:y>0.41188</cdr:y>
    </cdr:to>
    <cdr:sp macro="" textlink="">
      <cdr:nvSpPr>
        <cdr:cNvPr id="5" name="TextBox 1"/>
        <cdr:cNvSpPr txBox="1"/>
      </cdr:nvSpPr>
      <cdr:spPr>
        <a:xfrm xmlns:a="http://schemas.openxmlformats.org/drawingml/2006/main">
          <a:off x="2639730" y="1706478"/>
          <a:ext cx="2230537" cy="7965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deprived areas is </a:t>
          </a:r>
          <a:r>
            <a:rPr lang="en-GB" sz="1200" b="1">
              <a:solidFill>
                <a:schemeClr val="tx1"/>
              </a:solidFill>
              <a:latin typeface="Arial" panose="020B0604020202020204" pitchFamily="34" charset="0"/>
              <a:cs typeface="Arial" panose="020B0604020202020204" pitchFamily="34" charset="0"/>
            </a:rPr>
            <a:t>1.9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least</a:t>
          </a:r>
          <a:r>
            <a:rPr lang="en-GB" sz="1200" baseline="0">
              <a:solidFill>
                <a:schemeClr val="tx1"/>
              </a:solidFill>
              <a:latin typeface="Arial" panose="020B0604020202020204" pitchFamily="34" charset="0"/>
              <a:cs typeface="Arial" panose="020B0604020202020204" pitchFamily="34" charset="0"/>
            </a:rPr>
            <a:t> deprived 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0.53813</cdr:x>
      <cdr:y>0.598</cdr:y>
    </cdr:from>
    <cdr:to>
      <cdr:x>0.77428</cdr:x>
      <cdr:y>0.81066</cdr:y>
    </cdr:to>
    <cdr:sp macro="" textlink="">
      <cdr:nvSpPr>
        <cdr:cNvPr id="6" name="TextBox 1"/>
        <cdr:cNvSpPr txBox="1"/>
      </cdr:nvSpPr>
      <cdr:spPr>
        <a:xfrm xmlns:a="http://schemas.openxmlformats.org/drawingml/2006/main">
          <a:off x="5007836" y="3634045"/>
          <a:ext cx="2197594" cy="12923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deprived areas is </a:t>
          </a:r>
          <a:r>
            <a:rPr lang="en-GB" sz="1200" b="1">
              <a:solidFill>
                <a:schemeClr val="tx1"/>
              </a:solidFill>
              <a:latin typeface="Arial" panose="020B0604020202020204" pitchFamily="34" charset="0"/>
              <a:cs typeface="Arial" panose="020B0604020202020204" pitchFamily="34" charset="0"/>
            </a:rPr>
            <a:t>2.4 times </a:t>
          </a:r>
          <a:r>
            <a:rPr lang="en-GB" sz="1200">
              <a:solidFill>
                <a:schemeClr val="tx1"/>
              </a:solidFill>
              <a:latin typeface="Arial" panose="020B0604020202020204" pitchFamily="34" charset="0"/>
              <a:cs typeface="Arial" panose="020B0604020202020204" pitchFamily="34" charset="0"/>
            </a:rPr>
            <a:t>that in the least deprived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0308" cy="6076462"/>
    <xdr:graphicFrame macro="">
      <xdr:nvGraphicFramePr>
        <xdr:cNvPr id="2" name="Chart 1">
          <a:extLst>
            <a:ext uri="{FF2B5EF4-FFF2-40B4-BE49-F238E27FC236}">
              <a16:creationId xmlns:a16="http://schemas.microsoft.com/office/drawing/2014/main" id="{00000000-0008-0000-1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0.24845</cdr:x>
      <cdr:y>0.92871</cdr:y>
    </cdr:from>
    <cdr:to>
      <cdr:x>0.35901</cdr:x>
      <cdr:y>0.97529</cdr:y>
    </cdr:to>
    <cdr:sp macro="" textlink="">
      <cdr:nvSpPr>
        <cdr:cNvPr id="2" name="TextBox 1"/>
        <cdr:cNvSpPr txBox="1"/>
      </cdr:nvSpPr>
      <cdr:spPr>
        <a:xfrm xmlns:a="http://schemas.openxmlformats.org/drawingml/2006/main">
          <a:off x="2309092" y="5639955"/>
          <a:ext cx="1027546" cy="2828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a:latin typeface="Arial" panose="020B0604020202020204" pitchFamily="34" charset="0"/>
              <a:cs typeface="Arial" panose="020B0604020202020204" pitchFamily="34" charset="0"/>
            </a:rPr>
            <a:t>All causes</a:t>
          </a:r>
        </a:p>
      </cdr:txBody>
    </cdr:sp>
  </cdr:relSizeAnchor>
  <cdr:relSizeAnchor xmlns:cdr="http://schemas.openxmlformats.org/drawingml/2006/chartDrawing">
    <cdr:from>
      <cdr:x>0.70174</cdr:x>
      <cdr:y>0.92947</cdr:y>
    </cdr:from>
    <cdr:to>
      <cdr:x>0.8123</cdr:x>
      <cdr:y>0.97605</cdr:y>
    </cdr:to>
    <cdr:sp macro="" textlink="">
      <cdr:nvSpPr>
        <cdr:cNvPr id="3" name="TextBox 1"/>
        <cdr:cNvSpPr txBox="1"/>
      </cdr:nvSpPr>
      <cdr:spPr>
        <a:xfrm xmlns:a="http://schemas.openxmlformats.org/drawingml/2006/main">
          <a:off x="6522028" y="5644573"/>
          <a:ext cx="1027546" cy="28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a:latin typeface="Arial" panose="020B0604020202020204" pitchFamily="34" charset="0"/>
              <a:cs typeface="Arial" panose="020B0604020202020204" pitchFamily="34" charset="0"/>
            </a:rPr>
            <a:t>COVID-19</a:t>
          </a:r>
        </a:p>
      </cdr:txBody>
    </cdr:sp>
  </cdr:relSizeAnchor>
  <cdr:relSizeAnchor xmlns:cdr="http://schemas.openxmlformats.org/drawingml/2006/chartDrawing">
    <cdr:from>
      <cdr:x>0.34601</cdr:x>
      <cdr:y>0.10833</cdr:y>
    </cdr:from>
    <cdr:to>
      <cdr:x>0.53649</cdr:x>
      <cdr:y>0.2394</cdr:y>
    </cdr:to>
    <cdr:sp macro="" textlink="">
      <cdr:nvSpPr>
        <cdr:cNvPr id="5" name="TextBox 1"/>
        <cdr:cNvSpPr txBox="1"/>
      </cdr:nvSpPr>
      <cdr:spPr>
        <a:xfrm xmlns:a="http://schemas.openxmlformats.org/drawingml/2006/main">
          <a:off x="3220720" y="659367"/>
          <a:ext cx="1772984" cy="7977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200">
              <a:solidFill>
                <a:schemeClr val="tx1"/>
              </a:solidFill>
              <a:latin typeface="Arial" panose="020B0604020202020204" pitchFamily="34" charset="0"/>
              <a:cs typeface="Arial" panose="020B0604020202020204" pitchFamily="34" charset="0"/>
            </a:rPr>
            <a:t>all cause death rate in the most urban areas is </a:t>
          </a:r>
          <a:r>
            <a:rPr lang="en-GB" sz="1200" b="1">
              <a:solidFill>
                <a:schemeClr val="tx1"/>
              </a:solidFill>
              <a:latin typeface="Arial" panose="020B0604020202020204" pitchFamily="34" charset="0"/>
              <a:cs typeface="Arial" panose="020B0604020202020204" pitchFamily="34" charset="0"/>
            </a:rPr>
            <a:t>1.3 times</a:t>
          </a:r>
          <a:r>
            <a:rPr lang="en-GB" sz="1200">
              <a:solidFill>
                <a:schemeClr val="tx1"/>
              </a:solidFill>
              <a:latin typeface="Arial" panose="020B0604020202020204" pitchFamily="34" charset="0"/>
              <a:cs typeface="Arial" panose="020B0604020202020204" pitchFamily="34" charset="0"/>
            </a:rPr>
            <a:t> that</a:t>
          </a:r>
          <a:r>
            <a:rPr lang="en-GB" sz="1200" baseline="0">
              <a:solidFill>
                <a:schemeClr val="tx1"/>
              </a:solidFill>
              <a:latin typeface="Arial" panose="020B0604020202020204" pitchFamily="34" charset="0"/>
              <a:cs typeface="Arial" panose="020B0604020202020204" pitchFamily="34" charset="0"/>
            </a:rPr>
            <a:t> in</a:t>
          </a:r>
          <a:r>
            <a:rPr lang="en-GB" sz="1200">
              <a:solidFill>
                <a:schemeClr val="tx1"/>
              </a:solidFill>
              <a:latin typeface="Arial" panose="020B0604020202020204" pitchFamily="34" charset="0"/>
              <a:cs typeface="Arial" panose="020B0604020202020204" pitchFamily="34" charset="0"/>
            </a:rPr>
            <a:t> the most rural </a:t>
          </a:r>
          <a:r>
            <a:rPr lang="en-GB" sz="1200" baseline="0">
              <a:solidFill>
                <a:schemeClr val="tx1"/>
              </a:solidFill>
              <a:latin typeface="Arial" panose="020B0604020202020204" pitchFamily="34" charset="0"/>
              <a:cs typeface="Arial" panose="020B0604020202020204" pitchFamily="34" charset="0"/>
            </a:rPr>
            <a:t>areas</a:t>
          </a:r>
          <a:endParaRPr lang="en-GB" sz="1200">
            <a:solidFill>
              <a:schemeClr val="tx1"/>
            </a:solidFill>
            <a:latin typeface="Arial" panose="020B0604020202020204" pitchFamily="34" charset="0"/>
            <a:cs typeface="Arial" panose="020B0604020202020204" pitchFamily="34" charset="0"/>
          </a:endParaRPr>
        </a:p>
        <a:p xmlns:a="http://schemas.openxmlformats.org/drawingml/2006/main">
          <a:pPr algn="r"/>
          <a:endParaRPr lang="en-GB" sz="1200">
            <a:solidFill>
              <a:schemeClr val="tx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0.52777</cdr:x>
      <cdr:y>0.64954</cdr:y>
    </cdr:from>
    <cdr:to>
      <cdr:x>0.76392</cdr:x>
      <cdr:y>0.8622</cdr:y>
    </cdr:to>
    <cdr:sp macro="" textlink="">
      <cdr:nvSpPr>
        <cdr:cNvPr id="6" name="TextBox 1"/>
        <cdr:cNvSpPr txBox="1"/>
      </cdr:nvSpPr>
      <cdr:spPr>
        <a:xfrm xmlns:a="http://schemas.openxmlformats.org/drawingml/2006/main">
          <a:off x="4912590" y="3953581"/>
          <a:ext cx="2198125" cy="12944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solidFill>
              <a:latin typeface="Arial" panose="020B0604020202020204" pitchFamily="34" charset="0"/>
              <a:cs typeface="Arial" panose="020B0604020202020204" pitchFamily="34" charset="0"/>
            </a:rPr>
            <a:t>COVID-19 death rate in the most urban areas is </a:t>
          </a:r>
          <a:r>
            <a:rPr lang="en-GB" sz="1200" b="1">
              <a:solidFill>
                <a:schemeClr val="tx1"/>
              </a:solidFill>
              <a:latin typeface="Arial" panose="020B0604020202020204" pitchFamily="34" charset="0"/>
              <a:cs typeface="Arial" panose="020B0604020202020204" pitchFamily="34" charset="0"/>
            </a:rPr>
            <a:t>2.8 times </a:t>
          </a:r>
          <a:r>
            <a:rPr lang="en-GB" sz="1200">
              <a:solidFill>
                <a:schemeClr val="tx1"/>
              </a:solidFill>
              <a:latin typeface="Arial" panose="020B0604020202020204" pitchFamily="34" charset="0"/>
              <a:cs typeface="Arial" panose="020B0604020202020204" pitchFamily="34" charset="0"/>
            </a:rPr>
            <a:t>that in the most</a:t>
          </a:r>
          <a:r>
            <a:rPr lang="en-GB" sz="1200" baseline="0">
              <a:solidFill>
                <a:schemeClr val="tx1"/>
              </a:solidFill>
              <a:latin typeface="Arial" panose="020B0604020202020204" pitchFamily="34" charset="0"/>
              <a:cs typeface="Arial" panose="020B0604020202020204" pitchFamily="34" charset="0"/>
            </a:rPr>
            <a:t> rural</a:t>
          </a:r>
          <a:r>
            <a:rPr lang="en-GB" sz="1200">
              <a:solidFill>
                <a:schemeClr val="tx1"/>
              </a:solidFill>
              <a:latin typeface="Arial" panose="020B0604020202020204" pitchFamily="34" charset="0"/>
              <a:cs typeface="Arial" panose="020B0604020202020204" pitchFamily="34" charset="0"/>
            </a:rPr>
            <a:t> areas</a:t>
          </a:r>
        </a:p>
        <a:p xmlns:a="http://schemas.openxmlformats.org/drawingml/2006/main">
          <a:endParaRPr lang="en-GB" sz="1200">
            <a:solidFill>
              <a:schemeClr val="tx1"/>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96400" cy="6075680"/>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Burns" refreshedDate="44939.56292384259" createdVersion="6" refreshedVersion="8" minRefreshableVersion="3" recordCount="315" xr:uid="{00000000-000A-0000-FFFF-FFFF00000000}">
  <cacheSource type="worksheet">
    <worksheetSource name="tab_m1_asmr_rates_of_mortality_scotland_cause"/>
  </cacheSource>
  <cacheFields count="8">
    <cacheField name="Month of occurrence" numFmtId="0">
      <sharedItems count="13">
        <s v="March"/>
        <s v="April"/>
        <s v="May"/>
        <s v="June"/>
        <s v="July"/>
        <s v="August"/>
        <s v="September"/>
        <s v="October"/>
        <s v="November"/>
        <s v="December"/>
        <s v="January"/>
        <s v="February"/>
        <s v="Total"/>
      </sharedItems>
    </cacheField>
    <cacheField name="Year of occurrence" numFmtId="0">
      <sharedItems containsString="0" containsBlank="1" containsNumber="1" containsInteger="1" minValue="2020" maxValue="2022" count="4">
        <n v="2020"/>
        <n v="2021"/>
        <n v="2022"/>
        <m/>
      </sharedItems>
    </cacheField>
    <cacheField name="Sex" numFmtId="0">
      <sharedItems count="3">
        <s v="Females"/>
        <s v="Males"/>
        <s v="Persons"/>
      </sharedItems>
    </cacheField>
    <cacheField name="Cause" numFmtId="0">
      <sharedItems count="5">
        <s v="All causes"/>
        <s v="COVID-19 mentioned"/>
        <s v="COVID-19 underlying cause"/>
        <s v="Underlying COVID-19" u="1"/>
        <s v="All Deaths" u="1"/>
      </sharedItems>
    </cacheField>
    <cacheField name="Age-Standardised Rate of Mortality (ASMR)" numFmtId="2">
      <sharedItems containsSemiMixedTypes="0" containsString="0" containsNumber="1" minValue="0.48982248868990802" maxValue="2123.2874630339302"/>
    </cacheField>
    <cacheField name="Upper Confidence Interval" numFmtId="2">
      <sharedItems containsSemiMixedTypes="0" containsString="0" containsNumber="1" minValue="1.44978051089524" maxValue="2184.7808118289699"/>
    </cacheField>
    <cacheField name="Lower Confidence Interval" numFmtId="2">
      <sharedItems containsSemiMixedTypes="0" containsString="0" containsNumber="1" minValue="-0.47013553351542198" maxValue="2061.79411423888"/>
    </cacheField>
    <cacheField name="Deaths" numFmtId="167">
      <sharedItems containsSemiMixedTypes="0" containsString="0" containsNumber="1" containsInteger="1" minValue="1" maxValue="18084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niel Burns" refreshedDate="44939.564681944445" createdVersion="6" refreshedVersion="8" minRefreshableVersion="3" recordCount="63" xr:uid="{00000000-000A-0000-FFFF-FFFF01000000}">
  <cacheSource type="worksheet">
    <worksheetSource name="tab_m12_preexisting_condition_age_sex"/>
  </cacheSource>
  <cacheFields count="5">
    <cacheField name="Sex" numFmtId="49">
      <sharedItems count="4">
        <s v="Females"/>
        <s v="Males"/>
        <s v="Persons"/>
        <s v="Male" u="1"/>
      </sharedItems>
    </cacheField>
    <cacheField name="Age Group" numFmtId="0">
      <sharedItems count="3">
        <s v="64 and under"/>
        <s v="65 and over"/>
        <s v="all ages"/>
      </sharedItems>
    </cacheField>
    <cacheField name="Pre-existing condition" numFmtId="15">
      <sharedItems count="10">
        <s v="All deaths involving COVID-19"/>
        <s v="Chronic lower respiratory diseases"/>
        <s v="None"/>
        <s v="Diabetes"/>
        <s v="Ischaemic heart diseases"/>
        <s v="Cirrhosis and other disease of liver"/>
        <s v="Influenza and pneumonia"/>
        <s v="Dementia and Alzheimer Disease"/>
        <s v="Cerebrovascular disease"/>
        <s v="Diabetes                                                                                             " u="1"/>
      </sharedItems>
    </cacheField>
    <cacheField name="Deaths involving COVID-19" numFmtId="3">
      <sharedItems containsSemiMixedTypes="0" containsString="0" containsNumber="1" containsInteger="1" minValue="52" maxValue="16455"/>
    </cacheField>
    <cacheField name="Percentage of all COVID-19 deaths in age/sex group that month" numFmtId="166">
      <sharedItems containsSemiMixedTypes="0" containsString="0" containsNumber="1" minValue="5.4309165526675786E-2"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5">
  <r>
    <x v="0"/>
    <x v="0"/>
    <x v="0"/>
    <x v="0"/>
    <n v="1075.51158093341"/>
    <n v="1113.7447118352"/>
    <n v="1037.27845003161"/>
    <n v="2793"/>
  </r>
  <r>
    <x v="1"/>
    <x v="0"/>
    <x v="0"/>
    <x v="0"/>
    <n v="1517.85246895265"/>
    <n v="1562.01678318667"/>
    <n v="1473.6881547186199"/>
    <n v="3835"/>
  </r>
  <r>
    <x v="2"/>
    <x v="0"/>
    <x v="0"/>
    <x v="0"/>
    <n v="1112.4821952003799"/>
    <n v="1150.93912220571"/>
    <n v="1074.0252681950601"/>
    <n v="2891"/>
  </r>
  <r>
    <x v="3"/>
    <x v="0"/>
    <x v="0"/>
    <x v="0"/>
    <n v="889.44713923947597"/>
    <n v="925.08230614870399"/>
    <n v="853.81197233024795"/>
    <n v="2227"/>
  </r>
  <r>
    <x v="4"/>
    <x v="0"/>
    <x v="0"/>
    <x v="0"/>
    <n v="878.00870666459298"/>
    <n v="912.97278435836301"/>
    <n v="843.04462897082306"/>
    <n v="2276"/>
  </r>
  <r>
    <x v="5"/>
    <x v="0"/>
    <x v="0"/>
    <x v="0"/>
    <n v="831.72089980564999"/>
    <n v="865.86696514634696"/>
    <n v="797.574834464952"/>
    <n v="2157"/>
  </r>
  <r>
    <x v="6"/>
    <x v="0"/>
    <x v="0"/>
    <x v="0"/>
    <n v="895.231998630882"/>
    <n v="930.92614512950797"/>
    <n v="859.53785213225501"/>
    <n v="2254"/>
  </r>
  <r>
    <x v="7"/>
    <x v="0"/>
    <x v="0"/>
    <x v="0"/>
    <n v="988.55585349172304"/>
    <n v="1025.25701894439"/>
    <n v="951.85468803905496"/>
    <n v="2579"/>
  </r>
  <r>
    <x v="8"/>
    <x v="0"/>
    <x v="0"/>
    <x v="0"/>
    <n v="1097.60033347645"/>
    <n v="1136.55299652688"/>
    <n v="1058.6476704260201"/>
    <n v="2774"/>
  </r>
  <r>
    <x v="9"/>
    <x v="0"/>
    <x v="0"/>
    <x v="0"/>
    <n v="1157.20792392302"/>
    <n v="1196.51980192463"/>
    <n v="1117.89604592141"/>
    <n v="3032"/>
  </r>
  <r>
    <x v="10"/>
    <x v="1"/>
    <x v="0"/>
    <x v="0"/>
    <n v="1273.7796727289899"/>
    <n v="1314.57969663622"/>
    <n v="1232.9796488217601"/>
    <n v="3341"/>
  </r>
  <r>
    <x v="11"/>
    <x v="1"/>
    <x v="0"/>
    <x v="0"/>
    <n v="1146.01059586768"/>
    <n v="1187.2545589514"/>
    <n v="1104.7666327839599"/>
    <n v="2716"/>
  </r>
  <r>
    <x v="0"/>
    <x v="1"/>
    <x v="0"/>
    <x v="0"/>
    <n v="932.11765184479702"/>
    <n v="967.85773250466696"/>
    <n v="896.377571184928"/>
    <n v="2443"/>
  </r>
  <r>
    <x v="1"/>
    <x v="1"/>
    <x v="0"/>
    <x v="0"/>
    <n v="873.58738143338098"/>
    <n v="908.79491966741296"/>
    <n v="838.37984319934901"/>
    <n v="2224"/>
  </r>
  <r>
    <x v="2"/>
    <x v="1"/>
    <x v="0"/>
    <x v="0"/>
    <n v="883.23624820642101"/>
    <n v="918.06154011854198"/>
    <n v="848.41095629430004"/>
    <n v="2319"/>
  </r>
  <r>
    <x v="3"/>
    <x v="1"/>
    <x v="0"/>
    <x v="0"/>
    <n v="933.37659515279597"/>
    <n v="969.62724054651596"/>
    <n v="897.12594975907598"/>
    <n v="2379"/>
  </r>
  <r>
    <x v="4"/>
    <x v="1"/>
    <x v="0"/>
    <x v="0"/>
    <n v="963.40680205312697"/>
    <n v="999.54396945088399"/>
    <n v="927.26963465537006"/>
    <n v="2541"/>
  </r>
  <r>
    <x v="5"/>
    <x v="1"/>
    <x v="0"/>
    <x v="0"/>
    <n v="926.64930320185204"/>
    <n v="962.06152238038499"/>
    <n v="891.23708402331897"/>
    <n v="2448"/>
  </r>
  <r>
    <x v="6"/>
    <x v="1"/>
    <x v="0"/>
    <x v="0"/>
    <n v="1057.2667906818299"/>
    <n v="1095.5645229240799"/>
    <n v="1018.96905843958"/>
    <n v="2709"/>
  </r>
  <r>
    <x v="7"/>
    <x v="1"/>
    <x v="0"/>
    <x v="0"/>
    <n v="1086.5514925125401"/>
    <n v="1124.5617220793999"/>
    <n v="1048.54126294568"/>
    <n v="2888"/>
  </r>
  <r>
    <x v="8"/>
    <x v="1"/>
    <x v="0"/>
    <x v="0"/>
    <n v="1100.26181650649"/>
    <n v="1139.16482871774"/>
    <n v="1061.3588042952399"/>
    <n v="2822"/>
  </r>
  <r>
    <x v="9"/>
    <x v="1"/>
    <x v="0"/>
    <x v="0"/>
    <n v="1119.8863942109299"/>
    <n v="1158.344149001"/>
    <n v="1081.42863942085"/>
    <n v="2983"/>
  </r>
  <r>
    <x v="10"/>
    <x v="2"/>
    <x v="0"/>
    <x v="0"/>
    <n v="1082.70007516495"/>
    <n v="1120.45682098516"/>
    <n v="1044.94332934473"/>
    <n v="2879"/>
  </r>
  <r>
    <x v="11"/>
    <x v="2"/>
    <x v="0"/>
    <x v="0"/>
    <n v="992.76575780853204"/>
    <n v="1031.17862385904"/>
    <n v="954.35289175802097"/>
    <n v="2386"/>
  </r>
  <r>
    <x v="0"/>
    <x v="2"/>
    <x v="0"/>
    <x v="0"/>
    <n v="1033.8394330819999"/>
    <n v="1070.58540733881"/>
    <n v="997.09345882518699"/>
    <n v="2763"/>
  </r>
  <r>
    <x v="1"/>
    <x v="2"/>
    <x v="0"/>
    <x v="0"/>
    <n v="1013.07584815614"/>
    <n v="1050.2447057683801"/>
    <n v="975.906990543902"/>
    <n v="2621"/>
  </r>
  <r>
    <x v="2"/>
    <x v="2"/>
    <x v="0"/>
    <x v="0"/>
    <n v="932.73874427819896"/>
    <n v="968.11434963974398"/>
    <n v="897.36313891665395"/>
    <n v="2488"/>
  </r>
  <r>
    <x v="3"/>
    <x v="2"/>
    <x v="0"/>
    <x v="0"/>
    <n v="953.40663998562798"/>
    <n v="989.70903613033602"/>
    <n v="917.10424384091903"/>
    <n v="2464"/>
  </r>
  <r>
    <x v="4"/>
    <x v="2"/>
    <x v="0"/>
    <x v="0"/>
    <n v="958.28319369967903"/>
    <n v="994.03728028839305"/>
    <n v="922.52910711096501"/>
    <n v="2566"/>
  </r>
  <r>
    <x v="5"/>
    <x v="2"/>
    <x v="0"/>
    <x v="0"/>
    <n v="913.41978216232599"/>
    <n v="948.41001921206396"/>
    <n v="878.42954511258802"/>
    <n v="2448"/>
  </r>
  <r>
    <x v="6"/>
    <x v="2"/>
    <x v="0"/>
    <x v="0"/>
    <n v="947.22739815053103"/>
    <n v="983.17947816901903"/>
    <n v="911.275318132042"/>
    <n v="2473"/>
  </r>
  <r>
    <x v="7"/>
    <x v="2"/>
    <x v="0"/>
    <x v="0"/>
    <n v="1020.38480687654"/>
    <n v="1056.9807496247299"/>
    <n v="983.788864128348"/>
    <n v="2749"/>
  </r>
  <r>
    <x v="8"/>
    <x v="2"/>
    <x v="0"/>
    <x v="0"/>
    <n v="1047.4273648359999"/>
    <n v="1085.1656246468201"/>
    <n v="1009.68910502519"/>
    <n v="2725"/>
  </r>
  <r>
    <x v="9"/>
    <x v="2"/>
    <x v="0"/>
    <x v="0"/>
    <n v="1232.05427672113"/>
    <n v="1271.3824787777501"/>
    <n v="1192.72607466451"/>
    <n v="3335"/>
  </r>
  <r>
    <x v="12"/>
    <x v="3"/>
    <x v="0"/>
    <x v="0"/>
    <n v="1025.03189896246"/>
    <n v="1031.43905078081"/>
    <n v="1018.6247471441"/>
    <n v="90528"/>
  </r>
  <r>
    <x v="0"/>
    <x v="0"/>
    <x v="1"/>
    <x v="0"/>
    <n v="1496.03483144558"/>
    <n v="1548.8587973347901"/>
    <n v="1443.21086555637"/>
    <n v="2856"/>
  </r>
  <r>
    <x v="1"/>
    <x v="0"/>
    <x v="1"/>
    <x v="0"/>
    <n v="2123.2874630339302"/>
    <n v="2184.7808118289699"/>
    <n v="2061.79411423888"/>
    <n v="3856"/>
  </r>
  <r>
    <x v="2"/>
    <x v="0"/>
    <x v="1"/>
    <x v="0"/>
    <n v="1521.62126723968"/>
    <n v="1574.8178598541899"/>
    <n v="1468.4246746251699"/>
    <n v="2890"/>
  </r>
  <r>
    <x v="3"/>
    <x v="0"/>
    <x v="1"/>
    <x v="0"/>
    <n v="1180.9444501548901"/>
    <n v="1229.3251013859899"/>
    <n v="1132.56379892379"/>
    <n v="2216"/>
  </r>
  <r>
    <x v="4"/>
    <x v="0"/>
    <x v="1"/>
    <x v="0"/>
    <n v="1152.07653089832"/>
    <n v="1199.0995613698699"/>
    <n v="1105.0535004267699"/>
    <n v="2225"/>
  </r>
  <r>
    <x v="5"/>
    <x v="0"/>
    <x v="1"/>
    <x v="0"/>
    <n v="1160.1921962494901"/>
    <n v="1207.2425749228901"/>
    <n v="1113.14181757609"/>
    <n v="2269"/>
  </r>
  <r>
    <x v="6"/>
    <x v="0"/>
    <x v="1"/>
    <x v="0"/>
    <n v="1191.64558046159"/>
    <n v="1240.0771540492001"/>
    <n v="1143.21400687398"/>
    <n v="2232"/>
  </r>
  <r>
    <x v="7"/>
    <x v="0"/>
    <x v="1"/>
    <x v="0"/>
    <n v="1360.8171442268099"/>
    <n v="1411.2982612461301"/>
    <n v="1310.3360272074899"/>
    <n v="2629"/>
  </r>
  <r>
    <x v="8"/>
    <x v="0"/>
    <x v="1"/>
    <x v="0"/>
    <n v="1562.5013638211401"/>
    <n v="1616.76906777457"/>
    <n v="1508.2336598677"/>
    <n v="2888"/>
  </r>
  <r>
    <x v="9"/>
    <x v="0"/>
    <x v="1"/>
    <x v="0"/>
    <n v="1581.0711798136001"/>
    <n v="1634.7810501266999"/>
    <n v="1527.3613095004901"/>
    <n v="3061"/>
  </r>
  <r>
    <x v="10"/>
    <x v="1"/>
    <x v="1"/>
    <x v="0"/>
    <n v="1737.5033345433999"/>
    <n v="1793.09709306122"/>
    <n v="1681.90957602558"/>
    <n v="3340"/>
  </r>
  <r>
    <x v="11"/>
    <x v="1"/>
    <x v="1"/>
    <x v="0"/>
    <n v="1550.6784491557801"/>
    <n v="1606.5432944499801"/>
    <n v="1494.8136038615901"/>
    <n v="2721"/>
  </r>
  <r>
    <x v="0"/>
    <x v="1"/>
    <x v="1"/>
    <x v="0"/>
    <n v="1279.586152869"/>
    <n v="1328.42322022799"/>
    <n v="1230.74908551001"/>
    <n v="2497"/>
  </r>
  <r>
    <x v="1"/>
    <x v="1"/>
    <x v="1"/>
    <x v="0"/>
    <n v="1178.53788159543"/>
    <n v="1226.32071710321"/>
    <n v="1130.75504608765"/>
    <n v="2236"/>
  </r>
  <r>
    <x v="2"/>
    <x v="1"/>
    <x v="1"/>
    <x v="0"/>
    <n v="1212.40383869627"/>
    <n v="1259.8869759715301"/>
    <n v="1164.9207014210201"/>
    <n v="2401"/>
  </r>
  <r>
    <x v="3"/>
    <x v="1"/>
    <x v="1"/>
    <x v="0"/>
    <n v="1193.1679955017501"/>
    <n v="1241.0776516620699"/>
    <n v="1145.25833934143"/>
    <n v="2288"/>
  </r>
  <r>
    <x v="4"/>
    <x v="1"/>
    <x v="1"/>
    <x v="0"/>
    <n v="1243.13230681252"/>
    <n v="1291.11320829991"/>
    <n v="1195.1514053251401"/>
    <n v="2445"/>
  </r>
  <r>
    <x v="5"/>
    <x v="1"/>
    <x v="1"/>
    <x v="0"/>
    <n v="1278.50127261127"/>
    <n v="1326.9986818878599"/>
    <n v="1230.0038633346801"/>
    <n v="2525"/>
  </r>
  <r>
    <x v="6"/>
    <x v="1"/>
    <x v="1"/>
    <x v="0"/>
    <n v="1384.4455813990701"/>
    <n v="1435.42670541953"/>
    <n v="1333.4644573785999"/>
    <n v="2665"/>
  </r>
  <r>
    <x v="7"/>
    <x v="1"/>
    <x v="1"/>
    <x v="0"/>
    <n v="1507.4656046054399"/>
    <n v="1559.4861447799999"/>
    <n v="1455.4450644308899"/>
    <n v="2989"/>
  </r>
  <r>
    <x v="8"/>
    <x v="1"/>
    <x v="1"/>
    <x v="0"/>
    <n v="1410.08844320559"/>
    <n v="1461.4139715753299"/>
    <n v="1358.7629148358401"/>
    <n v="2713"/>
  </r>
  <r>
    <x v="9"/>
    <x v="1"/>
    <x v="1"/>
    <x v="0"/>
    <n v="1497.6660884999901"/>
    <n v="1549.3270313451401"/>
    <n v="1446.0051456548399"/>
    <n v="2948"/>
  </r>
  <r>
    <x v="10"/>
    <x v="2"/>
    <x v="1"/>
    <x v="0"/>
    <n v="1416.49438805666"/>
    <n v="1466.9678378445999"/>
    <n v="1366.0209382687101"/>
    <n v="2812"/>
  </r>
  <r>
    <x v="11"/>
    <x v="2"/>
    <x v="1"/>
    <x v="0"/>
    <n v="1319.3901947736899"/>
    <n v="1370.7147864677399"/>
    <n v="1268.0656030796499"/>
    <n v="2381"/>
  </r>
  <r>
    <x v="0"/>
    <x v="2"/>
    <x v="1"/>
    <x v="0"/>
    <n v="1417.16994026264"/>
    <n v="1467.4802253411999"/>
    <n v="1366.8596551840899"/>
    <n v="2801"/>
  </r>
  <r>
    <x v="1"/>
    <x v="2"/>
    <x v="1"/>
    <x v="0"/>
    <n v="1329.9108282168099"/>
    <n v="1379.60076600869"/>
    <n v="1280.2208904249401"/>
    <n v="2567"/>
  </r>
  <r>
    <x v="2"/>
    <x v="2"/>
    <x v="1"/>
    <x v="0"/>
    <n v="1235.98779450949"/>
    <n v="1283.2781480516901"/>
    <n v="1188.69744096729"/>
    <n v="2484"/>
  </r>
  <r>
    <x v="3"/>
    <x v="2"/>
    <x v="1"/>
    <x v="0"/>
    <n v="1241.58633519515"/>
    <n v="1289.6701013387601"/>
    <n v="1193.5025690515399"/>
    <n v="2414"/>
  </r>
  <r>
    <x v="4"/>
    <x v="2"/>
    <x v="1"/>
    <x v="0"/>
    <n v="1224.63978644946"/>
    <n v="1271.5941666475101"/>
    <n v="1177.6854062514101"/>
    <n v="2462"/>
  </r>
  <r>
    <x v="5"/>
    <x v="2"/>
    <x v="1"/>
    <x v="0"/>
    <n v="1220.0234514782101"/>
    <n v="1266.8914832642599"/>
    <n v="1173.15541969216"/>
    <n v="2465"/>
  </r>
  <r>
    <x v="6"/>
    <x v="2"/>
    <x v="1"/>
    <x v="0"/>
    <n v="1274.9155450410101"/>
    <n v="1323.42074178908"/>
    <n v="1226.4103482929299"/>
    <n v="2488"/>
  </r>
  <r>
    <x v="7"/>
    <x v="2"/>
    <x v="1"/>
    <x v="0"/>
    <n v="1364.7799097489601"/>
    <n v="1413.90025073786"/>
    <n v="1315.65956876006"/>
    <n v="2758"/>
  </r>
  <r>
    <x v="8"/>
    <x v="2"/>
    <x v="1"/>
    <x v="0"/>
    <n v="1390.6405034414199"/>
    <n v="1440.9568197204601"/>
    <n v="1340.32418716238"/>
    <n v="2724"/>
  </r>
  <r>
    <x v="9"/>
    <x v="2"/>
    <x v="1"/>
    <x v="0"/>
    <n v="1525.52380355987"/>
    <n v="1576.8065476475999"/>
    <n v="1474.24105947213"/>
    <n v="3066"/>
  </r>
  <r>
    <x v="12"/>
    <x v="3"/>
    <x v="1"/>
    <x v="0"/>
    <n v="1374.1620572218201"/>
    <n v="1382.8252481976201"/>
    <n v="1365.49886624602"/>
    <n v="90312"/>
  </r>
  <r>
    <x v="0"/>
    <x v="0"/>
    <x v="2"/>
    <x v="0"/>
    <n v="1260.2142053758701"/>
    <n v="1291.5726771627101"/>
    <n v="1228.85573358903"/>
    <n v="5649"/>
  </r>
  <r>
    <x v="1"/>
    <x v="0"/>
    <x v="2"/>
    <x v="0"/>
    <n v="1786.5917590665599"/>
    <n v="1823.1076055471001"/>
    <n v="1750.07591258602"/>
    <n v="7691"/>
  </r>
  <r>
    <x v="2"/>
    <x v="0"/>
    <x v="2"/>
    <x v="0"/>
    <n v="1297.6506793175299"/>
    <n v="1329.3106186943"/>
    <n v="1265.99073994075"/>
    <n v="5781"/>
  </r>
  <r>
    <x v="3"/>
    <x v="0"/>
    <x v="2"/>
    <x v="0"/>
    <n v="1026.4365967575"/>
    <n v="1055.5784224803199"/>
    <n v="997.29477103469003"/>
    <n v="4443"/>
  </r>
  <r>
    <x v="4"/>
    <x v="0"/>
    <x v="2"/>
    <x v="0"/>
    <n v="1001.3579700584201"/>
    <n v="1029.6675440491999"/>
    <n v="973.04839606764904"/>
    <n v="4501"/>
  </r>
  <r>
    <x v="5"/>
    <x v="0"/>
    <x v="2"/>
    <x v="0"/>
    <n v="980.94573585778903"/>
    <n v="1009.01911084426"/>
    <n v="952.87236087131396"/>
    <n v="4426"/>
  </r>
  <r>
    <x v="6"/>
    <x v="0"/>
    <x v="2"/>
    <x v="0"/>
    <n v="1030.1791638361599"/>
    <n v="1059.2559584862399"/>
    <n v="1001.10236918608"/>
    <n v="4486"/>
  </r>
  <r>
    <x v="7"/>
    <x v="0"/>
    <x v="2"/>
    <x v="0"/>
    <n v="1155.13251140086"/>
    <n v="1185.2324536548899"/>
    <n v="1125.0325691468299"/>
    <n v="5208"/>
  </r>
  <r>
    <x v="8"/>
    <x v="0"/>
    <x v="2"/>
    <x v="0"/>
    <n v="1298.95481148624"/>
    <n v="1331.0266759046999"/>
    <n v="1266.8829470677799"/>
    <n v="5662"/>
  </r>
  <r>
    <x v="9"/>
    <x v="0"/>
    <x v="2"/>
    <x v="0"/>
    <n v="1346.3096485369299"/>
    <n v="1378.44542066801"/>
    <n v="1314.17387640586"/>
    <n v="6093"/>
  </r>
  <r>
    <x v="10"/>
    <x v="1"/>
    <x v="2"/>
    <x v="0"/>
    <n v="1477.4282808837199"/>
    <n v="1510.69265425963"/>
    <n v="1444.1639075078101"/>
    <n v="6681"/>
  </r>
  <r>
    <x v="11"/>
    <x v="1"/>
    <x v="2"/>
    <x v="0"/>
    <n v="1324.3958257972799"/>
    <n v="1357.90823596467"/>
    <n v="1290.8834156298999"/>
    <n v="5437"/>
  </r>
  <r>
    <x v="0"/>
    <x v="1"/>
    <x v="2"/>
    <x v="0"/>
    <n v="1085.9233865581"/>
    <n v="1115.09494637034"/>
    <n v="1056.7518267458599"/>
    <n v="4940"/>
  </r>
  <r>
    <x v="1"/>
    <x v="1"/>
    <x v="2"/>
    <x v="0"/>
    <n v="1009.97757348534"/>
    <n v="1038.6343148832"/>
    <n v="981.32083208747395"/>
    <n v="4460"/>
  </r>
  <r>
    <x v="2"/>
    <x v="1"/>
    <x v="2"/>
    <x v="0"/>
    <n v="1031.9701817371699"/>
    <n v="1060.42973982745"/>
    <n v="1003.5106236468999"/>
    <n v="4720"/>
  </r>
  <r>
    <x v="3"/>
    <x v="1"/>
    <x v="2"/>
    <x v="0"/>
    <n v="1053.6869018879499"/>
    <n v="1082.8677674268199"/>
    <n v="1024.50603634908"/>
    <n v="4667"/>
  </r>
  <r>
    <x v="4"/>
    <x v="1"/>
    <x v="2"/>
    <x v="0"/>
    <n v="1089.6804563181399"/>
    <n v="1118.77092373396"/>
    <n v="1060.5899889023301"/>
    <n v="4986"/>
  </r>
  <r>
    <x v="5"/>
    <x v="1"/>
    <x v="2"/>
    <x v="0"/>
    <n v="1084.52388253909"/>
    <n v="1113.51798835356"/>
    <n v="1055.52977672462"/>
    <n v="4973"/>
  </r>
  <r>
    <x v="6"/>
    <x v="1"/>
    <x v="2"/>
    <x v="0"/>
    <n v="1205.8651998750099"/>
    <n v="1236.78719551583"/>
    <n v="1174.94320423419"/>
    <n v="5374"/>
  </r>
  <r>
    <x v="7"/>
    <x v="1"/>
    <x v="2"/>
    <x v="0"/>
    <n v="1274.80167635568"/>
    <n v="1305.9351955944901"/>
    <n v="1243.6681571168699"/>
    <n v="5877"/>
  </r>
  <r>
    <x v="8"/>
    <x v="1"/>
    <x v="2"/>
    <x v="0"/>
    <n v="1241.58945094612"/>
    <n v="1272.85725797129"/>
    <n v="1210.32164392095"/>
    <n v="5535"/>
  </r>
  <r>
    <x v="9"/>
    <x v="1"/>
    <x v="2"/>
    <x v="0"/>
    <n v="1285.3507482203399"/>
    <n v="1316.4668468945899"/>
    <n v="1254.2346495460799"/>
    <n v="5931"/>
  </r>
  <r>
    <x v="10"/>
    <x v="2"/>
    <x v="2"/>
    <x v="0"/>
    <n v="1235.2215178757001"/>
    <n v="1265.7898762672"/>
    <n v="1204.6531594841999"/>
    <n v="5691"/>
  </r>
  <r>
    <x v="11"/>
    <x v="2"/>
    <x v="2"/>
    <x v="0"/>
    <n v="1137.5622958143799"/>
    <n v="1168.5637271987"/>
    <n v="1106.5608644300701"/>
    <n v="4767"/>
  </r>
  <r>
    <x v="0"/>
    <x v="2"/>
    <x v="2"/>
    <x v="0"/>
    <n v="1206.2491173502699"/>
    <n v="1236.3667705867001"/>
    <n v="1176.1314641138399"/>
    <n v="5564"/>
  </r>
  <r>
    <x v="1"/>
    <x v="2"/>
    <x v="2"/>
    <x v="0"/>
    <n v="1156.03590409959"/>
    <n v="1186.09734436857"/>
    <n v="1125.9744638306099"/>
    <n v="5188"/>
  </r>
  <r>
    <x v="2"/>
    <x v="2"/>
    <x v="2"/>
    <x v="0"/>
    <n v="1069.77573864441"/>
    <n v="1098.3919127224201"/>
    <n v="1041.1595645663999"/>
    <n v="4972"/>
  </r>
  <r>
    <x v="3"/>
    <x v="2"/>
    <x v="2"/>
    <x v="0"/>
    <n v="1082.5218364002001"/>
    <n v="1111.71693066123"/>
    <n v="1053.3267421391799"/>
    <n v="4878"/>
  </r>
  <r>
    <x v="4"/>
    <x v="2"/>
    <x v="2"/>
    <x v="0"/>
    <n v="1077.63798784186"/>
    <n v="1106.25976093229"/>
    <n v="1049.01621475143"/>
    <n v="5028"/>
  </r>
  <r>
    <x v="5"/>
    <x v="2"/>
    <x v="2"/>
    <x v="0"/>
    <n v="1051.053442567"/>
    <n v="1079.3821893065499"/>
    <n v="1022.72469582744"/>
    <n v="4913"/>
  </r>
  <r>
    <x v="6"/>
    <x v="2"/>
    <x v="2"/>
    <x v="0"/>
    <n v="1094.18426148818"/>
    <n v="1123.41026432992"/>
    <n v="1064.9582586464301"/>
    <n v="4961"/>
  </r>
  <r>
    <x v="7"/>
    <x v="2"/>
    <x v="2"/>
    <x v="0"/>
    <n v="1175.2556574774301"/>
    <n v="1204.9334876732701"/>
    <n v="1145.5778272815901"/>
    <n v="5507"/>
  </r>
  <r>
    <x v="8"/>
    <x v="2"/>
    <x v="2"/>
    <x v="0"/>
    <n v="1200.80206395756"/>
    <n v="1231.2806462782401"/>
    <n v="1170.3234816368899"/>
    <n v="5449"/>
  </r>
  <r>
    <x v="9"/>
    <x v="2"/>
    <x v="2"/>
    <x v="0"/>
    <n v="1367.1261276141399"/>
    <n v="1398.5557805692799"/>
    <n v="1335.6964746589899"/>
    <n v="6401"/>
  </r>
  <r>
    <x v="12"/>
    <x v="3"/>
    <x v="2"/>
    <x v="0"/>
    <n v="1181.6973422128101"/>
    <n v="1186.9066458703401"/>
    <n v="1176.4880385552699"/>
    <n v="180840"/>
  </r>
  <r>
    <x v="0"/>
    <x v="0"/>
    <x v="0"/>
    <x v="1"/>
    <n v="47.706814332295203"/>
    <n v="56.086312968726702"/>
    <n v="39.327315695863803"/>
    <n v="125"/>
  </r>
  <r>
    <x v="1"/>
    <x v="0"/>
    <x v="0"/>
    <x v="1"/>
    <n v="479.66073814723302"/>
    <n v="505.75506453438101"/>
    <n v="453.56641176008497"/>
    <n v="1224"/>
  </r>
  <r>
    <x v="2"/>
    <x v="0"/>
    <x v="0"/>
    <x v="1"/>
    <n v="239.355420750034"/>
    <n v="257.72083003954998"/>
    <n v="220.99001146051901"/>
    <n v="632"/>
  </r>
  <r>
    <x v="3"/>
    <x v="0"/>
    <x v="0"/>
    <x v="1"/>
    <n v="44.8192487484841"/>
    <n v="53.055680996715303"/>
    <n v="36.582816500253003"/>
    <n v="114"/>
  </r>
  <r>
    <x v="4"/>
    <x v="0"/>
    <x v="0"/>
    <x v="1"/>
    <n v="9.0757138917566493"/>
    <n v="12.7158544424803"/>
    <n v="5.4355733410330496"/>
    <n v="24"/>
  </r>
  <r>
    <x v="5"/>
    <x v="0"/>
    <x v="0"/>
    <x v="1"/>
    <n v="4.8975531087716604"/>
    <n v="7.5673002107265104"/>
    <n v="2.2278060068168002"/>
    <n v="13"/>
  </r>
  <r>
    <x v="6"/>
    <x v="0"/>
    <x v="0"/>
    <x v="1"/>
    <n v="6.1777095366716503"/>
    <n v="9.2132556379934591"/>
    <n v="3.1421634353498402"/>
    <n v="16"/>
  </r>
  <r>
    <x v="7"/>
    <x v="0"/>
    <x v="0"/>
    <x v="1"/>
    <n v="82.056411875107599"/>
    <n v="93.003718585775303"/>
    <n v="71.109105164439796"/>
    <n v="216"/>
  </r>
  <r>
    <x v="8"/>
    <x v="0"/>
    <x v="0"/>
    <x v="1"/>
    <n v="195.189355975333"/>
    <n v="212.22474006401299"/>
    <n v="178.15397188665199"/>
    <n v="497"/>
  </r>
  <r>
    <x v="9"/>
    <x v="0"/>
    <x v="0"/>
    <x v="1"/>
    <n v="183.88638618379201"/>
    <n v="200.11817923414"/>
    <n v="167.654593133444"/>
    <n v="487"/>
  </r>
  <r>
    <x v="10"/>
    <x v="1"/>
    <x v="0"/>
    <x v="1"/>
    <n v="333.38480429013902"/>
    <n v="355.080888594567"/>
    <n v="311.68871998571097"/>
    <n v="880"/>
  </r>
  <r>
    <x v="11"/>
    <x v="1"/>
    <x v="0"/>
    <x v="1"/>
    <n v="221.91444176028099"/>
    <n v="240.67261591047"/>
    <n v="203.15626761009301"/>
    <n v="531"/>
  </r>
  <r>
    <x v="0"/>
    <x v="1"/>
    <x v="0"/>
    <x v="1"/>
    <n v="62.648536241657297"/>
    <n v="72.254101931091697"/>
    <n v="53.042970552222897"/>
    <n v="164"/>
  </r>
  <r>
    <x v="1"/>
    <x v="1"/>
    <x v="0"/>
    <x v="1"/>
    <n v="17.338905144131601"/>
    <n v="22.480373888073402"/>
    <n v="12.1974364001897"/>
    <n v="44"/>
  </r>
  <r>
    <x v="2"/>
    <x v="1"/>
    <x v="0"/>
    <x v="1"/>
    <n v="6.3735532494915104"/>
    <n v="9.4151257410418996"/>
    <n v="3.3319807579411198"/>
    <n v="17"/>
  </r>
  <r>
    <x v="3"/>
    <x v="1"/>
    <x v="0"/>
    <x v="1"/>
    <n v="10.570858343251199"/>
    <n v="14.655689722325199"/>
    <n v="6.4860269641772499"/>
    <n v="26"/>
  </r>
  <r>
    <x v="4"/>
    <x v="1"/>
    <x v="0"/>
    <x v="1"/>
    <n v="30.172177321874798"/>
    <n v="36.896155112035203"/>
    <n v="23.448199531714501"/>
    <n v="78"/>
  </r>
  <r>
    <x v="5"/>
    <x v="1"/>
    <x v="0"/>
    <x v="1"/>
    <n v="33.723818576652199"/>
    <n v="40.755702156537801"/>
    <n v="26.691934996766499"/>
    <n v="89"/>
  </r>
  <r>
    <x v="6"/>
    <x v="1"/>
    <x v="0"/>
    <x v="1"/>
    <n v="99.907570672783706"/>
    <n v="112.15632953981201"/>
    <n v="87.658811805755406"/>
    <n v="256"/>
  </r>
  <r>
    <x v="7"/>
    <x v="1"/>
    <x v="0"/>
    <x v="1"/>
    <n v="96.897350013418006"/>
    <n v="108.73921003843699"/>
    <n v="85.055489988398904"/>
    <n v="257"/>
  </r>
  <r>
    <x v="8"/>
    <x v="1"/>
    <x v="0"/>
    <x v="1"/>
    <n v="81.391851469209598"/>
    <n v="92.470487408156302"/>
    <n v="70.313215530262994"/>
    <n v="208"/>
  </r>
  <r>
    <x v="9"/>
    <x v="1"/>
    <x v="0"/>
    <x v="1"/>
    <n v="58.953336829122101"/>
    <n v="68.248991145341506"/>
    <n v="49.657682512902703"/>
    <n v="155"/>
  </r>
  <r>
    <x v="10"/>
    <x v="2"/>
    <x v="0"/>
    <x v="1"/>
    <n v="98.662225118507607"/>
    <n v="110.54425661567799"/>
    <n v="86.780193621337403"/>
    <n v="264"/>
  </r>
  <r>
    <x v="11"/>
    <x v="2"/>
    <x v="0"/>
    <x v="1"/>
    <n v="66.327713325780095"/>
    <n v="76.524011307228605"/>
    <n v="56.1314153443316"/>
    <n v="162"/>
  </r>
  <r>
    <x v="0"/>
    <x v="2"/>
    <x v="0"/>
    <x v="1"/>
    <n v="121.36523713630299"/>
    <n v="134.47819505776201"/>
    <n v="108.25227921484399"/>
    <n v="326"/>
  </r>
  <r>
    <x v="1"/>
    <x v="2"/>
    <x v="0"/>
    <x v="1"/>
    <n v="95.534187362082903"/>
    <n v="107.335819883159"/>
    <n v="83.732554841007001"/>
    <n v="250"/>
  </r>
  <r>
    <x v="2"/>
    <x v="2"/>
    <x v="0"/>
    <x v="1"/>
    <n v="35.275370012575998"/>
    <n v="42.339818831215702"/>
    <n v="28.210921193936301"/>
    <n v="96"/>
  </r>
  <r>
    <x v="3"/>
    <x v="2"/>
    <x v="0"/>
    <x v="1"/>
    <n v="38.499695499053999"/>
    <n v="46.101240288165002"/>
    <n v="30.898150709943"/>
    <n v="99"/>
  </r>
  <r>
    <x v="4"/>
    <x v="2"/>
    <x v="0"/>
    <x v="1"/>
    <n v="70.589964576191903"/>
    <n v="80.629678777307603"/>
    <n v="60.550250375076203"/>
    <n v="190"/>
  </r>
  <r>
    <x v="5"/>
    <x v="2"/>
    <x v="0"/>
    <x v="1"/>
    <n v="34.355904197229101"/>
    <n v="41.350073585342997"/>
    <n v="27.361734809115099"/>
    <n v="93"/>
  </r>
  <r>
    <x v="6"/>
    <x v="2"/>
    <x v="0"/>
    <x v="1"/>
    <n v="29.084893313363999"/>
    <n v="35.586615202100297"/>
    <n v="22.5831714246278"/>
    <n v="77"/>
  </r>
  <r>
    <x v="7"/>
    <x v="2"/>
    <x v="0"/>
    <x v="1"/>
    <n v="35.8445074182684"/>
    <n v="42.953498320200303"/>
    <n v="28.735516516336599"/>
    <n v="98"/>
  </r>
  <r>
    <x v="8"/>
    <x v="2"/>
    <x v="0"/>
    <x v="1"/>
    <n v="31.4431161577563"/>
    <n v="38.177874663471698"/>
    <n v="24.708357652040799"/>
    <n v="84"/>
  </r>
  <r>
    <x v="9"/>
    <x v="2"/>
    <x v="0"/>
    <x v="1"/>
    <n v="49.9000263004774"/>
    <n v="58.2893722587377"/>
    <n v="41.510680342217199"/>
    <n v="136"/>
  </r>
  <r>
    <x v="12"/>
    <x v="3"/>
    <x v="0"/>
    <x v="1"/>
    <n v="88.956621467815197"/>
    <n v="90.912492502514894"/>
    <n v="87.000750433115499"/>
    <n v="7928"/>
  </r>
  <r>
    <x v="0"/>
    <x v="0"/>
    <x v="1"/>
    <x v="1"/>
    <n v="87.532341088925705"/>
    <n v="100.894742325655"/>
    <n v="74.169939852195995"/>
    <n v="172"/>
  </r>
  <r>
    <x v="1"/>
    <x v="0"/>
    <x v="1"/>
    <x v="1"/>
    <n v="723.29008012493"/>
    <n v="762.346297509176"/>
    <n v="684.23386274068298"/>
    <n v="1282"/>
  </r>
  <r>
    <x v="2"/>
    <x v="0"/>
    <x v="1"/>
    <x v="1"/>
    <n v="307.803350722"/>
    <n v="333.92336290697301"/>
    <n v="281.68333853702802"/>
    <n v="544"/>
  </r>
  <r>
    <x v="3"/>
    <x v="0"/>
    <x v="1"/>
    <x v="1"/>
    <n v="49.327153187320498"/>
    <n v="60.284100284917102"/>
    <n v="38.370206089723901"/>
    <n v="83"/>
  </r>
  <r>
    <x v="4"/>
    <x v="0"/>
    <x v="1"/>
    <x v="1"/>
    <n v="7.1714573483513799"/>
    <n v="11.185865044291701"/>
    <n v="3.1570496524110898"/>
    <n v="13"/>
  </r>
  <r>
    <x v="5"/>
    <x v="0"/>
    <x v="1"/>
    <x v="1"/>
    <n v="3.2165365814808999"/>
    <n v="5.8906918682698404"/>
    <n v="0.54238129469196295"/>
    <n v="6"/>
  </r>
  <r>
    <x v="6"/>
    <x v="0"/>
    <x v="1"/>
    <x v="1"/>
    <n v="15.2868907947524"/>
    <n v="21.090832467896"/>
    <n v="9.4829491216088808"/>
    <n v="28"/>
  </r>
  <r>
    <x v="7"/>
    <x v="0"/>
    <x v="1"/>
    <x v="1"/>
    <n v="139.41662875965801"/>
    <n v="156.29224337254999"/>
    <n v="122.54101414676499"/>
    <n v="271"/>
  </r>
  <r>
    <x v="8"/>
    <x v="0"/>
    <x v="1"/>
    <x v="1"/>
    <n v="319.55742434229398"/>
    <n v="345.89102583175401"/>
    <n v="293.22382285283402"/>
    <n v="579"/>
  </r>
  <r>
    <x v="9"/>
    <x v="0"/>
    <x v="1"/>
    <x v="1"/>
    <n v="281.422317660197"/>
    <n v="305.67780624398199"/>
    <n v="257.166829076412"/>
    <n v="529"/>
  </r>
  <r>
    <x v="10"/>
    <x v="1"/>
    <x v="1"/>
    <x v="1"/>
    <n v="471.657985419959"/>
    <n v="502.61075035734399"/>
    <n v="440.70522048257402"/>
    <n v="895"/>
  </r>
  <r>
    <x v="11"/>
    <x v="1"/>
    <x v="1"/>
    <x v="1"/>
    <n v="312.03453770057303"/>
    <n v="338.63666714250002"/>
    <n v="285.43240825864598"/>
    <n v="542"/>
  </r>
  <r>
    <x v="0"/>
    <x v="1"/>
    <x v="1"/>
    <x v="1"/>
    <n v="81.512247377426903"/>
    <n v="94.446683350938201"/>
    <n v="68.577811403915504"/>
    <n v="161"/>
  </r>
  <r>
    <x v="1"/>
    <x v="1"/>
    <x v="1"/>
    <x v="1"/>
    <n v="25.0128657106129"/>
    <n v="32.370032923270998"/>
    <n v="17.655698497954901"/>
    <n v="47"/>
  </r>
  <r>
    <x v="2"/>
    <x v="1"/>
    <x v="1"/>
    <x v="1"/>
    <n v="5.6129382216769397"/>
    <n v="9.0011022278387305"/>
    <n v="2.22477421551516"/>
    <n v="11"/>
  </r>
  <r>
    <x v="3"/>
    <x v="1"/>
    <x v="1"/>
    <x v="1"/>
    <n v="20.8585554640166"/>
    <n v="27.440760876757899"/>
    <n v="14.2763500512752"/>
    <n v="40"/>
  </r>
  <r>
    <x v="4"/>
    <x v="1"/>
    <x v="1"/>
    <x v="1"/>
    <n v="66.128840584648103"/>
    <n v="77.737001350663206"/>
    <n v="54.520679818633099"/>
    <n v="131"/>
  </r>
  <r>
    <x v="5"/>
    <x v="1"/>
    <x v="1"/>
    <x v="1"/>
    <n v="61.688869491359497"/>
    <n v="72.740270100108205"/>
    <n v="50.637468882610797"/>
    <n v="125"/>
  </r>
  <r>
    <x v="6"/>
    <x v="1"/>
    <x v="1"/>
    <x v="1"/>
    <n v="173.06268546099801"/>
    <n v="191.996700913198"/>
    <n v="154.12867000879899"/>
    <n v="332"/>
  </r>
  <r>
    <x v="7"/>
    <x v="1"/>
    <x v="1"/>
    <x v="1"/>
    <n v="167.75174228153"/>
    <n v="186.04049235456799"/>
    <n v="149.46299220849099"/>
    <n v="334"/>
  </r>
  <r>
    <x v="8"/>
    <x v="1"/>
    <x v="1"/>
    <x v="1"/>
    <n v="119.572728510441"/>
    <n v="135.150643947199"/>
    <n v="103.994813073684"/>
    <n v="235"/>
  </r>
  <r>
    <x v="9"/>
    <x v="1"/>
    <x v="1"/>
    <x v="1"/>
    <n v="81.080179067139795"/>
    <n v="93.935254965612003"/>
    <n v="68.225103168667601"/>
    <n v="161"/>
  </r>
  <r>
    <x v="10"/>
    <x v="2"/>
    <x v="1"/>
    <x v="1"/>
    <n v="143.65100072865999"/>
    <n v="161.21341284420001"/>
    <n v="126.08858861312"/>
    <n v="267"/>
  </r>
  <r>
    <x v="11"/>
    <x v="2"/>
    <x v="1"/>
    <x v="1"/>
    <n v="102.325255788859"/>
    <n v="117.66342193416099"/>
    <n v="86.987089643556999"/>
    <n v="178"/>
  </r>
  <r>
    <x v="0"/>
    <x v="2"/>
    <x v="1"/>
    <x v="1"/>
    <n v="187.802975565857"/>
    <n v="207.74915461683901"/>
    <n v="167.85679651487499"/>
    <n v="350"/>
  </r>
  <r>
    <x v="1"/>
    <x v="2"/>
    <x v="1"/>
    <x v="1"/>
    <n v="137.47411784897801"/>
    <n v="154.873090772653"/>
    <n v="120.07514492530299"/>
    <n v="249"/>
  </r>
  <r>
    <x v="2"/>
    <x v="2"/>
    <x v="1"/>
    <x v="1"/>
    <n v="61.670792313326501"/>
    <n v="72.929609138655096"/>
    <n v="50.4119754879979"/>
    <n v="120"/>
  </r>
  <r>
    <x v="3"/>
    <x v="2"/>
    <x v="1"/>
    <x v="1"/>
    <n v="62.632238692334703"/>
    <n v="74.146011329121606"/>
    <n v="51.1184660555477"/>
    <n v="118"/>
  </r>
  <r>
    <x v="4"/>
    <x v="2"/>
    <x v="1"/>
    <x v="1"/>
    <n v="92.559766460265706"/>
    <n v="106.52215798944"/>
    <n v="78.597374931091395"/>
    <n v="176"/>
  </r>
  <r>
    <x v="5"/>
    <x v="2"/>
    <x v="1"/>
    <x v="1"/>
    <n v="61.374593387617701"/>
    <n v="72.602844306700604"/>
    <n v="50.146342468534897"/>
    <n v="120"/>
  </r>
  <r>
    <x v="6"/>
    <x v="2"/>
    <x v="1"/>
    <x v="1"/>
    <n v="49.734243278414297"/>
    <n v="60.088601689172201"/>
    <n v="39.379884867656401"/>
    <n v="93"/>
  </r>
  <r>
    <x v="7"/>
    <x v="2"/>
    <x v="1"/>
    <x v="1"/>
    <n v="49.493457722307603"/>
    <n v="59.738314431633498"/>
    <n v="39.248601012981702"/>
    <n v="94"/>
  </r>
  <r>
    <x v="8"/>
    <x v="2"/>
    <x v="1"/>
    <x v="1"/>
    <n v="53.690664071545001"/>
    <n v="64.377186880005794"/>
    <n v="43.0041412630842"/>
    <n v="101"/>
  </r>
  <r>
    <x v="9"/>
    <x v="2"/>
    <x v="1"/>
    <x v="1"/>
    <n v="73.603368461061393"/>
    <n v="86.057148431661105"/>
    <n v="61.149588490461703"/>
    <n v="140"/>
  </r>
  <r>
    <x v="12"/>
    <x v="3"/>
    <x v="1"/>
    <x v="1"/>
    <n v="133.48814080419601"/>
    <n v="136.37894148940001"/>
    <n v="130.597340118993"/>
    <n v="8527"/>
  </r>
  <r>
    <x v="0"/>
    <x v="0"/>
    <x v="2"/>
    <x v="1"/>
    <n v="65.339650782017998"/>
    <n v="72.791562879970201"/>
    <n v="57.887738684065802"/>
    <n v="297"/>
  </r>
  <r>
    <x v="1"/>
    <x v="0"/>
    <x v="2"/>
    <x v="1"/>
    <n v="584.93638233340596"/>
    <n v="607.17167487329402"/>
    <n v="562.70108979351903"/>
    <n v="2506"/>
  </r>
  <r>
    <x v="2"/>
    <x v="0"/>
    <x v="2"/>
    <x v="1"/>
    <n v="268.67248326451403"/>
    <n v="283.81464370715003"/>
    <n v="253.530322821879"/>
    <n v="1176"/>
  </r>
  <r>
    <x v="3"/>
    <x v="0"/>
    <x v="2"/>
    <x v="1"/>
    <n v="46.698492409714"/>
    <n v="53.241191135018099"/>
    <n v="40.1557936844099"/>
    <n v="197"/>
  </r>
  <r>
    <x v="4"/>
    <x v="0"/>
    <x v="2"/>
    <x v="1"/>
    <n v="8.3994209232489307"/>
    <n v="11.122854561099301"/>
    <n v="5.6759872853985698"/>
    <n v="37"/>
  </r>
  <r>
    <x v="5"/>
    <x v="0"/>
    <x v="2"/>
    <x v="1"/>
    <n v="4.3264434459539798"/>
    <n v="6.28663943375392"/>
    <n v="2.3662474581540298"/>
    <n v="19"/>
  </r>
  <r>
    <x v="6"/>
    <x v="0"/>
    <x v="2"/>
    <x v="1"/>
    <n v="10.136347673226201"/>
    <n v="13.1473077574918"/>
    <n v="7.1253875889606002"/>
    <n v="44"/>
  </r>
  <r>
    <x v="7"/>
    <x v="0"/>
    <x v="2"/>
    <x v="1"/>
    <n v="106.250849432503"/>
    <n v="115.694417212768"/>
    <n v="96.807281652238999"/>
    <n v="487"/>
  </r>
  <r>
    <x v="8"/>
    <x v="0"/>
    <x v="2"/>
    <x v="1"/>
    <n v="247.74880751510801"/>
    <n v="262.44683082327498"/>
    <n v="233.05078420694099"/>
    <n v="1076"/>
  </r>
  <r>
    <x v="9"/>
    <x v="0"/>
    <x v="2"/>
    <x v="1"/>
    <n v="224.756564083369"/>
    <n v="238.48935121752399"/>
    <n v="211.02377694921501"/>
    <n v="1016"/>
  </r>
  <r>
    <x v="10"/>
    <x v="1"/>
    <x v="2"/>
    <x v="1"/>
    <n v="392.42639866206002"/>
    <n v="410.40368245139501"/>
    <n v="374.44911487272498"/>
    <n v="1775"/>
  </r>
  <r>
    <x v="11"/>
    <x v="1"/>
    <x v="2"/>
    <x v="1"/>
    <n v="261.060229622961"/>
    <n v="276.58582186693297"/>
    <n v="245.534637378989"/>
    <n v="1073"/>
  </r>
  <r>
    <x v="0"/>
    <x v="1"/>
    <x v="2"/>
    <x v="1"/>
    <n v="70.568687086885902"/>
    <n v="78.263443920244995"/>
    <n v="62.8739302535269"/>
    <n v="325"/>
  </r>
  <r>
    <x v="1"/>
    <x v="1"/>
    <x v="2"/>
    <x v="1"/>
    <n v="20.628084570522301"/>
    <n v="24.887225182365299"/>
    <n v="16.368943958679399"/>
    <n v="91"/>
  </r>
  <r>
    <x v="2"/>
    <x v="1"/>
    <x v="2"/>
    <x v="1"/>
    <n v="6.0631218397942197"/>
    <n v="8.3202836586303892"/>
    <n v="3.80596002095804"/>
    <n v="28"/>
  </r>
  <r>
    <x v="3"/>
    <x v="1"/>
    <x v="2"/>
    <x v="1"/>
    <n v="14.7242291683405"/>
    <n v="18.288533692906199"/>
    <n v="11.159924643774801"/>
    <n v="66"/>
  </r>
  <r>
    <x v="4"/>
    <x v="1"/>
    <x v="2"/>
    <x v="1"/>
    <n v="45.179841063710697"/>
    <n v="51.325652731754197"/>
    <n v="39.034029395667098"/>
    <n v="209"/>
  </r>
  <r>
    <x v="5"/>
    <x v="1"/>
    <x v="2"/>
    <x v="1"/>
    <n v="45.974657897941"/>
    <n v="52.153637194198801"/>
    <n v="39.7956786016831"/>
    <n v="214"/>
  </r>
  <r>
    <x v="6"/>
    <x v="1"/>
    <x v="2"/>
    <x v="1"/>
    <n v="131.05760110953699"/>
    <n v="141.649704033928"/>
    <n v="120.465498185146"/>
    <n v="588"/>
  </r>
  <r>
    <x v="7"/>
    <x v="1"/>
    <x v="2"/>
    <x v="1"/>
    <n v="127.728611035706"/>
    <n v="138.02323051155699"/>
    <n v="117.43399155985399"/>
    <n v="591"/>
  </r>
  <r>
    <x v="8"/>
    <x v="1"/>
    <x v="2"/>
    <x v="1"/>
    <n v="97.871792458447104"/>
    <n v="106.995743427989"/>
    <n v="88.747841488905607"/>
    <n v="443"/>
  </r>
  <r>
    <x v="9"/>
    <x v="1"/>
    <x v="2"/>
    <x v="1"/>
    <n v="68.107606330088302"/>
    <n v="75.635490919278496"/>
    <n v="60.579721740898101"/>
    <n v="316"/>
  </r>
  <r>
    <x v="10"/>
    <x v="2"/>
    <x v="2"/>
    <x v="1"/>
    <n v="116.465679911808"/>
    <n v="126.35191426647501"/>
    <n v="106.579445557141"/>
    <n v="531"/>
  </r>
  <r>
    <x v="11"/>
    <x v="2"/>
    <x v="2"/>
    <x v="1"/>
    <n v="82.286866869389897"/>
    <n v="91.033232945116794"/>
    <n v="73.5405007936629"/>
    <n v="340"/>
  </r>
  <r>
    <x v="0"/>
    <x v="2"/>
    <x v="2"/>
    <x v="1"/>
    <n v="147.81583582308099"/>
    <n v="158.908570744158"/>
    <n v="136.72310090200301"/>
    <n v="676"/>
  </r>
  <r>
    <x v="1"/>
    <x v="2"/>
    <x v="2"/>
    <x v="1"/>
    <n v="112.67769068179101"/>
    <n v="122.541103755333"/>
    <n v="102.81427760824801"/>
    <n v="499"/>
  </r>
  <r>
    <x v="2"/>
    <x v="2"/>
    <x v="2"/>
    <x v="1"/>
    <n v="46.421117974502501"/>
    <n v="52.624879465671697"/>
    <n v="40.217356483333297"/>
    <n v="216"/>
  </r>
  <r>
    <x v="3"/>
    <x v="2"/>
    <x v="2"/>
    <x v="1"/>
    <n v="47.902610857920401"/>
    <n v="54.289389134130303"/>
    <n v="41.515832581710498"/>
    <n v="217"/>
  </r>
  <r>
    <x v="4"/>
    <x v="2"/>
    <x v="2"/>
    <x v="1"/>
    <n v="78.604701457858297"/>
    <n v="86.661630998907299"/>
    <n v="70.547771916809197"/>
    <n v="366"/>
  </r>
  <r>
    <x v="5"/>
    <x v="2"/>
    <x v="2"/>
    <x v="1"/>
    <n v="45.590456115422299"/>
    <n v="51.727284197047197"/>
    <n v="39.453628033797401"/>
    <n v="213"/>
  </r>
  <r>
    <x v="6"/>
    <x v="2"/>
    <x v="2"/>
    <x v="1"/>
    <n v="37.4134044404489"/>
    <n v="43.0534323972594"/>
    <n v="31.773376483638401"/>
    <n v="170"/>
  </r>
  <r>
    <x v="7"/>
    <x v="2"/>
    <x v="2"/>
    <x v="1"/>
    <n v="40.979811616250501"/>
    <n v="46.790674736036003"/>
    <n v="35.1689484964649"/>
    <n v="192"/>
  </r>
  <r>
    <x v="8"/>
    <x v="2"/>
    <x v="2"/>
    <x v="1"/>
    <n v="40.103654984801601"/>
    <n v="45.894378807613798"/>
    <n v="34.312931161989397"/>
    <n v="185"/>
  </r>
  <r>
    <x v="9"/>
    <x v="2"/>
    <x v="2"/>
    <x v="1"/>
    <n v="59.0709681306504"/>
    <n v="66.049201155723694"/>
    <n v="52.092735105577098"/>
    <n v="276"/>
  </r>
  <r>
    <x v="12"/>
    <x v="3"/>
    <x v="2"/>
    <x v="1"/>
    <n v="107.774714560036"/>
    <n v="109.42093764003"/>
    <n v="106.128491480042"/>
    <n v="16455"/>
  </r>
  <r>
    <x v="0"/>
    <x v="0"/>
    <x v="0"/>
    <x v="2"/>
    <n v="42.699586326723498"/>
    <n v="50.624096961616402"/>
    <n v="34.7750756918307"/>
    <n v="112"/>
  </r>
  <r>
    <x v="1"/>
    <x v="0"/>
    <x v="0"/>
    <x v="2"/>
    <n v="461.48784139180299"/>
    <n v="487.09281465205999"/>
    <n v="435.88286813154599"/>
    <n v="1178"/>
  </r>
  <r>
    <x v="2"/>
    <x v="0"/>
    <x v="0"/>
    <x v="2"/>
    <n v="216.14141428412299"/>
    <n v="233.59720940244699"/>
    <n v="198.68561916579799"/>
    <n v="571"/>
  </r>
  <r>
    <x v="3"/>
    <x v="0"/>
    <x v="0"/>
    <x v="2"/>
    <n v="35.686297841501101"/>
    <n v="43.029425340877197"/>
    <n v="28.343170342125099"/>
    <n v="91"/>
  </r>
  <r>
    <x v="4"/>
    <x v="0"/>
    <x v="0"/>
    <x v="2"/>
    <n v="4.12984950415124"/>
    <n v="6.5763866799147399"/>
    <n v="1.68331232838774"/>
    <n v="11"/>
  </r>
  <r>
    <x v="5"/>
    <x v="0"/>
    <x v="0"/>
    <x v="2"/>
    <n v="3.0518167708877302"/>
    <n v="5.1736779100492001"/>
    <n v="0.92995563172626805"/>
    <n v="8"/>
  </r>
  <r>
    <x v="6"/>
    <x v="0"/>
    <x v="0"/>
    <x v="2"/>
    <n v="4.6174352168847603"/>
    <n v="7.2389737193255099"/>
    <n v="1.9958967144440001"/>
    <n v="12"/>
  </r>
  <r>
    <x v="7"/>
    <x v="0"/>
    <x v="0"/>
    <x v="2"/>
    <n v="71.424312855739302"/>
    <n v="81.641124627737199"/>
    <n v="61.207501083741498"/>
    <n v="188"/>
  </r>
  <r>
    <x v="8"/>
    <x v="0"/>
    <x v="0"/>
    <x v="2"/>
    <n v="167.930634362137"/>
    <n v="183.75556754243499"/>
    <n v="152.10570118184"/>
    <n v="427"/>
  </r>
  <r>
    <x v="9"/>
    <x v="0"/>
    <x v="0"/>
    <x v="2"/>
    <n v="151.86900318911799"/>
    <n v="166.64553455096501"/>
    <n v="137.09247182727"/>
    <n v="402"/>
  </r>
  <r>
    <x v="10"/>
    <x v="1"/>
    <x v="0"/>
    <x v="2"/>
    <n v="285.612455136302"/>
    <n v="305.72050718427101"/>
    <n v="265.50440308833299"/>
    <n v="755"/>
  </r>
  <r>
    <x v="11"/>
    <x v="1"/>
    <x v="0"/>
    <x v="2"/>
    <n v="187.506281438212"/>
    <n v="204.794856654059"/>
    <n v="170.217706222365"/>
    <n v="448"/>
  </r>
  <r>
    <x v="0"/>
    <x v="1"/>
    <x v="0"/>
    <x v="2"/>
    <n v="48.387253654287697"/>
    <n v="56.822393577603101"/>
    <n v="39.9521137309723"/>
    <n v="127"/>
  </r>
  <r>
    <x v="1"/>
    <x v="1"/>
    <x v="0"/>
    <x v="2"/>
    <n v="11.112945163462401"/>
    <n v="15.2464465593686"/>
    <n v="6.9794437675561696"/>
    <n v="28"/>
  </r>
  <r>
    <x v="2"/>
    <x v="1"/>
    <x v="0"/>
    <x v="2"/>
    <n v="4.6620001950281198"/>
    <n v="7.3076621843571203"/>
    <n v="2.0163382056991099"/>
    <n v="12"/>
  </r>
  <r>
    <x v="3"/>
    <x v="1"/>
    <x v="0"/>
    <x v="2"/>
    <n v="7.41282401621483"/>
    <n v="10.8592614622857"/>
    <n v="3.96638657014398"/>
    <n v="18"/>
  </r>
  <r>
    <x v="4"/>
    <x v="1"/>
    <x v="0"/>
    <x v="2"/>
    <n v="25.0638593903413"/>
    <n v="31.186436786540298"/>
    <n v="18.9412819941424"/>
    <n v="65"/>
  </r>
  <r>
    <x v="5"/>
    <x v="1"/>
    <x v="0"/>
    <x v="2"/>
    <n v="27.942035385004498"/>
    <n v="34.332331468351697"/>
    <n v="21.5517393016573"/>
    <n v="74"/>
  </r>
  <r>
    <x v="6"/>
    <x v="1"/>
    <x v="0"/>
    <x v="2"/>
    <n v="83.595963982554494"/>
    <n v="94.811512047367899"/>
    <n v="72.380415917741104"/>
    <n v="214"/>
  </r>
  <r>
    <x v="7"/>
    <x v="1"/>
    <x v="0"/>
    <x v="2"/>
    <n v="80.849206096447404"/>
    <n v="91.657681186920001"/>
    <n v="70.040731005974806"/>
    <n v="215"/>
  </r>
  <r>
    <x v="8"/>
    <x v="1"/>
    <x v="0"/>
    <x v="2"/>
    <n v="61.640376905083102"/>
    <n v="71.305877770278798"/>
    <n v="51.974876039887299"/>
    <n v="157"/>
  </r>
  <r>
    <x v="9"/>
    <x v="1"/>
    <x v="0"/>
    <x v="2"/>
    <n v="46.035622325678702"/>
    <n v="54.254909590488303"/>
    <n v="37.816335060869001"/>
    <n v="121"/>
  </r>
  <r>
    <x v="10"/>
    <x v="2"/>
    <x v="0"/>
    <x v="2"/>
    <n v="62.909362113248498"/>
    <n v="72.391832440704107"/>
    <n v="53.426891785792897"/>
    <n v="169"/>
  </r>
  <r>
    <x v="11"/>
    <x v="2"/>
    <x v="0"/>
    <x v="2"/>
    <n v="37.563414180671103"/>
    <n v="45.233880439699298"/>
    <n v="29.892947921642801"/>
    <n v="92"/>
  </r>
  <r>
    <x v="0"/>
    <x v="2"/>
    <x v="0"/>
    <x v="2"/>
    <n v="66.884575726196204"/>
    <n v="76.604284881196904"/>
    <n v="57.164866571195503"/>
    <n v="181"/>
  </r>
  <r>
    <x v="1"/>
    <x v="2"/>
    <x v="0"/>
    <x v="2"/>
    <n v="55.741234384144001"/>
    <n v="64.767565809723493"/>
    <n v="46.714902958564601"/>
    <n v="146"/>
  </r>
  <r>
    <x v="2"/>
    <x v="2"/>
    <x v="0"/>
    <x v="2"/>
    <n v="18.621006810771298"/>
    <n v="23.741846283563302"/>
    <n v="13.500167337979301"/>
    <n v="51"/>
  </r>
  <r>
    <x v="3"/>
    <x v="2"/>
    <x v="0"/>
    <x v="2"/>
    <n v="26.092385277189599"/>
    <n v="32.354038129562198"/>
    <n v="19.830732424816901"/>
    <n v="67"/>
  </r>
  <r>
    <x v="4"/>
    <x v="2"/>
    <x v="0"/>
    <x v="2"/>
    <n v="40.409774142745"/>
    <n v="48.0071961430057"/>
    <n v="32.812352142484301"/>
    <n v="109"/>
  </r>
  <r>
    <x v="5"/>
    <x v="2"/>
    <x v="0"/>
    <x v="2"/>
    <n v="17.360934554462599"/>
    <n v="22.331523661319601"/>
    <n v="12.390345447605499"/>
    <n v="47"/>
  </r>
  <r>
    <x v="6"/>
    <x v="2"/>
    <x v="0"/>
    <x v="2"/>
    <n v="13.998231604542299"/>
    <n v="18.516794194699699"/>
    <n v="9.4796690143849105"/>
    <n v="37"/>
  </r>
  <r>
    <x v="7"/>
    <x v="2"/>
    <x v="0"/>
    <x v="2"/>
    <n v="22.386711251377701"/>
    <n v="28.019158344850901"/>
    <n v="16.754264157904501"/>
    <n v="61"/>
  </r>
  <r>
    <x v="8"/>
    <x v="2"/>
    <x v="0"/>
    <x v="2"/>
    <n v="17.191997435429801"/>
    <n v="22.168547772014701"/>
    <n v="12.2154470988449"/>
    <n v="46"/>
  </r>
  <r>
    <x v="9"/>
    <x v="2"/>
    <x v="0"/>
    <x v="2"/>
    <n v="32.337851974414399"/>
    <n v="39.063633094952699"/>
    <n v="25.612070853875998"/>
    <n v="89"/>
  </r>
  <r>
    <x v="12"/>
    <x v="3"/>
    <x v="0"/>
    <x v="2"/>
    <n v="70.946027181521401"/>
    <n v="72.693089556879599"/>
    <n v="69.198964806163303"/>
    <n v="6329"/>
  </r>
  <r>
    <x v="0"/>
    <x v="0"/>
    <x v="1"/>
    <x v="2"/>
    <n v="78.725895025811298"/>
    <n v="91.483842108957305"/>
    <n v="65.967947942665305"/>
    <n v="153"/>
  </r>
  <r>
    <x v="1"/>
    <x v="0"/>
    <x v="1"/>
    <x v="2"/>
    <n v="698.47120019695797"/>
    <n v="736.92789507640703"/>
    <n v="660.01450531750902"/>
    <n v="1235"/>
  </r>
  <r>
    <x v="2"/>
    <x v="0"/>
    <x v="1"/>
    <x v="2"/>
    <n v="280.19664408822098"/>
    <n v="305.188501699033"/>
    <n v="255.20478647741001"/>
    <n v="494"/>
  </r>
  <r>
    <x v="3"/>
    <x v="0"/>
    <x v="1"/>
    <x v="2"/>
    <n v="36.292456683096603"/>
    <n v="45.776177431120701"/>
    <n v="26.808735935072399"/>
    <n v="60"/>
  </r>
  <r>
    <x v="4"/>
    <x v="0"/>
    <x v="1"/>
    <x v="2"/>
    <n v="2.8987584621632498"/>
    <n v="5.5143507349855101"/>
    <n v="0.28316618934097798"/>
    <n v="5"/>
  </r>
  <r>
    <x v="5"/>
    <x v="0"/>
    <x v="1"/>
    <x v="2"/>
    <n v="0.48982248868990802"/>
    <n v="1.44978051089524"/>
    <n v="-0.47013553351542198"/>
    <n v="1"/>
  </r>
  <r>
    <x v="6"/>
    <x v="0"/>
    <x v="1"/>
    <x v="2"/>
    <n v="12.834318919903801"/>
    <n v="18.222042144988102"/>
    <n v="7.4465956948195302"/>
    <n v="23"/>
  </r>
  <r>
    <x v="7"/>
    <x v="0"/>
    <x v="1"/>
    <x v="2"/>
    <n v="129.86758209076899"/>
    <n v="146.17980993090501"/>
    <n v="113.555354250634"/>
    <n v="252"/>
  </r>
  <r>
    <x v="8"/>
    <x v="0"/>
    <x v="1"/>
    <x v="2"/>
    <n v="280.06357417684802"/>
    <n v="304.78659333740001"/>
    <n v="255.340555016297"/>
    <n v="507"/>
  </r>
  <r>
    <x v="9"/>
    <x v="0"/>
    <x v="1"/>
    <x v="2"/>
    <n v="237.87197323224601"/>
    <n v="260.24678400251997"/>
    <n v="215.49716246197201"/>
    <n v="446"/>
  </r>
  <r>
    <x v="10"/>
    <x v="1"/>
    <x v="1"/>
    <x v="2"/>
    <n v="420.38931408672698"/>
    <n v="449.72241678660703"/>
    <n v="391.056211386847"/>
    <n v="796"/>
  </r>
  <r>
    <x v="11"/>
    <x v="1"/>
    <x v="1"/>
    <x v="2"/>
    <n v="254.88390344366599"/>
    <n v="278.95768167709599"/>
    <n v="230.81012521023499"/>
    <n v="444"/>
  </r>
  <r>
    <x v="0"/>
    <x v="1"/>
    <x v="1"/>
    <x v="2"/>
    <n v="57.755397672956299"/>
    <n v="68.688331792321307"/>
    <n v="46.822463553591398"/>
    <n v="114"/>
  </r>
  <r>
    <x v="1"/>
    <x v="1"/>
    <x v="1"/>
    <x v="2"/>
    <n v="13.6269710514363"/>
    <n v="18.8854633738617"/>
    <n v="8.3684787290108797"/>
    <n v="27"/>
  </r>
  <r>
    <x v="2"/>
    <x v="1"/>
    <x v="1"/>
    <x v="2"/>
    <n v="3.0752734531247699"/>
    <n v="5.63029990602959"/>
    <n v="0.52024700021994097"/>
    <n v="6"/>
  </r>
  <r>
    <x v="3"/>
    <x v="1"/>
    <x v="1"/>
    <x v="2"/>
    <n v="18.303659273292698"/>
    <n v="24.492020479194998"/>
    <n v="12.115298067390301"/>
    <n v="35"/>
  </r>
  <r>
    <x v="4"/>
    <x v="1"/>
    <x v="1"/>
    <x v="2"/>
    <n v="55.1396605828105"/>
    <n v="65.706746748686896"/>
    <n v="44.572574416934103"/>
    <n v="110"/>
  </r>
  <r>
    <x v="5"/>
    <x v="1"/>
    <x v="1"/>
    <x v="2"/>
    <n v="52.017903334012203"/>
    <n v="62.201691458967701"/>
    <n v="41.834115209056797"/>
    <n v="105"/>
  </r>
  <r>
    <x v="6"/>
    <x v="1"/>
    <x v="1"/>
    <x v="2"/>
    <n v="149.88362784879101"/>
    <n v="167.53959730266601"/>
    <n v="132.22765839491601"/>
    <n v="287"/>
  </r>
  <r>
    <x v="7"/>
    <x v="1"/>
    <x v="1"/>
    <x v="2"/>
    <n v="142.43079276923001"/>
    <n v="159.27638291268701"/>
    <n v="125.585202625774"/>
    <n v="284"/>
  </r>
  <r>
    <x v="8"/>
    <x v="1"/>
    <x v="1"/>
    <x v="2"/>
    <n v="91.002825433173498"/>
    <n v="104.475489853808"/>
    <n v="77.530161012538699"/>
    <n v="182"/>
  </r>
  <r>
    <x v="9"/>
    <x v="1"/>
    <x v="1"/>
    <x v="2"/>
    <n v="60.504382775077701"/>
    <n v="71.564347585563098"/>
    <n v="49.444417964592297"/>
    <n v="121"/>
  </r>
  <r>
    <x v="10"/>
    <x v="2"/>
    <x v="1"/>
    <x v="2"/>
    <n v="99.763471612816403"/>
    <n v="114.499693891406"/>
    <n v="85.027249334227207"/>
    <n v="184"/>
  </r>
  <r>
    <x v="11"/>
    <x v="2"/>
    <x v="1"/>
    <x v="2"/>
    <n v="60.280178570495899"/>
    <n v="72.289596513095603"/>
    <n v="48.270760627896202"/>
    <n v="102"/>
  </r>
  <r>
    <x v="0"/>
    <x v="2"/>
    <x v="1"/>
    <x v="2"/>
    <n v="118.77723355411101"/>
    <n v="134.904374195022"/>
    <n v="102.6500929132"/>
    <n v="216"/>
  </r>
  <r>
    <x v="1"/>
    <x v="2"/>
    <x v="1"/>
    <x v="2"/>
    <n v="77.029843357110806"/>
    <n v="90.374354891071206"/>
    <n v="63.685331823150399"/>
    <n v="134"/>
  </r>
  <r>
    <x v="2"/>
    <x v="2"/>
    <x v="1"/>
    <x v="2"/>
    <n v="33.961634206348002"/>
    <n v="42.431987486409902"/>
    <n v="25.491280926286102"/>
    <n v="65"/>
  </r>
  <r>
    <x v="3"/>
    <x v="2"/>
    <x v="1"/>
    <x v="2"/>
    <n v="37.995664000255601"/>
    <n v="47.250644562201799"/>
    <n v="28.740683438309301"/>
    <n v="68"/>
  </r>
  <r>
    <x v="4"/>
    <x v="2"/>
    <x v="1"/>
    <x v="2"/>
    <n v="47.762748147186002"/>
    <n v="57.863798529217"/>
    <n v="37.661697765154997"/>
    <n v="90"/>
  </r>
  <r>
    <x v="5"/>
    <x v="2"/>
    <x v="1"/>
    <x v="2"/>
    <n v="28.6153886358078"/>
    <n v="36.529201634914997"/>
    <n v="20.701575636700699"/>
    <n v="53"/>
  </r>
  <r>
    <x v="6"/>
    <x v="2"/>
    <x v="1"/>
    <x v="2"/>
    <n v="23.3977123566209"/>
    <n v="30.767867149397802"/>
    <n v="16.027557563844098"/>
    <n v="41"/>
  </r>
  <r>
    <x v="7"/>
    <x v="2"/>
    <x v="1"/>
    <x v="2"/>
    <n v="27.6152119646598"/>
    <n v="35.249681200866398"/>
    <n v="19.980742728453301"/>
    <n v="53"/>
  </r>
  <r>
    <x v="8"/>
    <x v="2"/>
    <x v="1"/>
    <x v="2"/>
    <n v="29.578754785887799"/>
    <n v="37.573362855169798"/>
    <n v="21.584146716605701"/>
    <n v="55"/>
  </r>
  <r>
    <x v="9"/>
    <x v="2"/>
    <x v="1"/>
    <x v="2"/>
    <n v="45.0290237898176"/>
    <n v="54.897827353247699"/>
    <n v="35.160220226387601"/>
    <n v="84"/>
  </r>
  <r>
    <x v="12"/>
    <x v="3"/>
    <x v="1"/>
    <x v="2"/>
    <n v="107.291879872583"/>
    <n v="109.89191441557"/>
    <n v="104.691845329595"/>
    <n v="6832"/>
  </r>
  <r>
    <x v="0"/>
    <x v="0"/>
    <x v="2"/>
    <x v="2"/>
    <n v="58.542248003888702"/>
    <n v="65.612356736225806"/>
    <n v="51.472139271551598"/>
    <n v="265"/>
  </r>
  <r>
    <x v="1"/>
    <x v="0"/>
    <x v="2"/>
    <x v="2"/>
    <n v="563.55666527844903"/>
    <n v="585.40249334406997"/>
    <n v="541.71083721282901"/>
    <n v="2413"/>
  </r>
  <r>
    <x v="2"/>
    <x v="0"/>
    <x v="2"/>
    <x v="2"/>
    <n v="243.841025146443"/>
    <n v="258.29669378250298"/>
    <n v="229.38535651038401"/>
    <n v="1065"/>
  </r>
  <r>
    <x v="3"/>
    <x v="0"/>
    <x v="2"/>
    <x v="2"/>
    <n v="35.930248226248402"/>
    <n v="41.683880239481297"/>
    <n v="30.1766162130155"/>
    <n v="151"/>
  </r>
  <r>
    <x v="4"/>
    <x v="0"/>
    <x v="2"/>
    <x v="2"/>
    <n v="3.6416904330042899"/>
    <n v="5.4382513090123297"/>
    <n v="1.84512955699625"/>
    <n v="16"/>
  </r>
  <r>
    <x v="5"/>
    <x v="0"/>
    <x v="2"/>
    <x v="2"/>
    <n v="2.08903119364455"/>
    <n v="3.4629877335250701"/>
    <n v="0.71507465376404"/>
    <n v="9"/>
  </r>
  <r>
    <x v="6"/>
    <x v="0"/>
    <x v="2"/>
    <x v="2"/>
    <n v="8.0933374471249309"/>
    <n v="10.788407016811799"/>
    <n v="5.3982678774380597"/>
    <n v="35"/>
  </r>
  <r>
    <x v="7"/>
    <x v="0"/>
    <x v="2"/>
    <x v="2"/>
    <n v="96.124861144249294"/>
    <n v="105.11666277549899"/>
    <n v="87.133059513000106"/>
    <n v="440"/>
  </r>
  <r>
    <x v="8"/>
    <x v="0"/>
    <x v="2"/>
    <x v="2"/>
    <n v="215.42936701933701"/>
    <n v="229.16421113053201"/>
    <n v="201.694522908143"/>
    <n v="934"/>
  </r>
  <r>
    <x v="9"/>
    <x v="0"/>
    <x v="2"/>
    <x v="2"/>
    <n v="187.75460702227801"/>
    <n v="200.334344371719"/>
    <n v="175.174869672836"/>
    <n v="848"/>
  </r>
  <r>
    <x v="10"/>
    <x v="1"/>
    <x v="2"/>
    <x v="2"/>
    <n v="343.10042332780699"/>
    <n v="359.95483989329"/>
    <n v="326.24600676232399"/>
    <n v="1551"/>
  </r>
  <r>
    <x v="11"/>
    <x v="1"/>
    <x v="2"/>
    <x v="2"/>
    <n v="216.84702033345701"/>
    <n v="231.02191964748599"/>
    <n v="202.672121019428"/>
    <n v="892"/>
  </r>
  <r>
    <x v="0"/>
    <x v="1"/>
    <x v="2"/>
    <x v="2"/>
    <n v="52.466720001491403"/>
    <n v="59.115311305908598"/>
    <n v="45.818128697074201"/>
    <n v="241"/>
  </r>
  <r>
    <x v="1"/>
    <x v="1"/>
    <x v="2"/>
    <x v="2"/>
    <n v="12.300610675221201"/>
    <n v="15.568141649528799"/>
    <n v="9.0330797009136905"/>
    <n v="55"/>
  </r>
  <r>
    <x v="2"/>
    <x v="1"/>
    <x v="2"/>
    <x v="2"/>
    <n v="3.95230778500795"/>
    <n v="5.7908457358129297"/>
    <n v="2.11376983420298"/>
    <n v="18"/>
  </r>
  <r>
    <x v="3"/>
    <x v="1"/>
    <x v="2"/>
    <x v="2"/>
    <n v="11.771365360339701"/>
    <n v="14.9509909890735"/>
    <n v="8.5917397316058608"/>
    <n v="53"/>
  </r>
  <r>
    <x v="4"/>
    <x v="1"/>
    <x v="2"/>
    <x v="2"/>
    <n v="37.614075379512599"/>
    <n v="43.207171724769502"/>
    <n v="32.020979034255802"/>
    <n v="175"/>
  </r>
  <r>
    <x v="5"/>
    <x v="1"/>
    <x v="2"/>
    <x v="2"/>
    <n v="38.5278931591019"/>
    <n v="44.192179754010603"/>
    <n v="32.863606564193198"/>
    <n v="179"/>
  </r>
  <r>
    <x v="6"/>
    <x v="1"/>
    <x v="2"/>
    <x v="2"/>
    <n v="111.645023221145"/>
    <n v="121.427103252625"/>
    <n v="101.86294318966399"/>
    <n v="501"/>
  </r>
  <r>
    <x v="7"/>
    <x v="1"/>
    <x v="2"/>
    <x v="2"/>
    <n v="107.686168361041"/>
    <n v="117.13746635717401"/>
    <n v="98.234870364908105"/>
    <n v="499"/>
  </r>
  <r>
    <x v="8"/>
    <x v="1"/>
    <x v="2"/>
    <x v="2"/>
    <n v="74.986942827644398"/>
    <n v="82.985117450053707"/>
    <n v="66.988768205235203"/>
    <n v="339"/>
  </r>
  <r>
    <x v="9"/>
    <x v="1"/>
    <x v="2"/>
    <x v="2"/>
    <n v="51.896999914794897"/>
    <n v="58.454659443294403"/>
    <n v="45.339340386295298"/>
    <n v="242"/>
  </r>
  <r>
    <x v="10"/>
    <x v="2"/>
    <x v="2"/>
    <x v="2"/>
    <n v="77.643827185426602"/>
    <n v="85.744338098618002"/>
    <n v="69.543316272235302"/>
    <n v="353"/>
  </r>
  <r>
    <x v="11"/>
    <x v="2"/>
    <x v="2"/>
    <x v="2"/>
    <n v="47.375690776672897"/>
    <n v="54.0559787829174"/>
    <n v="40.695402770428402"/>
    <n v="194"/>
  </r>
  <r>
    <x v="0"/>
    <x v="2"/>
    <x v="2"/>
    <x v="2"/>
    <n v="87.614805907910196"/>
    <n v="96.219626650208099"/>
    <n v="79.009985165612406"/>
    <n v="397"/>
  </r>
  <r>
    <x v="1"/>
    <x v="2"/>
    <x v="2"/>
    <x v="2"/>
    <n v="63.814728815959903"/>
    <n v="71.291839853589394"/>
    <n v="56.337617778330497"/>
    <n v="280"/>
  </r>
  <r>
    <x v="2"/>
    <x v="2"/>
    <x v="2"/>
    <x v="2"/>
    <n v="25.162093815273099"/>
    <n v="29.757038389020298"/>
    <n v="20.5671492415259"/>
    <n v="116"/>
  </r>
  <r>
    <x v="3"/>
    <x v="2"/>
    <x v="2"/>
    <x v="2"/>
    <n v="29.921145872085301"/>
    <n v="34.983853623461101"/>
    <n v="24.8584381207096"/>
    <n v="135"/>
  </r>
  <r>
    <x v="4"/>
    <x v="2"/>
    <x v="2"/>
    <x v="2"/>
    <n v="42.984635401833302"/>
    <n v="48.971163474740997"/>
    <n v="36.998107328925698"/>
    <n v="199"/>
  </r>
  <r>
    <x v="5"/>
    <x v="2"/>
    <x v="2"/>
    <x v="2"/>
    <n v="21.773486392149501"/>
    <n v="26.055699473688001"/>
    <n v="17.491273310611"/>
    <n v="100"/>
  </r>
  <r>
    <x v="6"/>
    <x v="2"/>
    <x v="2"/>
    <x v="2"/>
    <n v="17.533593036084302"/>
    <n v="21.441299844727101"/>
    <n v="13.625886227441599"/>
    <n v="78"/>
  </r>
  <r>
    <x v="7"/>
    <x v="2"/>
    <x v="2"/>
    <x v="2"/>
    <n v="24.401839016379501"/>
    <n v="28.896885592495899"/>
    <n v="19.9067924402631"/>
    <n v="114"/>
  </r>
  <r>
    <x v="8"/>
    <x v="2"/>
    <x v="2"/>
    <x v="2"/>
    <n v="21.9644010391183"/>
    <n v="26.260727731584101"/>
    <n v="17.6680743466524"/>
    <n v="101"/>
  </r>
  <r>
    <x v="9"/>
    <x v="2"/>
    <x v="2"/>
    <x v="2"/>
    <n v="37.030486466192798"/>
    <n v="42.562716058447997"/>
    <n v="31.498256873937599"/>
    <n v="173"/>
  </r>
  <r>
    <x v="12"/>
    <x v="3"/>
    <x v="2"/>
    <x v="2"/>
    <n v="86.338900323692201"/>
    <n v="87.815004500917993"/>
    <n v="84.862796146466394"/>
    <n v="1316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3">
  <r>
    <x v="0"/>
    <x v="0"/>
    <x v="0"/>
    <n v="791"/>
    <n v="1"/>
  </r>
  <r>
    <x v="0"/>
    <x v="0"/>
    <x v="1"/>
    <n v="146"/>
    <n v="0.1845764854614412"/>
  </r>
  <r>
    <x v="0"/>
    <x v="0"/>
    <x v="2"/>
    <n v="93"/>
    <n v="0.11757269279393173"/>
  </r>
  <r>
    <x v="0"/>
    <x v="0"/>
    <x v="3"/>
    <n v="73"/>
    <n v="9.2288242730720602E-2"/>
  </r>
  <r>
    <x v="0"/>
    <x v="0"/>
    <x v="4"/>
    <n v="66"/>
    <n v="8.3438685208596708E-2"/>
  </r>
  <r>
    <x v="0"/>
    <x v="0"/>
    <x v="5"/>
    <n v="54"/>
    <n v="6.8268015170670035E-2"/>
  </r>
  <r>
    <x v="0"/>
    <x v="0"/>
    <x v="6"/>
    <n v="52"/>
    <n v="6.5739570164348921E-2"/>
  </r>
  <r>
    <x v="0"/>
    <x v="1"/>
    <x v="0"/>
    <n v="7137"/>
    <n v="1"/>
  </r>
  <r>
    <x v="0"/>
    <x v="1"/>
    <x v="7"/>
    <n v="2181"/>
    <n v="0.30559058427910885"/>
  </r>
  <r>
    <x v="0"/>
    <x v="1"/>
    <x v="1"/>
    <n v="955"/>
    <n v="0.1338097239736584"/>
  </r>
  <r>
    <x v="0"/>
    <x v="1"/>
    <x v="4"/>
    <n v="623"/>
    <n v="8.7291579094857782E-2"/>
  </r>
  <r>
    <x v="0"/>
    <x v="1"/>
    <x v="6"/>
    <n v="521"/>
    <n v="7.2999859885105781E-2"/>
  </r>
  <r>
    <x v="0"/>
    <x v="1"/>
    <x v="8"/>
    <n v="470"/>
    <n v="6.5854000280229794E-2"/>
  </r>
  <r>
    <x v="0"/>
    <x v="1"/>
    <x v="2"/>
    <n v="395"/>
    <n v="5.5345383214235676E-2"/>
  </r>
  <r>
    <x v="0"/>
    <x v="2"/>
    <x v="0"/>
    <n v="7928"/>
    <n v="1"/>
  </r>
  <r>
    <x v="0"/>
    <x v="2"/>
    <x v="7"/>
    <n v="2186"/>
    <n v="0.27573158425832495"/>
  </r>
  <r>
    <x v="0"/>
    <x v="2"/>
    <x v="1"/>
    <n v="1101"/>
    <n v="0.13887487386478306"/>
  </r>
  <r>
    <x v="0"/>
    <x v="2"/>
    <x v="4"/>
    <n v="689"/>
    <n v="8.6907164480322902E-2"/>
  </r>
  <r>
    <x v="0"/>
    <x v="2"/>
    <x v="6"/>
    <n v="573"/>
    <n v="7.2275479313824414E-2"/>
  </r>
  <r>
    <x v="0"/>
    <x v="2"/>
    <x v="8"/>
    <n v="492"/>
    <n v="6.2058526740665997E-2"/>
  </r>
  <r>
    <x v="0"/>
    <x v="2"/>
    <x v="2"/>
    <n v="488"/>
    <n v="6.1553985872855703E-2"/>
  </r>
  <r>
    <x v="1"/>
    <x v="0"/>
    <x v="0"/>
    <n v="1217"/>
    <n v="1"/>
  </r>
  <r>
    <x v="1"/>
    <x v="0"/>
    <x v="2"/>
    <n v="187"/>
    <n v="0.15365653245686114"/>
  </r>
  <r>
    <x v="1"/>
    <x v="0"/>
    <x v="3"/>
    <n v="148"/>
    <n v="0.12161051766639278"/>
  </r>
  <r>
    <x v="1"/>
    <x v="0"/>
    <x v="4"/>
    <n v="132"/>
    <n v="0.10846343467543139"/>
  </r>
  <r>
    <x v="1"/>
    <x v="0"/>
    <x v="1"/>
    <n v="114"/>
    <n v="9.3672966310599834E-2"/>
  </r>
  <r>
    <x v="1"/>
    <x v="0"/>
    <x v="5"/>
    <n v="111"/>
    <n v="9.1207888249794575E-2"/>
  </r>
  <r>
    <x v="1"/>
    <x v="0"/>
    <x v="6"/>
    <n v="76"/>
    <n v="6.2448644207066556E-2"/>
  </r>
  <r>
    <x v="1"/>
    <x v="1"/>
    <x v="0"/>
    <n v="7310"/>
    <n v="1"/>
  </r>
  <r>
    <x v="1"/>
    <x v="1"/>
    <x v="7"/>
    <n v="1415"/>
    <n v="0.19357045143638851"/>
  </r>
  <r>
    <x v="1"/>
    <x v="1"/>
    <x v="4"/>
    <n v="1391"/>
    <n v="0.19028727770177839"/>
  </r>
  <r>
    <x v="1"/>
    <x v="1"/>
    <x v="1"/>
    <n v="797"/>
    <n v="0.10902872777017784"/>
  </r>
  <r>
    <x v="1"/>
    <x v="1"/>
    <x v="8"/>
    <n v="512"/>
    <n v="7.0041039671682626E-2"/>
  </r>
  <r>
    <x v="1"/>
    <x v="1"/>
    <x v="6"/>
    <n v="502"/>
    <n v="6.8673050615595074E-2"/>
  </r>
  <r>
    <x v="1"/>
    <x v="1"/>
    <x v="2"/>
    <n v="397"/>
    <n v="5.4309165526675786E-2"/>
  </r>
  <r>
    <x v="1"/>
    <x v="2"/>
    <x v="0"/>
    <n v="8527"/>
    <n v="1"/>
  </r>
  <r>
    <x v="1"/>
    <x v="2"/>
    <x v="4"/>
    <n v="1523"/>
    <n v="0.17860912395918846"/>
  </r>
  <r>
    <x v="1"/>
    <x v="2"/>
    <x v="7"/>
    <n v="1420"/>
    <n v="0.16652984637035301"/>
  </r>
  <r>
    <x v="1"/>
    <x v="2"/>
    <x v="1"/>
    <n v="911"/>
    <n v="0.10683710566436026"/>
  </r>
  <r>
    <x v="1"/>
    <x v="2"/>
    <x v="2"/>
    <n v="584"/>
    <n v="6.8488331183300111E-2"/>
  </r>
  <r>
    <x v="1"/>
    <x v="2"/>
    <x v="6"/>
    <n v="578"/>
    <n v="6.7784683945115512E-2"/>
  </r>
  <r>
    <x v="1"/>
    <x v="2"/>
    <x v="8"/>
    <n v="570"/>
    <n v="6.6846487627536061E-2"/>
  </r>
  <r>
    <x v="2"/>
    <x v="0"/>
    <x v="0"/>
    <n v="2008"/>
    <n v="1"/>
  </r>
  <r>
    <x v="2"/>
    <x v="0"/>
    <x v="2"/>
    <n v="280"/>
    <n v="0.1394422310756972"/>
  </r>
  <r>
    <x v="2"/>
    <x v="0"/>
    <x v="1"/>
    <n v="260"/>
    <n v="0.12948207171314741"/>
  </r>
  <r>
    <x v="2"/>
    <x v="0"/>
    <x v="3"/>
    <n v="221"/>
    <n v="0.1100597609561753"/>
  </r>
  <r>
    <x v="2"/>
    <x v="0"/>
    <x v="4"/>
    <n v="198"/>
    <n v="9.8605577689243024E-2"/>
  </r>
  <r>
    <x v="2"/>
    <x v="0"/>
    <x v="5"/>
    <n v="165"/>
    <n v="8.2171314741035853E-2"/>
  </r>
  <r>
    <x v="2"/>
    <x v="0"/>
    <x v="6"/>
    <n v="128"/>
    <n v="6.3745019920318724E-2"/>
  </r>
  <r>
    <x v="2"/>
    <x v="1"/>
    <x v="0"/>
    <n v="14447"/>
    <n v="1"/>
  </r>
  <r>
    <x v="2"/>
    <x v="1"/>
    <x v="7"/>
    <n v="3596"/>
    <n v="0.24890980826469164"/>
  </r>
  <r>
    <x v="2"/>
    <x v="1"/>
    <x v="4"/>
    <n v="2014"/>
    <n v="0.13940610507371773"/>
  </r>
  <r>
    <x v="2"/>
    <x v="1"/>
    <x v="1"/>
    <n v="1752"/>
    <n v="0.12127085208001662"/>
  </r>
  <r>
    <x v="2"/>
    <x v="1"/>
    <x v="6"/>
    <n v="1023"/>
    <n v="7.0810548902886405E-2"/>
  </r>
  <r>
    <x v="2"/>
    <x v="1"/>
    <x v="8"/>
    <n v="982"/>
    <n v="6.7972589464940822E-2"/>
  </r>
  <r>
    <x v="2"/>
    <x v="1"/>
    <x v="2"/>
    <n v="792"/>
    <n v="5.4821070118363673E-2"/>
  </r>
  <r>
    <x v="2"/>
    <x v="2"/>
    <x v="0"/>
    <n v="16455"/>
    <n v="1"/>
  </r>
  <r>
    <x v="2"/>
    <x v="2"/>
    <x v="7"/>
    <n v="3606"/>
    <n v="0.21914311759343663"/>
  </r>
  <r>
    <x v="2"/>
    <x v="2"/>
    <x v="4"/>
    <n v="2212"/>
    <n v="0.134427225767244"/>
  </r>
  <r>
    <x v="2"/>
    <x v="2"/>
    <x v="1"/>
    <n v="2012"/>
    <n v="0.12227286539045883"/>
  </r>
  <r>
    <x v="2"/>
    <x v="2"/>
    <x v="6"/>
    <n v="1151"/>
    <n v="6.9948343968398663E-2"/>
  </r>
  <r>
    <x v="2"/>
    <x v="2"/>
    <x v="2"/>
    <n v="1072"/>
    <n v="6.5147371619568517E-2"/>
  </r>
  <r>
    <x v="2"/>
    <x v="2"/>
    <x v="8"/>
    <n v="1062"/>
    <n v="6.453965360072926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8">
  <location ref="O7:S46" firstHeaderRow="1" firstDataRow="2" firstDataCol="1" rowPageCount="1" colPageCount="1"/>
  <pivotFields count="8">
    <pivotField axis="axisRow" showAll="0">
      <items count="14">
        <item x="10"/>
        <item x="11"/>
        <item x="0"/>
        <item x="1"/>
        <item x="2"/>
        <item x="3"/>
        <item x="4"/>
        <item x="5"/>
        <item x="6"/>
        <item x="7"/>
        <item x="8"/>
        <item x="9"/>
        <item h="1" x="12"/>
        <item t="default"/>
      </items>
    </pivotField>
    <pivotField axis="axisRow" showAll="0">
      <items count="5">
        <item x="0"/>
        <item x="1"/>
        <item x="2"/>
        <item x="3"/>
        <item t="default"/>
      </items>
    </pivotField>
    <pivotField axis="axisCol" showAll="0">
      <items count="4">
        <item x="0"/>
        <item x="1"/>
        <item x="2"/>
        <item t="default"/>
      </items>
    </pivotField>
    <pivotField axis="axisPage" showAll="0">
      <items count="6">
        <item m="1" x="4"/>
        <item x="1"/>
        <item m="1" x="3"/>
        <item x="2"/>
        <item x="0"/>
        <item t="default"/>
      </items>
    </pivotField>
    <pivotField dataField="1" showAll="0"/>
    <pivotField showAll="0"/>
    <pivotField showAll="0"/>
    <pivotField showAll="0"/>
  </pivotFields>
  <rowFields count="2">
    <field x="1"/>
    <field x="0"/>
  </rowFields>
  <rowItems count="38">
    <i>
      <x/>
    </i>
    <i r="1">
      <x v="2"/>
    </i>
    <i r="1">
      <x v="3"/>
    </i>
    <i r="1">
      <x v="4"/>
    </i>
    <i r="1">
      <x v="5"/>
    </i>
    <i r="1">
      <x v="6"/>
    </i>
    <i r="1">
      <x v="7"/>
    </i>
    <i r="1">
      <x v="8"/>
    </i>
    <i r="1">
      <x v="9"/>
    </i>
    <i r="1">
      <x v="10"/>
    </i>
    <i r="1">
      <x v="11"/>
    </i>
    <i>
      <x v="1"/>
    </i>
    <i r="1">
      <x/>
    </i>
    <i r="1">
      <x v="1"/>
    </i>
    <i r="1">
      <x v="2"/>
    </i>
    <i r="1">
      <x v="3"/>
    </i>
    <i r="1">
      <x v="4"/>
    </i>
    <i r="1">
      <x v="5"/>
    </i>
    <i r="1">
      <x v="6"/>
    </i>
    <i r="1">
      <x v="7"/>
    </i>
    <i r="1">
      <x v="8"/>
    </i>
    <i r="1">
      <x v="9"/>
    </i>
    <i r="1">
      <x v="10"/>
    </i>
    <i r="1">
      <x v="11"/>
    </i>
    <i>
      <x v="2"/>
    </i>
    <i r="1">
      <x/>
    </i>
    <i r="1">
      <x v="1"/>
    </i>
    <i r="1">
      <x v="2"/>
    </i>
    <i r="1">
      <x v="3"/>
    </i>
    <i r="1">
      <x v="4"/>
    </i>
    <i r="1">
      <x v="5"/>
    </i>
    <i r="1">
      <x v="6"/>
    </i>
    <i r="1">
      <x v="7"/>
    </i>
    <i r="1">
      <x v="8"/>
    </i>
    <i r="1">
      <x v="9"/>
    </i>
    <i r="1">
      <x v="10"/>
    </i>
    <i r="1">
      <x v="11"/>
    </i>
    <i t="grand">
      <x/>
    </i>
  </rowItems>
  <colFields count="1">
    <field x="2"/>
  </colFields>
  <colItems count="4">
    <i>
      <x/>
    </i>
    <i>
      <x v="1"/>
    </i>
    <i>
      <x v="2"/>
    </i>
    <i t="grand">
      <x/>
    </i>
  </colItems>
  <pageFields count="1">
    <pageField fld="3" item="1" hier="-1"/>
  </pageFields>
  <dataFields count="1">
    <dataField name="Sum of Age-Standardised Rate of Mortality (ASMR)" fld="4" baseField="0" baseItem="0"/>
  </dataFields>
  <chartFormats count="3">
    <chartFormat chart="0" format="223" series="1">
      <pivotArea type="data" outline="0" fieldPosition="0">
        <references count="2">
          <reference field="4294967294" count="1" selected="0">
            <x v="0"/>
          </reference>
          <reference field="2" count="1" selected="0">
            <x v="0"/>
          </reference>
        </references>
      </pivotArea>
    </chartFormat>
    <chartFormat chart="0" format="224" series="1">
      <pivotArea type="data" outline="0" fieldPosition="0">
        <references count="2">
          <reference field="4294967294" count="1" selected="0">
            <x v="0"/>
          </reference>
          <reference field="2" count="1" selected="0">
            <x v="1"/>
          </reference>
        </references>
      </pivotArea>
    </chartFormat>
    <chartFormat chart="0" format="225" series="1">
      <pivotArea type="data" outline="0" fieldPosition="0">
        <references count="2">
          <reference field="4294967294" count="1" selected="0">
            <x v="0"/>
          </reference>
          <reference field="2"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E00-000000000000}" name="PivotTable3" cacheId="1" applyNumberFormats="0" applyBorderFormats="0" applyFontFormats="0" applyPatternFormats="0" applyAlignmentFormats="0" applyWidthHeightFormats="1" dataCaption="Values" updatedVersion="8" minRefreshableVersion="3" useAutoFormatting="1" createdVersion="6" indent="0" outline="1" outlineData="1" multipleFieldFilters="0" chartFormat="5">
  <location ref="M4:N35" firstHeaderRow="1" firstDataRow="1" firstDataCol="1"/>
  <pivotFields count="5">
    <pivotField axis="axisRow" showAll="0">
      <items count="5">
        <item x="0"/>
        <item h="1" m="1" x="3"/>
        <item x="1"/>
        <item h="1" x="2"/>
        <item t="default"/>
      </items>
    </pivotField>
    <pivotField axis="axisRow" showAll="0">
      <items count="4">
        <item x="0"/>
        <item x="1"/>
        <item h="1" x="2"/>
        <item t="default"/>
      </items>
    </pivotField>
    <pivotField axis="axisRow" showAll="0" sortType="ascending">
      <items count="11">
        <item h="1" x="0"/>
        <item x="8"/>
        <item x="1"/>
        <item x="5"/>
        <item x="7"/>
        <item m="1" x="9"/>
        <item x="6"/>
        <item x="4"/>
        <item x="2"/>
        <item x="3"/>
        <item t="default"/>
      </items>
      <autoSortScope>
        <pivotArea dataOnly="0" outline="0" fieldPosition="0">
          <references count="1">
            <reference field="4294967294" count="1" selected="0">
              <x v="0"/>
            </reference>
          </references>
        </pivotArea>
      </autoSortScope>
    </pivotField>
    <pivotField dataField="1" showAll="0"/>
    <pivotField showAll="0"/>
  </pivotFields>
  <rowFields count="3">
    <field x="0"/>
    <field x="1"/>
    <field x="2"/>
  </rowFields>
  <rowItems count="31">
    <i>
      <x/>
    </i>
    <i r="1">
      <x/>
    </i>
    <i r="2">
      <x v="6"/>
    </i>
    <i r="2">
      <x v="3"/>
    </i>
    <i r="2">
      <x v="7"/>
    </i>
    <i r="2">
      <x v="9"/>
    </i>
    <i r="2">
      <x v="8"/>
    </i>
    <i r="2">
      <x v="2"/>
    </i>
    <i r="1">
      <x v="1"/>
    </i>
    <i r="2">
      <x v="8"/>
    </i>
    <i r="2">
      <x v="1"/>
    </i>
    <i r="2">
      <x v="6"/>
    </i>
    <i r="2">
      <x v="7"/>
    </i>
    <i r="2">
      <x v="2"/>
    </i>
    <i r="2">
      <x v="4"/>
    </i>
    <i>
      <x v="2"/>
    </i>
    <i r="1">
      <x/>
    </i>
    <i r="2">
      <x v="6"/>
    </i>
    <i r="2">
      <x v="3"/>
    </i>
    <i r="2">
      <x v="2"/>
    </i>
    <i r="2">
      <x v="7"/>
    </i>
    <i r="2">
      <x v="9"/>
    </i>
    <i r="2">
      <x v="8"/>
    </i>
    <i r="1">
      <x v="1"/>
    </i>
    <i r="2">
      <x v="8"/>
    </i>
    <i r="2">
      <x v="6"/>
    </i>
    <i r="2">
      <x v="1"/>
    </i>
    <i r="2">
      <x v="2"/>
    </i>
    <i r="2">
      <x v="7"/>
    </i>
    <i r="2">
      <x v="4"/>
    </i>
    <i t="grand">
      <x/>
    </i>
  </rowItems>
  <colItems count="1">
    <i/>
  </colItems>
  <dataFields count="1">
    <dataField name="Sum of Deaths involving COVID-19" fld="3" baseField="0" baseItem="0"/>
  </dataFields>
  <chartFormats count="1">
    <chartFormat chart="0" format="3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_of_contents" displayName="Table_of_contents" ref="A4:B17" totalsRowShown="0" headerRowDxfId="187" dataDxfId="186">
  <autoFilter ref="A4:B17" xr:uid="{00000000-0009-0000-0100-000002000000}">
    <filterColumn colId="0" hiddenButton="1"/>
    <filterColumn colId="1" hiddenButton="1"/>
  </autoFilter>
  <tableColumns count="2">
    <tableColumn id="1" xr3:uid="{00000000-0010-0000-0000-000001000000}" name="Worksheet name" dataDxfId="185"/>
    <tableColumn id="2" xr3:uid="{00000000-0010-0000-0000-000002000000}" name="Worksheet title" dataDxfId="184" dataCellStyle="Hyperlink"/>
  </tableColumns>
  <tableStyleInfo name="TableStyleLight15"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_m8_intermediate_zone_deaths" displayName="tab_m8_intermediate_zone_deaths" ref="A5:F1285" totalsRowShown="0" headerRowDxfId="76" dataDxfId="74" headerRowBorderDxfId="75" tableBorderDxfId="73">
  <autoFilter ref="A5:F1285" xr:uid="{00000000-0009-0000-0100-000009000000}"/>
  <sortState xmlns:xlrd2="http://schemas.microsoft.com/office/spreadsheetml/2017/richdata2" ref="A6:F1285">
    <sortCondition descending="1" ref="F5:F1285"/>
  </sortState>
  <tableColumns count="6">
    <tableColumn id="24" xr3:uid="{00000000-0010-0000-0900-000018000000}" name="Intermediate Zone code" dataDxfId="72"/>
    <tableColumn id="1" xr3:uid="{00000000-0010-0000-0900-000001000000}" name="Name of Intermediate Zone" dataDxfId="71"/>
    <tableColumn id="2" xr3:uid="{00000000-0010-0000-0900-000002000000}" name="Local authority" dataDxfId="70"/>
    <tableColumn id="7" xr3:uid="{00000000-0010-0000-0900-000007000000}" name="Population (mid-2021)" dataDxfId="69"/>
    <tableColumn id="3" xr3:uid="{00000000-0010-0000-0900-000003000000}" name="Deaths" dataDxfId="68"/>
    <tableColumn id="4" xr3:uid="{00000000-0010-0000-0900-000004000000}" name="Crude rate of mortality per 100,000 population" dataDxfId="6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_m9_wider_covid_related_WHO_codes" displayName="tab_m9_wider_covid_related_WHO_codes" ref="A5:P40" totalsRowCount="1" headerRowDxfId="66" dataDxfId="64" totalsRowDxfId="62" headerRowBorderDxfId="65" tableBorderDxfId="63" totalsRowBorderDxfId="61">
  <autoFilter ref="A5:P39" xr:uid="{00000000-0009-0000-0100-00000A000000}"/>
  <tableColumns count="16">
    <tableColumn id="24" xr3:uid="{00000000-0010-0000-0A00-000018000000}" name="Month of death_x000a__x000a_" totalsRowLabel="Total" dataDxfId="60" totalsRowDxfId="59"/>
    <tableColumn id="13" xr3:uid="{00000000-0010-0000-0A00-00000D000000}" name="Year of death_x000a__x000a_" totalsRowLabel="Total" dataDxfId="58" totalsRowDxfId="57"/>
    <tableColumn id="3" xr3:uid="{00000000-0010-0000-0A00-000003000000}" name="COVID-19, virus identified (U07.1)_x000a__x000a__x000a__x000a__x000a__x000a__x000a_Mentioned" totalsRowFunction="sum" dataDxfId="56" totalsRowDxfId="55"/>
    <tableColumn id="4" xr3:uid="{00000000-0010-0000-0A00-000004000000}" name="COVID-19, virus identified (U07.1)_x000a__x000a__x000a__x000a__x000a__x000a__x000a_Underlying cause" totalsRowFunction="sum" dataDxfId="54" totalsRowDxfId="53"/>
    <tableColumn id="5" xr3:uid="{00000000-0010-0000-0A00-000005000000}" name="COVID-19, virus not identified (U07.2)_x000a__x000a__x000a__x000a__x000a__x000a_Mentioned" totalsRowFunction="sum" dataDxfId="52" totalsRowDxfId="51"/>
    <tableColumn id="11" xr3:uid="{00000000-0010-0000-0A00-00000B000000}" name="COVID-19, virus not identified (U07.2)_x000a__x000a__x000a__x000a__x000a__x000a_Underlying cause" totalsRowFunction="sum" dataDxfId="50" totalsRowDxfId="49"/>
    <tableColumn id="10" xr3:uid="{00000000-0010-0000-0A00-00000A000000}" name="Personal history of COVID-19, unspecified (U08.9)_x000a__x000a__x000a__x000a__x000a_Mentioned" totalsRowFunction="sum" dataDxfId="48" totalsRowDxfId="47"/>
    <tableColumn id="9" xr3:uid="{00000000-0010-0000-0A00-000009000000}" name="Personal history of COVID-19, unspecified (U08.9)_x000a__x000a__x000a__x000a__x000a_Underlying cause" totalsRowLabel="not applicable" dataDxfId="46" totalsRowDxfId="45"/>
    <tableColumn id="14" xr3:uid="{00000000-0010-0000-0A00-00000E000000}" name="Post COVID-19 condition, unspecified (U09.9)_x000a__x000a__x000a__x000a__x000a_Mentioned" totalsRowFunction="sum" dataDxfId="44" totalsRowDxfId="43"/>
    <tableColumn id="15" xr3:uid="{00000000-0010-0000-0A00-00000F000000}" name="Post COVID-19 condition, unspecified (U09.9)_x000a__x000a__x000a__x000a__x000a_Underlying cause" totalsRowLabel="not applicable" dataDxfId="42" totalsRowDxfId="41"/>
    <tableColumn id="8" xr3:uid="{00000000-0010-0000-0A00-000008000000}" name="Multisystem inflammatory syndrome associated with COVID-19, unspecified (U10.9)_x000a__x000a_Mentioned" totalsRowFunction="sum" dataDxfId="40" totalsRowDxfId="39"/>
    <tableColumn id="7" xr3:uid="{00000000-0010-0000-0A00-000007000000}" name="Multisystem inflammatory syndrome associated with COVID-19, unspecified (U10.9)_x000a__x000a_Underlying cause" totalsRowLabel="not applicable" dataDxfId="38" totalsRowDxfId="37"/>
    <tableColumn id="2" xr3:uid="{00000000-0010-0000-0A00-000002000000}" name="Need for immunisation against COVID-19, unspecified (U11.9)_x000a__x000a__x000a__x000a_Mentioned" totalsRowFunction="sum" dataDxfId="36" totalsRowDxfId="35"/>
    <tableColumn id="1" xr3:uid="{00000000-0010-0000-0A00-000001000000}" name="Need for immunisation against COVID-19, unspecified (U11.9)_x000a__x000a__x000a__x000a_Underlying cause" totalsRowLabel="not applicable" dataDxfId="34" totalsRowDxfId="33"/>
    <tableColumn id="12" xr3:uid="{00000000-0010-0000-0A00-00000C000000}" name="COVID-19vaccines causing adverse effects in therapeutic use, unspecified (U12.9)_x000a__x000a_Mentioned" totalsRowFunction="sum" dataDxfId="32" totalsRowDxfId="31"/>
    <tableColumn id="6" xr3:uid="{00000000-0010-0000-0A00-000006000000}" name="COVID-19vaccines causing adverse effects in therapeutic use, unspecified (U12.9)_x000a__x000a_Underlying cause" totalsRowFunction="sum" dataDxfId="30" totalsRowDxfId="2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_m10_leading_cause_month" displayName="tab_m10_leading_cause_month" ref="A5:G180" totalsRowShown="0" headerRowDxfId="28" dataDxfId="26" headerRowBorderDxfId="27" tableBorderDxfId="25">
  <autoFilter ref="A5:G180" xr:uid="{00000000-0009-0000-0100-00000B000000}"/>
  <sortState xmlns:xlrd2="http://schemas.microsoft.com/office/spreadsheetml/2017/richdata2" ref="A6:G180">
    <sortCondition ref="B6:B180"/>
    <sortCondition ref="A6:A180" customList="January,February,March,April,May,June,July,August,September,October,November,December"/>
    <sortCondition ref="C6:C180"/>
  </sortState>
  <tableColumns count="7">
    <tableColumn id="24" xr3:uid="{00000000-0010-0000-0B00-000018000000}" name="Month of death" dataDxfId="24"/>
    <tableColumn id="1" xr3:uid="{00000000-0010-0000-0B00-000001000000}" name="Year of death" dataDxfId="23"/>
    <tableColumn id="2" xr3:uid="{00000000-0010-0000-0B00-000002000000}" name="Rank" dataDxfId="22"/>
    <tableColumn id="3" xr3:uid="{00000000-0010-0000-0B00-000003000000}" name="ICD-10 codes" dataDxfId="21"/>
    <tableColumn id="6" xr3:uid="{00000000-0010-0000-0B00-000006000000}" name="Cause" dataDxfId="20"/>
    <tableColumn id="4" xr3:uid="{00000000-0010-0000-0B00-000004000000}" name="Deaths" dataDxfId="19"/>
    <tableColumn id="5" xr3:uid="{00000000-0010-0000-0B00-000005000000}" name="Percentage of all deaths that month" dataDxfId="18" dataCellStyle="Normal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_m11_preexisting_condition" displayName="tab_m11_preexisting_condition" ref="A5:E250" totalsRowShown="0" headerRowDxfId="17" dataDxfId="15" headerRowBorderDxfId="16" tableBorderDxfId="14">
  <autoFilter ref="A5:E250" xr:uid="{00000000-0009-0000-0100-00000C000000}"/>
  <sortState xmlns:xlrd2="http://schemas.microsoft.com/office/spreadsheetml/2017/richdata2" ref="A6:E250">
    <sortCondition ref="B6:B250"/>
    <sortCondition ref="A6:A250" customList="January,February,March,April,May,June,July,August,September,October,November,December"/>
    <sortCondition descending="1" ref="D6:D250"/>
  </sortState>
  <tableColumns count="5">
    <tableColumn id="24" xr3:uid="{00000000-0010-0000-0C00-000018000000}" name="Month of death" dataDxfId="13"/>
    <tableColumn id="1" xr3:uid="{00000000-0010-0000-0C00-000001000000}" name="Year of death" dataDxfId="12"/>
    <tableColumn id="2" xr3:uid="{00000000-0010-0000-0C00-000002000000}" name="Pre-existing condition" dataDxfId="11"/>
    <tableColumn id="3" xr3:uid="{00000000-0010-0000-0C00-000003000000}" name="Deaths involving COVID-19" dataDxfId="10"/>
    <tableColumn id="6" xr3:uid="{00000000-0010-0000-0C00-000006000000}" name="Percentage of all COVID-19 deaths that month" dataDxfId="9"/>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_m12_preexisting_condition_age_sex" displayName="tab_m12_preexisting_condition_age_sex" ref="A5:E68" totalsRowShown="0" headerRowDxfId="8" dataDxfId="6" headerRowBorderDxfId="7" tableBorderDxfId="5">
  <autoFilter ref="A5:E68" xr:uid="{00000000-0009-0000-0100-00000D000000}"/>
  <sortState xmlns:xlrd2="http://schemas.microsoft.com/office/spreadsheetml/2017/richdata2" ref="A6:E68">
    <sortCondition ref="A6:A68"/>
    <sortCondition ref="B6:B68"/>
    <sortCondition descending="1" ref="D6:D68"/>
  </sortState>
  <tableColumns count="5">
    <tableColumn id="24" xr3:uid="{00000000-0010-0000-0D00-000018000000}" name="Sex" dataDxfId="4"/>
    <tableColumn id="1" xr3:uid="{00000000-0010-0000-0D00-000001000000}" name="Age Group" dataDxfId="3"/>
    <tableColumn id="2" xr3:uid="{00000000-0010-0000-0D00-000002000000}" name="Pre-existing condition" dataDxfId="2"/>
    <tableColumn id="3" xr3:uid="{00000000-0010-0000-0D00-000003000000}" name="Deaths involving COVID-19" dataDxfId="1"/>
    <tableColumn id="5" xr3:uid="{00000000-0010-0000-0D00-000005000000}" name="Percentage of all COVID-19 deaths in age/sex group that month"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Notes" displayName="Notes" ref="A5:D25" totalsRowShown="0" headerRowDxfId="183" dataDxfId="182">
  <autoFilter ref="A5:D25" xr:uid="{00000000-0009-0000-0100-000003000000}"/>
  <tableColumns count="4">
    <tableColumn id="1" xr3:uid="{00000000-0010-0000-0100-000001000000}" name="Note number" dataDxfId="181"/>
    <tableColumn id="2" xr3:uid="{00000000-0010-0000-0100-000002000000}" name="Note text" dataDxfId="180"/>
    <tableColumn id="3" xr3:uid="{00000000-0010-0000-0100-000003000000}" name="Related tables" dataDxfId="179"/>
    <tableColumn id="4" xr3:uid="{00000000-0010-0000-0100-000004000000}" name="Link for more information" dataDxfId="178"/>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2000000}" name="tab_m1_asmr_rates_of_mortality_scotland_cause" displayName="tab_m1_asmr_rates_of_mortality_scotland_cause" ref="A5:H320" totalsRowShown="0" headerRowDxfId="177" dataDxfId="175" headerRowBorderDxfId="176" tableBorderDxfId="174">
  <autoFilter ref="A5:H320" xr:uid="{00000000-0009-0000-0100-00001A000000}"/>
  <sortState xmlns:xlrd2="http://schemas.microsoft.com/office/spreadsheetml/2017/richdata2" ref="A6:H320">
    <sortCondition ref="D6:D320"/>
    <sortCondition ref="C6:C320"/>
    <sortCondition ref="B6:B320"/>
    <sortCondition ref="A6:A320" customList="January,February,March,April,May,June,July,August,September,October,November,December"/>
  </sortState>
  <tableColumns count="8">
    <tableColumn id="24" xr3:uid="{00000000-0010-0000-0200-000018000000}" name="Month of occurrence" dataDxfId="173"/>
    <tableColumn id="7" xr3:uid="{00000000-0010-0000-0200-000007000000}" name="Year of occurrence" dataDxfId="172"/>
    <tableColumn id="1" xr3:uid="{00000000-0010-0000-0200-000001000000}" name="Sex" dataDxfId="171"/>
    <tableColumn id="2" xr3:uid="{00000000-0010-0000-0200-000002000000}" name="Cause" dataDxfId="170"/>
    <tableColumn id="3" xr3:uid="{00000000-0010-0000-0200-000003000000}" name="Age-Standardised Rate of Mortality (ASMR)" dataDxfId="169"/>
    <tableColumn id="4" xr3:uid="{00000000-0010-0000-0200-000004000000}" name="Upper Confidence Interval" dataDxfId="168"/>
    <tableColumn id="5" xr3:uid="{00000000-0010-0000-0200-000005000000}" name="Lower Confidence Interval" dataDxfId="167"/>
    <tableColumn id="6" xr3:uid="{00000000-0010-0000-0200-000006000000}" name="Deaths" dataDxfId="166"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_m2_age_specific_rates_of_mortality_scotland" displayName="tab_m2_age_specific_rates_of_mortality_scotland" ref="A5:Y635" totalsRowShown="0" headerRowDxfId="165" dataDxfId="163" headerRowBorderDxfId="164" tableBorderDxfId="162">
  <autoFilter ref="A5:Y635" xr:uid="{00000000-0009-0000-0100-000001000000}"/>
  <sortState xmlns:xlrd2="http://schemas.microsoft.com/office/spreadsheetml/2017/richdata2" ref="A6:Y635">
    <sortCondition ref="E6:E635"/>
    <sortCondition ref="D6:D635"/>
    <sortCondition ref="C6:C635"/>
    <sortCondition ref="B6:B635"/>
    <sortCondition ref="A6:A635" customList="January,February,March,April,May,June,July,August,September,October,November,December"/>
  </sortState>
  <tableColumns count="25">
    <tableColumn id="24" xr3:uid="{00000000-0010-0000-0300-000018000000}" name="Month of occurrence" dataDxfId="161"/>
    <tableColumn id="23" xr3:uid="{00000000-0010-0000-0300-000017000000}" name="Year of occurrence" dataDxfId="160"/>
    <tableColumn id="1" xr3:uid="{00000000-0010-0000-0300-000001000000}" name="Sex" dataDxfId="159"/>
    <tableColumn id="2" xr3:uid="{00000000-0010-0000-0300-000002000000}" name="Cause" dataDxfId="158"/>
    <tableColumn id="7" xr3:uid="{00000000-0010-0000-0300-000007000000}" name="Measure" dataDxfId="157"/>
    <tableColumn id="3" xr3:uid="{00000000-0010-0000-0300-000003000000}" name="Age 0" dataDxfId="156"/>
    <tableColumn id="25" xr3:uid="{00000000-0010-0000-0300-000019000000}" name="Age 1-4" dataDxfId="155"/>
    <tableColumn id="4" xr3:uid="{00000000-0010-0000-0300-000004000000}" name="Age 5-9" dataDxfId="154"/>
    <tableColumn id="5" xr3:uid="{00000000-0010-0000-0300-000005000000}" name="Age 10-14" dataDxfId="153"/>
    <tableColumn id="6" xr3:uid="{00000000-0010-0000-0300-000006000000}" name="Age 15-19" dataDxfId="152"/>
    <tableColumn id="8" xr3:uid="{00000000-0010-0000-0300-000008000000}" name="Age 20-24" dataDxfId="151"/>
    <tableColumn id="9" xr3:uid="{00000000-0010-0000-0300-000009000000}" name="Age 25-29" dataDxfId="150"/>
    <tableColumn id="10" xr3:uid="{00000000-0010-0000-0300-00000A000000}" name="Age 30-34" dataDxfId="149"/>
    <tableColumn id="11" xr3:uid="{00000000-0010-0000-0300-00000B000000}" name="Age 35-39" dataDxfId="148"/>
    <tableColumn id="12" xr3:uid="{00000000-0010-0000-0300-00000C000000}" name="Age 40-44" dataDxfId="147"/>
    <tableColumn id="13" xr3:uid="{00000000-0010-0000-0300-00000D000000}" name="Age 45-49" dataDxfId="146"/>
    <tableColumn id="14" xr3:uid="{00000000-0010-0000-0300-00000E000000}" name="Age 50-54" dataDxfId="145"/>
    <tableColumn id="15" xr3:uid="{00000000-0010-0000-0300-00000F000000}" name="Age 55-59" dataDxfId="144"/>
    <tableColumn id="16" xr3:uid="{00000000-0010-0000-0300-000010000000}" name="Age 60-64" dataDxfId="143"/>
    <tableColumn id="17" xr3:uid="{00000000-0010-0000-0300-000011000000}" name="Age 65-69" dataDxfId="142"/>
    <tableColumn id="18" xr3:uid="{00000000-0010-0000-0300-000012000000}" name="Age 70-74" dataDxfId="141"/>
    <tableColumn id="19" xr3:uid="{00000000-0010-0000-0300-000013000000}" name="Age 75-79" dataDxfId="140"/>
    <tableColumn id="20" xr3:uid="{00000000-0010-0000-0300-000014000000}" name="Age 80-84" dataDxfId="139"/>
    <tableColumn id="21" xr3:uid="{00000000-0010-0000-0300-000015000000}" name="Age 85-89" dataDxfId="138"/>
    <tableColumn id="22" xr3:uid="{00000000-0010-0000-0300-000016000000}" name="Age 90 or more" dataDxfId="13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_m3_simd_deprivation" displayName="tab_m3_simd_deprivation" ref="A5:I35" totalsRowShown="0" headerRowDxfId="136" dataDxfId="134" headerRowBorderDxfId="135" tableBorderDxfId="133">
  <autoFilter ref="A5:I35" xr:uid="{00000000-0009-0000-0100-000004000000}"/>
  <sortState xmlns:xlrd2="http://schemas.microsoft.com/office/spreadsheetml/2017/richdata2" ref="A6:I35">
    <sortCondition descending="1" ref="C6:C35"/>
    <sortCondition ref="D6:D35"/>
    <sortCondition ref="A6:A35"/>
  </sortState>
  <tableColumns count="9">
    <tableColumn id="24" xr3:uid="{00000000-0010-0000-0400-000018000000}" name="SIMD quintile" dataDxfId="132"/>
    <tableColumn id="9" xr3:uid="{00000000-0010-0000-0400-000009000000}" name="Quintile description" dataDxfId="131"/>
    <tableColumn id="1" xr3:uid="{00000000-0010-0000-0400-000001000000}" name="Sex" dataDxfId="130"/>
    <tableColumn id="2" xr3:uid="{00000000-0010-0000-0400-000002000000}" name="Cause" dataDxfId="129"/>
    <tableColumn id="3" xr3:uid="{00000000-0010-0000-0400-000003000000}" name="Age-Standardised Rate of Mortality (ASMR)" dataDxfId="128"/>
    <tableColumn id="4" xr3:uid="{00000000-0010-0000-0400-000004000000}" name="Upper Confidence Interval Limit" dataDxfId="127"/>
    <tableColumn id="5" xr3:uid="{00000000-0010-0000-0400-000005000000}" name="Lower Confidence Interval Limit" dataDxfId="126"/>
    <tableColumn id="7" xr3:uid="{00000000-0010-0000-0400-000007000000}" name="Confidence interval" dataDxfId="125"/>
    <tableColumn id="6" xr3:uid="{00000000-0010-0000-0400-000006000000}" name="Deaths" dataDxfId="12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_m4_urban_rural" displayName="tab_m4_urban_rural" ref="A5:I41" totalsRowShown="0" headerRowDxfId="123" dataDxfId="121" headerRowBorderDxfId="122" tableBorderDxfId="120">
  <autoFilter ref="A5:I41" xr:uid="{00000000-0009-0000-0100-000005000000}"/>
  <sortState xmlns:xlrd2="http://schemas.microsoft.com/office/spreadsheetml/2017/richdata2" ref="A6:I41">
    <sortCondition ref="D6:D41"/>
    <sortCondition ref="C6:C41"/>
    <sortCondition ref="A6:A41"/>
  </sortState>
  <tableColumns count="9">
    <tableColumn id="24" xr3:uid="{00000000-0010-0000-0500-000018000000}" name="Urban Rural Classification" dataDxfId="119"/>
    <tableColumn id="8" xr3:uid="{00000000-0010-0000-0500-000008000000}" name="Urban Rural Description" dataDxfId="118"/>
    <tableColumn id="1" xr3:uid="{00000000-0010-0000-0500-000001000000}" name="Sex" dataDxfId="117"/>
    <tableColumn id="2" xr3:uid="{00000000-0010-0000-0500-000002000000}" name="Cause" dataDxfId="116"/>
    <tableColumn id="3" xr3:uid="{00000000-0010-0000-0500-000003000000}" name="Age-Standardised Rate of Mortality (ASMR)" dataDxfId="115"/>
    <tableColumn id="4" xr3:uid="{00000000-0010-0000-0500-000004000000}" name="Upper Confidence Interval Limit" dataDxfId="114"/>
    <tableColumn id="5" xr3:uid="{00000000-0010-0000-0500-000005000000}" name="Lower Confidence Interval Limit" dataDxfId="113"/>
    <tableColumn id="7" xr3:uid="{00000000-0010-0000-0500-000007000000}" name="Confidence interval" dataDxfId="112"/>
    <tableColumn id="6" xr3:uid="{00000000-0010-0000-0500-000006000000}" name="Deaths" dataDxfId="11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_m5_health_boards" displayName="tab_m5_health_boards" ref="A5:H302" totalsRowShown="0" headerRowDxfId="110" dataDxfId="108" headerRowBorderDxfId="109" tableBorderDxfId="107">
  <autoFilter ref="A5:H302" xr:uid="{00000000-0009-0000-0100-000007000000}"/>
  <sortState xmlns:xlrd2="http://schemas.microsoft.com/office/spreadsheetml/2017/richdata2" ref="A6:H302">
    <sortCondition ref="C6:C302" customList="COVID-19 mentioned,COVID-19 underlying cause,All causes"/>
    <sortCondition descending="1" ref="B6:B302"/>
    <sortCondition ref="A6:A302"/>
  </sortState>
  <tableColumns count="8">
    <tableColumn id="24" xr3:uid="{00000000-0010-0000-0600-000018000000}" name="Council area" dataDxfId="106"/>
    <tableColumn id="1" xr3:uid="{00000000-0010-0000-0600-000001000000}" name="Sex" dataDxfId="105"/>
    <tableColumn id="2" xr3:uid="{00000000-0010-0000-0600-000002000000}" name="Cause" dataDxfId="104"/>
    <tableColumn id="3" xr3:uid="{00000000-0010-0000-0600-000003000000}" name="Age-Standardised Rate of Mortality (ASMR)" dataDxfId="103"/>
    <tableColumn id="4" xr3:uid="{00000000-0010-0000-0600-000004000000}" name="Upper Confidence Interval Limit" dataDxfId="102"/>
    <tableColumn id="5" xr3:uid="{00000000-0010-0000-0600-000005000000}" name="Lower Confidence Interval Limit" dataDxfId="101"/>
    <tableColumn id="7" xr3:uid="{00000000-0010-0000-0600-000007000000}" name="Confidence interval" dataDxfId="100">
      <calculatedColumnFormula>tab_m5_health_boards[[#This Row],[Upper Confidence Interval Limit]]-tab_m5_health_boards[[#This Row],[Age-Standardised Rate of Mortality (ASMR)]]</calculatedColumnFormula>
    </tableColumn>
    <tableColumn id="6" xr3:uid="{00000000-0010-0000-0600-000006000000}" name="Deaths" dataDxfId="9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_m6_councils" displayName="tab_m6_councils" ref="A5:H140" totalsRowShown="0" headerRowDxfId="98" dataDxfId="96" headerRowBorderDxfId="97" tableBorderDxfId="95">
  <autoFilter ref="A5:H140" xr:uid="{00000000-0009-0000-0100-000006000000}"/>
  <sortState xmlns:xlrd2="http://schemas.microsoft.com/office/spreadsheetml/2017/richdata2" ref="A6:H140">
    <sortCondition ref="C6:C140" customList="COVID-19 mentioned,COVID-19 underlying cause,All causes"/>
    <sortCondition descending="1" ref="B6:B140"/>
    <sortCondition ref="A6:A140"/>
  </sortState>
  <tableColumns count="8">
    <tableColumn id="24" xr3:uid="{00000000-0010-0000-0700-000018000000}" name="Health board" dataDxfId="94"/>
    <tableColumn id="1" xr3:uid="{00000000-0010-0000-0700-000001000000}" name="Sex" dataDxfId="93"/>
    <tableColumn id="2" xr3:uid="{00000000-0010-0000-0700-000002000000}" name="Cause" dataDxfId="92"/>
    <tableColumn id="3" xr3:uid="{00000000-0010-0000-0700-000003000000}" name="Age-Standardised Rate of Mortality (ASMR)" dataDxfId="91"/>
    <tableColumn id="4" xr3:uid="{00000000-0010-0000-0700-000004000000}" name="Upper Confidence Interval Limit" dataDxfId="90"/>
    <tableColumn id="5" xr3:uid="{00000000-0010-0000-0700-000005000000}" name="Lower Confidence Interval Limit" dataDxfId="89"/>
    <tableColumn id="7" xr3:uid="{00000000-0010-0000-0700-000007000000}" name="Confidence interval" dataDxfId="88">
      <calculatedColumnFormula>tab_m6_councils[[#This Row],[Upper Confidence Interval Limit]]-tab_m6_councils[[#This Row],[Age-Standardised Rate of Mortality (ASMR)]]</calculatedColumnFormula>
    </tableColumn>
    <tableColumn id="6" xr3:uid="{00000000-0010-0000-0700-000006000000}" name="Deaths" dataDxfId="87"/>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_m7_occupation_deaths" displayName="tab_m7_occupation_deaths" ref="A5:F79" totalsRowShown="0" headerRowDxfId="86" dataDxfId="84" headerRowBorderDxfId="85" tableBorderDxfId="83">
  <autoFilter ref="A5:F79" xr:uid="{00000000-0009-0000-0100-000008000000}"/>
  <tableColumns count="6">
    <tableColumn id="24" xr3:uid="{00000000-0010-0000-0800-000018000000}" name="SOC Group" dataDxfId="82"/>
    <tableColumn id="2" xr3:uid="{00000000-0010-0000-0800-000002000000}" name="Cause" dataDxfId="81"/>
    <tableColumn id="3" xr3:uid="{00000000-0010-0000-0800-000003000000}" name="Age-Standardised Rate of Mortality (ASMR)" dataDxfId="80"/>
    <tableColumn id="4" xr3:uid="{00000000-0010-0000-0800-000004000000}" name="Lower Confidence Limit" dataDxfId="79"/>
    <tableColumn id="5" xr3:uid="{00000000-0010-0000-0800-000005000000}" name="Upper Confidence Limit" dataDxfId="78"/>
    <tableColumn id="6" xr3:uid="{00000000-0010-0000-0800-000006000000}" name="Deaths" dataDxfId="77"/>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ivotTable" Target="../pivotTables/pivotTable2.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ausesofdeath/bulletins/coronaviruscovid19relateddeathsbyoccupationenglandandwales/deathsregistereduptoandincluding20april2020" TargetMode="External"/><Relationship Id="rId2" Type="http://schemas.openxmlformats.org/officeDocument/2006/relationships/hyperlink" Target="https://www.ons.gov.uk/methodology/classificationsandstandards/standardoccupationalclassificationsoc/soc2010/soc2010volume1structureanddescriptionsofunitgroups" TargetMode="External"/><Relationship Id="rId1" Type="http://schemas.openxmlformats.org/officeDocument/2006/relationships/hyperlink" Target="https://www.gov.scot/publications/scottish-government-urban-rural-classification-2016/"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0"/>
  <sheetViews>
    <sheetView tabSelected="1" zoomScaleNormal="100" workbookViewId="0"/>
  </sheetViews>
  <sheetFormatPr defaultColWidth="8.6640625" defaultRowHeight="15" x14ac:dyDescent="0.25"/>
  <cols>
    <col min="1" max="1" width="161.6640625" style="5" customWidth="1"/>
    <col min="2" max="16384" width="8.6640625" style="5"/>
  </cols>
  <sheetData>
    <row r="1" spans="1:1" ht="15.6" x14ac:dyDescent="0.3">
      <c r="A1" s="33" t="s">
        <v>39</v>
      </c>
    </row>
    <row r="2" spans="1:1" s="4" customFormat="1" x14ac:dyDescent="0.25">
      <c r="A2" s="5" t="s">
        <v>2847</v>
      </c>
    </row>
    <row r="3" spans="1:1" s="4" customFormat="1" ht="25.2" customHeight="1" x14ac:dyDescent="0.3">
      <c r="A3" s="34" t="s">
        <v>1</v>
      </c>
    </row>
    <row r="4" spans="1:1" s="4" customFormat="1" x14ac:dyDescent="0.25">
      <c r="A4" s="23" t="s">
        <v>2848</v>
      </c>
    </row>
    <row r="5" spans="1:1" s="4" customFormat="1" ht="25.2" customHeight="1" x14ac:dyDescent="0.3">
      <c r="A5" s="34" t="s">
        <v>8</v>
      </c>
    </row>
    <row r="6" spans="1:1" s="4" customFormat="1" x14ac:dyDescent="0.25">
      <c r="A6" s="23" t="s">
        <v>2829</v>
      </c>
    </row>
    <row r="7" spans="1:1" s="4" customFormat="1" ht="25.2" customHeight="1" x14ac:dyDescent="0.3">
      <c r="A7" s="34" t="s">
        <v>14</v>
      </c>
    </row>
    <row r="8" spans="1:1" s="4" customFormat="1" x14ac:dyDescent="0.25">
      <c r="A8" s="16" t="s">
        <v>40</v>
      </c>
    </row>
    <row r="9" spans="1:1" s="4" customFormat="1" ht="25.2" customHeight="1" x14ac:dyDescent="0.3">
      <c r="A9" s="34" t="s">
        <v>9</v>
      </c>
    </row>
    <row r="10" spans="1:1" s="4" customFormat="1" x14ac:dyDescent="0.25">
      <c r="A10" s="23" t="s">
        <v>0</v>
      </c>
    </row>
    <row r="11" spans="1:1" s="4" customFormat="1" ht="25.2" customHeight="1" x14ac:dyDescent="0.3">
      <c r="A11" s="34" t="s">
        <v>10</v>
      </c>
    </row>
    <row r="12" spans="1:1" s="4" customFormat="1" x14ac:dyDescent="0.25">
      <c r="A12" s="23" t="s">
        <v>21</v>
      </c>
    </row>
    <row r="13" spans="1:1" s="4" customFormat="1" ht="25.2" customHeight="1" x14ac:dyDescent="0.3">
      <c r="A13" s="34" t="s">
        <v>2</v>
      </c>
    </row>
    <row r="14" spans="1:1" s="4" customFormat="1" x14ac:dyDescent="0.25">
      <c r="A14" s="23" t="s">
        <v>33</v>
      </c>
    </row>
    <row r="15" spans="1:1" s="4" customFormat="1" ht="30" x14ac:dyDescent="0.25">
      <c r="A15" s="27" t="s">
        <v>36</v>
      </c>
    </row>
    <row r="16" spans="1:1" s="4" customFormat="1" x14ac:dyDescent="0.25">
      <c r="A16" s="23" t="s">
        <v>32</v>
      </c>
    </row>
    <row r="17" spans="1:1" s="4" customFormat="1" x14ac:dyDescent="0.25">
      <c r="A17" s="23" t="s">
        <v>34</v>
      </c>
    </row>
    <row r="18" spans="1:1" s="4" customFormat="1" ht="30" x14ac:dyDescent="0.25">
      <c r="A18" s="23" t="s">
        <v>35</v>
      </c>
    </row>
    <row r="19" spans="1:1" x14ac:dyDescent="0.25">
      <c r="A19" s="5" t="s">
        <v>22</v>
      </c>
    </row>
    <row r="20" spans="1:1" ht="25.2" customHeight="1" x14ac:dyDescent="0.3">
      <c r="A20" s="32" t="s">
        <v>2849</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9"/>
  <sheetViews>
    <sheetView zoomScaleNormal="100" workbookViewId="0"/>
  </sheetViews>
  <sheetFormatPr defaultColWidth="9.33203125" defaultRowHeight="15.6" x14ac:dyDescent="0.3"/>
  <cols>
    <col min="1" max="1" width="74.6640625" style="7" customWidth="1"/>
    <col min="2" max="2" width="26" style="7" customWidth="1"/>
    <col min="3" max="3" width="16.6640625" style="7" customWidth="1"/>
    <col min="4" max="4" width="16.6640625" style="41" customWidth="1"/>
    <col min="5" max="5" width="16.6640625" style="40" customWidth="1"/>
    <col min="6" max="6" width="16.6640625" style="7" customWidth="1"/>
    <col min="7" max="16384" width="9.33203125" style="7"/>
  </cols>
  <sheetData>
    <row r="1" spans="1:6" s="4" customFormat="1" x14ac:dyDescent="0.3">
      <c r="A1" s="3" t="s">
        <v>2794</v>
      </c>
      <c r="D1" s="35"/>
      <c r="E1" s="13"/>
    </row>
    <row r="2" spans="1:6" s="4" customFormat="1" ht="15" x14ac:dyDescent="0.25">
      <c r="A2" s="5" t="s">
        <v>2850</v>
      </c>
      <c r="D2" s="35"/>
      <c r="E2" s="13"/>
    </row>
    <row r="3" spans="1:6" s="4" customFormat="1" ht="15" x14ac:dyDescent="0.25">
      <c r="A3" s="5" t="s">
        <v>16</v>
      </c>
      <c r="D3" s="35"/>
      <c r="E3" s="13"/>
    </row>
    <row r="4" spans="1:6" s="4" customFormat="1" ht="30" customHeight="1" x14ac:dyDescent="0.25">
      <c r="A4" s="6" t="s">
        <v>20</v>
      </c>
      <c r="D4" s="35"/>
      <c r="E4" s="13"/>
    </row>
    <row r="5" spans="1:6" ht="95.1" customHeight="1" thickBot="1" x14ac:dyDescent="0.35">
      <c r="A5" s="81" t="s">
        <v>70</v>
      </c>
      <c r="B5" s="82" t="s">
        <v>46</v>
      </c>
      <c r="C5" s="43" t="s">
        <v>42</v>
      </c>
      <c r="D5" s="84" t="s">
        <v>2816</v>
      </c>
      <c r="E5" s="85" t="s">
        <v>2815</v>
      </c>
      <c r="F5" s="85" t="s">
        <v>41</v>
      </c>
    </row>
    <row r="6" spans="1:6" ht="30" customHeight="1" x14ac:dyDescent="0.3">
      <c r="A6" s="10" t="s">
        <v>2676</v>
      </c>
      <c r="B6" s="12" t="s">
        <v>2711</v>
      </c>
      <c r="C6" s="54">
        <v>215.414137169247</v>
      </c>
      <c r="D6" s="55">
        <v>203.73858283766899</v>
      </c>
      <c r="E6" s="56">
        <v>227.08969150082601</v>
      </c>
      <c r="F6" s="1">
        <v>1482</v>
      </c>
    </row>
    <row r="7" spans="1:6" ht="16.2" customHeight="1" x14ac:dyDescent="0.3">
      <c r="A7" s="10" t="s">
        <v>2677</v>
      </c>
      <c r="B7" s="12" t="s">
        <v>2711</v>
      </c>
      <c r="C7" s="57">
        <v>114.50407068705699</v>
      </c>
      <c r="D7" s="58">
        <v>108.676480753193</v>
      </c>
      <c r="E7" s="56">
        <v>120.33166062092199</v>
      </c>
      <c r="F7" s="2">
        <v>1627</v>
      </c>
    </row>
    <row r="8" spans="1:6" ht="16.2" customHeight="1" x14ac:dyDescent="0.3">
      <c r="A8" s="10" t="s">
        <v>2678</v>
      </c>
      <c r="B8" s="12" t="s">
        <v>2711</v>
      </c>
      <c r="C8" s="57">
        <v>178.53828627402601</v>
      </c>
      <c r="D8" s="58">
        <v>168.79183010129299</v>
      </c>
      <c r="E8" s="56">
        <v>188.284742446759</v>
      </c>
      <c r="F8" s="2">
        <v>1473</v>
      </c>
    </row>
    <row r="9" spans="1:6" ht="16.2" customHeight="1" x14ac:dyDescent="0.3">
      <c r="A9" s="10" t="s">
        <v>2679</v>
      </c>
      <c r="B9" s="12" t="s">
        <v>2711</v>
      </c>
      <c r="C9" s="57">
        <v>202.490593484893</v>
      </c>
      <c r="D9" s="58">
        <v>191.678010686097</v>
      </c>
      <c r="E9" s="56">
        <v>213.303176283689</v>
      </c>
      <c r="F9" s="2">
        <v>1373</v>
      </c>
    </row>
    <row r="10" spans="1:6" ht="16.2" customHeight="1" x14ac:dyDescent="0.3">
      <c r="A10" s="10" t="s">
        <v>2680</v>
      </c>
      <c r="B10" s="12" t="s">
        <v>2711</v>
      </c>
      <c r="C10" s="57">
        <v>631.47714869686899</v>
      </c>
      <c r="D10" s="58">
        <v>611.707465960072</v>
      </c>
      <c r="E10" s="56">
        <v>651.24683143366599</v>
      </c>
      <c r="F10" s="2">
        <v>3969</v>
      </c>
    </row>
    <row r="11" spans="1:6" ht="16.2" customHeight="1" x14ac:dyDescent="0.3">
      <c r="A11" s="10" t="s">
        <v>2681</v>
      </c>
      <c r="B11" s="12" t="s">
        <v>2711</v>
      </c>
      <c r="C11" s="57">
        <v>321.65683757243897</v>
      </c>
      <c r="D11" s="58">
        <v>307.92155654454399</v>
      </c>
      <c r="E11" s="56">
        <v>335.39211860033498</v>
      </c>
      <c r="F11" s="2">
        <v>2128</v>
      </c>
    </row>
    <row r="12" spans="1:6" ht="16.2" customHeight="1" x14ac:dyDescent="0.3">
      <c r="A12" s="10" t="s">
        <v>2682</v>
      </c>
      <c r="B12" s="12" t="s">
        <v>2711</v>
      </c>
      <c r="C12" s="57">
        <v>318.72003442196899</v>
      </c>
      <c r="D12" s="58">
        <v>300.93197002809399</v>
      </c>
      <c r="E12" s="56">
        <v>336.50809881584303</v>
      </c>
      <c r="F12" s="2">
        <v>1263</v>
      </c>
    </row>
    <row r="13" spans="1:6" ht="16.2" customHeight="1" x14ac:dyDescent="0.3">
      <c r="A13" s="10" t="s">
        <v>2683</v>
      </c>
      <c r="B13" s="12" t="s">
        <v>2711</v>
      </c>
      <c r="C13" s="57">
        <v>616.90177357022901</v>
      </c>
      <c r="D13" s="58">
        <v>593.31521506317995</v>
      </c>
      <c r="E13" s="56">
        <v>640.48833207727796</v>
      </c>
      <c r="F13" s="2">
        <v>2750</v>
      </c>
    </row>
    <row r="14" spans="1:6" ht="16.2" customHeight="1" x14ac:dyDescent="0.3">
      <c r="A14" s="10" t="s">
        <v>2684</v>
      </c>
      <c r="B14" s="12" t="s">
        <v>2711</v>
      </c>
      <c r="C14" s="57">
        <v>621.54405488601105</v>
      </c>
      <c r="D14" s="58">
        <v>600.54424834995598</v>
      </c>
      <c r="E14" s="56">
        <v>642.54386142206602</v>
      </c>
      <c r="F14" s="2">
        <v>3540</v>
      </c>
    </row>
    <row r="15" spans="1:6" ht="16.2" customHeight="1" x14ac:dyDescent="0.3">
      <c r="A15" s="10" t="s">
        <v>2685</v>
      </c>
      <c r="B15" s="12" t="s">
        <v>2711</v>
      </c>
      <c r="C15" s="57">
        <v>176.19651960988699</v>
      </c>
      <c r="D15" s="58">
        <v>163.23444886586901</v>
      </c>
      <c r="E15" s="56">
        <v>189.158590353905</v>
      </c>
      <c r="F15" s="2">
        <v>825</v>
      </c>
    </row>
    <row r="16" spans="1:6" ht="16.2" customHeight="1" x14ac:dyDescent="0.3">
      <c r="A16" s="10" t="s">
        <v>2686</v>
      </c>
      <c r="B16" s="12" t="s">
        <v>2711</v>
      </c>
      <c r="C16" s="57">
        <v>317.84833812144802</v>
      </c>
      <c r="D16" s="58">
        <v>291.215607624195</v>
      </c>
      <c r="E16" s="56">
        <v>344.48106861870099</v>
      </c>
      <c r="F16" s="2">
        <v>657</v>
      </c>
    </row>
    <row r="17" spans="1:6" ht="16.2" customHeight="1" x14ac:dyDescent="0.3">
      <c r="A17" s="10" t="s">
        <v>2687</v>
      </c>
      <c r="B17" s="12" t="s">
        <v>2711</v>
      </c>
      <c r="C17" s="57">
        <v>128.17351430263801</v>
      </c>
      <c r="D17" s="58">
        <v>114.483262870583</v>
      </c>
      <c r="E17" s="56">
        <v>141.86376573469201</v>
      </c>
      <c r="F17" s="2">
        <v>408</v>
      </c>
    </row>
    <row r="18" spans="1:6" ht="16.2" customHeight="1" x14ac:dyDescent="0.3">
      <c r="A18" s="10" t="s">
        <v>2688</v>
      </c>
      <c r="B18" s="12" t="s">
        <v>2711</v>
      </c>
      <c r="C18" s="57">
        <v>127.929951697907</v>
      </c>
      <c r="D18" s="58">
        <v>114.842487133601</v>
      </c>
      <c r="E18" s="56">
        <v>141.017416262213</v>
      </c>
      <c r="F18" s="2">
        <v>437</v>
      </c>
    </row>
    <row r="19" spans="1:6" ht="16.2" customHeight="1" x14ac:dyDescent="0.3">
      <c r="A19" s="10" t="s">
        <v>2689</v>
      </c>
      <c r="B19" s="12" t="s">
        <v>2711</v>
      </c>
      <c r="C19" s="57">
        <v>107.469694857254</v>
      </c>
      <c r="D19" s="56">
        <v>95.120381004469195</v>
      </c>
      <c r="E19" s="56">
        <v>119.819008710039</v>
      </c>
      <c r="F19" s="17">
        <v>331</v>
      </c>
    </row>
    <row r="20" spans="1:6" ht="16.2" customHeight="1" x14ac:dyDescent="0.3">
      <c r="A20" s="10" t="s">
        <v>2690</v>
      </c>
      <c r="B20" s="12" t="s">
        <v>2711</v>
      </c>
      <c r="C20" s="57">
        <v>108.191182779416</v>
      </c>
      <c r="D20" s="59">
        <v>98.066689238745099</v>
      </c>
      <c r="E20" s="56">
        <v>118.315676320088</v>
      </c>
      <c r="F20" s="14">
        <v>451</v>
      </c>
    </row>
    <row r="21" spans="1:6" ht="16.2" customHeight="1" x14ac:dyDescent="0.3">
      <c r="A21" s="10" t="s">
        <v>2691</v>
      </c>
      <c r="B21" s="12" t="s">
        <v>2711</v>
      </c>
      <c r="C21" s="57">
        <v>149.93506526332001</v>
      </c>
      <c r="D21" s="59">
        <v>128.53768009657699</v>
      </c>
      <c r="E21" s="56">
        <v>171.332450430064</v>
      </c>
      <c r="F21" s="14">
        <v>208</v>
      </c>
    </row>
    <row r="22" spans="1:6" ht="16.2" customHeight="1" x14ac:dyDescent="0.3">
      <c r="A22" s="10" t="s">
        <v>2692</v>
      </c>
      <c r="B22" s="12" t="s">
        <v>2711</v>
      </c>
      <c r="C22" s="57">
        <v>149.384747163539</v>
      </c>
      <c r="D22" s="59">
        <v>127.910802824622</v>
      </c>
      <c r="E22" s="56">
        <v>170.858691502456</v>
      </c>
      <c r="F22" s="14">
        <v>193</v>
      </c>
    </row>
    <row r="23" spans="1:6" ht="16.2" customHeight="1" x14ac:dyDescent="0.3">
      <c r="A23" s="10" t="s">
        <v>2693</v>
      </c>
      <c r="B23" s="12" t="s">
        <v>2711</v>
      </c>
      <c r="C23" s="60">
        <v>697.60474647419596</v>
      </c>
      <c r="D23" s="59">
        <v>524.05693241098504</v>
      </c>
      <c r="E23" s="56">
        <v>871.15256053740802</v>
      </c>
      <c r="F23" s="14">
        <v>149</v>
      </c>
    </row>
    <row r="24" spans="1:6" ht="16.2" customHeight="1" x14ac:dyDescent="0.3">
      <c r="A24" s="10" t="s">
        <v>2694</v>
      </c>
      <c r="B24" s="12" t="s">
        <v>2711</v>
      </c>
      <c r="C24" s="60">
        <v>266.49520000053701</v>
      </c>
      <c r="D24" s="59">
        <v>236.187106550073</v>
      </c>
      <c r="E24" s="56">
        <v>296.80329345100103</v>
      </c>
      <c r="F24" s="14">
        <v>320</v>
      </c>
    </row>
    <row r="25" spans="1:6" ht="16.2" customHeight="1" x14ac:dyDescent="0.3">
      <c r="A25" s="10" t="s">
        <v>2695</v>
      </c>
      <c r="B25" s="12" t="s">
        <v>2711</v>
      </c>
      <c r="C25" s="60">
        <v>163.56574861568501</v>
      </c>
      <c r="D25" s="59">
        <v>149.10977264078701</v>
      </c>
      <c r="E25" s="56">
        <v>178.02172459058301</v>
      </c>
      <c r="F25" s="14">
        <v>603</v>
      </c>
    </row>
    <row r="26" spans="1:6" ht="16.2" customHeight="1" x14ac:dyDescent="0.3">
      <c r="A26" s="10" t="s">
        <v>2696</v>
      </c>
      <c r="B26" s="12" t="s">
        <v>2711</v>
      </c>
      <c r="C26" s="60">
        <v>203.50376070448399</v>
      </c>
      <c r="D26" s="59">
        <v>191.33006216106401</v>
      </c>
      <c r="E26" s="56">
        <v>215.67745924790401</v>
      </c>
      <c r="F26" s="14">
        <v>1094</v>
      </c>
    </row>
    <row r="27" spans="1:6" ht="16.2" customHeight="1" x14ac:dyDescent="0.3">
      <c r="A27" s="10" t="s">
        <v>2697</v>
      </c>
      <c r="B27" s="12" t="s">
        <v>2711</v>
      </c>
      <c r="C27" s="61">
        <v>225.68328593949701</v>
      </c>
      <c r="D27" s="59">
        <v>197.128700994621</v>
      </c>
      <c r="E27" s="56">
        <v>254.237870884373</v>
      </c>
      <c r="F27" s="14">
        <v>279</v>
      </c>
    </row>
    <row r="28" spans="1:6" ht="16.2" customHeight="1" x14ac:dyDescent="0.3">
      <c r="A28" s="10" t="s">
        <v>2698</v>
      </c>
      <c r="B28" s="12" t="s">
        <v>2711</v>
      </c>
      <c r="C28" s="60">
        <v>526.71874104169501</v>
      </c>
      <c r="D28" s="59">
        <v>476.03753230580401</v>
      </c>
      <c r="E28" s="56">
        <v>577.39994977758602</v>
      </c>
      <c r="F28" s="14">
        <v>483</v>
      </c>
    </row>
    <row r="29" spans="1:6" ht="16.2" customHeight="1" x14ac:dyDescent="0.3">
      <c r="A29" s="10" t="s">
        <v>2699</v>
      </c>
      <c r="B29" s="12" t="s">
        <v>2711</v>
      </c>
      <c r="C29" s="60">
        <v>572.26656665151097</v>
      </c>
      <c r="D29" s="59">
        <v>538.43139344253802</v>
      </c>
      <c r="E29" s="56">
        <v>606.10173986048403</v>
      </c>
      <c r="F29" s="14">
        <v>1109</v>
      </c>
    </row>
    <row r="30" spans="1:6" ht="16.2" customHeight="1" x14ac:dyDescent="0.3">
      <c r="A30" s="10" t="s">
        <v>2700</v>
      </c>
      <c r="B30" s="12" t="s">
        <v>2711</v>
      </c>
      <c r="C30" s="60">
        <v>726.71433174874301</v>
      </c>
      <c r="D30" s="59">
        <v>689.22869176496204</v>
      </c>
      <c r="E30" s="56">
        <v>764.19997173252398</v>
      </c>
      <c r="F30" s="14">
        <v>1470</v>
      </c>
    </row>
    <row r="31" spans="1:6" ht="16.2" customHeight="1" x14ac:dyDescent="0.3">
      <c r="A31" s="10" t="s">
        <v>2701</v>
      </c>
      <c r="B31" s="12" t="s">
        <v>2711</v>
      </c>
      <c r="C31" s="57">
        <v>761.32624640721099</v>
      </c>
      <c r="D31" s="59">
        <v>709.24377081271302</v>
      </c>
      <c r="E31" s="56">
        <v>813.40872200170895</v>
      </c>
      <c r="F31" s="14">
        <v>907</v>
      </c>
    </row>
    <row r="32" spans="1:6" ht="16.2" customHeight="1" x14ac:dyDescent="0.3">
      <c r="A32" s="10" t="s">
        <v>2702</v>
      </c>
      <c r="B32" s="12" t="s">
        <v>2711</v>
      </c>
      <c r="C32" s="60">
        <v>294.93489237314299</v>
      </c>
      <c r="D32" s="59">
        <v>280.521705775432</v>
      </c>
      <c r="E32" s="56">
        <v>309.348078970855</v>
      </c>
      <c r="F32" s="14">
        <v>1636</v>
      </c>
    </row>
    <row r="33" spans="1:6" ht="16.2" customHeight="1" x14ac:dyDescent="0.3">
      <c r="A33" s="10" t="s">
        <v>2703</v>
      </c>
      <c r="B33" s="12" t="s">
        <v>2711</v>
      </c>
      <c r="C33" s="60">
        <v>493.28424912218497</v>
      </c>
      <c r="D33" s="59">
        <v>448.27588642516099</v>
      </c>
      <c r="E33" s="56">
        <v>538.29261181920901</v>
      </c>
      <c r="F33" s="14">
        <v>492</v>
      </c>
    </row>
    <row r="34" spans="1:6" ht="16.2" customHeight="1" x14ac:dyDescent="0.3">
      <c r="A34" s="10" t="s">
        <v>2704</v>
      </c>
      <c r="B34" s="12" t="s">
        <v>2711</v>
      </c>
      <c r="C34" s="57">
        <v>364.92371847232403</v>
      </c>
      <c r="D34" s="59">
        <v>341.67976362361401</v>
      </c>
      <c r="E34" s="56">
        <v>388.16767332103399</v>
      </c>
      <c r="F34" s="14">
        <v>971</v>
      </c>
    </row>
    <row r="35" spans="1:6" ht="16.2" customHeight="1" x14ac:dyDescent="0.3">
      <c r="A35" s="10" t="s">
        <v>2705</v>
      </c>
      <c r="B35" s="12" t="s">
        <v>2711</v>
      </c>
      <c r="C35" s="57">
        <v>240.858365277866</v>
      </c>
      <c r="D35" s="59">
        <v>211.38676543762401</v>
      </c>
      <c r="E35" s="56">
        <v>270.32996511810802</v>
      </c>
      <c r="F35" s="14">
        <v>292</v>
      </c>
    </row>
    <row r="36" spans="1:6" ht="16.2" customHeight="1" x14ac:dyDescent="0.3">
      <c r="A36" s="10" t="s">
        <v>2706</v>
      </c>
      <c r="B36" s="12" t="s">
        <v>2711</v>
      </c>
      <c r="C36" s="60">
        <v>871.38166917588796</v>
      </c>
      <c r="D36" s="59">
        <v>821.36869177855499</v>
      </c>
      <c r="E36" s="56">
        <v>921.39464657322196</v>
      </c>
      <c r="F36" s="14">
        <v>1284</v>
      </c>
    </row>
    <row r="37" spans="1:6" ht="16.2" customHeight="1" x14ac:dyDescent="0.3">
      <c r="A37" s="10" t="s">
        <v>2707</v>
      </c>
      <c r="B37" s="12" t="s">
        <v>2711</v>
      </c>
      <c r="C37" s="60">
        <v>501.10416507322702</v>
      </c>
      <c r="D37" s="59">
        <v>474.73626898741702</v>
      </c>
      <c r="E37" s="56">
        <v>527.472061159036</v>
      </c>
      <c r="F37" s="14">
        <v>1466</v>
      </c>
    </row>
    <row r="38" spans="1:6" ht="16.2" customHeight="1" x14ac:dyDescent="0.3">
      <c r="A38" s="10" t="s">
        <v>2708</v>
      </c>
      <c r="B38" s="12" t="s">
        <v>2711</v>
      </c>
      <c r="C38" s="60">
        <v>1480.9195793454801</v>
      </c>
      <c r="D38" s="59">
        <v>1386.91142682544</v>
      </c>
      <c r="E38" s="56">
        <v>1574.9277318655099</v>
      </c>
      <c r="F38" s="14">
        <v>1093</v>
      </c>
    </row>
    <row r="39" spans="1:6" ht="16.2" customHeight="1" x14ac:dyDescent="0.3">
      <c r="A39" s="10" t="s">
        <v>2709</v>
      </c>
      <c r="B39" s="12" t="s">
        <v>2711</v>
      </c>
      <c r="C39" s="60">
        <v>507.30842609254898</v>
      </c>
      <c r="D39" s="59">
        <v>486.63116966548898</v>
      </c>
      <c r="E39" s="56">
        <v>527.98568251961001</v>
      </c>
      <c r="F39" s="14">
        <v>2447</v>
      </c>
    </row>
    <row r="40" spans="1:6" ht="16.2" customHeight="1" x14ac:dyDescent="0.3">
      <c r="A40" s="10" t="s">
        <v>2798</v>
      </c>
      <c r="B40" s="12" t="s">
        <v>2711</v>
      </c>
      <c r="C40" s="60">
        <v>140.81819886899501</v>
      </c>
      <c r="D40" s="59">
        <v>130.91764299484799</v>
      </c>
      <c r="E40" s="56">
        <v>150.718754743142</v>
      </c>
      <c r="F40" s="14">
        <v>820</v>
      </c>
    </row>
    <row r="41" spans="1:6" ht="16.2" customHeight="1" x14ac:dyDescent="0.3">
      <c r="A41" s="10" t="s">
        <v>2799</v>
      </c>
      <c r="B41" s="12" t="s">
        <v>2711</v>
      </c>
      <c r="C41" s="60">
        <v>358.78943672800102</v>
      </c>
      <c r="D41" s="59">
        <v>338.64108140371599</v>
      </c>
      <c r="E41" s="56">
        <v>378.93779205228702</v>
      </c>
      <c r="F41" s="14">
        <v>1274</v>
      </c>
    </row>
    <row r="42" spans="1:6" ht="16.2" customHeight="1" x14ac:dyDescent="0.3">
      <c r="A42" s="10" t="s">
        <v>2710</v>
      </c>
      <c r="B42" s="12" t="s">
        <v>2711</v>
      </c>
      <c r="C42" s="60">
        <v>304.98926317601399</v>
      </c>
      <c r="D42" s="59">
        <v>300.66374982096602</v>
      </c>
      <c r="E42" s="56">
        <v>309.314776531061</v>
      </c>
      <c r="F42" s="14">
        <v>19605</v>
      </c>
    </row>
    <row r="43" spans="1:6" ht="16.2" customHeight="1" x14ac:dyDescent="0.3">
      <c r="A43" s="10" t="s">
        <v>2676</v>
      </c>
      <c r="B43" s="12" t="s">
        <v>2712</v>
      </c>
      <c r="C43" s="61">
        <v>16.226346383847201</v>
      </c>
      <c r="D43" s="59">
        <v>13.1290991464399</v>
      </c>
      <c r="E43" s="56">
        <v>19.323593621254499</v>
      </c>
      <c r="F43" s="14">
        <v>111</v>
      </c>
    </row>
    <row r="44" spans="1:6" ht="16.2" customHeight="1" x14ac:dyDescent="0.3">
      <c r="A44" s="10" t="s">
        <v>2677</v>
      </c>
      <c r="B44" s="12" t="s">
        <v>2712</v>
      </c>
      <c r="C44" s="60">
        <v>6.3570592049113799</v>
      </c>
      <c r="D44" s="59">
        <v>4.9752608640376703</v>
      </c>
      <c r="E44" s="56">
        <v>7.7388575457851001</v>
      </c>
      <c r="F44" s="14">
        <v>89</v>
      </c>
    </row>
    <row r="45" spans="1:6" ht="16.2" customHeight="1" x14ac:dyDescent="0.3">
      <c r="A45" s="10" t="s">
        <v>2678</v>
      </c>
      <c r="B45" s="12" t="s">
        <v>2712</v>
      </c>
      <c r="C45" s="60">
        <v>10.8167565300152</v>
      </c>
      <c r="D45" s="59">
        <v>8.35770251818189</v>
      </c>
      <c r="E45" s="56">
        <v>13.2758105418485</v>
      </c>
      <c r="F45" s="14">
        <v>86</v>
      </c>
    </row>
    <row r="46" spans="1:6" ht="16.2" customHeight="1" x14ac:dyDescent="0.3">
      <c r="A46" s="10" t="s">
        <v>2679</v>
      </c>
      <c r="B46" s="12" t="s">
        <v>2712</v>
      </c>
      <c r="C46" s="60">
        <v>14.3624407236489</v>
      </c>
      <c r="D46" s="59">
        <v>11.445643002740701</v>
      </c>
      <c r="E46" s="56">
        <v>17.279238444557201</v>
      </c>
      <c r="F46" s="14">
        <v>95</v>
      </c>
    </row>
    <row r="47" spans="1:6" ht="16.2" customHeight="1" x14ac:dyDescent="0.3">
      <c r="A47" s="10" t="s">
        <v>2680</v>
      </c>
      <c r="B47" s="12" t="s">
        <v>2712</v>
      </c>
      <c r="C47" s="60">
        <v>34.225474775239697</v>
      </c>
      <c r="D47" s="59">
        <v>29.609266177381599</v>
      </c>
      <c r="E47" s="56">
        <v>38.841683373097901</v>
      </c>
      <c r="F47" s="14">
        <v>215</v>
      </c>
    </row>
    <row r="48" spans="1:6" ht="16.2" customHeight="1" x14ac:dyDescent="0.3">
      <c r="A48" s="10" t="s">
        <v>2681</v>
      </c>
      <c r="B48" s="12" t="s">
        <v>2712</v>
      </c>
      <c r="C48" s="60">
        <v>22.082757237911</v>
      </c>
      <c r="D48" s="59">
        <v>18.4877468663536</v>
      </c>
      <c r="E48" s="56">
        <v>25.6777676094684</v>
      </c>
      <c r="F48" s="14">
        <v>147</v>
      </c>
    </row>
    <row r="49" spans="1:6" ht="16.2" customHeight="1" x14ac:dyDescent="0.3">
      <c r="A49" s="10" t="s">
        <v>2682</v>
      </c>
      <c r="B49" s="12" t="s">
        <v>2712</v>
      </c>
      <c r="C49" s="61">
        <v>23.279276934566401</v>
      </c>
      <c r="D49" s="56">
        <v>18.3905411492692</v>
      </c>
      <c r="E49" s="56">
        <v>28.168012719863601</v>
      </c>
      <c r="F49" s="17">
        <v>89</v>
      </c>
    </row>
    <row r="50" spans="1:6" ht="16.2" customHeight="1" x14ac:dyDescent="0.3">
      <c r="A50" s="10" t="s">
        <v>2683</v>
      </c>
      <c r="B50" s="12" t="s">
        <v>2712</v>
      </c>
      <c r="C50" s="60">
        <v>46.189805835152598</v>
      </c>
      <c r="D50" s="59">
        <v>39.759887491478402</v>
      </c>
      <c r="E50" s="56">
        <v>52.6197241788268</v>
      </c>
      <c r="F50" s="14">
        <v>209</v>
      </c>
    </row>
    <row r="51" spans="1:6" ht="16.2" customHeight="1" x14ac:dyDescent="0.3">
      <c r="A51" s="10" t="s">
        <v>2684</v>
      </c>
      <c r="B51" s="12" t="s">
        <v>2712</v>
      </c>
      <c r="C51" s="57">
        <v>33.116629792021797</v>
      </c>
      <c r="D51" s="59">
        <v>28.2835234006163</v>
      </c>
      <c r="E51" s="56">
        <v>37.949736183427298</v>
      </c>
      <c r="F51" s="14">
        <v>190</v>
      </c>
    </row>
    <row r="52" spans="1:6" ht="16.2" customHeight="1" x14ac:dyDescent="0.3">
      <c r="A52" s="10" t="s">
        <v>2685</v>
      </c>
      <c r="B52" s="12" t="s">
        <v>2712</v>
      </c>
      <c r="C52" s="61">
        <v>11.8789761595156</v>
      </c>
      <c r="D52" s="56">
        <v>8.5489014438740991</v>
      </c>
      <c r="E52" s="56">
        <v>15.2090508751571</v>
      </c>
      <c r="F52" s="17">
        <v>55</v>
      </c>
    </row>
    <row r="53" spans="1:6" ht="16.2" customHeight="1" x14ac:dyDescent="0.3">
      <c r="A53" s="10" t="s">
        <v>2686</v>
      </c>
      <c r="B53" s="12" t="s">
        <v>2712</v>
      </c>
      <c r="C53" s="61">
        <v>25.6956818399197</v>
      </c>
      <c r="D53" s="62">
        <v>18.9508499254821</v>
      </c>
      <c r="E53" s="56">
        <v>32.440513754357298</v>
      </c>
      <c r="F53" s="35">
        <v>56</v>
      </c>
    </row>
    <row r="54" spans="1:6" ht="16.2" customHeight="1" x14ac:dyDescent="0.3">
      <c r="A54" s="10" t="s">
        <v>2687</v>
      </c>
      <c r="B54" s="12" t="s">
        <v>2712</v>
      </c>
      <c r="C54" s="61">
        <v>5.3051084073619901</v>
      </c>
      <c r="D54" s="62">
        <v>2.4730548600044999</v>
      </c>
      <c r="E54" s="56">
        <v>8.13716195471949</v>
      </c>
      <c r="F54" s="35">
        <v>16</v>
      </c>
    </row>
    <row r="55" spans="1:6" ht="16.2" customHeight="1" x14ac:dyDescent="0.3">
      <c r="A55" s="10" t="s">
        <v>2688</v>
      </c>
      <c r="B55" s="12" t="s">
        <v>2712</v>
      </c>
      <c r="C55" s="61">
        <v>6.8650270087041303</v>
      </c>
      <c r="D55" s="62">
        <v>3.9940188748228</v>
      </c>
      <c r="E55" s="56">
        <v>9.7360351425854592</v>
      </c>
      <c r="F55" s="35">
        <v>26</v>
      </c>
    </row>
    <row r="56" spans="1:6" ht="16.2" customHeight="1" x14ac:dyDescent="0.3">
      <c r="A56" s="10" t="s">
        <v>2689</v>
      </c>
      <c r="B56" s="12" t="s">
        <v>2712</v>
      </c>
      <c r="C56" s="61">
        <v>5.8914440815188396</v>
      </c>
      <c r="D56" s="62">
        <v>3.0164697260138098</v>
      </c>
      <c r="E56" s="56">
        <v>8.76641843702388</v>
      </c>
      <c r="F56" s="35">
        <v>18</v>
      </c>
    </row>
    <row r="57" spans="1:6" ht="16.2" customHeight="1" x14ac:dyDescent="0.3">
      <c r="A57" s="10" t="s">
        <v>2690</v>
      </c>
      <c r="B57" s="12" t="s">
        <v>2712</v>
      </c>
      <c r="C57" s="61">
        <v>6.9290813428641203</v>
      </c>
      <c r="D57" s="62">
        <v>4.38204401227026</v>
      </c>
      <c r="E57" s="56">
        <v>9.4761186734579805</v>
      </c>
      <c r="F57" s="35">
        <v>29</v>
      </c>
    </row>
    <row r="58" spans="1:6" ht="16.2" customHeight="1" x14ac:dyDescent="0.3">
      <c r="A58" s="10" t="s">
        <v>2691</v>
      </c>
      <c r="B58" s="12" t="s">
        <v>2712</v>
      </c>
      <c r="C58" s="61">
        <v>9.0228143172967101</v>
      </c>
      <c r="D58" s="62">
        <v>3.6818898330276202</v>
      </c>
      <c r="E58" s="56">
        <v>14.3637388015658</v>
      </c>
      <c r="F58" s="35">
        <v>12</v>
      </c>
    </row>
    <row r="59" spans="1:6" ht="16.2" customHeight="1" x14ac:dyDescent="0.3">
      <c r="A59" s="8" t="s">
        <v>2692</v>
      </c>
      <c r="B59" s="12" t="s">
        <v>2712</v>
      </c>
      <c r="C59" s="118"/>
      <c r="D59" s="119"/>
      <c r="E59" s="119"/>
      <c r="F59" s="35">
        <v>9</v>
      </c>
    </row>
    <row r="60" spans="1:6" ht="16.2" customHeight="1" x14ac:dyDescent="0.3">
      <c r="A60" s="8" t="s">
        <v>2693</v>
      </c>
      <c r="B60" s="12" t="s">
        <v>2712</v>
      </c>
      <c r="C60" s="61">
        <v>50.676808276105803</v>
      </c>
      <c r="D60" s="62">
        <v>4.91750801542325</v>
      </c>
      <c r="E60" s="56">
        <v>96.436108536788296</v>
      </c>
      <c r="F60" s="35">
        <v>11</v>
      </c>
    </row>
    <row r="61" spans="1:6" ht="16.2" customHeight="1" x14ac:dyDescent="0.3">
      <c r="A61" s="8" t="s">
        <v>2694</v>
      </c>
      <c r="B61" s="12" t="s">
        <v>2712</v>
      </c>
      <c r="C61" s="61">
        <v>18.311232139976799</v>
      </c>
      <c r="D61" s="62">
        <v>10.237737839623501</v>
      </c>
      <c r="E61" s="56">
        <v>26.384726440330098</v>
      </c>
      <c r="F61" s="35">
        <v>21</v>
      </c>
    </row>
    <row r="62" spans="1:6" ht="16.2" customHeight="1" x14ac:dyDescent="0.3">
      <c r="A62" s="8" t="s">
        <v>2695</v>
      </c>
      <c r="B62" s="12" t="s">
        <v>2712</v>
      </c>
      <c r="C62" s="61">
        <v>9.9624578297266808</v>
      </c>
      <c r="D62" s="62">
        <v>6.16939237752743</v>
      </c>
      <c r="E62" s="56">
        <v>13.7555232819259</v>
      </c>
      <c r="F62" s="35">
        <v>33</v>
      </c>
    </row>
    <row r="63" spans="1:6" ht="16.2" customHeight="1" x14ac:dyDescent="0.3">
      <c r="A63" s="8" t="s">
        <v>2696</v>
      </c>
      <c r="B63" s="12" t="s">
        <v>2712</v>
      </c>
      <c r="C63" s="61">
        <v>14.6443793953342</v>
      </c>
      <c r="D63" s="62">
        <v>11.3146557107295</v>
      </c>
      <c r="E63" s="56">
        <v>17.974103079938899</v>
      </c>
      <c r="F63" s="35">
        <v>76</v>
      </c>
    </row>
    <row r="64" spans="1:6" ht="16.2" customHeight="1" x14ac:dyDescent="0.3">
      <c r="A64" s="8" t="s">
        <v>2697</v>
      </c>
      <c r="B64" s="12" t="s">
        <v>2712</v>
      </c>
      <c r="C64" s="61">
        <v>15.338653438062</v>
      </c>
      <c r="D64" s="62">
        <v>8.0305009666874003</v>
      </c>
      <c r="E64" s="56">
        <v>22.646805909436502</v>
      </c>
      <c r="F64" s="35">
        <v>19</v>
      </c>
    </row>
    <row r="65" spans="1:6" ht="16.2" customHeight="1" x14ac:dyDescent="0.3">
      <c r="A65" s="8" t="s">
        <v>2698</v>
      </c>
      <c r="B65" s="12" t="s">
        <v>2712</v>
      </c>
      <c r="C65" s="61">
        <v>23.549053530188001</v>
      </c>
      <c r="D65" s="62">
        <v>14.3126997175693</v>
      </c>
      <c r="E65" s="56">
        <v>32.7854073428067</v>
      </c>
      <c r="F65" s="35">
        <v>27</v>
      </c>
    </row>
    <row r="66" spans="1:6" ht="16.2" customHeight="1" x14ac:dyDescent="0.3">
      <c r="A66" s="8" t="s">
        <v>2699</v>
      </c>
      <c r="B66" s="12" t="s">
        <v>2712</v>
      </c>
      <c r="C66" s="61">
        <v>33.444098145365402</v>
      </c>
      <c r="D66" s="62">
        <v>25.0801774399274</v>
      </c>
      <c r="E66" s="56">
        <v>41.8080188508034</v>
      </c>
      <c r="F66" s="35">
        <v>62</v>
      </c>
    </row>
    <row r="67" spans="1:6" ht="16.2" customHeight="1" x14ac:dyDescent="0.3">
      <c r="A67" s="8" t="s">
        <v>2700</v>
      </c>
      <c r="B67" s="12" t="s">
        <v>2712</v>
      </c>
      <c r="C67" s="61">
        <v>34.037002431446503</v>
      </c>
      <c r="D67" s="62">
        <v>25.913937525107499</v>
      </c>
      <c r="E67" s="56">
        <v>42.160067337785499</v>
      </c>
      <c r="F67" s="35">
        <v>69</v>
      </c>
    </row>
    <row r="68" spans="1:6" ht="16.2" customHeight="1" x14ac:dyDescent="0.3">
      <c r="A68" s="8" t="s">
        <v>2701</v>
      </c>
      <c r="B68" s="12" t="s">
        <v>2712</v>
      </c>
      <c r="C68" s="61">
        <v>50.587568353272999</v>
      </c>
      <c r="D68" s="62">
        <v>36.782930503066602</v>
      </c>
      <c r="E68" s="56">
        <v>64.392206203479404</v>
      </c>
      <c r="F68" s="35">
        <v>57</v>
      </c>
    </row>
    <row r="69" spans="1:6" ht="16.2" customHeight="1" x14ac:dyDescent="0.3">
      <c r="A69" s="8" t="s">
        <v>2702</v>
      </c>
      <c r="B69" s="12" t="s">
        <v>2712</v>
      </c>
      <c r="C69" s="61">
        <v>21.126673299817401</v>
      </c>
      <c r="D69" s="62">
        <v>17.319226361891001</v>
      </c>
      <c r="E69" s="56">
        <v>24.934120237743802</v>
      </c>
      <c r="F69" s="35">
        <v>120</v>
      </c>
    </row>
    <row r="70" spans="1:6" ht="16.2" customHeight="1" x14ac:dyDescent="0.3">
      <c r="A70" s="8" t="s">
        <v>2703</v>
      </c>
      <c r="B70" s="12" t="s">
        <v>2712</v>
      </c>
      <c r="C70" s="61">
        <v>26.141601631799301</v>
      </c>
      <c r="D70" s="62">
        <v>15.863098066351199</v>
      </c>
      <c r="E70" s="56">
        <v>36.420105197247302</v>
      </c>
      <c r="F70" s="35">
        <v>27</v>
      </c>
    </row>
    <row r="71" spans="1:6" ht="16.2" customHeight="1" x14ac:dyDescent="0.3">
      <c r="A71" s="8" t="s">
        <v>2704</v>
      </c>
      <c r="B71" s="12" t="s">
        <v>2712</v>
      </c>
      <c r="C71" s="61">
        <v>24.185469427207401</v>
      </c>
      <c r="D71" s="62">
        <v>18.1777235474291</v>
      </c>
      <c r="E71" s="56">
        <v>30.193215306985699</v>
      </c>
      <c r="F71" s="35">
        <v>63</v>
      </c>
    </row>
    <row r="72" spans="1:6" ht="16.2" customHeight="1" x14ac:dyDescent="0.3">
      <c r="A72" s="8" t="s">
        <v>2705</v>
      </c>
      <c r="B72" s="12" t="s">
        <v>2712</v>
      </c>
      <c r="C72" s="61">
        <v>22.397736643270299</v>
      </c>
      <c r="D72" s="62">
        <v>13.2279136272542</v>
      </c>
      <c r="E72" s="56">
        <v>31.567559659286498</v>
      </c>
      <c r="F72" s="35">
        <v>26</v>
      </c>
    </row>
    <row r="73" spans="1:6" ht="16.2" customHeight="1" x14ac:dyDescent="0.3">
      <c r="A73" s="8" t="s">
        <v>2706</v>
      </c>
      <c r="B73" s="12" t="s">
        <v>2712</v>
      </c>
      <c r="C73" s="61">
        <v>56.8677843803912</v>
      </c>
      <c r="D73" s="62">
        <v>43.671181098233497</v>
      </c>
      <c r="E73" s="56">
        <v>70.064387662548896</v>
      </c>
      <c r="F73" s="35">
        <v>82</v>
      </c>
    </row>
    <row r="74" spans="1:6" ht="16.2" customHeight="1" x14ac:dyDescent="0.3">
      <c r="A74" s="8" t="s">
        <v>2707</v>
      </c>
      <c r="B74" s="12" t="s">
        <v>2712</v>
      </c>
      <c r="C74" s="61">
        <v>42.570519499916301</v>
      </c>
      <c r="D74" s="62">
        <v>35.010493050078097</v>
      </c>
      <c r="E74" s="56">
        <v>50.130545949754399</v>
      </c>
      <c r="F74" s="35">
        <v>127</v>
      </c>
    </row>
    <row r="75" spans="1:6" ht="16.2" customHeight="1" x14ac:dyDescent="0.3">
      <c r="A75" s="8" t="s">
        <v>2708</v>
      </c>
      <c r="B75" s="12" t="s">
        <v>2712</v>
      </c>
      <c r="C75" s="61">
        <v>58.103780338602803</v>
      </c>
      <c r="D75" s="62">
        <v>41.463115283120104</v>
      </c>
      <c r="E75" s="56">
        <v>74.744445394085403</v>
      </c>
      <c r="F75" s="35">
        <v>49</v>
      </c>
    </row>
    <row r="76" spans="1:6" ht="16.2" customHeight="1" x14ac:dyDescent="0.3">
      <c r="A76" s="8" t="s">
        <v>2709</v>
      </c>
      <c r="B76" s="12" t="s">
        <v>2712</v>
      </c>
      <c r="C76" s="61">
        <v>29.456543736139601</v>
      </c>
      <c r="D76" s="62">
        <v>24.444109878760099</v>
      </c>
      <c r="E76" s="56">
        <v>34.468977593519199</v>
      </c>
      <c r="F76" s="35">
        <v>141</v>
      </c>
    </row>
    <row r="77" spans="1:6" ht="16.2" customHeight="1" x14ac:dyDescent="0.3">
      <c r="A77" s="8" t="s">
        <v>2798</v>
      </c>
      <c r="B77" s="12" t="s">
        <v>2712</v>
      </c>
      <c r="C77" s="61">
        <v>9.1021346593843493</v>
      </c>
      <c r="D77" s="62">
        <v>6.6151906481229501</v>
      </c>
      <c r="E77" s="56">
        <v>11.589078670645801</v>
      </c>
      <c r="F77" s="35">
        <v>54</v>
      </c>
    </row>
    <row r="78" spans="1:6" ht="16.2" customHeight="1" x14ac:dyDescent="0.3">
      <c r="A78" s="8" t="s">
        <v>2799</v>
      </c>
      <c r="B78" s="12" t="s">
        <v>2712</v>
      </c>
      <c r="C78" s="61">
        <v>25.630239229995698</v>
      </c>
      <c r="D78" s="62">
        <v>20.4505549293199</v>
      </c>
      <c r="E78" s="56">
        <v>30.8099235306716</v>
      </c>
      <c r="F78" s="35">
        <v>96</v>
      </c>
    </row>
    <row r="79" spans="1:6" ht="16.2" customHeight="1" x14ac:dyDescent="0.3">
      <c r="A79" s="8" t="s">
        <v>2710</v>
      </c>
      <c r="B79" s="12" t="s">
        <v>2712</v>
      </c>
      <c r="C79" s="61">
        <v>19.773286572536499</v>
      </c>
      <c r="D79" s="62">
        <v>18.6495960884798</v>
      </c>
      <c r="E79" s="56">
        <v>20.8969770565933</v>
      </c>
      <c r="F79" s="35">
        <v>1231</v>
      </c>
    </row>
  </sheetData>
  <hyperlinks>
    <hyperlink ref="A4" location="Contents!A1" display="Back to table of contents" xr:uid="{00000000-0004-0000-0900-000000000000}"/>
  </hyperlinks>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285"/>
  <sheetViews>
    <sheetView zoomScaleNormal="100" workbookViewId="0"/>
  </sheetViews>
  <sheetFormatPr defaultColWidth="9.33203125" defaultRowHeight="15.6" x14ac:dyDescent="0.3"/>
  <cols>
    <col min="1" max="1" width="16.6640625" style="7" customWidth="1"/>
    <col min="2" max="2" width="59.33203125" style="7" bestFit="1" customWidth="1"/>
    <col min="3" max="3" width="21.33203125" style="7" customWidth="1"/>
    <col min="4" max="4" width="16.6640625" style="40" customWidth="1"/>
    <col min="5" max="5" width="16.6640625" style="7" customWidth="1"/>
    <col min="6" max="6" width="16.6640625" style="41" customWidth="1"/>
    <col min="7" max="7" width="16.6640625" style="40" customWidth="1"/>
    <col min="8" max="8" width="16.6640625" style="7" customWidth="1"/>
    <col min="9" max="16384" width="9.33203125" style="7"/>
  </cols>
  <sheetData>
    <row r="1" spans="1:7" s="4" customFormat="1" x14ac:dyDescent="0.3">
      <c r="A1" s="3" t="s">
        <v>2795</v>
      </c>
      <c r="D1" s="13"/>
      <c r="F1" s="35"/>
      <c r="G1" s="13"/>
    </row>
    <row r="2" spans="1:7" s="4" customFormat="1" ht="15" x14ac:dyDescent="0.25">
      <c r="A2" s="5" t="s">
        <v>2850</v>
      </c>
      <c r="D2" s="13"/>
      <c r="F2" s="35"/>
      <c r="G2" s="13"/>
    </row>
    <row r="3" spans="1:7" s="4" customFormat="1" ht="15" x14ac:dyDescent="0.25">
      <c r="A3" s="5" t="s">
        <v>16</v>
      </c>
      <c r="D3" s="13"/>
      <c r="F3" s="35"/>
      <c r="G3" s="13"/>
    </row>
    <row r="4" spans="1:7" s="4" customFormat="1" ht="30" customHeight="1" x14ac:dyDescent="0.25">
      <c r="A4" s="6" t="s">
        <v>20</v>
      </c>
      <c r="D4" s="13"/>
      <c r="F4" s="35"/>
      <c r="G4" s="13"/>
    </row>
    <row r="5" spans="1:7" s="89" customFormat="1" ht="95.1" customHeight="1" thickBot="1" x14ac:dyDescent="0.35">
      <c r="A5" s="81" t="s">
        <v>71</v>
      </c>
      <c r="B5" s="82" t="s">
        <v>72</v>
      </c>
      <c r="C5" s="82" t="s">
        <v>73</v>
      </c>
      <c r="D5" s="88" t="s">
        <v>2841</v>
      </c>
      <c r="E5" s="43" t="s">
        <v>41</v>
      </c>
      <c r="F5" s="84" t="s">
        <v>2675</v>
      </c>
    </row>
    <row r="6" spans="1:7" ht="30" customHeight="1" x14ac:dyDescent="0.3">
      <c r="A6" s="8" t="s">
        <v>115</v>
      </c>
      <c r="B6" s="11" t="s">
        <v>116</v>
      </c>
      <c r="C6" s="111" t="s">
        <v>117</v>
      </c>
      <c r="D6" s="17">
        <v>4772</v>
      </c>
      <c r="E6" s="66">
        <v>6</v>
      </c>
      <c r="F6" s="108">
        <v>125.733445096396</v>
      </c>
      <c r="G6" s="7"/>
    </row>
    <row r="7" spans="1:7" ht="16.2" customHeight="1" x14ac:dyDescent="0.3">
      <c r="A7" s="8" t="s">
        <v>118</v>
      </c>
      <c r="B7" s="11" t="s">
        <v>119</v>
      </c>
      <c r="C7" s="111" t="s">
        <v>117</v>
      </c>
      <c r="D7" s="17">
        <v>5508</v>
      </c>
      <c r="E7" s="39">
        <v>26</v>
      </c>
      <c r="F7" s="49">
        <v>472.04066811910002</v>
      </c>
      <c r="G7" s="7"/>
    </row>
    <row r="8" spans="1:7" ht="16.2" customHeight="1" x14ac:dyDescent="0.3">
      <c r="A8" s="8" t="s">
        <v>120</v>
      </c>
      <c r="B8" s="11" t="s">
        <v>121</v>
      </c>
      <c r="C8" s="111" t="s">
        <v>117</v>
      </c>
      <c r="D8" s="17">
        <v>7071</v>
      </c>
      <c r="E8" s="39">
        <v>26</v>
      </c>
      <c r="F8" s="49">
        <v>367.69905246782599</v>
      </c>
      <c r="G8" s="7"/>
    </row>
    <row r="9" spans="1:7" ht="16.2" customHeight="1" x14ac:dyDescent="0.3">
      <c r="A9" s="8" t="s">
        <v>122</v>
      </c>
      <c r="B9" s="11" t="s">
        <v>123</v>
      </c>
      <c r="C9" s="111" t="s">
        <v>117</v>
      </c>
      <c r="D9" s="17">
        <v>5618</v>
      </c>
      <c r="E9" s="39">
        <v>17</v>
      </c>
      <c r="F9" s="49">
        <v>302.59878960484201</v>
      </c>
      <c r="G9" s="7"/>
    </row>
    <row r="10" spans="1:7" ht="16.2" customHeight="1" x14ac:dyDescent="0.3">
      <c r="A10" s="8" t="s">
        <v>124</v>
      </c>
      <c r="B10" s="11" t="s">
        <v>125</v>
      </c>
      <c r="C10" s="111" t="s">
        <v>117</v>
      </c>
      <c r="D10" s="17">
        <v>4445</v>
      </c>
      <c r="E10" s="39">
        <v>6</v>
      </c>
      <c r="F10" s="49">
        <v>134.983127109111</v>
      </c>
      <c r="G10" s="7"/>
    </row>
    <row r="11" spans="1:7" ht="16.2" customHeight="1" x14ac:dyDescent="0.3">
      <c r="A11" s="8" t="s">
        <v>126</v>
      </c>
      <c r="B11" s="11" t="s">
        <v>127</v>
      </c>
      <c r="C11" s="111" t="s">
        <v>117</v>
      </c>
      <c r="D11" s="17">
        <v>4022</v>
      </c>
      <c r="E11" s="39">
        <v>9</v>
      </c>
      <c r="F11" s="49">
        <v>223.76926902038801</v>
      </c>
      <c r="G11" s="7"/>
    </row>
    <row r="12" spans="1:7" ht="16.2" customHeight="1" x14ac:dyDescent="0.3">
      <c r="A12" s="8" t="s">
        <v>128</v>
      </c>
      <c r="B12" s="11" t="s">
        <v>129</v>
      </c>
      <c r="C12" s="111" t="s">
        <v>117</v>
      </c>
      <c r="D12" s="17">
        <v>5087</v>
      </c>
      <c r="E12" s="39">
        <v>17</v>
      </c>
      <c r="F12" s="49">
        <v>334.18517790446202</v>
      </c>
      <c r="G12" s="7"/>
    </row>
    <row r="13" spans="1:7" ht="16.2" customHeight="1" x14ac:dyDescent="0.3">
      <c r="A13" s="8" t="s">
        <v>130</v>
      </c>
      <c r="B13" s="11" t="s">
        <v>131</v>
      </c>
      <c r="C13" s="111" t="s">
        <v>117</v>
      </c>
      <c r="D13" s="17">
        <v>5974</v>
      </c>
      <c r="E13" s="39">
        <v>13</v>
      </c>
      <c r="F13" s="49">
        <v>217.60964178105101</v>
      </c>
      <c r="G13" s="7"/>
    </row>
    <row r="14" spans="1:7" ht="16.2" customHeight="1" x14ac:dyDescent="0.3">
      <c r="A14" s="8" t="s">
        <v>132</v>
      </c>
      <c r="B14" s="11" t="s">
        <v>133</v>
      </c>
      <c r="C14" s="111" t="s">
        <v>117</v>
      </c>
      <c r="D14" s="17">
        <v>3705</v>
      </c>
      <c r="E14" s="39">
        <v>13</v>
      </c>
      <c r="F14" s="49">
        <v>350.87719298245599</v>
      </c>
      <c r="G14" s="7"/>
    </row>
    <row r="15" spans="1:7" ht="16.2" customHeight="1" x14ac:dyDescent="0.3">
      <c r="A15" s="8" t="s">
        <v>134</v>
      </c>
      <c r="B15" s="11" t="s">
        <v>135</v>
      </c>
      <c r="C15" s="111" t="s">
        <v>117</v>
      </c>
      <c r="D15" s="17">
        <v>4513</v>
      </c>
      <c r="E15" s="39">
        <v>11</v>
      </c>
      <c r="F15" s="49">
        <v>243.740305783293</v>
      </c>
      <c r="G15" s="7"/>
    </row>
    <row r="16" spans="1:7" ht="16.2" customHeight="1" x14ac:dyDescent="0.3">
      <c r="A16" s="8" t="s">
        <v>136</v>
      </c>
      <c r="B16" s="11" t="s">
        <v>137</v>
      </c>
      <c r="C16" s="111" t="s">
        <v>117</v>
      </c>
      <c r="D16" s="17">
        <v>5384</v>
      </c>
      <c r="E16" s="39">
        <v>4</v>
      </c>
      <c r="F16" s="49">
        <v>74.294205052005907</v>
      </c>
      <c r="G16" s="7"/>
    </row>
    <row r="17" spans="1:7" ht="16.2" customHeight="1" x14ac:dyDescent="0.3">
      <c r="A17" s="8" t="s">
        <v>138</v>
      </c>
      <c r="B17" s="11" t="s">
        <v>139</v>
      </c>
      <c r="C17" s="111" t="s">
        <v>117</v>
      </c>
      <c r="D17" s="17">
        <v>3744</v>
      </c>
      <c r="E17" s="39">
        <v>9</v>
      </c>
      <c r="F17" s="49">
        <v>240.38461538461499</v>
      </c>
      <c r="G17" s="7"/>
    </row>
    <row r="18" spans="1:7" ht="16.2" customHeight="1" x14ac:dyDescent="0.3">
      <c r="A18" s="8" t="s">
        <v>140</v>
      </c>
      <c r="B18" s="11" t="s">
        <v>141</v>
      </c>
      <c r="C18" s="111" t="s">
        <v>117</v>
      </c>
      <c r="D18" s="17">
        <v>6074</v>
      </c>
      <c r="E18" s="39">
        <v>5</v>
      </c>
      <c r="F18" s="49">
        <v>82.318077049720102</v>
      </c>
      <c r="G18" s="7"/>
    </row>
    <row r="19" spans="1:7" ht="16.2" customHeight="1" x14ac:dyDescent="0.3">
      <c r="A19" s="8" t="s">
        <v>142</v>
      </c>
      <c r="B19" s="11" t="s">
        <v>143</v>
      </c>
      <c r="C19" s="111" t="s">
        <v>117</v>
      </c>
      <c r="D19" s="17">
        <v>3992</v>
      </c>
      <c r="E19" s="39">
        <v>4</v>
      </c>
      <c r="F19" s="49">
        <v>100.200400801603</v>
      </c>
      <c r="G19" s="7"/>
    </row>
    <row r="20" spans="1:7" ht="16.2" customHeight="1" x14ac:dyDescent="0.3">
      <c r="A20" s="8" t="s">
        <v>144</v>
      </c>
      <c r="B20" s="11" t="s">
        <v>145</v>
      </c>
      <c r="C20" s="111" t="s">
        <v>117</v>
      </c>
      <c r="D20" s="17">
        <v>2607</v>
      </c>
      <c r="E20" s="39">
        <v>3</v>
      </c>
      <c r="F20" s="49">
        <v>115.074798619102</v>
      </c>
      <c r="G20" s="7"/>
    </row>
    <row r="21" spans="1:7" ht="16.2" customHeight="1" x14ac:dyDescent="0.3">
      <c r="A21" s="8" t="s">
        <v>146</v>
      </c>
      <c r="B21" s="11" t="s">
        <v>147</v>
      </c>
      <c r="C21" s="111" t="s">
        <v>117</v>
      </c>
      <c r="D21" s="17">
        <v>4867</v>
      </c>
      <c r="E21" s="39">
        <v>5</v>
      </c>
      <c r="F21" s="49">
        <v>102.73268954181199</v>
      </c>
      <c r="G21" s="7"/>
    </row>
    <row r="22" spans="1:7" ht="16.2" customHeight="1" x14ac:dyDescent="0.3">
      <c r="A22" s="8" t="s">
        <v>148</v>
      </c>
      <c r="B22" s="11" t="s">
        <v>149</v>
      </c>
      <c r="C22" s="111" t="s">
        <v>117</v>
      </c>
      <c r="D22" s="17">
        <v>4862</v>
      </c>
      <c r="E22" s="39">
        <v>9</v>
      </c>
      <c r="F22" s="49">
        <v>185.10900863841999</v>
      </c>
      <c r="G22" s="7"/>
    </row>
    <row r="23" spans="1:7" ht="16.2" customHeight="1" x14ac:dyDescent="0.3">
      <c r="A23" s="8" t="s">
        <v>150</v>
      </c>
      <c r="B23" s="11" t="s">
        <v>151</v>
      </c>
      <c r="C23" s="111" t="s">
        <v>117</v>
      </c>
      <c r="D23" s="17">
        <v>3957</v>
      </c>
      <c r="E23" s="39">
        <v>8</v>
      </c>
      <c r="F23" s="49">
        <v>202.17336365933801</v>
      </c>
      <c r="G23" s="7"/>
    </row>
    <row r="24" spans="1:7" ht="16.2" customHeight="1" x14ac:dyDescent="0.3">
      <c r="A24" s="8" t="s">
        <v>152</v>
      </c>
      <c r="B24" s="11" t="s">
        <v>153</v>
      </c>
      <c r="C24" s="111" t="s">
        <v>117</v>
      </c>
      <c r="D24" s="17">
        <v>5335</v>
      </c>
      <c r="E24" s="39">
        <v>11</v>
      </c>
      <c r="F24" s="49">
        <v>206.185567010309</v>
      </c>
      <c r="G24" s="7"/>
    </row>
    <row r="25" spans="1:7" ht="16.2" customHeight="1" x14ac:dyDescent="0.3">
      <c r="A25" s="8" t="s">
        <v>154</v>
      </c>
      <c r="B25" s="11" t="s">
        <v>155</v>
      </c>
      <c r="C25" s="111" t="s">
        <v>117</v>
      </c>
      <c r="D25" s="17">
        <v>3960</v>
      </c>
      <c r="E25" s="39">
        <v>2</v>
      </c>
      <c r="F25" s="49">
        <v>50.505050505050498</v>
      </c>
      <c r="G25" s="7"/>
    </row>
    <row r="26" spans="1:7" ht="16.2" customHeight="1" x14ac:dyDescent="0.3">
      <c r="A26" s="8" t="s">
        <v>156</v>
      </c>
      <c r="B26" s="11" t="s">
        <v>157</v>
      </c>
      <c r="C26" s="111" t="s">
        <v>117</v>
      </c>
      <c r="D26" s="17">
        <v>3735</v>
      </c>
      <c r="E26" s="39">
        <v>3</v>
      </c>
      <c r="F26" s="49">
        <v>80.321285140562296</v>
      </c>
      <c r="G26" s="7"/>
    </row>
    <row r="27" spans="1:7" ht="16.2" customHeight="1" x14ac:dyDescent="0.3">
      <c r="A27" s="8" t="s">
        <v>158</v>
      </c>
      <c r="B27" s="11" t="s">
        <v>159</v>
      </c>
      <c r="C27" s="111" t="s">
        <v>117</v>
      </c>
      <c r="D27" s="17">
        <v>5289</v>
      </c>
      <c r="E27" s="39">
        <v>21</v>
      </c>
      <c r="F27" s="49">
        <v>397.05048213272801</v>
      </c>
      <c r="G27" s="7"/>
    </row>
    <row r="28" spans="1:7" ht="16.2" customHeight="1" x14ac:dyDescent="0.3">
      <c r="A28" s="8" t="s">
        <v>160</v>
      </c>
      <c r="B28" s="11" t="s">
        <v>161</v>
      </c>
      <c r="C28" s="111" t="s">
        <v>117</v>
      </c>
      <c r="D28" s="17">
        <v>4145</v>
      </c>
      <c r="E28" s="39">
        <v>13</v>
      </c>
      <c r="F28" s="49">
        <v>313.63088057901098</v>
      </c>
      <c r="G28" s="7"/>
    </row>
    <row r="29" spans="1:7" ht="16.2" customHeight="1" x14ac:dyDescent="0.3">
      <c r="A29" s="8" t="s">
        <v>162</v>
      </c>
      <c r="B29" s="11" t="s">
        <v>163</v>
      </c>
      <c r="C29" s="111" t="s">
        <v>117</v>
      </c>
      <c r="D29" s="17">
        <v>3169</v>
      </c>
      <c r="E29" s="39">
        <v>2</v>
      </c>
      <c r="F29" s="49">
        <v>63.111391606184903</v>
      </c>
      <c r="G29" s="7"/>
    </row>
    <row r="30" spans="1:7" ht="16.2" customHeight="1" x14ac:dyDescent="0.3">
      <c r="A30" s="8" t="s">
        <v>164</v>
      </c>
      <c r="B30" s="11" t="s">
        <v>165</v>
      </c>
      <c r="C30" s="111" t="s">
        <v>117</v>
      </c>
      <c r="D30" s="17">
        <v>3853</v>
      </c>
      <c r="E30" s="39">
        <v>1</v>
      </c>
      <c r="F30" s="49">
        <v>25.953802232027002</v>
      </c>
      <c r="G30" s="7"/>
    </row>
    <row r="31" spans="1:7" ht="16.2" customHeight="1" x14ac:dyDescent="0.3">
      <c r="A31" s="8" t="s">
        <v>166</v>
      </c>
      <c r="B31" s="11" t="s">
        <v>167</v>
      </c>
      <c r="C31" s="111" t="s">
        <v>117</v>
      </c>
      <c r="D31" s="17">
        <v>6385</v>
      </c>
      <c r="E31" s="39">
        <v>9</v>
      </c>
      <c r="F31" s="49">
        <v>140.955364134691</v>
      </c>
      <c r="G31" s="7"/>
    </row>
    <row r="32" spans="1:7" ht="16.2" customHeight="1" x14ac:dyDescent="0.3">
      <c r="A32" s="8" t="s">
        <v>168</v>
      </c>
      <c r="B32" s="11" t="s">
        <v>169</v>
      </c>
      <c r="C32" s="111" t="s">
        <v>117</v>
      </c>
      <c r="D32" s="17">
        <v>3858</v>
      </c>
      <c r="E32" s="39">
        <v>4</v>
      </c>
      <c r="F32" s="49">
        <v>103.680663556247</v>
      </c>
      <c r="G32" s="7"/>
    </row>
    <row r="33" spans="1:7" ht="16.2" customHeight="1" x14ac:dyDescent="0.3">
      <c r="A33" s="8" t="s">
        <v>170</v>
      </c>
      <c r="B33" s="11" t="s">
        <v>171</v>
      </c>
      <c r="C33" s="111" t="s">
        <v>117</v>
      </c>
      <c r="D33" s="17">
        <v>5338</v>
      </c>
      <c r="E33" s="39">
        <v>3</v>
      </c>
      <c r="F33" s="49">
        <v>56.200824278756102</v>
      </c>
      <c r="G33" s="7"/>
    </row>
    <row r="34" spans="1:7" ht="16.2" customHeight="1" x14ac:dyDescent="0.3">
      <c r="A34" s="8" t="s">
        <v>172</v>
      </c>
      <c r="B34" s="11" t="s">
        <v>173</v>
      </c>
      <c r="C34" s="111" t="s">
        <v>117</v>
      </c>
      <c r="D34" s="17">
        <v>4365</v>
      </c>
      <c r="E34" s="39">
        <v>3</v>
      </c>
      <c r="F34" s="49">
        <v>68.728522336769799</v>
      </c>
      <c r="G34" s="7"/>
    </row>
    <row r="35" spans="1:7" ht="16.2" customHeight="1" x14ac:dyDescent="0.3">
      <c r="A35" s="8" t="s">
        <v>174</v>
      </c>
      <c r="B35" s="11" t="s">
        <v>175</v>
      </c>
      <c r="C35" s="111" t="s">
        <v>117</v>
      </c>
      <c r="D35" s="17">
        <v>3379</v>
      </c>
      <c r="E35" s="39">
        <v>6</v>
      </c>
      <c r="F35" s="49">
        <v>177.56732761171901</v>
      </c>
      <c r="G35" s="7"/>
    </row>
    <row r="36" spans="1:7" ht="16.2" customHeight="1" x14ac:dyDescent="0.3">
      <c r="A36" s="8" t="s">
        <v>176</v>
      </c>
      <c r="B36" s="11" t="s">
        <v>177</v>
      </c>
      <c r="C36" s="111" t="s">
        <v>117</v>
      </c>
      <c r="D36" s="17">
        <v>5310</v>
      </c>
      <c r="E36" s="39">
        <v>8</v>
      </c>
      <c r="F36" s="49">
        <v>150.65913370998101</v>
      </c>
      <c r="G36" s="7"/>
    </row>
    <row r="37" spans="1:7" ht="16.2" customHeight="1" x14ac:dyDescent="0.3">
      <c r="A37" s="8" t="s">
        <v>178</v>
      </c>
      <c r="B37" s="11" t="s">
        <v>179</v>
      </c>
      <c r="C37" s="111" t="s">
        <v>117</v>
      </c>
      <c r="D37" s="17">
        <v>3848</v>
      </c>
      <c r="E37" s="39">
        <v>29</v>
      </c>
      <c r="F37" s="49">
        <v>753.63825363825401</v>
      </c>
      <c r="G37" s="7"/>
    </row>
    <row r="38" spans="1:7" ht="16.2" customHeight="1" x14ac:dyDescent="0.3">
      <c r="A38" s="8" t="s">
        <v>180</v>
      </c>
      <c r="B38" s="11" t="s">
        <v>181</v>
      </c>
      <c r="C38" s="111" t="s">
        <v>117</v>
      </c>
      <c r="D38" s="17">
        <v>6246</v>
      </c>
      <c r="E38" s="39">
        <v>10</v>
      </c>
      <c r="F38" s="49">
        <v>160.10246557797001</v>
      </c>
      <c r="G38" s="7"/>
    </row>
    <row r="39" spans="1:7" ht="16.2" customHeight="1" x14ac:dyDescent="0.3">
      <c r="A39" s="8" t="s">
        <v>182</v>
      </c>
      <c r="B39" s="11" t="s">
        <v>183</v>
      </c>
      <c r="C39" s="111" t="s">
        <v>117</v>
      </c>
      <c r="D39" s="17">
        <v>5142</v>
      </c>
      <c r="E39" s="39">
        <v>19</v>
      </c>
      <c r="F39" s="49">
        <v>369.50602878257502</v>
      </c>
      <c r="G39" s="7"/>
    </row>
    <row r="40" spans="1:7" ht="16.2" customHeight="1" x14ac:dyDescent="0.3">
      <c r="A40" s="8" t="s">
        <v>184</v>
      </c>
      <c r="B40" s="11" t="s">
        <v>185</v>
      </c>
      <c r="C40" s="111" t="s">
        <v>117</v>
      </c>
      <c r="D40" s="17">
        <v>4361</v>
      </c>
      <c r="E40" s="39">
        <v>9</v>
      </c>
      <c r="F40" s="49">
        <v>206.37468470534299</v>
      </c>
      <c r="G40" s="7"/>
    </row>
    <row r="41" spans="1:7" ht="16.2" customHeight="1" x14ac:dyDescent="0.3">
      <c r="A41" s="8" t="s">
        <v>186</v>
      </c>
      <c r="B41" s="11" t="s">
        <v>187</v>
      </c>
      <c r="C41" s="111" t="s">
        <v>117</v>
      </c>
      <c r="D41" s="17">
        <v>4667</v>
      </c>
      <c r="E41" s="39">
        <v>21</v>
      </c>
      <c r="F41" s="49">
        <v>449.96785943861198</v>
      </c>
      <c r="G41" s="7"/>
    </row>
    <row r="42" spans="1:7" ht="16.2" customHeight="1" x14ac:dyDescent="0.3">
      <c r="A42" s="8" t="s">
        <v>188</v>
      </c>
      <c r="B42" s="11" t="s">
        <v>189</v>
      </c>
      <c r="C42" s="111" t="s">
        <v>117</v>
      </c>
      <c r="D42" s="17">
        <v>3337</v>
      </c>
      <c r="E42" s="39">
        <v>8</v>
      </c>
      <c r="F42" s="49">
        <v>239.736290080911</v>
      </c>
      <c r="G42" s="7"/>
    </row>
    <row r="43" spans="1:7" ht="16.2" customHeight="1" x14ac:dyDescent="0.3">
      <c r="A43" s="8" t="s">
        <v>190</v>
      </c>
      <c r="B43" s="11" t="s">
        <v>191</v>
      </c>
      <c r="C43" s="111" t="s">
        <v>117</v>
      </c>
      <c r="D43" s="17">
        <v>5202</v>
      </c>
      <c r="E43" s="39">
        <v>10</v>
      </c>
      <c r="F43" s="49">
        <v>192.233756247597</v>
      </c>
      <c r="G43" s="7"/>
    </row>
    <row r="44" spans="1:7" ht="16.2" customHeight="1" x14ac:dyDescent="0.3">
      <c r="A44" s="8" t="s">
        <v>192</v>
      </c>
      <c r="B44" s="11" t="s">
        <v>193</v>
      </c>
      <c r="C44" s="111" t="s">
        <v>117</v>
      </c>
      <c r="D44" s="17">
        <v>4897</v>
      </c>
      <c r="E44" s="39">
        <v>11</v>
      </c>
      <c r="F44" s="49">
        <v>224.62732285072499</v>
      </c>
      <c r="G44" s="7"/>
    </row>
    <row r="45" spans="1:7" ht="16.2" customHeight="1" x14ac:dyDescent="0.3">
      <c r="A45" s="8" t="s">
        <v>194</v>
      </c>
      <c r="B45" s="11" t="s">
        <v>195</v>
      </c>
      <c r="C45" s="111" t="s">
        <v>117</v>
      </c>
      <c r="D45" s="17">
        <v>6632</v>
      </c>
      <c r="E45" s="39">
        <v>11</v>
      </c>
      <c r="F45" s="49">
        <v>165.862484921592</v>
      </c>
      <c r="G45" s="7"/>
    </row>
    <row r="46" spans="1:7" ht="16.2" customHeight="1" x14ac:dyDescent="0.3">
      <c r="A46" s="8" t="s">
        <v>196</v>
      </c>
      <c r="B46" s="11" t="s">
        <v>197</v>
      </c>
      <c r="C46" s="111" t="s">
        <v>117</v>
      </c>
      <c r="D46" s="17">
        <v>4729</v>
      </c>
      <c r="E46" s="39">
        <v>4</v>
      </c>
      <c r="F46" s="49">
        <v>84.584478748149706</v>
      </c>
      <c r="G46" s="7"/>
    </row>
    <row r="47" spans="1:7" ht="16.2" customHeight="1" x14ac:dyDescent="0.3">
      <c r="A47" s="8" t="s">
        <v>198</v>
      </c>
      <c r="B47" s="11" t="s">
        <v>199</v>
      </c>
      <c r="C47" s="111" t="s">
        <v>117</v>
      </c>
      <c r="D47" s="17">
        <v>5402</v>
      </c>
      <c r="E47" s="39">
        <v>11</v>
      </c>
      <c r="F47" s="49">
        <v>203.62828582006699</v>
      </c>
      <c r="G47" s="7"/>
    </row>
    <row r="48" spans="1:7" ht="16.2" customHeight="1" x14ac:dyDescent="0.3">
      <c r="A48" s="8" t="s">
        <v>200</v>
      </c>
      <c r="B48" s="11" t="s">
        <v>201</v>
      </c>
      <c r="C48" s="111" t="s">
        <v>117</v>
      </c>
      <c r="D48" s="17">
        <v>5123</v>
      </c>
      <c r="E48" s="39">
        <v>17</v>
      </c>
      <c r="F48" s="49">
        <v>331.83681436658202</v>
      </c>
      <c r="G48" s="7"/>
    </row>
    <row r="49" spans="1:7" ht="16.2" customHeight="1" x14ac:dyDescent="0.3">
      <c r="A49" s="8" t="s">
        <v>202</v>
      </c>
      <c r="B49" s="11" t="s">
        <v>203</v>
      </c>
      <c r="C49" s="111" t="s">
        <v>117</v>
      </c>
      <c r="D49" s="17">
        <v>3885</v>
      </c>
      <c r="E49" s="39">
        <v>25</v>
      </c>
      <c r="F49" s="49">
        <v>643.50064350064304</v>
      </c>
      <c r="G49" s="7"/>
    </row>
    <row r="50" spans="1:7" ht="16.2" customHeight="1" x14ac:dyDescent="0.3">
      <c r="A50" s="8" t="s">
        <v>204</v>
      </c>
      <c r="B50" s="11" t="s">
        <v>205</v>
      </c>
      <c r="C50" s="111" t="s">
        <v>117</v>
      </c>
      <c r="D50" s="17">
        <v>4772</v>
      </c>
      <c r="E50" s="39">
        <v>6</v>
      </c>
      <c r="F50" s="49">
        <v>125.733445096396</v>
      </c>
      <c r="G50" s="7"/>
    </row>
    <row r="51" spans="1:7" ht="16.2" customHeight="1" x14ac:dyDescent="0.3">
      <c r="A51" s="8" t="s">
        <v>206</v>
      </c>
      <c r="B51" s="11" t="s">
        <v>207</v>
      </c>
      <c r="C51" s="111" t="s">
        <v>117</v>
      </c>
      <c r="D51" s="17">
        <v>4675</v>
      </c>
      <c r="E51" s="39">
        <v>7</v>
      </c>
      <c r="F51" s="49">
        <v>149.732620320856</v>
      </c>
      <c r="G51" s="7"/>
    </row>
    <row r="52" spans="1:7" ht="16.2" customHeight="1" x14ac:dyDescent="0.3">
      <c r="A52" s="8" t="s">
        <v>208</v>
      </c>
      <c r="B52" s="11" t="s">
        <v>209</v>
      </c>
      <c r="C52" s="111" t="s">
        <v>117</v>
      </c>
      <c r="D52" s="17">
        <v>3612</v>
      </c>
      <c r="E52" s="39">
        <v>13</v>
      </c>
      <c r="F52" s="49">
        <v>359.91140642303401</v>
      </c>
      <c r="G52" s="7"/>
    </row>
    <row r="53" spans="1:7" ht="16.2" customHeight="1" x14ac:dyDescent="0.3">
      <c r="A53" s="8" t="s">
        <v>210</v>
      </c>
      <c r="B53" s="11" t="s">
        <v>211</v>
      </c>
      <c r="C53" s="111" t="s">
        <v>117</v>
      </c>
      <c r="D53" s="17">
        <v>2621</v>
      </c>
      <c r="E53" s="39">
        <v>6</v>
      </c>
      <c r="F53" s="49">
        <v>228.920259442961</v>
      </c>
      <c r="G53" s="7"/>
    </row>
    <row r="54" spans="1:7" ht="16.2" customHeight="1" x14ac:dyDescent="0.3">
      <c r="A54" s="8" t="s">
        <v>212</v>
      </c>
      <c r="B54" s="11" t="s">
        <v>213</v>
      </c>
      <c r="C54" s="111" t="s">
        <v>117</v>
      </c>
      <c r="D54" s="17">
        <v>3956</v>
      </c>
      <c r="E54" s="39">
        <v>9</v>
      </c>
      <c r="F54" s="49">
        <v>227.50252780586499</v>
      </c>
      <c r="G54" s="7"/>
    </row>
    <row r="55" spans="1:7" ht="16.2" customHeight="1" x14ac:dyDescent="0.3">
      <c r="A55" s="8" t="s">
        <v>214</v>
      </c>
      <c r="B55" s="11" t="s">
        <v>215</v>
      </c>
      <c r="C55" s="111" t="s">
        <v>216</v>
      </c>
      <c r="D55" s="17">
        <v>3034</v>
      </c>
      <c r="E55" s="39">
        <v>4</v>
      </c>
      <c r="F55" s="49">
        <v>131.8391562294</v>
      </c>
      <c r="G55" s="7"/>
    </row>
    <row r="56" spans="1:7" ht="16.2" customHeight="1" x14ac:dyDescent="0.3">
      <c r="A56" s="10" t="s">
        <v>217</v>
      </c>
      <c r="B56" s="11" t="s">
        <v>218</v>
      </c>
      <c r="C56" s="111" t="s">
        <v>216</v>
      </c>
      <c r="D56" s="17">
        <v>5327</v>
      </c>
      <c r="E56" s="38">
        <v>3</v>
      </c>
      <c r="F56" s="48">
        <v>56.316876290595097</v>
      </c>
      <c r="G56" s="7"/>
    </row>
    <row r="57" spans="1:7" ht="16.2" customHeight="1" x14ac:dyDescent="0.3">
      <c r="A57" s="8" t="s">
        <v>219</v>
      </c>
      <c r="B57" s="11" t="s">
        <v>220</v>
      </c>
      <c r="C57" s="111" t="s">
        <v>216</v>
      </c>
      <c r="D57" s="17">
        <v>4598</v>
      </c>
      <c r="E57" s="39">
        <v>9</v>
      </c>
      <c r="F57" s="49">
        <v>195.73727707699001</v>
      </c>
      <c r="G57" s="7"/>
    </row>
    <row r="58" spans="1:7" ht="16.2" customHeight="1" x14ac:dyDescent="0.3">
      <c r="A58" s="8" t="s">
        <v>221</v>
      </c>
      <c r="B58" s="11" t="s">
        <v>222</v>
      </c>
      <c r="C58" s="111" t="s">
        <v>216</v>
      </c>
      <c r="D58" s="17">
        <v>4135</v>
      </c>
      <c r="E58" s="39">
        <v>5</v>
      </c>
      <c r="F58" s="49">
        <v>120.918984280532</v>
      </c>
      <c r="G58" s="7"/>
    </row>
    <row r="59" spans="1:7" ht="16.2" customHeight="1" x14ac:dyDescent="0.3">
      <c r="A59" s="8" t="s">
        <v>223</v>
      </c>
      <c r="B59" s="11" t="s">
        <v>224</v>
      </c>
      <c r="C59" s="111" t="s">
        <v>216</v>
      </c>
      <c r="D59" s="17">
        <v>5648</v>
      </c>
      <c r="E59" s="39">
        <v>9</v>
      </c>
      <c r="F59" s="49">
        <v>159.348441926346</v>
      </c>
      <c r="G59" s="7"/>
    </row>
    <row r="60" spans="1:7" ht="16.2" customHeight="1" x14ac:dyDescent="0.3">
      <c r="A60" s="8" t="s">
        <v>225</v>
      </c>
      <c r="B60" s="11" t="s">
        <v>226</v>
      </c>
      <c r="C60" s="111" t="s">
        <v>216</v>
      </c>
      <c r="D60" s="17">
        <v>5030</v>
      </c>
      <c r="E60" s="39">
        <v>4</v>
      </c>
      <c r="F60" s="49">
        <v>79.522862823061601</v>
      </c>
      <c r="G60" s="7"/>
    </row>
    <row r="61" spans="1:7" ht="16.2" customHeight="1" x14ac:dyDescent="0.3">
      <c r="A61" s="8" t="s">
        <v>227</v>
      </c>
      <c r="B61" s="11" t="s">
        <v>228</v>
      </c>
      <c r="C61" s="111" t="s">
        <v>216</v>
      </c>
      <c r="D61" s="17">
        <v>5069</v>
      </c>
      <c r="E61" s="39">
        <v>24</v>
      </c>
      <c r="F61" s="49">
        <v>473.46616689682401</v>
      </c>
      <c r="G61" s="7"/>
    </row>
    <row r="62" spans="1:7" ht="16.2" customHeight="1" x14ac:dyDescent="0.3">
      <c r="A62" s="8" t="s">
        <v>229</v>
      </c>
      <c r="B62" s="11" t="s">
        <v>230</v>
      </c>
      <c r="C62" s="111" t="s">
        <v>216</v>
      </c>
      <c r="D62" s="17">
        <v>5568</v>
      </c>
      <c r="E62" s="39">
        <v>21</v>
      </c>
      <c r="F62" s="49">
        <v>377.15517241379303</v>
      </c>
      <c r="G62" s="7"/>
    </row>
    <row r="63" spans="1:7" ht="16.2" customHeight="1" x14ac:dyDescent="0.3">
      <c r="A63" s="8" t="s">
        <v>231</v>
      </c>
      <c r="B63" s="11" t="s">
        <v>232</v>
      </c>
      <c r="C63" s="111" t="s">
        <v>216</v>
      </c>
      <c r="D63" s="17">
        <v>2886</v>
      </c>
      <c r="E63" s="39">
        <v>2</v>
      </c>
      <c r="F63" s="49">
        <v>69.300069300069296</v>
      </c>
      <c r="G63" s="7"/>
    </row>
    <row r="64" spans="1:7" ht="16.2" customHeight="1" x14ac:dyDescent="0.3">
      <c r="A64" s="8" t="s">
        <v>233</v>
      </c>
      <c r="B64" s="11" t="s">
        <v>234</v>
      </c>
      <c r="C64" s="111" t="s">
        <v>216</v>
      </c>
      <c r="D64" s="17">
        <v>4153</v>
      </c>
      <c r="E64" s="39">
        <v>10</v>
      </c>
      <c r="F64" s="49">
        <v>240.78979051288201</v>
      </c>
      <c r="G64" s="7"/>
    </row>
    <row r="65" spans="1:7" ht="16.2" customHeight="1" x14ac:dyDescent="0.3">
      <c r="A65" s="8" t="s">
        <v>235</v>
      </c>
      <c r="B65" s="11" t="s">
        <v>236</v>
      </c>
      <c r="C65" s="111" t="s">
        <v>216</v>
      </c>
      <c r="D65" s="17">
        <v>5907</v>
      </c>
      <c r="E65" s="39">
        <v>9</v>
      </c>
      <c r="F65" s="49">
        <v>152.361604875571</v>
      </c>
      <c r="G65" s="7"/>
    </row>
    <row r="66" spans="1:7" ht="16.2" customHeight="1" x14ac:dyDescent="0.3">
      <c r="A66" s="8" t="s">
        <v>237</v>
      </c>
      <c r="B66" s="11" t="s">
        <v>238</v>
      </c>
      <c r="C66" s="111" t="s">
        <v>216</v>
      </c>
      <c r="D66" s="17">
        <v>5237</v>
      </c>
      <c r="E66" s="39">
        <v>1</v>
      </c>
      <c r="F66" s="49">
        <v>19.094901661256401</v>
      </c>
      <c r="G66" s="7"/>
    </row>
    <row r="67" spans="1:7" ht="16.2" customHeight="1" x14ac:dyDescent="0.3">
      <c r="A67" s="8" t="s">
        <v>239</v>
      </c>
      <c r="B67" s="11" t="s">
        <v>240</v>
      </c>
      <c r="C67" s="111" t="s">
        <v>216</v>
      </c>
      <c r="D67" s="17">
        <v>4155</v>
      </c>
      <c r="E67" s="39">
        <v>10</v>
      </c>
      <c r="F67" s="49">
        <v>240.67388688327301</v>
      </c>
      <c r="G67" s="7"/>
    </row>
    <row r="68" spans="1:7" ht="16.2" customHeight="1" x14ac:dyDescent="0.3">
      <c r="A68" s="8" t="s">
        <v>241</v>
      </c>
      <c r="B68" s="11" t="s">
        <v>242</v>
      </c>
      <c r="C68" s="111" t="s">
        <v>216</v>
      </c>
      <c r="D68" s="17">
        <v>2849</v>
      </c>
      <c r="E68" s="39">
        <v>6</v>
      </c>
      <c r="F68" s="49">
        <v>210.600210600211</v>
      </c>
      <c r="G68" s="7"/>
    </row>
    <row r="69" spans="1:7" ht="16.2" customHeight="1" x14ac:dyDescent="0.3">
      <c r="A69" s="8" t="s">
        <v>243</v>
      </c>
      <c r="B69" s="11" t="s">
        <v>244</v>
      </c>
      <c r="C69" s="111" t="s">
        <v>216</v>
      </c>
      <c r="D69" s="17">
        <v>4471</v>
      </c>
      <c r="E69" s="39">
        <v>18</v>
      </c>
      <c r="F69" s="49">
        <v>402.594497875196</v>
      </c>
      <c r="G69" s="7"/>
    </row>
    <row r="70" spans="1:7" ht="16.2" customHeight="1" x14ac:dyDescent="0.3">
      <c r="A70" s="10" t="s">
        <v>245</v>
      </c>
      <c r="B70" s="11" t="s">
        <v>246</v>
      </c>
      <c r="C70" s="111" t="s">
        <v>216</v>
      </c>
      <c r="D70" s="17">
        <v>4045</v>
      </c>
      <c r="E70" s="39">
        <v>8</v>
      </c>
      <c r="F70" s="47">
        <v>197.77503090234899</v>
      </c>
      <c r="G70" s="7"/>
    </row>
    <row r="71" spans="1:7" ht="16.2" customHeight="1" x14ac:dyDescent="0.3">
      <c r="A71" s="8" t="s">
        <v>247</v>
      </c>
      <c r="B71" s="11" t="s">
        <v>248</v>
      </c>
      <c r="C71" s="111" t="s">
        <v>216</v>
      </c>
      <c r="D71" s="17">
        <v>6490</v>
      </c>
      <c r="E71" s="39">
        <v>4</v>
      </c>
      <c r="F71" s="49">
        <v>61.633281972265003</v>
      </c>
      <c r="G71" s="7"/>
    </row>
    <row r="72" spans="1:7" ht="16.2" customHeight="1" x14ac:dyDescent="0.3">
      <c r="A72" s="8" t="s">
        <v>249</v>
      </c>
      <c r="B72" s="11" t="s">
        <v>250</v>
      </c>
      <c r="C72" s="111" t="s">
        <v>216</v>
      </c>
      <c r="D72" s="17">
        <v>3432</v>
      </c>
      <c r="E72" s="39">
        <v>5</v>
      </c>
      <c r="F72" s="49">
        <v>145.68764568764601</v>
      </c>
      <c r="G72" s="7"/>
    </row>
    <row r="73" spans="1:7" ht="16.2" customHeight="1" x14ac:dyDescent="0.3">
      <c r="A73" s="8" t="s">
        <v>251</v>
      </c>
      <c r="B73" s="11" t="s">
        <v>252</v>
      </c>
      <c r="C73" s="111" t="s">
        <v>216</v>
      </c>
      <c r="D73" s="17">
        <v>5192</v>
      </c>
      <c r="E73" s="39">
        <v>8</v>
      </c>
      <c r="F73" s="49">
        <v>154.08320493066299</v>
      </c>
      <c r="G73" s="7"/>
    </row>
    <row r="74" spans="1:7" ht="16.2" customHeight="1" x14ac:dyDescent="0.3">
      <c r="A74" s="8" t="s">
        <v>253</v>
      </c>
      <c r="B74" s="11" t="s">
        <v>254</v>
      </c>
      <c r="C74" s="111" t="s">
        <v>216</v>
      </c>
      <c r="D74" s="17">
        <v>5193</v>
      </c>
      <c r="E74" s="39">
        <v>9</v>
      </c>
      <c r="F74" s="49">
        <v>173.31022530329301</v>
      </c>
      <c r="G74" s="7"/>
    </row>
    <row r="75" spans="1:7" ht="16.2" customHeight="1" x14ac:dyDescent="0.3">
      <c r="A75" s="8" t="s">
        <v>255</v>
      </c>
      <c r="B75" s="11" t="s">
        <v>256</v>
      </c>
      <c r="C75" s="111" t="s">
        <v>216</v>
      </c>
      <c r="D75" s="17">
        <v>7975</v>
      </c>
      <c r="E75" s="39">
        <v>5</v>
      </c>
      <c r="F75" s="49">
        <v>62.6959247648903</v>
      </c>
      <c r="G75" s="7"/>
    </row>
    <row r="76" spans="1:7" ht="16.2" customHeight="1" x14ac:dyDescent="0.3">
      <c r="A76" s="8" t="s">
        <v>257</v>
      </c>
      <c r="B76" s="11" t="s">
        <v>258</v>
      </c>
      <c r="C76" s="111" t="s">
        <v>216</v>
      </c>
      <c r="D76" s="17">
        <v>5900</v>
      </c>
      <c r="E76" s="39">
        <v>6</v>
      </c>
      <c r="F76" s="49">
        <v>101.694915254237</v>
      </c>
      <c r="G76" s="7"/>
    </row>
    <row r="77" spans="1:7" ht="16.2" customHeight="1" x14ac:dyDescent="0.3">
      <c r="A77" s="8" t="s">
        <v>259</v>
      </c>
      <c r="B77" s="11" t="s">
        <v>260</v>
      </c>
      <c r="C77" s="111" t="s">
        <v>216</v>
      </c>
      <c r="D77" s="17">
        <v>3454</v>
      </c>
      <c r="E77" s="39">
        <v>1</v>
      </c>
      <c r="F77" s="49">
        <v>28.951939779965301</v>
      </c>
      <c r="G77" s="7"/>
    </row>
    <row r="78" spans="1:7" ht="16.2" customHeight="1" x14ac:dyDescent="0.3">
      <c r="A78" s="8" t="s">
        <v>261</v>
      </c>
      <c r="B78" s="11" t="s">
        <v>262</v>
      </c>
      <c r="C78" s="111" t="s">
        <v>216</v>
      </c>
      <c r="D78" s="17">
        <v>5081</v>
      </c>
      <c r="E78" s="39">
        <v>15</v>
      </c>
      <c r="F78" s="49">
        <v>295.21747687463102</v>
      </c>
      <c r="G78" s="7"/>
    </row>
    <row r="79" spans="1:7" ht="16.2" customHeight="1" x14ac:dyDescent="0.3">
      <c r="A79" s="8" t="s">
        <v>263</v>
      </c>
      <c r="B79" s="11" t="s">
        <v>264</v>
      </c>
      <c r="C79" s="111" t="s">
        <v>216</v>
      </c>
      <c r="D79" s="17">
        <v>3806</v>
      </c>
      <c r="E79" s="39">
        <v>9</v>
      </c>
      <c r="F79" s="49">
        <v>236.46873357856001</v>
      </c>
      <c r="G79" s="7"/>
    </row>
    <row r="80" spans="1:7" ht="16.2" customHeight="1" x14ac:dyDescent="0.3">
      <c r="A80" s="8" t="s">
        <v>265</v>
      </c>
      <c r="B80" s="11" t="s">
        <v>266</v>
      </c>
      <c r="C80" s="111" t="s">
        <v>216</v>
      </c>
      <c r="D80" s="17">
        <v>3851</v>
      </c>
      <c r="E80" s="39"/>
      <c r="F80" s="49"/>
      <c r="G80" s="7"/>
    </row>
    <row r="81" spans="1:7" ht="16.2" customHeight="1" x14ac:dyDescent="0.3">
      <c r="A81" s="8" t="s">
        <v>267</v>
      </c>
      <c r="B81" s="11" t="s">
        <v>268</v>
      </c>
      <c r="C81" s="111" t="s">
        <v>216</v>
      </c>
      <c r="D81" s="17">
        <v>4264</v>
      </c>
      <c r="E81" s="39">
        <v>3</v>
      </c>
      <c r="F81" s="49">
        <v>70.356472795497197</v>
      </c>
      <c r="G81" s="7"/>
    </row>
    <row r="82" spans="1:7" ht="16.2" customHeight="1" x14ac:dyDescent="0.3">
      <c r="A82" s="8" t="s">
        <v>269</v>
      </c>
      <c r="B82" s="11" t="s">
        <v>270</v>
      </c>
      <c r="C82" s="111" t="s">
        <v>216</v>
      </c>
      <c r="D82" s="17">
        <v>5333</v>
      </c>
      <c r="E82" s="39">
        <v>7</v>
      </c>
      <c r="F82" s="49">
        <v>131.25820363772701</v>
      </c>
      <c r="G82" s="7"/>
    </row>
    <row r="83" spans="1:7" ht="16.2" customHeight="1" x14ac:dyDescent="0.3">
      <c r="A83" s="8" t="s">
        <v>271</v>
      </c>
      <c r="B83" s="11" t="s">
        <v>272</v>
      </c>
      <c r="C83" s="111" t="s">
        <v>216</v>
      </c>
      <c r="D83" s="17">
        <v>6036</v>
      </c>
      <c r="E83" s="39">
        <v>15</v>
      </c>
      <c r="F83" s="49">
        <v>248.508946322068</v>
      </c>
      <c r="G83" s="7"/>
    </row>
    <row r="84" spans="1:7" ht="16.2" customHeight="1" x14ac:dyDescent="0.3">
      <c r="A84" s="8" t="s">
        <v>273</v>
      </c>
      <c r="B84" s="11" t="s">
        <v>274</v>
      </c>
      <c r="C84" s="111" t="s">
        <v>216</v>
      </c>
      <c r="D84" s="17">
        <v>3973</v>
      </c>
      <c r="E84" s="39">
        <v>11</v>
      </c>
      <c r="F84" s="49">
        <v>276.86886483765397</v>
      </c>
      <c r="G84" s="7"/>
    </row>
    <row r="85" spans="1:7" ht="16.2" customHeight="1" x14ac:dyDescent="0.3">
      <c r="A85" s="8" t="s">
        <v>275</v>
      </c>
      <c r="B85" s="11" t="s">
        <v>276</v>
      </c>
      <c r="C85" s="111" t="s">
        <v>216</v>
      </c>
      <c r="D85" s="17">
        <v>4837</v>
      </c>
      <c r="E85" s="39">
        <v>3</v>
      </c>
      <c r="F85" s="49">
        <v>62.021914409758097</v>
      </c>
      <c r="G85" s="7"/>
    </row>
    <row r="86" spans="1:7" ht="16.2" customHeight="1" x14ac:dyDescent="0.3">
      <c r="A86" s="8" t="s">
        <v>277</v>
      </c>
      <c r="B86" s="11" t="s">
        <v>278</v>
      </c>
      <c r="C86" s="111" t="s">
        <v>216</v>
      </c>
      <c r="D86" s="17">
        <v>6162</v>
      </c>
      <c r="E86" s="39">
        <v>8</v>
      </c>
      <c r="F86" s="49">
        <v>129.82797792924401</v>
      </c>
      <c r="G86" s="7"/>
    </row>
    <row r="87" spans="1:7" ht="16.2" customHeight="1" x14ac:dyDescent="0.3">
      <c r="A87" s="8" t="s">
        <v>279</v>
      </c>
      <c r="B87" s="11" t="s">
        <v>280</v>
      </c>
      <c r="C87" s="111" t="s">
        <v>216</v>
      </c>
      <c r="D87" s="17">
        <v>5069</v>
      </c>
      <c r="E87" s="39">
        <v>5</v>
      </c>
      <c r="F87" s="49">
        <v>98.638784770171597</v>
      </c>
      <c r="G87" s="7"/>
    </row>
    <row r="88" spans="1:7" ht="16.2" customHeight="1" x14ac:dyDescent="0.3">
      <c r="A88" s="8" t="s">
        <v>281</v>
      </c>
      <c r="B88" s="11" t="s">
        <v>282</v>
      </c>
      <c r="C88" s="111" t="s">
        <v>216</v>
      </c>
      <c r="D88" s="17">
        <v>3986</v>
      </c>
      <c r="E88" s="39">
        <v>6</v>
      </c>
      <c r="F88" s="49">
        <v>150.52684395383801</v>
      </c>
      <c r="G88" s="7"/>
    </row>
    <row r="89" spans="1:7" ht="16.2" customHeight="1" x14ac:dyDescent="0.3">
      <c r="A89" s="8" t="s">
        <v>283</v>
      </c>
      <c r="B89" s="11" t="s">
        <v>284</v>
      </c>
      <c r="C89" s="111" t="s">
        <v>216</v>
      </c>
      <c r="D89" s="17">
        <v>5049</v>
      </c>
      <c r="E89" s="39">
        <v>17</v>
      </c>
      <c r="F89" s="49">
        <v>336.700336700337</v>
      </c>
      <c r="G89" s="7"/>
    </row>
    <row r="90" spans="1:7" ht="16.2" customHeight="1" x14ac:dyDescent="0.3">
      <c r="A90" s="8" t="s">
        <v>285</v>
      </c>
      <c r="B90" s="11" t="s">
        <v>286</v>
      </c>
      <c r="C90" s="111" t="s">
        <v>216</v>
      </c>
      <c r="D90" s="17">
        <v>4599</v>
      </c>
      <c r="E90" s="39">
        <v>4</v>
      </c>
      <c r="F90" s="49">
        <v>86.975429441182897</v>
      </c>
      <c r="G90" s="7"/>
    </row>
    <row r="91" spans="1:7" ht="16.2" customHeight="1" x14ac:dyDescent="0.3">
      <c r="A91" s="8" t="s">
        <v>287</v>
      </c>
      <c r="B91" s="11" t="s">
        <v>288</v>
      </c>
      <c r="C91" s="111" t="s">
        <v>216</v>
      </c>
      <c r="D91" s="17">
        <v>4107</v>
      </c>
      <c r="E91" s="39">
        <v>1</v>
      </c>
      <c r="F91" s="49">
        <v>24.3486729973216</v>
      </c>
      <c r="G91" s="7"/>
    </row>
    <row r="92" spans="1:7" ht="16.2" customHeight="1" x14ac:dyDescent="0.3">
      <c r="A92" s="8" t="s">
        <v>289</v>
      </c>
      <c r="B92" s="11" t="s">
        <v>290</v>
      </c>
      <c r="C92" s="111" t="s">
        <v>216</v>
      </c>
      <c r="D92" s="17">
        <v>2885</v>
      </c>
      <c r="E92" s="39">
        <v>3</v>
      </c>
      <c r="F92" s="49">
        <v>103.986135181976</v>
      </c>
      <c r="G92" s="7"/>
    </row>
    <row r="93" spans="1:7" ht="16.2" customHeight="1" x14ac:dyDescent="0.3">
      <c r="A93" s="8" t="s">
        <v>291</v>
      </c>
      <c r="B93" s="11" t="s">
        <v>292</v>
      </c>
      <c r="C93" s="111" t="s">
        <v>216</v>
      </c>
      <c r="D93" s="17">
        <v>4354</v>
      </c>
      <c r="E93" s="39">
        <v>12</v>
      </c>
      <c r="F93" s="49">
        <v>275.608635737253</v>
      </c>
      <c r="G93" s="7"/>
    </row>
    <row r="94" spans="1:7" ht="16.2" customHeight="1" x14ac:dyDescent="0.3">
      <c r="A94" s="8" t="s">
        <v>293</v>
      </c>
      <c r="B94" s="11" t="s">
        <v>294</v>
      </c>
      <c r="C94" s="111" t="s">
        <v>216</v>
      </c>
      <c r="D94" s="17">
        <v>3242</v>
      </c>
      <c r="E94" s="39">
        <v>5</v>
      </c>
      <c r="F94" s="49">
        <v>154.22578655151099</v>
      </c>
      <c r="G94" s="7"/>
    </row>
    <row r="95" spans="1:7" ht="16.2" customHeight="1" x14ac:dyDescent="0.3">
      <c r="A95" s="8" t="s">
        <v>295</v>
      </c>
      <c r="B95" s="11" t="s">
        <v>296</v>
      </c>
      <c r="C95" s="111" t="s">
        <v>216</v>
      </c>
      <c r="D95" s="17">
        <v>3967</v>
      </c>
      <c r="E95" s="39">
        <v>3</v>
      </c>
      <c r="F95" s="49">
        <v>75.623897151499904</v>
      </c>
      <c r="G95" s="7"/>
    </row>
    <row r="96" spans="1:7" ht="16.2" customHeight="1" x14ac:dyDescent="0.3">
      <c r="A96" s="8" t="s">
        <v>297</v>
      </c>
      <c r="B96" s="11" t="s">
        <v>298</v>
      </c>
      <c r="C96" s="111" t="s">
        <v>216</v>
      </c>
      <c r="D96" s="17">
        <v>3989</v>
      </c>
      <c r="E96" s="39">
        <v>8</v>
      </c>
      <c r="F96" s="49">
        <v>200.55151667084499</v>
      </c>
      <c r="G96" s="7"/>
    </row>
    <row r="97" spans="1:7" ht="16.2" customHeight="1" x14ac:dyDescent="0.3">
      <c r="A97" s="8" t="s">
        <v>299</v>
      </c>
      <c r="B97" s="11" t="s">
        <v>300</v>
      </c>
      <c r="C97" s="111" t="s">
        <v>216</v>
      </c>
      <c r="D97" s="17">
        <v>3781</v>
      </c>
      <c r="E97" s="39">
        <v>5</v>
      </c>
      <c r="F97" s="49">
        <v>132.240148108966</v>
      </c>
      <c r="G97" s="7"/>
    </row>
    <row r="98" spans="1:7" ht="16.2" customHeight="1" x14ac:dyDescent="0.3">
      <c r="A98" s="8" t="s">
        <v>301</v>
      </c>
      <c r="B98" s="11" t="s">
        <v>302</v>
      </c>
      <c r="C98" s="111" t="s">
        <v>216</v>
      </c>
      <c r="D98" s="17">
        <v>3190</v>
      </c>
      <c r="E98" s="39">
        <v>4</v>
      </c>
      <c r="F98" s="49">
        <v>125.391849529781</v>
      </c>
      <c r="G98" s="7"/>
    </row>
    <row r="99" spans="1:7" ht="16.2" customHeight="1" x14ac:dyDescent="0.3">
      <c r="A99" s="8" t="s">
        <v>303</v>
      </c>
      <c r="B99" s="11" t="s">
        <v>304</v>
      </c>
      <c r="C99" s="111" t="s">
        <v>216</v>
      </c>
      <c r="D99" s="17">
        <v>2935</v>
      </c>
      <c r="E99" s="39">
        <v>4</v>
      </c>
      <c r="F99" s="49">
        <v>136.286201022147</v>
      </c>
      <c r="G99" s="7"/>
    </row>
    <row r="100" spans="1:7" ht="16.2" customHeight="1" x14ac:dyDescent="0.3">
      <c r="A100" s="8" t="s">
        <v>305</v>
      </c>
      <c r="B100" s="11" t="s">
        <v>306</v>
      </c>
      <c r="C100" s="111" t="s">
        <v>216</v>
      </c>
      <c r="D100" s="17">
        <v>5078</v>
      </c>
      <c r="E100" s="39">
        <v>13</v>
      </c>
      <c r="F100" s="49">
        <v>256.00630169357999</v>
      </c>
      <c r="G100" s="7"/>
    </row>
    <row r="101" spans="1:7" ht="16.2" customHeight="1" x14ac:dyDescent="0.3">
      <c r="A101" s="8" t="s">
        <v>307</v>
      </c>
      <c r="B101" s="11" t="s">
        <v>308</v>
      </c>
      <c r="C101" s="111" t="s">
        <v>216</v>
      </c>
      <c r="D101" s="17">
        <v>2536</v>
      </c>
      <c r="E101" s="39">
        <v>9</v>
      </c>
      <c r="F101" s="49">
        <v>354.88958990536298</v>
      </c>
      <c r="G101" s="7"/>
    </row>
    <row r="102" spans="1:7" ht="16.2" customHeight="1" x14ac:dyDescent="0.3">
      <c r="A102" s="8" t="s">
        <v>309</v>
      </c>
      <c r="B102" s="11" t="s">
        <v>310</v>
      </c>
      <c r="C102" s="111" t="s">
        <v>216</v>
      </c>
      <c r="D102" s="17">
        <v>3240</v>
      </c>
      <c r="E102" s="39">
        <v>5</v>
      </c>
      <c r="F102" s="49">
        <v>154.32098765432099</v>
      </c>
      <c r="G102" s="7"/>
    </row>
    <row r="103" spans="1:7" ht="16.2" customHeight="1" x14ac:dyDescent="0.3">
      <c r="A103" s="8" t="s">
        <v>311</v>
      </c>
      <c r="B103" s="11" t="s">
        <v>312</v>
      </c>
      <c r="C103" s="111" t="s">
        <v>216</v>
      </c>
      <c r="D103" s="17">
        <v>4417</v>
      </c>
      <c r="E103" s="39">
        <v>5</v>
      </c>
      <c r="F103" s="49">
        <v>113.199003848766</v>
      </c>
      <c r="G103" s="7"/>
    </row>
    <row r="104" spans="1:7" ht="16.2" customHeight="1" x14ac:dyDescent="0.3">
      <c r="A104" s="8" t="s">
        <v>313</v>
      </c>
      <c r="B104" s="11" t="s">
        <v>314</v>
      </c>
      <c r="C104" s="111" t="s">
        <v>216</v>
      </c>
      <c r="D104" s="17">
        <v>4359</v>
      </c>
      <c r="E104" s="39">
        <v>14</v>
      </c>
      <c r="F104" s="49">
        <v>321.17458132599199</v>
      </c>
      <c r="G104" s="7"/>
    </row>
    <row r="105" spans="1:7" ht="16.2" customHeight="1" x14ac:dyDescent="0.3">
      <c r="A105" s="8" t="s">
        <v>315</v>
      </c>
      <c r="B105" s="11" t="s">
        <v>316</v>
      </c>
      <c r="C105" s="111" t="s">
        <v>216</v>
      </c>
      <c r="D105" s="17">
        <v>2389</v>
      </c>
      <c r="E105" s="39">
        <v>6</v>
      </c>
      <c r="F105" s="49">
        <v>251.15110925073299</v>
      </c>
      <c r="G105" s="7"/>
    </row>
    <row r="106" spans="1:7" ht="16.2" customHeight="1" x14ac:dyDescent="0.3">
      <c r="A106" s="8" t="s">
        <v>317</v>
      </c>
      <c r="B106" s="11" t="s">
        <v>318</v>
      </c>
      <c r="C106" s="111" t="s">
        <v>216</v>
      </c>
      <c r="D106" s="17">
        <v>5883</v>
      </c>
      <c r="E106" s="39">
        <v>31</v>
      </c>
      <c r="F106" s="49">
        <v>526.94203637599901</v>
      </c>
      <c r="G106" s="7"/>
    </row>
    <row r="107" spans="1:7" ht="16.2" customHeight="1" x14ac:dyDescent="0.3">
      <c r="A107" s="8" t="s">
        <v>319</v>
      </c>
      <c r="B107" s="11" t="s">
        <v>320</v>
      </c>
      <c r="C107" s="111" t="s">
        <v>216</v>
      </c>
      <c r="D107" s="17">
        <v>4086</v>
      </c>
      <c r="E107" s="39">
        <v>12</v>
      </c>
      <c r="F107" s="49">
        <v>293.685756240822</v>
      </c>
      <c r="G107" s="7"/>
    </row>
    <row r="108" spans="1:7" ht="16.2" customHeight="1" x14ac:dyDescent="0.3">
      <c r="A108" s="8" t="s">
        <v>321</v>
      </c>
      <c r="B108" s="11" t="s">
        <v>322</v>
      </c>
      <c r="C108" s="111" t="s">
        <v>216</v>
      </c>
      <c r="D108" s="17">
        <v>7952</v>
      </c>
      <c r="E108" s="39">
        <v>14</v>
      </c>
      <c r="F108" s="49">
        <v>176.05633802816899</v>
      </c>
      <c r="G108" s="7"/>
    </row>
    <row r="109" spans="1:7" ht="16.2" customHeight="1" x14ac:dyDescent="0.3">
      <c r="A109" s="8" t="s">
        <v>323</v>
      </c>
      <c r="B109" s="11" t="s">
        <v>324</v>
      </c>
      <c r="C109" s="111" t="s">
        <v>216</v>
      </c>
      <c r="D109" s="17">
        <v>6483</v>
      </c>
      <c r="E109" s="39">
        <v>10</v>
      </c>
      <c r="F109" s="49">
        <v>154.24957581366601</v>
      </c>
      <c r="G109" s="7"/>
    </row>
    <row r="110" spans="1:7" ht="16.2" customHeight="1" x14ac:dyDescent="0.3">
      <c r="A110" s="8" t="s">
        <v>325</v>
      </c>
      <c r="B110" s="11" t="s">
        <v>326</v>
      </c>
      <c r="C110" s="111" t="s">
        <v>216</v>
      </c>
      <c r="D110" s="17">
        <v>3977</v>
      </c>
      <c r="E110" s="39">
        <v>10</v>
      </c>
      <c r="F110" s="49">
        <v>251.44581342720599</v>
      </c>
      <c r="G110" s="7"/>
    </row>
    <row r="111" spans="1:7" ht="16.2" customHeight="1" x14ac:dyDescent="0.3">
      <c r="A111" s="8" t="s">
        <v>327</v>
      </c>
      <c r="B111" s="11" t="s">
        <v>328</v>
      </c>
      <c r="C111" s="111" t="s">
        <v>216</v>
      </c>
      <c r="D111" s="17">
        <v>2195</v>
      </c>
      <c r="E111" s="39">
        <v>5</v>
      </c>
      <c r="F111" s="49">
        <v>227.79043280182199</v>
      </c>
      <c r="G111" s="7"/>
    </row>
    <row r="112" spans="1:7" ht="16.2" customHeight="1" x14ac:dyDescent="0.3">
      <c r="A112" s="8" t="s">
        <v>329</v>
      </c>
      <c r="B112" s="11" t="s">
        <v>330</v>
      </c>
      <c r="C112" s="111" t="s">
        <v>216</v>
      </c>
      <c r="D112" s="17">
        <v>2526</v>
      </c>
      <c r="E112" s="39">
        <v>5</v>
      </c>
      <c r="F112" s="49">
        <v>197.94140934283499</v>
      </c>
      <c r="G112" s="7"/>
    </row>
    <row r="113" spans="1:7" ht="16.2" customHeight="1" x14ac:dyDescent="0.3">
      <c r="A113" s="8" t="s">
        <v>331</v>
      </c>
      <c r="B113" s="11" t="s">
        <v>332</v>
      </c>
      <c r="C113" s="111" t="s">
        <v>216</v>
      </c>
      <c r="D113" s="17">
        <v>3325</v>
      </c>
      <c r="E113" s="39">
        <v>5</v>
      </c>
      <c r="F113" s="49">
        <v>150.37593984962399</v>
      </c>
      <c r="G113" s="7"/>
    </row>
    <row r="114" spans="1:7" ht="16.2" customHeight="1" x14ac:dyDescent="0.3">
      <c r="A114" s="8" t="s">
        <v>333</v>
      </c>
      <c r="B114" s="11" t="s">
        <v>334</v>
      </c>
      <c r="C114" s="111" t="s">
        <v>335</v>
      </c>
      <c r="D114" s="17">
        <v>5431</v>
      </c>
      <c r="E114" s="39">
        <v>13</v>
      </c>
      <c r="F114" s="49">
        <v>239.36659915300999</v>
      </c>
      <c r="G114" s="7"/>
    </row>
    <row r="115" spans="1:7" ht="16.2" customHeight="1" x14ac:dyDescent="0.3">
      <c r="A115" s="8" t="s">
        <v>336</v>
      </c>
      <c r="B115" s="11" t="s">
        <v>337</v>
      </c>
      <c r="C115" s="111" t="s">
        <v>335</v>
      </c>
      <c r="D115" s="17">
        <v>7000</v>
      </c>
      <c r="E115" s="39">
        <v>21</v>
      </c>
      <c r="F115" s="49">
        <v>300</v>
      </c>
      <c r="G115" s="7"/>
    </row>
    <row r="116" spans="1:7" ht="16.2" customHeight="1" x14ac:dyDescent="0.3">
      <c r="A116" s="8" t="s">
        <v>338</v>
      </c>
      <c r="B116" s="11" t="s">
        <v>339</v>
      </c>
      <c r="C116" s="111" t="s">
        <v>335</v>
      </c>
      <c r="D116" s="17">
        <v>2723</v>
      </c>
      <c r="E116" s="39">
        <v>9</v>
      </c>
      <c r="F116" s="49">
        <v>330.517811237606</v>
      </c>
      <c r="G116" s="7"/>
    </row>
    <row r="117" spans="1:7" ht="16.2" customHeight="1" x14ac:dyDescent="0.3">
      <c r="A117" s="8" t="s">
        <v>340</v>
      </c>
      <c r="B117" s="11" t="s">
        <v>341</v>
      </c>
      <c r="C117" s="111" t="s">
        <v>335</v>
      </c>
      <c r="D117" s="17">
        <v>5048</v>
      </c>
      <c r="E117" s="39">
        <v>19</v>
      </c>
      <c r="F117" s="49">
        <v>376.38668779714698</v>
      </c>
      <c r="G117" s="7"/>
    </row>
    <row r="118" spans="1:7" ht="16.2" customHeight="1" x14ac:dyDescent="0.3">
      <c r="A118" s="8" t="s">
        <v>342</v>
      </c>
      <c r="B118" s="11" t="s">
        <v>343</v>
      </c>
      <c r="C118" s="111" t="s">
        <v>335</v>
      </c>
      <c r="D118" s="17">
        <v>5252</v>
      </c>
      <c r="E118" s="39">
        <v>17</v>
      </c>
      <c r="F118" s="49">
        <v>323.686214775324</v>
      </c>
      <c r="G118" s="7"/>
    </row>
    <row r="119" spans="1:7" ht="16.2" customHeight="1" x14ac:dyDescent="0.3">
      <c r="A119" s="8" t="s">
        <v>344</v>
      </c>
      <c r="B119" s="11" t="s">
        <v>345</v>
      </c>
      <c r="C119" s="111" t="s">
        <v>335</v>
      </c>
      <c r="D119" s="17">
        <v>5278</v>
      </c>
      <c r="E119" s="39">
        <v>13</v>
      </c>
      <c r="F119" s="49">
        <v>246.30541871921201</v>
      </c>
      <c r="G119" s="7"/>
    </row>
    <row r="120" spans="1:7" ht="16.2" customHeight="1" x14ac:dyDescent="0.3">
      <c r="A120" s="8" t="s">
        <v>346</v>
      </c>
      <c r="B120" s="11" t="s">
        <v>347</v>
      </c>
      <c r="C120" s="111" t="s">
        <v>335</v>
      </c>
      <c r="D120" s="17">
        <v>3373</v>
      </c>
      <c r="E120" s="39">
        <v>4</v>
      </c>
      <c r="F120" s="49">
        <v>118.588793359028</v>
      </c>
      <c r="G120" s="7"/>
    </row>
    <row r="121" spans="1:7" ht="16.2" customHeight="1" x14ac:dyDescent="0.3">
      <c r="A121" s="8" t="s">
        <v>348</v>
      </c>
      <c r="B121" s="11" t="s">
        <v>349</v>
      </c>
      <c r="C121" s="111" t="s">
        <v>335</v>
      </c>
      <c r="D121" s="17">
        <v>5168</v>
      </c>
      <c r="E121" s="39">
        <v>11</v>
      </c>
      <c r="F121" s="49">
        <v>212.848297213622</v>
      </c>
      <c r="G121" s="7"/>
    </row>
    <row r="122" spans="1:7" ht="16.2" customHeight="1" x14ac:dyDescent="0.3">
      <c r="A122" s="8" t="s">
        <v>350</v>
      </c>
      <c r="B122" s="11" t="s">
        <v>351</v>
      </c>
      <c r="C122" s="111" t="s">
        <v>335</v>
      </c>
      <c r="D122" s="17">
        <v>3525</v>
      </c>
      <c r="E122" s="39">
        <v>11</v>
      </c>
      <c r="F122" s="49">
        <v>312.05673758865203</v>
      </c>
      <c r="G122" s="7"/>
    </row>
    <row r="123" spans="1:7" ht="16.2" customHeight="1" x14ac:dyDescent="0.3">
      <c r="A123" s="8" t="s">
        <v>352</v>
      </c>
      <c r="B123" s="11" t="s">
        <v>353</v>
      </c>
      <c r="C123" s="111" t="s">
        <v>335</v>
      </c>
      <c r="D123" s="17">
        <v>4665</v>
      </c>
      <c r="E123" s="39">
        <v>15</v>
      </c>
      <c r="F123" s="49">
        <v>321.54340836012898</v>
      </c>
      <c r="G123" s="7"/>
    </row>
    <row r="124" spans="1:7" ht="16.2" customHeight="1" x14ac:dyDescent="0.3">
      <c r="A124" s="8" t="s">
        <v>354</v>
      </c>
      <c r="B124" s="11" t="s">
        <v>355</v>
      </c>
      <c r="C124" s="111" t="s">
        <v>335</v>
      </c>
      <c r="D124" s="17">
        <v>5154</v>
      </c>
      <c r="E124" s="39">
        <v>7</v>
      </c>
      <c r="F124" s="49">
        <v>135.81684128832001</v>
      </c>
      <c r="G124" s="7"/>
    </row>
    <row r="125" spans="1:7" ht="16.2" customHeight="1" x14ac:dyDescent="0.3">
      <c r="A125" s="8" t="s">
        <v>356</v>
      </c>
      <c r="B125" s="11" t="s">
        <v>357</v>
      </c>
      <c r="C125" s="111" t="s">
        <v>335</v>
      </c>
      <c r="D125" s="17">
        <v>4504</v>
      </c>
      <c r="E125" s="39">
        <v>15</v>
      </c>
      <c r="F125" s="49">
        <v>333.03730017762001</v>
      </c>
      <c r="G125" s="7"/>
    </row>
    <row r="126" spans="1:7" ht="16.2" customHeight="1" x14ac:dyDescent="0.3">
      <c r="A126" s="8" t="s">
        <v>358</v>
      </c>
      <c r="B126" s="11" t="s">
        <v>359</v>
      </c>
      <c r="C126" s="111" t="s">
        <v>335</v>
      </c>
      <c r="D126" s="17">
        <v>2871</v>
      </c>
      <c r="E126" s="39">
        <v>4</v>
      </c>
      <c r="F126" s="49">
        <v>139.32427725531201</v>
      </c>
      <c r="G126" s="7"/>
    </row>
    <row r="127" spans="1:7" ht="16.2" customHeight="1" x14ac:dyDescent="0.3">
      <c r="A127" s="8" t="s">
        <v>360</v>
      </c>
      <c r="B127" s="11" t="s">
        <v>361</v>
      </c>
      <c r="C127" s="111" t="s">
        <v>335</v>
      </c>
      <c r="D127" s="17">
        <v>5430</v>
      </c>
      <c r="E127" s="39">
        <v>27</v>
      </c>
      <c r="F127" s="49">
        <v>497.23756906077301</v>
      </c>
      <c r="G127" s="7"/>
    </row>
    <row r="128" spans="1:7" ht="16.2" customHeight="1" x14ac:dyDescent="0.3">
      <c r="A128" s="8" t="s">
        <v>362</v>
      </c>
      <c r="B128" s="11" t="s">
        <v>363</v>
      </c>
      <c r="C128" s="111" t="s">
        <v>335</v>
      </c>
      <c r="D128" s="17">
        <v>4619</v>
      </c>
      <c r="E128" s="39">
        <v>6</v>
      </c>
      <c r="F128" s="49">
        <v>129.898246373674</v>
      </c>
      <c r="G128" s="7"/>
    </row>
    <row r="129" spans="1:7" ht="16.2" customHeight="1" x14ac:dyDescent="0.3">
      <c r="A129" s="8" t="s">
        <v>364</v>
      </c>
      <c r="B129" s="11" t="s">
        <v>365</v>
      </c>
      <c r="C129" s="111" t="s">
        <v>335</v>
      </c>
      <c r="D129" s="17">
        <v>3744</v>
      </c>
      <c r="E129" s="39">
        <v>4</v>
      </c>
      <c r="F129" s="49">
        <v>106.837606837607</v>
      </c>
      <c r="G129" s="7"/>
    </row>
    <row r="130" spans="1:7" ht="16.2" customHeight="1" x14ac:dyDescent="0.3">
      <c r="A130" s="8" t="s">
        <v>366</v>
      </c>
      <c r="B130" s="11" t="s">
        <v>367</v>
      </c>
      <c r="C130" s="111" t="s">
        <v>335</v>
      </c>
      <c r="D130" s="17">
        <v>3511</v>
      </c>
      <c r="E130" s="39">
        <v>9</v>
      </c>
      <c r="F130" s="49">
        <v>256.33722586157802</v>
      </c>
      <c r="G130" s="7"/>
    </row>
    <row r="131" spans="1:7" ht="16.2" customHeight="1" x14ac:dyDescent="0.3">
      <c r="A131" s="8" t="s">
        <v>368</v>
      </c>
      <c r="B131" s="11" t="s">
        <v>369</v>
      </c>
      <c r="C131" s="111" t="s">
        <v>335</v>
      </c>
      <c r="D131" s="17">
        <v>3359</v>
      </c>
      <c r="E131" s="39">
        <v>7</v>
      </c>
      <c r="F131" s="49">
        <v>208.39535576064301</v>
      </c>
      <c r="G131" s="7"/>
    </row>
    <row r="132" spans="1:7" ht="16.2" customHeight="1" x14ac:dyDescent="0.3">
      <c r="A132" s="8" t="s">
        <v>370</v>
      </c>
      <c r="B132" s="11" t="s">
        <v>371</v>
      </c>
      <c r="C132" s="111" t="s">
        <v>335</v>
      </c>
      <c r="D132" s="17">
        <v>3815</v>
      </c>
      <c r="E132" s="39">
        <v>8</v>
      </c>
      <c r="F132" s="49">
        <v>209.698558322412</v>
      </c>
      <c r="G132" s="7"/>
    </row>
    <row r="133" spans="1:7" ht="16.2" customHeight="1" x14ac:dyDescent="0.3">
      <c r="A133" s="8" t="s">
        <v>372</v>
      </c>
      <c r="B133" s="11" t="s">
        <v>373</v>
      </c>
      <c r="C133" s="111" t="s">
        <v>335</v>
      </c>
      <c r="D133" s="17">
        <v>5628</v>
      </c>
      <c r="E133" s="39">
        <v>18</v>
      </c>
      <c r="F133" s="49">
        <v>319.82942430703599</v>
      </c>
      <c r="G133" s="7"/>
    </row>
    <row r="134" spans="1:7" ht="16.2" customHeight="1" x14ac:dyDescent="0.3">
      <c r="A134" s="8" t="s">
        <v>374</v>
      </c>
      <c r="B134" s="11" t="s">
        <v>375</v>
      </c>
      <c r="C134" s="111" t="s">
        <v>335</v>
      </c>
      <c r="D134" s="17">
        <v>4413</v>
      </c>
      <c r="E134" s="39">
        <v>10</v>
      </c>
      <c r="F134" s="49">
        <v>226.60321776569199</v>
      </c>
      <c r="G134" s="7"/>
    </row>
    <row r="135" spans="1:7" ht="16.2" customHeight="1" x14ac:dyDescent="0.3">
      <c r="A135" s="8" t="s">
        <v>376</v>
      </c>
      <c r="B135" s="11" t="s">
        <v>377</v>
      </c>
      <c r="C135" s="111" t="s">
        <v>335</v>
      </c>
      <c r="D135" s="17">
        <v>4655</v>
      </c>
      <c r="E135" s="39">
        <v>14</v>
      </c>
      <c r="F135" s="49">
        <v>300.75187969924798</v>
      </c>
      <c r="G135" s="7"/>
    </row>
    <row r="136" spans="1:7" ht="16.2" customHeight="1" x14ac:dyDescent="0.3">
      <c r="A136" s="8" t="s">
        <v>378</v>
      </c>
      <c r="B136" s="11" t="s">
        <v>379</v>
      </c>
      <c r="C136" s="111" t="s">
        <v>335</v>
      </c>
      <c r="D136" s="17">
        <v>4713</v>
      </c>
      <c r="E136" s="39">
        <v>29</v>
      </c>
      <c r="F136" s="49">
        <v>615.31932951411</v>
      </c>
      <c r="G136" s="7"/>
    </row>
    <row r="137" spans="1:7" ht="16.2" customHeight="1" x14ac:dyDescent="0.3">
      <c r="A137" s="8" t="s">
        <v>380</v>
      </c>
      <c r="B137" s="11" t="s">
        <v>381</v>
      </c>
      <c r="C137" s="111" t="s">
        <v>335</v>
      </c>
      <c r="D137" s="17">
        <v>2876</v>
      </c>
      <c r="E137" s="39">
        <v>5</v>
      </c>
      <c r="F137" s="49">
        <v>173.85257301808099</v>
      </c>
      <c r="G137" s="7"/>
    </row>
    <row r="138" spans="1:7" ht="16.2" customHeight="1" x14ac:dyDescent="0.3">
      <c r="A138" s="10" t="s">
        <v>382</v>
      </c>
      <c r="B138" s="11" t="s">
        <v>383</v>
      </c>
      <c r="C138" s="111" t="s">
        <v>335</v>
      </c>
      <c r="D138" s="17">
        <v>5847</v>
      </c>
      <c r="E138" s="37">
        <v>28</v>
      </c>
      <c r="F138" s="46">
        <v>478.87805712331101</v>
      </c>
      <c r="G138" s="7"/>
    </row>
    <row r="139" spans="1:7" ht="16.2" customHeight="1" x14ac:dyDescent="0.3">
      <c r="A139" s="8" t="s">
        <v>384</v>
      </c>
      <c r="B139" s="11" t="s">
        <v>385</v>
      </c>
      <c r="C139" s="111" t="s">
        <v>335</v>
      </c>
      <c r="D139" s="17">
        <v>3518</v>
      </c>
      <c r="E139" s="39">
        <v>7</v>
      </c>
      <c r="F139" s="49">
        <v>198.976691301876</v>
      </c>
      <c r="G139" s="7"/>
    </row>
    <row r="140" spans="1:7" ht="16.2" customHeight="1" x14ac:dyDescent="0.3">
      <c r="A140" s="8" t="s">
        <v>386</v>
      </c>
      <c r="B140" s="11" t="s">
        <v>387</v>
      </c>
      <c r="C140" s="111" t="s">
        <v>388</v>
      </c>
      <c r="D140" s="17">
        <v>3895</v>
      </c>
      <c r="E140" s="39">
        <v>6</v>
      </c>
      <c r="F140" s="49">
        <v>154.04364569961501</v>
      </c>
      <c r="G140" s="7"/>
    </row>
    <row r="141" spans="1:7" ht="16.2" customHeight="1" x14ac:dyDescent="0.3">
      <c r="A141" s="8" t="s">
        <v>389</v>
      </c>
      <c r="B141" s="11" t="s">
        <v>390</v>
      </c>
      <c r="C141" s="111" t="s">
        <v>388</v>
      </c>
      <c r="D141" s="17">
        <v>5631</v>
      </c>
      <c r="E141" s="39">
        <v>11</v>
      </c>
      <c r="F141" s="49">
        <v>195.347185224649</v>
      </c>
      <c r="G141" s="7"/>
    </row>
    <row r="142" spans="1:7" ht="16.2" customHeight="1" x14ac:dyDescent="0.3">
      <c r="A142" s="8" t="s">
        <v>391</v>
      </c>
      <c r="B142" s="11" t="s">
        <v>392</v>
      </c>
      <c r="C142" s="111" t="s">
        <v>388</v>
      </c>
      <c r="D142" s="17">
        <v>2520</v>
      </c>
      <c r="E142" s="39"/>
      <c r="F142" s="49"/>
      <c r="G142" s="7"/>
    </row>
    <row r="143" spans="1:7" ht="16.2" customHeight="1" x14ac:dyDescent="0.3">
      <c r="A143" s="8" t="s">
        <v>393</v>
      </c>
      <c r="B143" s="11" t="s">
        <v>394</v>
      </c>
      <c r="C143" s="111" t="s">
        <v>388</v>
      </c>
      <c r="D143" s="17">
        <v>5705</v>
      </c>
      <c r="E143" s="39">
        <v>8</v>
      </c>
      <c r="F143" s="49">
        <v>140.22787028921999</v>
      </c>
      <c r="G143" s="7"/>
    </row>
    <row r="144" spans="1:7" ht="16.2" customHeight="1" x14ac:dyDescent="0.3">
      <c r="A144" s="8" t="s">
        <v>395</v>
      </c>
      <c r="B144" s="11" t="s">
        <v>396</v>
      </c>
      <c r="C144" s="111" t="s">
        <v>388</v>
      </c>
      <c r="D144" s="17">
        <v>2257</v>
      </c>
      <c r="E144" s="39">
        <v>6</v>
      </c>
      <c r="F144" s="49">
        <v>265.83961010190501</v>
      </c>
      <c r="G144" s="7"/>
    </row>
    <row r="145" spans="1:7" ht="16.2" customHeight="1" x14ac:dyDescent="0.3">
      <c r="A145" s="8" t="s">
        <v>397</v>
      </c>
      <c r="B145" s="11" t="s">
        <v>398</v>
      </c>
      <c r="C145" s="111" t="s">
        <v>388</v>
      </c>
      <c r="D145" s="17">
        <v>3162</v>
      </c>
      <c r="E145" s="39">
        <v>4</v>
      </c>
      <c r="F145" s="49">
        <v>126.502213788741</v>
      </c>
      <c r="G145" s="7"/>
    </row>
    <row r="146" spans="1:7" ht="16.2" customHeight="1" x14ac:dyDescent="0.3">
      <c r="A146" s="8" t="s">
        <v>399</v>
      </c>
      <c r="B146" s="11" t="s">
        <v>400</v>
      </c>
      <c r="C146" s="111" t="s">
        <v>388</v>
      </c>
      <c r="D146" s="17">
        <v>3542</v>
      </c>
      <c r="E146" s="39">
        <v>7</v>
      </c>
      <c r="F146" s="49">
        <v>197.628458498024</v>
      </c>
      <c r="G146" s="7"/>
    </row>
    <row r="147" spans="1:7" ht="16.2" customHeight="1" x14ac:dyDescent="0.3">
      <c r="A147" s="8" t="s">
        <v>401</v>
      </c>
      <c r="B147" s="11" t="s">
        <v>402</v>
      </c>
      <c r="C147" s="111" t="s">
        <v>388</v>
      </c>
      <c r="D147" s="17">
        <v>2521</v>
      </c>
      <c r="E147" s="39">
        <v>5</v>
      </c>
      <c r="F147" s="49">
        <v>198.33399444664801</v>
      </c>
      <c r="G147" s="7"/>
    </row>
    <row r="148" spans="1:7" ht="16.2" customHeight="1" x14ac:dyDescent="0.3">
      <c r="A148" s="8" t="s">
        <v>403</v>
      </c>
      <c r="B148" s="11" t="s">
        <v>404</v>
      </c>
      <c r="C148" s="111" t="s">
        <v>388</v>
      </c>
      <c r="D148" s="17">
        <v>3431</v>
      </c>
      <c r="E148" s="39">
        <v>3</v>
      </c>
      <c r="F148" s="49">
        <v>87.4380647041679</v>
      </c>
      <c r="G148" s="7"/>
    </row>
    <row r="149" spans="1:7" ht="16.2" customHeight="1" x14ac:dyDescent="0.3">
      <c r="A149" s="8" t="s">
        <v>405</v>
      </c>
      <c r="B149" s="11" t="s">
        <v>406</v>
      </c>
      <c r="C149" s="111" t="s">
        <v>388</v>
      </c>
      <c r="D149" s="17">
        <v>2862</v>
      </c>
      <c r="E149" s="39">
        <v>1</v>
      </c>
      <c r="F149" s="49">
        <v>34.940600978336803</v>
      </c>
      <c r="G149" s="7"/>
    </row>
    <row r="150" spans="1:7" ht="16.2" customHeight="1" x14ac:dyDescent="0.3">
      <c r="A150" s="8" t="s">
        <v>407</v>
      </c>
      <c r="B150" s="11" t="s">
        <v>408</v>
      </c>
      <c r="C150" s="111" t="s">
        <v>388</v>
      </c>
      <c r="D150" s="17">
        <v>4514</v>
      </c>
      <c r="E150" s="39">
        <v>9</v>
      </c>
      <c r="F150" s="49">
        <v>199.37970757642901</v>
      </c>
      <c r="G150" s="7"/>
    </row>
    <row r="151" spans="1:7" ht="16.2" customHeight="1" x14ac:dyDescent="0.3">
      <c r="A151" s="8" t="s">
        <v>409</v>
      </c>
      <c r="B151" s="11" t="s">
        <v>410</v>
      </c>
      <c r="C151" s="111" t="s">
        <v>388</v>
      </c>
      <c r="D151" s="17">
        <v>2450</v>
      </c>
      <c r="E151" s="39">
        <v>3</v>
      </c>
      <c r="F151" s="49">
        <v>122.448979591837</v>
      </c>
      <c r="G151" s="7"/>
    </row>
    <row r="152" spans="1:7" ht="16.2" customHeight="1" x14ac:dyDescent="0.3">
      <c r="A152" s="8" t="s">
        <v>411</v>
      </c>
      <c r="B152" s="11" t="s">
        <v>412</v>
      </c>
      <c r="C152" s="111" t="s">
        <v>388</v>
      </c>
      <c r="D152" s="17">
        <v>3571</v>
      </c>
      <c r="E152" s="39">
        <v>8</v>
      </c>
      <c r="F152" s="49">
        <v>224.02688322598701</v>
      </c>
      <c r="G152" s="7"/>
    </row>
    <row r="153" spans="1:7" ht="16.2" customHeight="1" x14ac:dyDescent="0.3">
      <c r="A153" s="8" t="s">
        <v>413</v>
      </c>
      <c r="B153" s="11" t="s">
        <v>414</v>
      </c>
      <c r="C153" s="111" t="s">
        <v>388</v>
      </c>
      <c r="D153" s="17">
        <v>2720</v>
      </c>
      <c r="E153" s="39">
        <v>4</v>
      </c>
      <c r="F153" s="49">
        <v>147.058823529412</v>
      </c>
      <c r="G153" s="7"/>
    </row>
    <row r="154" spans="1:7" ht="16.2" customHeight="1" x14ac:dyDescent="0.3">
      <c r="A154" s="8" t="s">
        <v>415</v>
      </c>
      <c r="B154" s="11" t="s">
        <v>416</v>
      </c>
      <c r="C154" s="111" t="s">
        <v>388</v>
      </c>
      <c r="D154" s="17">
        <v>3131</v>
      </c>
      <c r="E154" s="39">
        <v>11</v>
      </c>
      <c r="F154" s="49">
        <v>351.32545512615798</v>
      </c>
      <c r="G154" s="7"/>
    </row>
    <row r="155" spans="1:7" ht="16.2" customHeight="1" x14ac:dyDescent="0.3">
      <c r="A155" s="8" t="s">
        <v>417</v>
      </c>
      <c r="B155" s="11" t="s">
        <v>418</v>
      </c>
      <c r="C155" s="111" t="s">
        <v>388</v>
      </c>
      <c r="D155" s="17">
        <v>5035</v>
      </c>
      <c r="E155" s="39">
        <v>32</v>
      </c>
      <c r="F155" s="49">
        <v>635.55114200595801</v>
      </c>
      <c r="G155" s="7"/>
    </row>
    <row r="156" spans="1:7" ht="16.2" customHeight="1" x14ac:dyDescent="0.3">
      <c r="A156" s="8" t="s">
        <v>419</v>
      </c>
      <c r="B156" s="11" t="s">
        <v>420</v>
      </c>
      <c r="C156" s="111" t="s">
        <v>388</v>
      </c>
      <c r="D156" s="17">
        <v>4281</v>
      </c>
      <c r="E156" s="39">
        <v>13</v>
      </c>
      <c r="F156" s="49">
        <v>303.667367437515</v>
      </c>
      <c r="G156" s="7"/>
    </row>
    <row r="157" spans="1:7" ht="16.2" customHeight="1" x14ac:dyDescent="0.3">
      <c r="A157" s="8" t="s">
        <v>421</v>
      </c>
      <c r="B157" s="11" t="s">
        <v>422</v>
      </c>
      <c r="C157" s="111" t="s">
        <v>388</v>
      </c>
      <c r="D157" s="17">
        <v>6802</v>
      </c>
      <c r="E157" s="39">
        <v>9</v>
      </c>
      <c r="F157" s="49">
        <v>132.31402528667999</v>
      </c>
      <c r="G157" s="7"/>
    </row>
    <row r="158" spans="1:7" ht="16.2" customHeight="1" x14ac:dyDescent="0.3">
      <c r="A158" s="8" t="s">
        <v>423</v>
      </c>
      <c r="B158" s="11" t="s">
        <v>424</v>
      </c>
      <c r="C158" s="111" t="s">
        <v>388</v>
      </c>
      <c r="D158" s="17">
        <v>4305</v>
      </c>
      <c r="E158" s="39">
        <v>12</v>
      </c>
      <c r="F158" s="49">
        <v>278.74564459930298</v>
      </c>
      <c r="G158" s="7"/>
    </row>
    <row r="159" spans="1:7" ht="16.2" customHeight="1" x14ac:dyDescent="0.3">
      <c r="A159" s="8" t="s">
        <v>425</v>
      </c>
      <c r="B159" s="11" t="s">
        <v>426</v>
      </c>
      <c r="C159" s="111" t="s">
        <v>388</v>
      </c>
      <c r="D159" s="17">
        <v>4056</v>
      </c>
      <c r="E159" s="39">
        <v>12</v>
      </c>
      <c r="F159" s="49">
        <v>295.85798816568001</v>
      </c>
      <c r="G159" s="7"/>
    </row>
    <row r="160" spans="1:7" ht="16.2" customHeight="1" x14ac:dyDescent="0.3">
      <c r="A160" s="8" t="s">
        <v>427</v>
      </c>
      <c r="B160" s="11" t="s">
        <v>428</v>
      </c>
      <c r="C160" s="111" t="s">
        <v>388</v>
      </c>
      <c r="D160" s="17">
        <v>2863</v>
      </c>
      <c r="E160" s="39">
        <v>6</v>
      </c>
      <c r="F160" s="49">
        <v>209.57038071952499</v>
      </c>
      <c r="G160" s="7"/>
    </row>
    <row r="161" spans="1:7" ht="16.2" customHeight="1" x14ac:dyDescent="0.3">
      <c r="A161" s="8" t="s">
        <v>429</v>
      </c>
      <c r="B161" s="11" t="s">
        <v>430</v>
      </c>
      <c r="C161" s="111" t="s">
        <v>388</v>
      </c>
      <c r="D161" s="17">
        <v>3973</v>
      </c>
      <c r="E161" s="39">
        <v>11</v>
      </c>
      <c r="F161" s="49">
        <v>276.86886483765397</v>
      </c>
      <c r="G161" s="7"/>
    </row>
    <row r="162" spans="1:7" ht="16.2" customHeight="1" x14ac:dyDescent="0.3">
      <c r="A162" s="8" t="s">
        <v>431</v>
      </c>
      <c r="B162" s="11" t="s">
        <v>432</v>
      </c>
      <c r="C162" s="111" t="s">
        <v>388</v>
      </c>
      <c r="D162" s="17">
        <v>2993</v>
      </c>
      <c r="E162" s="39">
        <v>10</v>
      </c>
      <c r="F162" s="49">
        <v>334.11293017039799</v>
      </c>
      <c r="G162" s="7"/>
    </row>
    <row r="163" spans="1:7" x14ac:dyDescent="0.3">
      <c r="A163" s="8" t="s">
        <v>433</v>
      </c>
      <c r="B163" s="11" t="s">
        <v>434</v>
      </c>
      <c r="C163" s="42" t="s">
        <v>435</v>
      </c>
      <c r="D163" s="17">
        <v>4151</v>
      </c>
      <c r="E163" s="39">
        <v>32</v>
      </c>
      <c r="F163" s="49">
        <v>770.89857865574595</v>
      </c>
    </row>
    <row r="164" spans="1:7" x14ac:dyDescent="0.3">
      <c r="A164" s="8" t="s">
        <v>436</v>
      </c>
      <c r="B164" s="11" t="s">
        <v>437</v>
      </c>
      <c r="C164" s="42" t="s">
        <v>435</v>
      </c>
      <c r="D164" s="17">
        <v>5421</v>
      </c>
      <c r="E164" s="39">
        <v>12</v>
      </c>
      <c r="F164" s="49">
        <v>221.361372440509</v>
      </c>
    </row>
    <row r="165" spans="1:7" x14ac:dyDescent="0.3">
      <c r="A165" s="8" t="s">
        <v>438</v>
      </c>
      <c r="B165" s="11" t="s">
        <v>439</v>
      </c>
      <c r="C165" s="42" t="s">
        <v>435</v>
      </c>
      <c r="D165" s="17">
        <v>2856</v>
      </c>
      <c r="E165" s="39">
        <v>11</v>
      </c>
      <c r="F165" s="49">
        <v>385.15406162465001</v>
      </c>
    </row>
    <row r="166" spans="1:7" x14ac:dyDescent="0.3">
      <c r="A166" s="8" t="s">
        <v>440</v>
      </c>
      <c r="B166" s="11" t="s">
        <v>441</v>
      </c>
      <c r="C166" s="42" t="s">
        <v>435</v>
      </c>
      <c r="D166" s="17">
        <v>4801</v>
      </c>
      <c r="E166" s="39">
        <v>14</v>
      </c>
      <c r="F166" s="49">
        <v>291.60591543428501</v>
      </c>
    </row>
    <row r="167" spans="1:7" x14ac:dyDescent="0.3">
      <c r="A167" s="8" t="s">
        <v>442</v>
      </c>
      <c r="B167" s="11" t="s">
        <v>443</v>
      </c>
      <c r="C167" s="42" t="s">
        <v>435</v>
      </c>
      <c r="D167" s="17">
        <v>2280</v>
      </c>
      <c r="E167" s="39">
        <v>5</v>
      </c>
      <c r="F167" s="49">
        <v>219.29824561403501</v>
      </c>
    </row>
    <row r="168" spans="1:7" x14ac:dyDescent="0.3">
      <c r="A168" s="8" t="s">
        <v>444</v>
      </c>
      <c r="B168" s="11" t="s">
        <v>445</v>
      </c>
      <c r="C168" s="42" t="s">
        <v>435</v>
      </c>
      <c r="D168" s="17">
        <v>4612</v>
      </c>
      <c r="E168" s="39">
        <v>16</v>
      </c>
      <c r="F168" s="49">
        <v>346.92107545533401</v>
      </c>
    </row>
    <row r="169" spans="1:7" x14ac:dyDescent="0.3">
      <c r="A169" s="8" t="s">
        <v>446</v>
      </c>
      <c r="B169" s="11" t="s">
        <v>447</v>
      </c>
      <c r="C169" s="42" t="s">
        <v>435</v>
      </c>
      <c r="D169" s="17">
        <v>3711</v>
      </c>
      <c r="E169" s="39">
        <v>8</v>
      </c>
      <c r="F169" s="49">
        <v>215.57531662624601</v>
      </c>
    </row>
    <row r="170" spans="1:7" x14ac:dyDescent="0.3">
      <c r="A170" s="8" t="s">
        <v>448</v>
      </c>
      <c r="B170" s="11" t="s">
        <v>449</v>
      </c>
      <c r="C170" s="42" t="s">
        <v>435</v>
      </c>
      <c r="D170" s="17">
        <v>5174</v>
      </c>
      <c r="E170" s="39">
        <v>17</v>
      </c>
      <c r="F170" s="49">
        <v>328.56590645535402</v>
      </c>
    </row>
    <row r="171" spans="1:7" x14ac:dyDescent="0.3">
      <c r="A171" s="8" t="s">
        <v>450</v>
      </c>
      <c r="B171" s="11" t="s">
        <v>451</v>
      </c>
      <c r="C171" s="42" t="s">
        <v>435</v>
      </c>
      <c r="D171" s="17">
        <v>5087</v>
      </c>
      <c r="E171" s="39">
        <v>38</v>
      </c>
      <c r="F171" s="49">
        <v>747.00216237468101</v>
      </c>
    </row>
    <row r="172" spans="1:7" x14ac:dyDescent="0.3">
      <c r="A172" s="8" t="s">
        <v>452</v>
      </c>
      <c r="B172" s="11" t="s">
        <v>453</v>
      </c>
      <c r="C172" s="42" t="s">
        <v>435</v>
      </c>
      <c r="D172" s="17">
        <v>4409</v>
      </c>
      <c r="E172" s="39">
        <v>13</v>
      </c>
      <c r="F172" s="49">
        <v>294.851440235881</v>
      </c>
    </row>
    <row r="173" spans="1:7" x14ac:dyDescent="0.3">
      <c r="A173" s="8" t="s">
        <v>454</v>
      </c>
      <c r="B173" s="11" t="s">
        <v>455</v>
      </c>
      <c r="C173" s="42" t="s">
        <v>435</v>
      </c>
      <c r="D173" s="17">
        <v>5670</v>
      </c>
      <c r="E173" s="39">
        <v>14</v>
      </c>
      <c r="F173" s="49">
        <v>246.91358024691399</v>
      </c>
    </row>
    <row r="174" spans="1:7" x14ac:dyDescent="0.3">
      <c r="A174" s="8" t="s">
        <v>456</v>
      </c>
      <c r="B174" s="11" t="s">
        <v>457</v>
      </c>
      <c r="C174" s="42" t="s">
        <v>435</v>
      </c>
      <c r="D174" s="17">
        <v>3368</v>
      </c>
      <c r="E174" s="39">
        <v>10</v>
      </c>
      <c r="F174" s="49">
        <v>296.91211401425198</v>
      </c>
    </row>
    <row r="175" spans="1:7" x14ac:dyDescent="0.3">
      <c r="A175" s="8" t="s">
        <v>458</v>
      </c>
      <c r="B175" s="11" t="s">
        <v>459</v>
      </c>
      <c r="C175" s="42" t="s">
        <v>460</v>
      </c>
      <c r="D175" s="17">
        <v>3734</v>
      </c>
      <c r="E175" s="39">
        <v>18</v>
      </c>
      <c r="F175" s="49">
        <v>482.05677557579003</v>
      </c>
    </row>
    <row r="176" spans="1:7" x14ac:dyDescent="0.3">
      <c r="A176" s="8" t="s">
        <v>461</v>
      </c>
      <c r="B176" s="11" t="s">
        <v>462</v>
      </c>
      <c r="C176" s="42" t="s">
        <v>460</v>
      </c>
      <c r="D176" s="17">
        <v>2518</v>
      </c>
      <c r="E176" s="39">
        <v>16</v>
      </c>
      <c r="F176" s="49">
        <v>635.42494042891201</v>
      </c>
    </row>
    <row r="177" spans="1:6" x14ac:dyDescent="0.3">
      <c r="A177" s="8" t="s">
        <v>463</v>
      </c>
      <c r="B177" s="11" t="s">
        <v>464</v>
      </c>
      <c r="C177" s="42" t="s">
        <v>460</v>
      </c>
      <c r="D177" s="17">
        <v>3347</v>
      </c>
      <c r="E177" s="39">
        <v>24</v>
      </c>
      <c r="F177" s="49">
        <v>717.06005377950396</v>
      </c>
    </row>
    <row r="178" spans="1:6" x14ac:dyDescent="0.3">
      <c r="A178" s="8" t="s">
        <v>465</v>
      </c>
      <c r="B178" s="11" t="s">
        <v>466</v>
      </c>
      <c r="C178" s="42" t="s">
        <v>460</v>
      </c>
      <c r="D178" s="17">
        <v>3610</v>
      </c>
      <c r="E178" s="39">
        <v>14</v>
      </c>
      <c r="F178" s="49">
        <v>387.81163434902999</v>
      </c>
    </row>
    <row r="179" spans="1:6" x14ac:dyDescent="0.3">
      <c r="A179" s="8" t="s">
        <v>467</v>
      </c>
      <c r="B179" s="11" t="s">
        <v>468</v>
      </c>
      <c r="C179" s="42" t="s">
        <v>460</v>
      </c>
      <c r="D179" s="17">
        <v>2184</v>
      </c>
      <c r="E179" s="39">
        <v>6</v>
      </c>
      <c r="F179" s="49">
        <v>274.72527472527503</v>
      </c>
    </row>
    <row r="180" spans="1:6" x14ac:dyDescent="0.3">
      <c r="A180" s="8" t="s">
        <v>469</v>
      </c>
      <c r="B180" s="11" t="s">
        <v>470</v>
      </c>
      <c r="C180" s="42" t="s">
        <v>460</v>
      </c>
      <c r="D180" s="17">
        <v>2508</v>
      </c>
      <c r="E180" s="39">
        <v>11</v>
      </c>
      <c r="F180" s="49">
        <v>438.59649122807002</v>
      </c>
    </row>
    <row r="181" spans="1:6" x14ac:dyDescent="0.3">
      <c r="A181" s="8" t="s">
        <v>471</v>
      </c>
      <c r="B181" s="11" t="s">
        <v>472</v>
      </c>
      <c r="C181" s="42" t="s">
        <v>460</v>
      </c>
      <c r="D181" s="17">
        <v>4922</v>
      </c>
      <c r="E181" s="39">
        <v>13</v>
      </c>
      <c r="F181" s="49">
        <v>264.12027631044299</v>
      </c>
    </row>
    <row r="182" spans="1:6" x14ac:dyDescent="0.3">
      <c r="A182" s="8" t="s">
        <v>473</v>
      </c>
      <c r="B182" s="11" t="s">
        <v>474</v>
      </c>
      <c r="C182" s="42" t="s">
        <v>460</v>
      </c>
      <c r="D182" s="17">
        <v>5459</v>
      </c>
      <c r="E182" s="39">
        <v>10</v>
      </c>
      <c r="F182" s="49">
        <v>183.18373328448399</v>
      </c>
    </row>
    <row r="183" spans="1:6" x14ac:dyDescent="0.3">
      <c r="A183" s="8" t="s">
        <v>475</v>
      </c>
      <c r="B183" s="11" t="s">
        <v>476</v>
      </c>
      <c r="C183" s="42" t="s">
        <v>460</v>
      </c>
      <c r="D183" s="17">
        <v>3572</v>
      </c>
      <c r="E183" s="39">
        <v>7</v>
      </c>
      <c r="F183" s="49">
        <v>195.96864501679701</v>
      </c>
    </row>
    <row r="184" spans="1:6" x14ac:dyDescent="0.3">
      <c r="A184" s="8" t="s">
        <v>477</v>
      </c>
      <c r="B184" s="11" t="s">
        <v>478</v>
      </c>
      <c r="C184" s="42" t="s">
        <v>460</v>
      </c>
      <c r="D184" s="17">
        <v>5224</v>
      </c>
      <c r="E184" s="39">
        <v>5</v>
      </c>
      <c r="F184" s="49">
        <v>95.712098009188395</v>
      </c>
    </row>
    <row r="185" spans="1:6" x14ac:dyDescent="0.3">
      <c r="A185" s="8" t="s">
        <v>479</v>
      </c>
      <c r="B185" s="11" t="s">
        <v>480</v>
      </c>
      <c r="C185" s="42" t="s">
        <v>460</v>
      </c>
      <c r="D185" s="17">
        <v>4707</v>
      </c>
      <c r="E185" s="39">
        <v>10</v>
      </c>
      <c r="F185" s="49">
        <v>212.44954323348199</v>
      </c>
    </row>
    <row r="186" spans="1:6" x14ac:dyDescent="0.3">
      <c r="A186" s="8" t="s">
        <v>481</v>
      </c>
      <c r="B186" s="11" t="s">
        <v>482</v>
      </c>
      <c r="C186" s="42" t="s">
        <v>460</v>
      </c>
      <c r="D186" s="17">
        <v>4153</v>
      </c>
      <c r="E186" s="39">
        <v>15</v>
      </c>
      <c r="F186" s="49">
        <v>361.18468576932298</v>
      </c>
    </row>
    <row r="187" spans="1:6" x14ac:dyDescent="0.3">
      <c r="A187" s="8" t="s">
        <v>483</v>
      </c>
      <c r="B187" s="11" t="s">
        <v>484</v>
      </c>
      <c r="C187" s="42" t="s">
        <v>460</v>
      </c>
      <c r="D187" s="17">
        <v>2454</v>
      </c>
      <c r="E187" s="39">
        <v>2</v>
      </c>
      <c r="F187" s="49">
        <v>81.499592502037501</v>
      </c>
    </row>
    <row r="188" spans="1:6" x14ac:dyDescent="0.3">
      <c r="A188" s="8" t="s">
        <v>485</v>
      </c>
      <c r="B188" s="11" t="s">
        <v>486</v>
      </c>
      <c r="C188" s="42" t="s">
        <v>460</v>
      </c>
      <c r="D188" s="17">
        <v>3821</v>
      </c>
      <c r="E188" s="39">
        <v>10</v>
      </c>
      <c r="F188" s="49">
        <v>261.71159382360599</v>
      </c>
    </row>
    <row r="189" spans="1:6" x14ac:dyDescent="0.3">
      <c r="A189" s="8" t="s">
        <v>487</v>
      </c>
      <c r="B189" s="11" t="s">
        <v>488</v>
      </c>
      <c r="C189" s="42" t="s">
        <v>460</v>
      </c>
      <c r="D189" s="17">
        <v>4583</v>
      </c>
      <c r="E189" s="39">
        <v>6</v>
      </c>
      <c r="F189" s="49">
        <v>130.91861226271001</v>
      </c>
    </row>
    <row r="190" spans="1:6" x14ac:dyDescent="0.3">
      <c r="A190" s="8" t="s">
        <v>489</v>
      </c>
      <c r="B190" s="11" t="s">
        <v>490</v>
      </c>
      <c r="C190" s="42" t="s">
        <v>460</v>
      </c>
      <c r="D190" s="17">
        <v>4095</v>
      </c>
      <c r="E190" s="39">
        <v>7</v>
      </c>
      <c r="F190" s="49">
        <v>170.94017094017099</v>
      </c>
    </row>
    <row r="191" spans="1:6" x14ac:dyDescent="0.3">
      <c r="A191" s="8" t="s">
        <v>491</v>
      </c>
      <c r="B191" s="11" t="s">
        <v>492</v>
      </c>
      <c r="C191" s="42" t="s">
        <v>460</v>
      </c>
      <c r="D191" s="17">
        <v>4487</v>
      </c>
      <c r="E191" s="39">
        <v>7</v>
      </c>
      <c r="F191" s="49">
        <v>156.00624024960999</v>
      </c>
    </row>
    <row r="192" spans="1:6" x14ac:dyDescent="0.3">
      <c r="A192" s="8" t="s">
        <v>493</v>
      </c>
      <c r="B192" s="11" t="s">
        <v>494</v>
      </c>
      <c r="C192" s="42" t="s">
        <v>460</v>
      </c>
      <c r="D192" s="17">
        <v>3528</v>
      </c>
      <c r="E192" s="39">
        <v>5</v>
      </c>
      <c r="F192" s="49">
        <v>141.72335600906999</v>
      </c>
    </row>
    <row r="193" spans="1:6" x14ac:dyDescent="0.3">
      <c r="A193" s="8" t="s">
        <v>495</v>
      </c>
      <c r="B193" s="11" t="s">
        <v>496</v>
      </c>
      <c r="C193" s="42" t="s">
        <v>460</v>
      </c>
      <c r="D193" s="17">
        <v>5488</v>
      </c>
      <c r="E193" s="39">
        <v>7</v>
      </c>
      <c r="F193" s="49">
        <v>127.551020408163</v>
      </c>
    </row>
    <row r="194" spans="1:6" x14ac:dyDescent="0.3">
      <c r="A194" s="8" t="s">
        <v>497</v>
      </c>
      <c r="B194" s="11" t="s">
        <v>498</v>
      </c>
      <c r="C194" s="42" t="s">
        <v>460</v>
      </c>
      <c r="D194" s="17">
        <v>4574</v>
      </c>
      <c r="E194" s="39">
        <v>8</v>
      </c>
      <c r="F194" s="49">
        <v>174.90161783996501</v>
      </c>
    </row>
    <row r="195" spans="1:6" x14ac:dyDescent="0.3">
      <c r="A195" s="8" t="s">
        <v>499</v>
      </c>
      <c r="B195" s="11" t="s">
        <v>500</v>
      </c>
      <c r="C195" s="42" t="s">
        <v>460</v>
      </c>
      <c r="D195" s="17">
        <v>3490</v>
      </c>
      <c r="E195" s="39">
        <v>4</v>
      </c>
      <c r="F195" s="49">
        <v>114.613180515759</v>
      </c>
    </row>
    <row r="196" spans="1:6" x14ac:dyDescent="0.3">
      <c r="A196" s="8" t="s">
        <v>501</v>
      </c>
      <c r="B196" s="11" t="s">
        <v>502</v>
      </c>
      <c r="C196" s="42" t="s">
        <v>460</v>
      </c>
      <c r="D196" s="17">
        <v>3391</v>
      </c>
      <c r="E196" s="39">
        <v>11</v>
      </c>
      <c r="F196" s="49">
        <v>324.38808611029202</v>
      </c>
    </row>
    <row r="197" spans="1:6" x14ac:dyDescent="0.3">
      <c r="A197" s="8" t="s">
        <v>503</v>
      </c>
      <c r="B197" s="11" t="s">
        <v>504</v>
      </c>
      <c r="C197" s="42" t="s">
        <v>460</v>
      </c>
      <c r="D197" s="17">
        <v>3077</v>
      </c>
      <c r="E197" s="39">
        <v>8</v>
      </c>
      <c r="F197" s="49">
        <v>259.99350016249599</v>
      </c>
    </row>
    <row r="198" spans="1:6" x14ac:dyDescent="0.3">
      <c r="A198" s="8" t="s">
        <v>505</v>
      </c>
      <c r="B198" s="11" t="s">
        <v>506</v>
      </c>
      <c r="C198" s="42" t="s">
        <v>460</v>
      </c>
      <c r="D198" s="17">
        <v>2651</v>
      </c>
      <c r="E198" s="39">
        <v>4</v>
      </c>
      <c r="F198" s="49">
        <v>150.88645794039999</v>
      </c>
    </row>
    <row r="199" spans="1:6" x14ac:dyDescent="0.3">
      <c r="A199" s="8" t="s">
        <v>507</v>
      </c>
      <c r="B199" s="11" t="s">
        <v>508</v>
      </c>
      <c r="C199" s="42" t="s">
        <v>460</v>
      </c>
      <c r="D199" s="17">
        <v>2740</v>
      </c>
      <c r="E199" s="39">
        <v>3</v>
      </c>
      <c r="F199" s="49">
        <v>109.489051094891</v>
      </c>
    </row>
    <row r="200" spans="1:6" x14ac:dyDescent="0.3">
      <c r="A200" s="8" t="s">
        <v>509</v>
      </c>
      <c r="B200" s="11" t="s">
        <v>510</v>
      </c>
      <c r="C200" s="42" t="s">
        <v>460</v>
      </c>
      <c r="D200" s="17">
        <v>3340</v>
      </c>
      <c r="E200" s="39">
        <v>10</v>
      </c>
      <c r="F200" s="49">
        <v>299.40119760479001</v>
      </c>
    </row>
    <row r="201" spans="1:6" x14ac:dyDescent="0.3">
      <c r="A201" s="8" t="s">
        <v>511</v>
      </c>
      <c r="B201" s="11" t="s">
        <v>512</v>
      </c>
      <c r="C201" s="42" t="s">
        <v>460</v>
      </c>
      <c r="D201" s="17">
        <v>3346</v>
      </c>
      <c r="E201" s="39">
        <v>3</v>
      </c>
      <c r="F201" s="49">
        <v>89.659294680215197</v>
      </c>
    </row>
    <row r="202" spans="1:6" x14ac:dyDescent="0.3">
      <c r="A202" s="8" t="s">
        <v>513</v>
      </c>
      <c r="B202" s="11" t="s">
        <v>514</v>
      </c>
      <c r="C202" s="42" t="s">
        <v>460</v>
      </c>
      <c r="D202" s="17">
        <v>2907</v>
      </c>
      <c r="E202" s="39">
        <v>1</v>
      </c>
      <c r="F202" s="49">
        <v>34.399724802201597</v>
      </c>
    </row>
    <row r="203" spans="1:6" x14ac:dyDescent="0.3">
      <c r="A203" s="8" t="s">
        <v>515</v>
      </c>
      <c r="B203" s="11" t="s">
        <v>516</v>
      </c>
      <c r="C203" s="42" t="s">
        <v>460</v>
      </c>
      <c r="D203" s="17">
        <v>2797</v>
      </c>
      <c r="E203" s="39">
        <v>7</v>
      </c>
      <c r="F203" s="49">
        <v>250.26814444047201</v>
      </c>
    </row>
    <row r="204" spans="1:6" x14ac:dyDescent="0.3">
      <c r="A204" s="8" t="s">
        <v>517</v>
      </c>
      <c r="B204" s="11" t="s">
        <v>518</v>
      </c>
      <c r="C204" s="42" t="s">
        <v>460</v>
      </c>
      <c r="D204" s="17">
        <v>4184</v>
      </c>
      <c r="E204" s="39">
        <v>6</v>
      </c>
      <c r="F204" s="49">
        <v>143.4034416826</v>
      </c>
    </row>
    <row r="205" spans="1:6" x14ac:dyDescent="0.3">
      <c r="A205" s="8" t="s">
        <v>519</v>
      </c>
      <c r="B205" s="11" t="s">
        <v>520</v>
      </c>
      <c r="C205" s="42" t="s">
        <v>460</v>
      </c>
      <c r="D205" s="17">
        <v>3345</v>
      </c>
      <c r="E205" s="39">
        <v>3</v>
      </c>
      <c r="F205" s="49">
        <v>89.686098654708502</v>
      </c>
    </row>
    <row r="206" spans="1:6" x14ac:dyDescent="0.3">
      <c r="A206" s="8" t="s">
        <v>521</v>
      </c>
      <c r="B206" s="11" t="s">
        <v>522</v>
      </c>
      <c r="C206" s="42" t="s">
        <v>460</v>
      </c>
      <c r="D206" s="17">
        <v>4895</v>
      </c>
      <c r="E206" s="39">
        <v>17</v>
      </c>
      <c r="F206" s="49">
        <v>347.29315628192001</v>
      </c>
    </row>
    <row r="207" spans="1:6" x14ac:dyDescent="0.3">
      <c r="A207" s="8" t="s">
        <v>523</v>
      </c>
      <c r="B207" s="11" t="s">
        <v>524</v>
      </c>
      <c r="C207" s="42" t="s">
        <v>460</v>
      </c>
      <c r="D207" s="17">
        <v>3770</v>
      </c>
      <c r="E207" s="39">
        <v>6</v>
      </c>
      <c r="F207" s="49">
        <v>159.151193633952</v>
      </c>
    </row>
    <row r="208" spans="1:6" x14ac:dyDescent="0.3">
      <c r="A208" s="8" t="s">
        <v>525</v>
      </c>
      <c r="B208" s="11" t="s">
        <v>526</v>
      </c>
      <c r="C208" s="42" t="s">
        <v>460</v>
      </c>
      <c r="D208" s="17">
        <v>3694</v>
      </c>
      <c r="E208" s="39">
        <v>8</v>
      </c>
      <c r="F208" s="49">
        <v>216.56740660530599</v>
      </c>
    </row>
    <row r="209" spans="1:6" x14ac:dyDescent="0.3">
      <c r="A209" s="8" t="s">
        <v>527</v>
      </c>
      <c r="B209" s="11" t="s">
        <v>528</v>
      </c>
      <c r="C209" s="42" t="s">
        <v>460</v>
      </c>
      <c r="D209" s="17">
        <v>4014</v>
      </c>
      <c r="E209" s="39">
        <v>9</v>
      </c>
      <c r="F209" s="49">
        <v>224.21524663677101</v>
      </c>
    </row>
    <row r="210" spans="1:6" x14ac:dyDescent="0.3">
      <c r="A210" s="8" t="s">
        <v>529</v>
      </c>
      <c r="B210" s="11" t="s">
        <v>530</v>
      </c>
      <c r="C210" s="42" t="s">
        <v>460</v>
      </c>
      <c r="D210" s="17">
        <v>2489</v>
      </c>
      <c r="E210" s="39">
        <v>4</v>
      </c>
      <c r="F210" s="49">
        <v>160.707111289675</v>
      </c>
    </row>
    <row r="211" spans="1:6" x14ac:dyDescent="0.3">
      <c r="A211" s="8" t="s">
        <v>531</v>
      </c>
      <c r="B211" s="11" t="s">
        <v>532</v>
      </c>
      <c r="C211" s="42" t="s">
        <v>460</v>
      </c>
      <c r="D211" s="17">
        <v>3162</v>
      </c>
      <c r="E211" s="39">
        <v>4</v>
      </c>
      <c r="F211" s="49">
        <v>126.502213788741</v>
      </c>
    </row>
    <row r="212" spans="1:6" x14ac:dyDescent="0.3">
      <c r="A212" s="8" t="s">
        <v>533</v>
      </c>
      <c r="B212" s="11" t="s">
        <v>534</v>
      </c>
      <c r="C212" s="42" t="s">
        <v>460</v>
      </c>
      <c r="D212" s="17">
        <v>5482</v>
      </c>
      <c r="E212" s="39">
        <v>14</v>
      </c>
      <c r="F212" s="49">
        <v>255.38124771981001</v>
      </c>
    </row>
    <row r="213" spans="1:6" x14ac:dyDescent="0.3">
      <c r="A213" s="8" t="s">
        <v>535</v>
      </c>
      <c r="B213" s="11" t="s">
        <v>536</v>
      </c>
      <c r="C213" s="42" t="s">
        <v>460</v>
      </c>
      <c r="D213" s="17">
        <v>2848</v>
      </c>
      <c r="E213" s="39">
        <v>6</v>
      </c>
      <c r="F213" s="49">
        <v>210.674157303371</v>
      </c>
    </row>
    <row r="214" spans="1:6" x14ac:dyDescent="0.3">
      <c r="A214" s="8" t="s">
        <v>537</v>
      </c>
      <c r="B214" s="11" t="s">
        <v>538</v>
      </c>
      <c r="C214" s="42" t="s">
        <v>460</v>
      </c>
      <c r="D214" s="17">
        <v>4200</v>
      </c>
      <c r="E214" s="39">
        <v>5</v>
      </c>
      <c r="F214" s="49">
        <v>119.04761904761899</v>
      </c>
    </row>
    <row r="215" spans="1:6" x14ac:dyDescent="0.3">
      <c r="A215" s="8" t="s">
        <v>539</v>
      </c>
      <c r="B215" s="11" t="s">
        <v>540</v>
      </c>
      <c r="C215" s="42" t="s">
        <v>541</v>
      </c>
      <c r="D215" s="17">
        <v>5665</v>
      </c>
      <c r="E215" s="39">
        <v>10</v>
      </c>
      <c r="F215" s="49">
        <v>176.522506619594</v>
      </c>
    </row>
    <row r="216" spans="1:6" x14ac:dyDescent="0.3">
      <c r="A216" s="8" t="s">
        <v>542</v>
      </c>
      <c r="B216" s="11" t="s">
        <v>543</v>
      </c>
      <c r="C216" s="42" t="s">
        <v>541</v>
      </c>
      <c r="D216" s="17">
        <v>6555</v>
      </c>
      <c r="E216" s="39">
        <v>23</v>
      </c>
      <c r="F216" s="49">
        <v>350.87719298245599</v>
      </c>
    </row>
    <row r="217" spans="1:6" x14ac:dyDescent="0.3">
      <c r="A217" s="8" t="s">
        <v>544</v>
      </c>
      <c r="B217" s="11" t="s">
        <v>545</v>
      </c>
      <c r="C217" s="42" t="s">
        <v>541</v>
      </c>
      <c r="D217" s="17">
        <v>5491</v>
      </c>
      <c r="E217" s="39">
        <v>18</v>
      </c>
      <c r="F217" s="49">
        <v>327.80914223274402</v>
      </c>
    </row>
    <row r="218" spans="1:6" x14ac:dyDescent="0.3">
      <c r="A218" s="8" t="s">
        <v>546</v>
      </c>
      <c r="B218" s="11" t="s">
        <v>547</v>
      </c>
      <c r="C218" s="42" t="s">
        <v>541</v>
      </c>
      <c r="D218" s="17">
        <v>4547</v>
      </c>
      <c r="E218" s="39">
        <v>7</v>
      </c>
      <c r="F218" s="49">
        <v>153.94765779634901</v>
      </c>
    </row>
    <row r="219" spans="1:6" x14ac:dyDescent="0.3">
      <c r="A219" s="8" t="s">
        <v>548</v>
      </c>
      <c r="B219" s="11" t="s">
        <v>549</v>
      </c>
      <c r="C219" s="42" t="s">
        <v>541</v>
      </c>
      <c r="D219" s="17">
        <v>5541</v>
      </c>
      <c r="E219" s="39">
        <v>24</v>
      </c>
      <c r="F219" s="49">
        <v>433.13481321061198</v>
      </c>
    </row>
    <row r="220" spans="1:6" x14ac:dyDescent="0.3">
      <c r="A220" s="8" t="s">
        <v>550</v>
      </c>
      <c r="B220" s="11" t="s">
        <v>551</v>
      </c>
      <c r="C220" s="42" t="s">
        <v>541</v>
      </c>
      <c r="D220" s="17">
        <v>4829</v>
      </c>
      <c r="E220" s="39">
        <v>17</v>
      </c>
      <c r="F220" s="49">
        <v>352.03975978463399</v>
      </c>
    </row>
    <row r="221" spans="1:6" x14ac:dyDescent="0.3">
      <c r="A221" s="8" t="s">
        <v>552</v>
      </c>
      <c r="B221" s="11" t="s">
        <v>553</v>
      </c>
      <c r="C221" s="42" t="s">
        <v>541</v>
      </c>
      <c r="D221" s="17">
        <v>4789</v>
      </c>
      <c r="E221" s="39">
        <v>22</v>
      </c>
      <c r="F221" s="49">
        <v>459.38609313008999</v>
      </c>
    </row>
    <row r="222" spans="1:6" x14ac:dyDescent="0.3">
      <c r="A222" s="8" t="s">
        <v>554</v>
      </c>
      <c r="B222" s="11" t="s">
        <v>555</v>
      </c>
      <c r="C222" s="42" t="s">
        <v>541</v>
      </c>
      <c r="D222" s="17">
        <v>5761</v>
      </c>
      <c r="E222" s="39">
        <v>10</v>
      </c>
      <c r="F222" s="49">
        <v>173.58097552508201</v>
      </c>
    </row>
    <row r="223" spans="1:6" x14ac:dyDescent="0.3">
      <c r="A223" s="8" t="s">
        <v>556</v>
      </c>
      <c r="B223" s="11" t="s">
        <v>557</v>
      </c>
      <c r="C223" s="42" t="s">
        <v>541</v>
      </c>
      <c r="D223" s="17">
        <v>3191</v>
      </c>
      <c r="E223" s="39">
        <v>8</v>
      </c>
      <c r="F223" s="49">
        <v>250.705108116578</v>
      </c>
    </row>
    <row r="224" spans="1:6" x14ac:dyDescent="0.3">
      <c r="A224" s="8" t="s">
        <v>558</v>
      </c>
      <c r="B224" s="11" t="s">
        <v>559</v>
      </c>
      <c r="C224" s="42" t="s">
        <v>541</v>
      </c>
      <c r="D224" s="17">
        <v>4208</v>
      </c>
      <c r="E224" s="39">
        <v>17</v>
      </c>
      <c r="F224" s="49">
        <v>403.99239543726202</v>
      </c>
    </row>
    <row r="225" spans="1:6" x14ac:dyDescent="0.3">
      <c r="A225" s="8" t="s">
        <v>560</v>
      </c>
      <c r="B225" s="11" t="s">
        <v>561</v>
      </c>
      <c r="C225" s="42" t="s">
        <v>541</v>
      </c>
      <c r="D225" s="17">
        <v>4393</v>
      </c>
      <c r="E225" s="39">
        <v>13</v>
      </c>
      <c r="F225" s="49">
        <v>295.92533576143899</v>
      </c>
    </row>
    <row r="226" spans="1:6" x14ac:dyDescent="0.3">
      <c r="A226" s="8" t="s">
        <v>562</v>
      </c>
      <c r="B226" s="11" t="s">
        <v>563</v>
      </c>
      <c r="C226" s="42" t="s">
        <v>541</v>
      </c>
      <c r="D226" s="17">
        <v>3169</v>
      </c>
      <c r="E226" s="39">
        <v>13</v>
      </c>
      <c r="F226" s="49">
        <v>410.22404544020202</v>
      </c>
    </row>
    <row r="227" spans="1:6" x14ac:dyDescent="0.3">
      <c r="A227" s="8" t="s">
        <v>564</v>
      </c>
      <c r="B227" s="11" t="s">
        <v>565</v>
      </c>
      <c r="C227" s="42" t="s">
        <v>541</v>
      </c>
      <c r="D227" s="17">
        <v>2697</v>
      </c>
      <c r="E227" s="39">
        <v>15</v>
      </c>
      <c r="F227" s="49">
        <v>556.17352614015601</v>
      </c>
    </row>
    <row r="228" spans="1:6" x14ac:dyDescent="0.3">
      <c r="A228" s="8" t="s">
        <v>566</v>
      </c>
      <c r="B228" s="11" t="s">
        <v>567</v>
      </c>
      <c r="C228" s="42" t="s">
        <v>541</v>
      </c>
      <c r="D228" s="17">
        <v>5117</v>
      </c>
      <c r="E228" s="39">
        <v>31</v>
      </c>
      <c r="F228" s="49">
        <v>605.82372483877305</v>
      </c>
    </row>
    <row r="229" spans="1:6" x14ac:dyDescent="0.3">
      <c r="A229" s="8" t="s">
        <v>568</v>
      </c>
      <c r="B229" s="11" t="s">
        <v>569</v>
      </c>
      <c r="C229" s="42" t="s">
        <v>541</v>
      </c>
      <c r="D229" s="17">
        <v>3670</v>
      </c>
      <c r="E229" s="39">
        <v>10</v>
      </c>
      <c r="F229" s="49">
        <v>272.47956403269802</v>
      </c>
    </row>
    <row r="230" spans="1:6" x14ac:dyDescent="0.3">
      <c r="A230" s="10" t="s">
        <v>570</v>
      </c>
      <c r="B230" s="11" t="s">
        <v>571</v>
      </c>
      <c r="C230" s="42" t="s">
        <v>541</v>
      </c>
      <c r="D230" s="17">
        <v>4374</v>
      </c>
      <c r="E230" s="39">
        <v>11</v>
      </c>
      <c r="F230" s="48">
        <v>251.48605395518999</v>
      </c>
    </row>
    <row r="231" spans="1:6" x14ac:dyDescent="0.3">
      <c r="A231" s="8" t="s">
        <v>572</v>
      </c>
      <c r="B231" s="11" t="s">
        <v>573</v>
      </c>
      <c r="C231" s="42" t="s">
        <v>541</v>
      </c>
      <c r="D231" s="17">
        <v>6708</v>
      </c>
      <c r="E231" s="39">
        <v>21</v>
      </c>
      <c r="F231" s="49">
        <v>313.05903398926699</v>
      </c>
    </row>
    <row r="232" spans="1:6" x14ac:dyDescent="0.3">
      <c r="A232" s="8" t="s">
        <v>574</v>
      </c>
      <c r="B232" s="11" t="s">
        <v>575</v>
      </c>
      <c r="C232" s="42" t="s">
        <v>541</v>
      </c>
      <c r="D232" s="17">
        <v>6054</v>
      </c>
      <c r="E232" s="39">
        <v>11</v>
      </c>
      <c r="F232" s="49">
        <v>181.69805087545399</v>
      </c>
    </row>
    <row r="233" spans="1:6" x14ac:dyDescent="0.3">
      <c r="A233" s="8" t="s">
        <v>576</v>
      </c>
      <c r="B233" s="11" t="s">
        <v>577</v>
      </c>
      <c r="C233" s="42" t="s">
        <v>541</v>
      </c>
      <c r="D233" s="17">
        <v>6415</v>
      </c>
      <c r="E233" s="39">
        <v>32</v>
      </c>
      <c r="F233" s="49">
        <v>498.83086515978198</v>
      </c>
    </row>
    <row r="234" spans="1:6" x14ac:dyDescent="0.3">
      <c r="A234" s="8" t="s">
        <v>578</v>
      </c>
      <c r="B234" s="11" t="s">
        <v>579</v>
      </c>
      <c r="C234" s="42" t="s">
        <v>541</v>
      </c>
      <c r="D234" s="17">
        <v>5222</v>
      </c>
      <c r="E234" s="39">
        <v>31</v>
      </c>
      <c r="F234" s="49">
        <v>593.64228265032602</v>
      </c>
    </row>
    <row r="235" spans="1:6" x14ac:dyDescent="0.3">
      <c r="A235" s="8" t="s">
        <v>580</v>
      </c>
      <c r="B235" s="11" t="s">
        <v>581</v>
      </c>
      <c r="C235" s="42" t="s">
        <v>541</v>
      </c>
      <c r="D235" s="17">
        <v>3364</v>
      </c>
      <c r="E235" s="39">
        <v>9</v>
      </c>
      <c r="F235" s="49">
        <v>267.53864447086801</v>
      </c>
    </row>
    <row r="236" spans="1:6" x14ac:dyDescent="0.3">
      <c r="A236" s="8" t="s">
        <v>582</v>
      </c>
      <c r="B236" s="11" t="s">
        <v>583</v>
      </c>
      <c r="C236" s="42" t="s">
        <v>541</v>
      </c>
      <c r="D236" s="17">
        <v>4099</v>
      </c>
      <c r="E236" s="39">
        <v>13</v>
      </c>
      <c r="F236" s="49">
        <v>317.15052451817502</v>
      </c>
    </row>
    <row r="237" spans="1:6" x14ac:dyDescent="0.3">
      <c r="A237" s="8" t="s">
        <v>584</v>
      </c>
      <c r="B237" s="11" t="s">
        <v>585</v>
      </c>
      <c r="C237" s="42" t="s">
        <v>541</v>
      </c>
      <c r="D237" s="17">
        <v>4735</v>
      </c>
      <c r="E237" s="39">
        <v>15</v>
      </c>
      <c r="F237" s="49">
        <v>316.789862724393</v>
      </c>
    </row>
    <row r="238" spans="1:6" x14ac:dyDescent="0.3">
      <c r="A238" s="8" t="s">
        <v>586</v>
      </c>
      <c r="B238" s="11" t="s">
        <v>587</v>
      </c>
      <c r="C238" s="42" t="s">
        <v>541</v>
      </c>
      <c r="D238" s="17">
        <v>3694</v>
      </c>
      <c r="E238" s="39">
        <v>18</v>
      </c>
      <c r="F238" s="49">
        <v>487.276664861938</v>
      </c>
    </row>
    <row r="239" spans="1:6" x14ac:dyDescent="0.3">
      <c r="A239" s="8" t="s">
        <v>588</v>
      </c>
      <c r="B239" s="11" t="s">
        <v>589</v>
      </c>
      <c r="C239" s="42" t="s">
        <v>541</v>
      </c>
      <c r="D239" s="17">
        <v>4706</v>
      </c>
      <c r="E239" s="39">
        <v>32</v>
      </c>
      <c r="F239" s="49">
        <v>679.98300042498897</v>
      </c>
    </row>
    <row r="240" spans="1:6" x14ac:dyDescent="0.3">
      <c r="A240" s="8" t="s">
        <v>590</v>
      </c>
      <c r="B240" s="11" t="s">
        <v>591</v>
      </c>
      <c r="C240" s="42" t="s">
        <v>541</v>
      </c>
      <c r="D240" s="17">
        <v>3832</v>
      </c>
      <c r="E240" s="39">
        <v>16</v>
      </c>
      <c r="F240" s="49">
        <v>417.53653444676399</v>
      </c>
    </row>
    <row r="241" spans="1:6" x14ac:dyDescent="0.3">
      <c r="A241" s="8" t="s">
        <v>592</v>
      </c>
      <c r="B241" s="11" t="s">
        <v>593</v>
      </c>
      <c r="C241" s="42" t="s">
        <v>541</v>
      </c>
      <c r="D241" s="17">
        <v>4399</v>
      </c>
      <c r="E241" s="39">
        <v>22</v>
      </c>
      <c r="F241" s="49">
        <v>500.11366219595402</v>
      </c>
    </row>
    <row r="242" spans="1:6" x14ac:dyDescent="0.3">
      <c r="A242" s="8" t="s">
        <v>594</v>
      </c>
      <c r="B242" s="11" t="s">
        <v>595</v>
      </c>
      <c r="C242" s="42" t="s">
        <v>541</v>
      </c>
      <c r="D242" s="17">
        <v>4177</v>
      </c>
      <c r="E242" s="39">
        <v>12</v>
      </c>
      <c r="F242" s="49">
        <v>287.28752693320598</v>
      </c>
    </row>
    <row r="243" spans="1:6" x14ac:dyDescent="0.3">
      <c r="A243" s="8" t="s">
        <v>596</v>
      </c>
      <c r="B243" s="11" t="s">
        <v>597</v>
      </c>
      <c r="C243" s="42" t="s">
        <v>541</v>
      </c>
      <c r="D243" s="17">
        <v>5524</v>
      </c>
      <c r="E243" s="39">
        <v>24</v>
      </c>
      <c r="F243" s="49">
        <v>434.467776973208</v>
      </c>
    </row>
    <row r="244" spans="1:6" x14ac:dyDescent="0.3">
      <c r="A244" s="8" t="s">
        <v>598</v>
      </c>
      <c r="B244" s="11" t="s">
        <v>599</v>
      </c>
      <c r="C244" s="42" t="s">
        <v>541</v>
      </c>
      <c r="D244" s="17">
        <v>5993</v>
      </c>
      <c r="E244" s="39">
        <v>18</v>
      </c>
      <c r="F244" s="49">
        <v>300.35040881027902</v>
      </c>
    </row>
    <row r="245" spans="1:6" x14ac:dyDescent="0.3">
      <c r="A245" s="8" t="s">
        <v>600</v>
      </c>
      <c r="B245" s="11" t="s">
        <v>601</v>
      </c>
      <c r="C245" s="42" t="s">
        <v>541</v>
      </c>
      <c r="D245" s="17">
        <v>4801</v>
      </c>
      <c r="E245" s="39">
        <v>5</v>
      </c>
      <c r="F245" s="49">
        <v>104.14496979795901</v>
      </c>
    </row>
    <row r="246" spans="1:6" x14ac:dyDescent="0.3">
      <c r="A246" s="8" t="s">
        <v>602</v>
      </c>
      <c r="B246" s="11" t="s">
        <v>603</v>
      </c>
      <c r="C246" s="42" t="s">
        <v>604</v>
      </c>
      <c r="D246" s="17">
        <v>3106</v>
      </c>
      <c r="E246" s="39">
        <v>24</v>
      </c>
      <c r="F246" s="49">
        <v>772.69800386349004</v>
      </c>
    </row>
    <row r="247" spans="1:6" x14ac:dyDescent="0.3">
      <c r="A247" s="8" t="s">
        <v>605</v>
      </c>
      <c r="B247" s="11" t="s">
        <v>606</v>
      </c>
      <c r="C247" s="42" t="s">
        <v>604</v>
      </c>
      <c r="D247" s="17">
        <v>4191</v>
      </c>
      <c r="E247" s="39">
        <v>27</v>
      </c>
      <c r="F247" s="49">
        <v>644.23765211166801</v>
      </c>
    </row>
    <row r="248" spans="1:6" x14ac:dyDescent="0.3">
      <c r="A248" s="8" t="s">
        <v>607</v>
      </c>
      <c r="B248" s="11" t="s">
        <v>608</v>
      </c>
      <c r="C248" s="42" t="s">
        <v>604</v>
      </c>
      <c r="D248" s="17">
        <v>4955</v>
      </c>
      <c r="E248" s="39">
        <v>9</v>
      </c>
      <c r="F248" s="49">
        <v>181.63471241170501</v>
      </c>
    </row>
    <row r="249" spans="1:6" x14ac:dyDescent="0.3">
      <c r="A249" s="8" t="s">
        <v>609</v>
      </c>
      <c r="B249" s="11" t="s">
        <v>610</v>
      </c>
      <c r="C249" s="42" t="s">
        <v>604</v>
      </c>
      <c r="D249" s="17">
        <v>3013</v>
      </c>
      <c r="E249" s="39">
        <v>9</v>
      </c>
      <c r="F249" s="49">
        <v>298.70560902754698</v>
      </c>
    </row>
    <row r="250" spans="1:6" x14ac:dyDescent="0.3">
      <c r="A250" s="8" t="s">
        <v>611</v>
      </c>
      <c r="B250" s="11" t="s">
        <v>612</v>
      </c>
      <c r="C250" s="42" t="s">
        <v>604</v>
      </c>
      <c r="D250" s="17">
        <v>3861</v>
      </c>
      <c r="E250" s="39">
        <v>11</v>
      </c>
      <c r="F250" s="49">
        <v>284.90028490028499</v>
      </c>
    </row>
    <row r="251" spans="1:6" x14ac:dyDescent="0.3">
      <c r="A251" s="8" t="s">
        <v>613</v>
      </c>
      <c r="B251" s="11" t="s">
        <v>614</v>
      </c>
      <c r="C251" s="42" t="s">
        <v>604</v>
      </c>
      <c r="D251" s="17">
        <v>4761</v>
      </c>
      <c r="E251" s="39">
        <v>12</v>
      </c>
      <c r="F251" s="49">
        <v>252.04788909892901</v>
      </c>
    </row>
    <row r="252" spans="1:6" x14ac:dyDescent="0.3">
      <c r="A252" s="8" t="s">
        <v>615</v>
      </c>
      <c r="B252" s="11" t="s">
        <v>616</v>
      </c>
      <c r="C252" s="42" t="s">
        <v>604</v>
      </c>
      <c r="D252" s="17">
        <v>2592</v>
      </c>
      <c r="E252" s="39">
        <v>20</v>
      </c>
      <c r="F252" s="49">
        <v>771.60493827160496</v>
      </c>
    </row>
    <row r="253" spans="1:6" x14ac:dyDescent="0.3">
      <c r="A253" s="8" t="s">
        <v>617</v>
      </c>
      <c r="B253" s="11" t="s">
        <v>618</v>
      </c>
      <c r="C253" s="42" t="s">
        <v>604</v>
      </c>
      <c r="D253" s="17">
        <v>4756</v>
      </c>
      <c r="E253" s="39">
        <v>19</v>
      </c>
      <c r="F253" s="49">
        <v>399.49537426408801</v>
      </c>
    </row>
    <row r="254" spans="1:6" x14ac:dyDescent="0.3">
      <c r="A254" s="8" t="s">
        <v>619</v>
      </c>
      <c r="B254" s="11" t="s">
        <v>620</v>
      </c>
      <c r="C254" s="42" t="s">
        <v>604</v>
      </c>
      <c r="D254" s="17">
        <v>3929</v>
      </c>
      <c r="E254" s="39">
        <v>15</v>
      </c>
      <c r="F254" s="49">
        <v>381.77653346907601</v>
      </c>
    </row>
    <row r="255" spans="1:6" x14ac:dyDescent="0.3">
      <c r="A255" s="8" t="s">
        <v>621</v>
      </c>
      <c r="B255" s="11" t="s">
        <v>622</v>
      </c>
      <c r="C255" s="42" t="s">
        <v>604</v>
      </c>
      <c r="D255" s="17">
        <v>3628</v>
      </c>
      <c r="E255" s="39">
        <v>15</v>
      </c>
      <c r="F255" s="49">
        <v>413.45093715545801</v>
      </c>
    </row>
    <row r="256" spans="1:6" x14ac:dyDescent="0.3">
      <c r="A256" s="8" t="s">
        <v>623</v>
      </c>
      <c r="B256" s="11" t="s">
        <v>624</v>
      </c>
      <c r="C256" s="42" t="s">
        <v>604</v>
      </c>
      <c r="D256" s="17">
        <v>6461</v>
      </c>
      <c r="E256" s="39">
        <v>19</v>
      </c>
      <c r="F256" s="49">
        <v>294.07212505804102</v>
      </c>
    </row>
    <row r="257" spans="1:6" x14ac:dyDescent="0.3">
      <c r="A257" s="8" t="s">
        <v>625</v>
      </c>
      <c r="B257" s="11" t="s">
        <v>626</v>
      </c>
      <c r="C257" s="42" t="s">
        <v>604</v>
      </c>
      <c r="D257" s="17">
        <v>4055</v>
      </c>
      <c r="E257" s="39">
        <v>7</v>
      </c>
      <c r="F257" s="49">
        <v>172.62638717632601</v>
      </c>
    </row>
    <row r="258" spans="1:6" x14ac:dyDescent="0.3">
      <c r="A258" s="8" t="s">
        <v>627</v>
      </c>
      <c r="B258" s="11" t="s">
        <v>628</v>
      </c>
      <c r="C258" s="42" t="s">
        <v>604</v>
      </c>
      <c r="D258" s="17">
        <v>2527</v>
      </c>
      <c r="E258" s="39">
        <v>10</v>
      </c>
      <c r="F258" s="49">
        <v>395.72615749901098</v>
      </c>
    </row>
    <row r="259" spans="1:6" x14ac:dyDescent="0.3">
      <c r="A259" s="8" t="s">
        <v>629</v>
      </c>
      <c r="B259" s="11" t="s">
        <v>630</v>
      </c>
      <c r="C259" s="42" t="s">
        <v>604</v>
      </c>
      <c r="D259" s="17">
        <v>3821</v>
      </c>
      <c r="E259" s="39">
        <v>13</v>
      </c>
      <c r="F259" s="49">
        <v>340.22507197068802</v>
      </c>
    </row>
    <row r="260" spans="1:6" x14ac:dyDescent="0.3">
      <c r="A260" s="8" t="s">
        <v>631</v>
      </c>
      <c r="B260" s="11" t="s">
        <v>632</v>
      </c>
      <c r="C260" s="42" t="s">
        <v>604</v>
      </c>
      <c r="D260" s="17">
        <v>2696</v>
      </c>
      <c r="E260" s="39">
        <v>8</v>
      </c>
      <c r="F260" s="49">
        <v>296.73590504450999</v>
      </c>
    </row>
    <row r="261" spans="1:6" x14ac:dyDescent="0.3">
      <c r="A261" s="8" t="s">
        <v>633</v>
      </c>
      <c r="B261" s="11" t="s">
        <v>634</v>
      </c>
      <c r="C261" s="42" t="s">
        <v>604</v>
      </c>
      <c r="D261" s="17">
        <v>4661</v>
      </c>
      <c r="E261" s="39">
        <v>12</v>
      </c>
      <c r="F261" s="49">
        <v>257.45548165629702</v>
      </c>
    </row>
    <row r="262" spans="1:6" x14ac:dyDescent="0.3">
      <c r="A262" s="8" t="s">
        <v>635</v>
      </c>
      <c r="B262" s="11" t="s">
        <v>636</v>
      </c>
      <c r="C262" s="42" t="s">
        <v>604</v>
      </c>
      <c r="D262" s="17">
        <v>5484</v>
      </c>
      <c r="E262" s="39">
        <v>32</v>
      </c>
      <c r="F262" s="49">
        <v>583.51568198395296</v>
      </c>
    </row>
    <row r="263" spans="1:6" x14ac:dyDescent="0.3">
      <c r="A263" s="8" t="s">
        <v>637</v>
      </c>
      <c r="B263" s="11" t="s">
        <v>638</v>
      </c>
      <c r="C263" s="42" t="s">
        <v>604</v>
      </c>
      <c r="D263" s="17">
        <v>4432</v>
      </c>
      <c r="E263" s="39">
        <v>14</v>
      </c>
      <c r="F263" s="49">
        <v>315.88447653429603</v>
      </c>
    </row>
    <row r="264" spans="1:6" x14ac:dyDescent="0.3">
      <c r="A264" s="8" t="s">
        <v>639</v>
      </c>
      <c r="B264" s="11" t="s">
        <v>640</v>
      </c>
      <c r="C264" s="42" t="s">
        <v>604</v>
      </c>
      <c r="D264" s="17">
        <v>4277</v>
      </c>
      <c r="E264" s="39">
        <v>19</v>
      </c>
      <c r="F264" s="49">
        <v>444.23661444938</v>
      </c>
    </row>
    <row r="265" spans="1:6" x14ac:dyDescent="0.3">
      <c r="A265" s="8" t="s">
        <v>641</v>
      </c>
      <c r="B265" s="11" t="s">
        <v>642</v>
      </c>
      <c r="C265" s="42" t="s">
        <v>604</v>
      </c>
      <c r="D265" s="17">
        <v>2772</v>
      </c>
      <c r="E265" s="39">
        <v>12</v>
      </c>
      <c r="F265" s="49">
        <v>432.90043290043297</v>
      </c>
    </row>
    <row r="266" spans="1:6" x14ac:dyDescent="0.3">
      <c r="A266" s="8" t="s">
        <v>643</v>
      </c>
      <c r="B266" s="11" t="s">
        <v>644</v>
      </c>
      <c r="C266" s="42" t="s">
        <v>604</v>
      </c>
      <c r="D266" s="17">
        <v>3182</v>
      </c>
      <c r="E266" s="39">
        <v>16</v>
      </c>
      <c r="F266" s="49">
        <v>502.82840980515402</v>
      </c>
    </row>
    <row r="267" spans="1:6" x14ac:dyDescent="0.3">
      <c r="A267" s="8" t="s">
        <v>645</v>
      </c>
      <c r="B267" s="11" t="s">
        <v>646</v>
      </c>
      <c r="C267" s="42" t="s">
        <v>604</v>
      </c>
      <c r="D267" s="17">
        <v>2831</v>
      </c>
      <c r="E267" s="39">
        <v>14</v>
      </c>
      <c r="F267" s="49">
        <v>494.52490286118001</v>
      </c>
    </row>
    <row r="268" spans="1:6" x14ac:dyDescent="0.3">
      <c r="A268" s="8" t="s">
        <v>647</v>
      </c>
      <c r="B268" s="11" t="s">
        <v>648</v>
      </c>
      <c r="C268" s="42" t="s">
        <v>604</v>
      </c>
      <c r="D268" s="17">
        <v>3600</v>
      </c>
      <c r="E268" s="39">
        <v>12</v>
      </c>
      <c r="F268" s="49">
        <v>333.33333333333297</v>
      </c>
    </row>
    <row r="269" spans="1:6" x14ac:dyDescent="0.3">
      <c r="A269" s="8" t="s">
        <v>649</v>
      </c>
      <c r="B269" s="11" t="s">
        <v>650</v>
      </c>
      <c r="C269" s="42" t="s">
        <v>604</v>
      </c>
      <c r="D269" s="17">
        <v>5809</v>
      </c>
      <c r="E269" s="39">
        <v>11</v>
      </c>
      <c r="F269" s="49">
        <v>189.36133585815099</v>
      </c>
    </row>
    <row r="270" spans="1:6" x14ac:dyDescent="0.3">
      <c r="A270" s="8" t="s">
        <v>651</v>
      </c>
      <c r="B270" s="11" t="s">
        <v>652</v>
      </c>
      <c r="C270" s="42" t="s">
        <v>604</v>
      </c>
      <c r="D270" s="17">
        <v>4435</v>
      </c>
      <c r="E270" s="39">
        <v>27</v>
      </c>
      <c r="F270" s="49">
        <v>608.79368658399096</v>
      </c>
    </row>
    <row r="271" spans="1:6" x14ac:dyDescent="0.3">
      <c r="A271" s="8" t="s">
        <v>653</v>
      </c>
      <c r="B271" s="11" t="s">
        <v>654</v>
      </c>
      <c r="C271" s="42" t="s">
        <v>604</v>
      </c>
      <c r="D271" s="17">
        <v>4878</v>
      </c>
      <c r="E271" s="39">
        <v>11</v>
      </c>
      <c r="F271" s="49">
        <v>225.50225502255</v>
      </c>
    </row>
    <row r="272" spans="1:6" x14ac:dyDescent="0.3">
      <c r="A272" s="8" t="s">
        <v>655</v>
      </c>
      <c r="B272" s="11" t="s">
        <v>656</v>
      </c>
      <c r="C272" s="42" t="s">
        <v>604</v>
      </c>
      <c r="D272" s="17">
        <v>3716</v>
      </c>
      <c r="E272" s="39">
        <v>19</v>
      </c>
      <c r="F272" s="49">
        <v>511.302475780409</v>
      </c>
    </row>
    <row r="273" spans="1:6" x14ac:dyDescent="0.3">
      <c r="A273" s="8" t="s">
        <v>657</v>
      </c>
      <c r="B273" s="11" t="s">
        <v>658</v>
      </c>
      <c r="C273" s="42" t="s">
        <v>604</v>
      </c>
      <c r="D273" s="17">
        <v>6171</v>
      </c>
      <c r="E273" s="39">
        <v>14</v>
      </c>
      <c r="F273" s="49">
        <v>226.86760654675101</v>
      </c>
    </row>
    <row r="274" spans="1:6" x14ac:dyDescent="0.3">
      <c r="A274" s="8" t="s">
        <v>659</v>
      </c>
      <c r="B274" s="11" t="s">
        <v>660</v>
      </c>
      <c r="C274" s="42" t="s">
        <v>604</v>
      </c>
      <c r="D274" s="17">
        <v>4831</v>
      </c>
      <c r="E274" s="39">
        <v>29</v>
      </c>
      <c r="F274" s="49">
        <v>600.28979507348402</v>
      </c>
    </row>
    <row r="275" spans="1:6" x14ac:dyDescent="0.3">
      <c r="A275" s="8" t="s">
        <v>661</v>
      </c>
      <c r="B275" s="11" t="s">
        <v>662</v>
      </c>
      <c r="C275" s="42" t="s">
        <v>604</v>
      </c>
      <c r="D275" s="17">
        <v>2589</v>
      </c>
      <c r="E275" s="39">
        <v>14</v>
      </c>
      <c r="F275" s="49">
        <v>540.74932406334494</v>
      </c>
    </row>
    <row r="276" spans="1:6" x14ac:dyDescent="0.3">
      <c r="A276" s="8" t="s">
        <v>663</v>
      </c>
      <c r="B276" s="11" t="s">
        <v>664</v>
      </c>
      <c r="C276" s="42" t="s">
        <v>665</v>
      </c>
      <c r="D276" s="17">
        <v>2662</v>
      </c>
      <c r="E276" s="39">
        <v>9</v>
      </c>
      <c r="F276" s="49">
        <v>338.09166040571</v>
      </c>
    </row>
    <row r="277" spans="1:6" x14ac:dyDescent="0.3">
      <c r="A277" s="8" t="s">
        <v>666</v>
      </c>
      <c r="B277" s="11" t="s">
        <v>667</v>
      </c>
      <c r="C277" s="42" t="s">
        <v>665</v>
      </c>
      <c r="D277" s="17">
        <v>3392</v>
      </c>
      <c r="E277" s="39">
        <v>15</v>
      </c>
      <c r="F277" s="49">
        <v>442.21698113207498</v>
      </c>
    </row>
    <row r="278" spans="1:6" x14ac:dyDescent="0.3">
      <c r="A278" s="8" t="s">
        <v>668</v>
      </c>
      <c r="B278" s="11" t="s">
        <v>669</v>
      </c>
      <c r="C278" s="42" t="s">
        <v>665</v>
      </c>
      <c r="D278" s="17">
        <v>3264</v>
      </c>
      <c r="E278" s="39">
        <v>10</v>
      </c>
      <c r="F278" s="49">
        <v>306.37254901960802</v>
      </c>
    </row>
    <row r="279" spans="1:6" x14ac:dyDescent="0.3">
      <c r="A279" s="8" t="s">
        <v>670</v>
      </c>
      <c r="B279" s="11" t="s">
        <v>671</v>
      </c>
      <c r="C279" s="42" t="s">
        <v>665</v>
      </c>
      <c r="D279" s="17">
        <v>4218</v>
      </c>
      <c r="E279" s="39">
        <v>16</v>
      </c>
      <c r="F279" s="49">
        <v>379.32669511616899</v>
      </c>
    </row>
    <row r="280" spans="1:6" x14ac:dyDescent="0.3">
      <c r="A280" s="8" t="s">
        <v>672</v>
      </c>
      <c r="B280" s="11" t="s">
        <v>673</v>
      </c>
      <c r="C280" s="42" t="s">
        <v>665</v>
      </c>
      <c r="D280" s="17">
        <v>3534</v>
      </c>
      <c r="E280" s="39">
        <v>10</v>
      </c>
      <c r="F280" s="49">
        <v>282.96547821165802</v>
      </c>
    </row>
    <row r="281" spans="1:6" x14ac:dyDescent="0.3">
      <c r="A281" s="8" t="s">
        <v>674</v>
      </c>
      <c r="B281" s="11" t="s">
        <v>675</v>
      </c>
      <c r="C281" s="42" t="s">
        <v>665</v>
      </c>
      <c r="D281" s="17">
        <v>3756</v>
      </c>
      <c r="E281" s="39">
        <v>18</v>
      </c>
      <c r="F281" s="49">
        <v>479.23322683706101</v>
      </c>
    </row>
    <row r="282" spans="1:6" x14ac:dyDescent="0.3">
      <c r="A282" s="8" t="s">
        <v>676</v>
      </c>
      <c r="B282" s="11" t="s">
        <v>677</v>
      </c>
      <c r="C282" s="42" t="s">
        <v>665</v>
      </c>
      <c r="D282" s="17">
        <v>4378</v>
      </c>
      <c r="E282" s="39">
        <v>35</v>
      </c>
      <c r="F282" s="49">
        <v>799.45180447692996</v>
      </c>
    </row>
    <row r="283" spans="1:6" x14ac:dyDescent="0.3">
      <c r="A283" s="8" t="s">
        <v>678</v>
      </c>
      <c r="B283" s="11" t="s">
        <v>679</v>
      </c>
      <c r="C283" s="42" t="s">
        <v>665</v>
      </c>
      <c r="D283" s="17">
        <v>4132</v>
      </c>
      <c r="E283" s="39">
        <v>11</v>
      </c>
      <c r="F283" s="49">
        <v>266.21490803485</v>
      </c>
    </row>
    <row r="284" spans="1:6" x14ac:dyDescent="0.3">
      <c r="A284" s="8" t="s">
        <v>680</v>
      </c>
      <c r="B284" s="11" t="s">
        <v>681</v>
      </c>
      <c r="C284" s="42" t="s">
        <v>665</v>
      </c>
      <c r="D284" s="17">
        <v>2796</v>
      </c>
      <c r="E284" s="39">
        <v>6</v>
      </c>
      <c r="F284" s="49">
        <v>214.59227467811201</v>
      </c>
    </row>
    <row r="285" spans="1:6" x14ac:dyDescent="0.3">
      <c r="A285" s="8" t="s">
        <v>682</v>
      </c>
      <c r="B285" s="11" t="s">
        <v>683</v>
      </c>
      <c r="C285" s="42" t="s">
        <v>665</v>
      </c>
      <c r="D285" s="17">
        <v>3631</v>
      </c>
      <c r="E285" s="39">
        <v>32</v>
      </c>
      <c r="F285" s="49">
        <v>881.29991737813305</v>
      </c>
    </row>
    <row r="286" spans="1:6" x14ac:dyDescent="0.3">
      <c r="A286" s="8" t="s">
        <v>684</v>
      </c>
      <c r="B286" s="11" t="s">
        <v>685</v>
      </c>
      <c r="C286" s="42" t="s">
        <v>665</v>
      </c>
      <c r="D286" s="17">
        <v>3202</v>
      </c>
      <c r="E286" s="39">
        <v>13</v>
      </c>
      <c r="F286" s="49">
        <v>405.99625234228603</v>
      </c>
    </row>
    <row r="287" spans="1:6" x14ac:dyDescent="0.3">
      <c r="A287" s="8" t="s">
        <v>686</v>
      </c>
      <c r="B287" s="11" t="s">
        <v>687</v>
      </c>
      <c r="C287" s="42" t="s">
        <v>665</v>
      </c>
      <c r="D287" s="17">
        <v>2859</v>
      </c>
      <c r="E287" s="39">
        <v>3</v>
      </c>
      <c r="F287" s="49">
        <v>104.931794333683</v>
      </c>
    </row>
    <row r="288" spans="1:6" x14ac:dyDescent="0.3">
      <c r="A288" s="8" t="s">
        <v>688</v>
      </c>
      <c r="B288" s="11" t="s">
        <v>689</v>
      </c>
      <c r="C288" s="42" t="s">
        <v>665</v>
      </c>
      <c r="D288" s="17">
        <v>2803</v>
      </c>
      <c r="E288" s="39">
        <v>4</v>
      </c>
      <c r="F288" s="49">
        <v>142.704245451302</v>
      </c>
    </row>
    <row r="289" spans="1:6" x14ac:dyDescent="0.3">
      <c r="A289" s="8" t="s">
        <v>690</v>
      </c>
      <c r="B289" s="11" t="s">
        <v>691</v>
      </c>
      <c r="C289" s="42" t="s">
        <v>665</v>
      </c>
      <c r="D289" s="17">
        <v>5012</v>
      </c>
      <c r="E289" s="39">
        <v>17</v>
      </c>
      <c r="F289" s="49">
        <v>339.18595371109302</v>
      </c>
    </row>
    <row r="290" spans="1:6" x14ac:dyDescent="0.3">
      <c r="A290" s="8" t="s">
        <v>692</v>
      </c>
      <c r="B290" s="11" t="s">
        <v>693</v>
      </c>
      <c r="C290" s="42" t="s">
        <v>665</v>
      </c>
      <c r="D290" s="17">
        <v>6329</v>
      </c>
      <c r="E290" s="39">
        <v>21</v>
      </c>
      <c r="F290" s="49">
        <v>331.80597250750498</v>
      </c>
    </row>
    <row r="291" spans="1:6" x14ac:dyDescent="0.3">
      <c r="A291" s="8" t="s">
        <v>694</v>
      </c>
      <c r="B291" s="11" t="s">
        <v>695</v>
      </c>
      <c r="C291" s="42" t="s">
        <v>665</v>
      </c>
      <c r="D291" s="17">
        <v>5709</v>
      </c>
      <c r="E291" s="39">
        <v>26</v>
      </c>
      <c r="F291" s="49">
        <v>455.42126466982</v>
      </c>
    </row>
    <row r="292" spans="1:6" x14ac:dyDescent="0.3">
      <c r="A292" s="8" t="s">
        <v>696</v>
      </c>
      <c r="B292" s="11" t="s">
        <v>697</v>
      </c>
      <c r="C292" s="42" t="s">
        <v>665</v>
      </c>
      <c r="D292" s="17">
        <v>2385</v>
      </c>
      <c r="E292" s="39">
        <v>4</v>
      </c>
      <c r="F292" s="49">
        <v>167.71488469601701</v>
      </c>
    </row>
    <row r="293" spans="1:6" x14ac:dyDescent="0.3">
      <c r="A293" s="8" t="s">
        <v>698</v>
      </c>
      <c r="B293" s="11" t="s">
        <v>699</v>
      </c>
      <c r="C293" s="42" t="s">
        <v>665</v>
      </c>
      <c r="D293" s="17">
        <v>4128</v>
      </c>
      <c r="E293" s="39">
        <v>19</v>
      </c>
      <c r="F293" s="49">
        <v>460.27131782945702</v>
      </c>
    </row>
    <row r="294" spans="1:6" x14ac:dyDescent="0.3">
      <c r="A294" s="8" t="s">
        <v>700</v>
      </c>
      <c r="B294" s="11" t="s">
        <v>701</v>
      </c>
      <c r="C294" s="42" t="s">
        <v>665</v>
      </c>
      <c r="D294" s="17">
        <v>5156</v>
      </c>
      <c r="E294" s="39">
        <v>9</v>
      </c>
      <c r="F294" s="49">
        <v>174.55391776571</v>
      </c>
    </row>
    <row r="295" spans="1:6" x14ac:dyDescent="0.3">
      <c r="A295" s="8" t="s">
        <v>702</v>
      </c>
      <c r="B295" s="11" t="s">
        <v>703</v>
      </c>
      <c r="C295" s="42" t="s">
        <v>665</v>
      </c>
      <c r="D295" s="17">
        <v>3344</v>
      </c>
      <c r="E295" s="39">
        <v>5</v>
      </c>
      <c r="F295" s="49">
        <v>149.521531100478</v>
      </c>
    </row>
    <row r="296" spans="1:6" x14ac:dyDescent="0.3">
      <c r="A296" s="8" t="s">
        <v>704</v>
      </c>
      <c r="B296" s="11" t="s">
        <v>705</v>
      </c>
      <c r="C296" s="42" t="s">
        <v>665</v>
      </c>
      <c r="D296" s="17">
        <v>3393</v>
      </c>
      <c r="E296" s="39">
        <v>8</v>
      </c>
      <c r="F296" s="49">
        <v>235.77954612437401</v>
      </c>
    </row>
    <row r="297" spans="1:6" x14ac:dyDescent="0.3">
      <c r="A297" s="8" t="s">
        <v>706</v>
      </c>
      <c r="B297" s="11" t="s">
        <v>707</v>
      </c>
      <c r="C297" s="42" t="s">
        <v>665</v>
      </c>
      <c r="D297" s="17">
        <v>4386</v>
      </c>
      <c r="E297" s="39">
        <v>21</v>
      </c>
      <c r="F297" s="49">
        <v>478.79616963064302</v>
      </c>
    </row>
    <row r="298" spans="1:6" x14ac:dyDescent="0.3">
      <c r="A298" s="8" t="s">
        <v>708</v>
      </c>
      <c r="B298" s="11" t="s">
        <v>709</v>
      </c>
      <c r="C298" s="42" t="s">
        <v>665</v>
      </c>
      <c r="D298" s="17">
        <v>4125</v>
      </c>
      <c r="E298" s="39">
        <v>12</v>
      </c>
      <c r="F298" s="49">
        <v>290.90909090909099</v>
      </c>
    </row>
    <row r="299" spans="1:6" x14ac:dyDescent="0.3">
      <c r="A299" s="8" t="s">
        <v>710</v>
      </c>
      <c r="B299" s="11" t="s">
        <v>711</v>
      </c>
      <c r="C299" s="42" t="s">
        <v>665</v>
      </c>
      <c r="D299" s="17">
        <v>5684</v>
      </c>
      <c r="E299" s="39">
        <v>13</v>
      </c>
      <c r="F299" s="49">
        <v>228.712174524982</v>
      </c>
    </row>
    <row r="300" spans="1:6" x14ac:dyDescent="0.3">
      <c r="A300" s="8" t="s">
        <v>712</v>
      </c>
      <c r="B300" s="11" t="s">
        <v>713</v>
      </c>
      <c r="C300" s="42" t="s">
        <v>665</v>
      </c>
      <c r="D300" s="17">
        <v>2864</v>
      </c>
      <c r="E300" s="39">
        <v>6</v>
      </c>
      <c r="F300" s="49">
        <v>209.49720670391099</v>
      </c>
    </row>
    <row r="301" spans="1:6" x14ac:dyDescent="0.3">
      <c r="A301" s="8" t="s">
        <v>714</v>
      </c>
      <c r="B301" s="11" t="s">
        <v>715</v>
      </c>
      <c r="C301" s="42" t="s">
        <v>665</v>
      </c>
      <c r="D301" s="17">
        <v>3111</v>
      </c>
      <c r="E301" s="39">
        <v>11</v>
      </c>
      <c r="F301" s="49">
        <v>353.584056573449</v>
      </c>
    </row>
    <row r="302" spans="1:6" x14ac:dyDescent="0.3">
      <c r="A302" s="8" t="s">
        <v>716</v>
      </c>
      <c r="B302" s="11" t="s">
        <v>717</v>
      </c>
      <c r="C302" s="42" t="s">
        <v>665</v>
      </c>
      <c r="D302" s="17">
        <v>3999</v>
      </c>
      <c r="E302" s="39">
        <v>17</v>
      </c>
      <c r="F302" s="49">
        <v>425.10627656914198</v>
      </c>
    </row>
    <row r="303" spans="1:6" x14ac:dyDescent="0.3">
      <c r="A303" s="8" t="s">
        <v>718</v>
      </c>
      <c r="B303" s="11" t="s">
        <v>719</v>
      </c>
      <c r="C303" s="42" t="s">
        <v>665</v>
      </c>
      <c r="D303" s="17">
        <v>4648</v>
      </c>
      <c r="E303" s="39">
        <v>29</v>
      </c>
      <c r="F303" s="49">
        <v>623.92426850258198</v>
      </c>
    </row>
    <row r="304" spans="1:6" x14ac:dyDescent="0.3">
      <c r="A304" s="8" t="s">
        <v>720</v>
      </c>
      <c r="B304" s="11" t="s">
        <v>721</v>
      </c>
      <c r="C304" s="42" t="s">
        <v>722</v>
      </c>
      <c r="D304" s="17">
        <v>7194</v>
      </c>
      <c r="E304" s="39">
        <v>24</v>
      </c>
      <c r="F304" s="49">
        <v>333.61134278565498</v>
      </c>
    </row>
    <row r="305" spans="1:6" x14ac:dyDescent="0.3">
      <c r="A305" s="8" t="s">
        <v>723</v>
      </c>
      <c r="B305" s="11" t="s">
        <v>724</v>
      </c>
      <c r="C305" s="42" t="s">
        <v>722</v>
      </c>
      <c r="D305" s="17">
        <v>4427</v>
      </c>
      <c r="E305" s="39">
        <v>7</v>
      </c>
      <c r="F305" s="49">
        <v>158.12062344703</v>
      </c>
    </row>
    <row r="306" spans="1:6" x14ac:dyDescent="0.3">
      <c r="A306" s="8" t="s">
        <v>725</v>
      </c>
      <c r="B306" s="11" t="s">
        <v>726</v>
      </c>
      <c r="C306" s="42" t="s">
        <v>722</v>
      </c>
      <c r="D306" s="17">
        <v>2900</v>
      </c>
      <c r="E306" s="39">
        <v>8</v>
      </c>
      <c r="F306" s="49">
        <v>275.86206896551698</v>
      </c>
    </row>
    <row r="307" spans="1:6" x14ac:dyDescent="0.3">
      <c r="A307" s="8" t="s">
        <v>727</v>
      </c>
      <c r="B307" s="11" t="s">
        <v>728</v>
      </c>
      <c r="C307" s="42" t="s">
        <v>722</v>
      </c>
      <c r="D307" s="17">
        <v>4632</v>
      </c>
      <c r="E307" s="39">
        <v>17</v>
      </c>
      <c r="F307" s="49">
        <v>367.01208981001702</v>
      </c>
    </row>
    <row r="308" spans="1:6" x14ac:dyDescent="0.3">
      <c r="A308" s="8" t="s">
        <v>729</v>
      </c>
      <c r="B308" s="11" t="s">
        <v>730</v>
      </c>
      <c r="C308" s="42" t="s">
        <v>722</v>
      </c>
      <c r="D308" s="17">
        <v>4562</v>
      </c>
      <c r="E308" s="39">
        <v>16</v>
      </c>
      <c r="F308" s="49">
        <v>350.723366944323</v>
      </c>
    </row>
    <row r="309" spans="1:6" x14ac:dyDescent="0.3">
      <c r="A309" s="8" t="s">
        <v>731</v>
      </c>
      <c r="B309" s="11" t="s">
        <v>732</v>
      </c>
      <c r="C309" s="42" t="s">
        <v>722</v>
      </c>
      <c r="D309" s="17">
        <v>2305</v>
      </c>
      <c r="E309" s="39">
        <v>4</v>
      </c>
      <c r="F309" s="49">
        <v>173.53579175704999</v>
      </c>
    </row>
    <row r="310" spans="1:6" x14ac:dyDescent="0.3">
      <c r="A310" s="8" t="s">
        <v>733</v>
      </c>
      <c r="B310" s="11" t="s">
        <v>734</v>
      </c>
      <c r="C310" s="42" t="s">
        <v>722</v>
      </c>
      <c r="D310" s="17">
        <v>5548</v>
      </c>
      <c r="E310" s="39">
        <v>12</v>
      </c>
      <c r="F310" s="49">
        <v>216.294160057678</v>
      </c>
    </row>
    <row r="311" spans="1:6" x14ac:dyDescent="0.3">
      <c r="A311" s="8" t="s">
        <v>735</v>
      </c>
      <c r="B311" s="11" t="s">
        <v>736</v>
      </c>
      <c r="C311" s="42" t="s">
        <v>722</v>
      </c>
      <c r="D311" s="17">
        <v>4246</v>
      </c>
      <c r="E311" s="39">
        <v>6</v>
      </c>
      <c r="F311" s="49">
        <v>141.309467734338</v>
      </c>
    </row>
    <row r="312" spans="1:6" x14ac:dyDescent="0.3">
      <c r="A312" s="8" t="s">
        <v>737</v>
      </c>
      <c r="B312" s="11" t="s">
        <v>738</v>
      </c>
      <c r="C312" s="42" t="s">
        <v>722</v>
      </c>
      <c r="D312" s="17">
        <v>5550</v>
      </c>
      <c r="E312" s="39">
        <v>10</v>
      </c>
      <c r="F312" s="49">
        <v>180.18018018018</v>
      </c>
    </row>
    <row r="313" spans="1:6" x14ac:dyDescent="0.3">
      <c r="A313" s="8" t="s">
        <v>739</v>
      </c>
      <c r="B313" s="11" t="s">
        <v>740</v>
      </c>
      <c r="C313" s="42" t="s">
        <v>722</v>
      </c>
      <c r="D313" s="17">
        <v>7158</v>
      </c>
      <c r="E313" s="39">
        <v>28</v>
      </c>
      <c r="F313" s="49">
        <v>391.17071807767502</v>
      </c>
    </row>
    <row r="314" spans="1:6" x14ac:dyDescent="0.3">
      <c r="A314" s="8" t="s">
        <v>741</v>
      </c>
      <c r="B314" s="11" t="s">
        <v>742</v>
      </c>
      <c r="C314" s="42" t="s">
        <v>722</v>
      </c>
      <c r="D314" s="17">
        <v>5975</v>
      </c>
      <c r="E314" s="39">
        <v>10</v>
      </c>
      <c r="F314" s="49">
        <v>167.36401673640199</v>
      </c>
    </row>
    <row r="315" spans="1:6" x14ac:dyDescent="0.3">
      <c r="A315" s="8" t="s">
        <v>743</v>
      </c>
      <c r="B315" s="11" t="s">
        <v>744</v>
      </c>
      <c r="C315" s="42" t="s">
        <v>722</v>
      </c>
      <c r="D315" s="17">
        <v>3319</v>
      </c>
      <c r="E315" s="39">
        <v>5</v>
      </c>
      <c r="F315" s="49">
        <v>150.64778547755299</v>
      </c>
    </row>
    <row r="316" spans="1:6" x14ac:dyDescent="0.3">
      <c r="A316" s="8" t="s">
        <v>745</v>
      </c>
      <c r="B316" s="11" t="s">
        <v>746</v>
      </c>
      <c r="C316" s="42" t="s">
        <v>722</v>
      </c>
      <c r="D316" s="17">
        <v>5799</v>
      </c>
      <c r="E316" s="39">
        <v>7</v>
      </c>
      <c r="F316" s="49">
        <v>120.710467321952</v>
      </c>
    </row>
    <row r="317" spans="1:6" x14ac:dyDescent="0.3">
      <c r="A317" s="8" t="s">
        <v>747</v>
      </c>
      <c r="B317" s="11" t="s">
        <v>748</v>
      </c>
      <c r="C317" s="42" t="s">
        <v>722</v>
      </c>
      <c r="D317" s="17">
        <v>7339</v>
      </c>
      <c r="E317" s="39">
        <v>20</v>
      </c>
      <c r="F317" s="49">
        <v>272.51669164736302</v>
      </c>
    </row>
    <row r="318" spans="1:6" x14ac:dyDescent="0.3">
      <c r="A318" s="8" t="s">
        <v>749</v>
      </c>
      <c r="B318" s="11" t="s">
        <v>750</v>
      </c>
      <c r="C318" s="42" t="s">
        <v>722</v>
      </c>
      <c r="D318" s="17">
        <v>4487</v>
      </c>
      <c r="E318" s="39">
        <v>10</v>
      </c>
      <c r="F318" s="49">
        <v>222.866057499443</v>
      </c>
    </row>
    <row r="319" spans="1:6" x14ac:dyDescent="0.3">
      <c r="A319" s="8" t="s">
        <v>751</v>
      </c>
      <c r="B319" s="11" t="s">
        <v>752</v>
      </c>
      <c r="C319" s="42" t="s">
        <v>722</v>
      </c>
      <c r="D319" s="17">
        <v>4693</v>
      </c>
      <c r="E319" s="39">
        <v>13</v>
      </c>
      <c r="F319" s="49">
        <v>277.00831024930699</v>
      </c>
    </row>
    <row r="320" spans="1:6" x14ac:dyDescent="0.3">
      <c r="A320" s="8" t="s">
        <v>753</v>
      </c>
      <c r="B320" s="11" t="s">
        <v>754</v>
      </c>
      <c r="C320" s="42" t="s">
        <v>722</v>
      </c>
      <c r="D320" s="17">
        <v>4759</v>
      </c>
      <c r="E320" s="39">
        <v>8</v>
      </c>
      <c r="F320" s="49">
        <v>168.102542550956</v>
      </c>
    </row>
    <row r="321" spans="1:6" x14ac:dyDescent="0.3">
      <c r="A321" s="8" t="s">
        <v>755</v>
      </c>
      <c r="B321" s="11" t="s">
        <v>756</v>
      </c>
      <c r="C321" s="42" t="s">
        <v>722</v>
      </c>
      <c r="D321" s="17">
        <v>3200</v>
      </c>
      <c r="E321" s="39">
        <v>18</v>
      </c>
      <c r="F321" s="49">
        <v>562.5</v>
      </c>
    </row>
    <row r="322" spans="1:6" x14ac:dyDescent="0.3">
      <c r="A322" s="8" t="s">
        <v>757</v>
      </c>
      <c r="B322" s="11" t="s">
        <v>758</v>
      </c>
      <c r="C322" s="42" t="s">
        <v>722</v>
      </c>
      <c r="D322" s="17">
        <v>5197</v>
      </c>
      <c r="E322" s="39">
        <v>5</v>
      </c>
      <c r="F322" s="49">
        <v>96.209351548970602</v>
      </c>
    </row>
    <row r="323" spans="1:6" x14ac:dyDescent="0.3">
      <c r="A323" s="8" t="s">
        <v>759</v>
      </c>
      <c r="B323" s="11" t="s">
        <v>760</v>
      </c>
      <c r="C323" s="42" t="s">
        <v>722</v>
      </c>
      <c r="D323" s="17">
        <v>5884</v>
      </c>
      <c r="E323" s="39">
        <v>4</v>
      </c>
      <c r="F323" s="49">
        <v>67.980965329707701</v>
      </c>
    </row>
    <row r="324" spans="1:6" x14ac:dyDescent="0.3">
      <c r="A324" s="8" t="s">
        <v>761</v>
      </c>
      <c r="B324" s="11" t="s">
        <v>762</v>
      </c>
      <c r="C324" s="42" t="s">
        <v>722</v>
      </c>
      <c r="D324" s="17">
        <v>5873</v>
      </c>
      <c r="E324" s="39">
        <v>16</v>
      </c>
      <c r="F324" s="49">
        <v>272.433168738294</v>
      </c>
    </row>
    <row r="325" spans="1:6" x14ac:dyDescent="0.3">
      <c r="A325" s="8" t="s">
        <v>763</v>
      </c>
      <c r="B325" s="11" t="s">
        <v>764</v>
      </c>
      <c r="C325" s="42" t="s">
        <v>722</v>
      </c>
      <c r="D325" s="17">
        <v>4533</v>
      </c>
      <c r="E325" s="39">
        <v>8</v>
      </c>
      <c r="F325" s="49">
        <v>176.48356496801199</v>
      </c>
    </row>
    <row r="326" spans="1:6" x14ac:dyDescent="0.3">
      <c r="A326" s="8" t="s">
        <v>765</v>
      </c>
      <c r="B326" s="11" t="s">
        <v>766</v>
      </c>
      <c r="C326" s="42" t="s">
        <v>767</v>
      </c>
      <c r="D326" s="17">
        <v>6447</v>
      </c>
      <c r="E326" s="39">
        <v>12</v>
      </c>
      <c r="F326" s="49">
        <v>186.13308515588599</v>
      </c>
    </row>
    <row r="327" spans="1:6" x14ac:dyDescent="0.3">
      <c r="A327" s="8" t="s">
        <v>768</v>
      </c>
      <c r="B327" s="11" t="s">
        <v>769</v>
      </c>
      <c r="C327" s="42" t="s">
        <v>767</v>
      </c>
      <c r="D327" s="17">
        <v>3588</v>
      </c>
      <c r="E327" s="39">
        <v>23</v>
      </c>
      <c r="F327" s="49">
        <v>641.02564102564099</v>
      </c>
    </row>
    <row r="328" spans="1:6" x14ac:dyDescent="0.3">
      <c r="A328" s="8" t="s">
        <v>770</v>
      </c>
      <c r="B328" s="11" t="s">
        <v>771</v>
      </c>
      <c r="C328" s="42" t="s">
        <v>767</v>
      </c>
      <c r="D328" s="17">
        <v>6245</v>
      </c>
      <c r="E328" s="39">
        <v>36</v>
      </c>
      <c r="F328" s="49">
        <v>576.46116893514795</v>
      </c>
    </row>
    <row r="329" spans="1:6" x14ac:dyDescent="0.3">
      <c r="A329" s="8" t="s">
        <v>772</v>
      </c>
      <c r="B329" s="11" t="s">
        <v>773</v>
      </c>
      <c r="C329" s="42" t="s">
        <v>767</v>
      </c>
      <c r="D329" s="17">
        <v>4327</v>
      </c>
      <c r="E329" s="39">
        <v>11</v>
      </c>
      <c r="F329" s="49">
        <v>254.217702796395</v>
      </c>
    </row>
    <row r="330" spans="1:6" x14ac:dyDescent="0.3">
      <c r="A330" s="8" t="s">
        <v>774</v>
      </c>
      <c r="B330" s="11" t="s">
        <v>775</v>
      </c>
      <c r="C330" s="42" t="s">
        <v>767</v>
      </c>
      <c r="D330" s="17">
        <v>4065</v>
      </c>
      <c r="E330" s="39">
        <v>14</v>
      </c>
      <c r="F330" s="49">
        <v>344.40344403443999</v>
      </c>
    </row>
    <row r="331" spans="1:6" x14ac:dyDescent="0.3">
      <c r="A331" s="8" t="s">
        <v>776</v>
      </c>
      <c r="B331" s="11" t="s">
        <v>777</v>
      </c>
      <c r="C331" s="42" t="s">
        <v>767</v>
      </c>
      <c r="D331" s="17">
        <v>8667</v>
      </c>
      <c r="E331" s="39">
        <v>27</v>
      </c>
      <c r="F331" s="49">
        <v>311.526479750779</v>
      </c>
    </row>
    <row r="332" spans="1:6" x14ac:dyDescent="0.3">
      <c r="A332" s="8" t="s">
        <v>778</v>
      </c>
      <c r="B332" s="11" t="s">
        <v>779</v>
      </c>
      <c r="C332" s="42" t="s">
        <v>767</v>
      </c>
      <c r="D332" s="17">
        <v>6031</v>
      </c>
      <c r="E332" s="39">
        <v>22</v>
      </c>
      <c r="F332" s="49">
        <v>364.78195987398402</v>
      </c>
    </row>
    <row r="333" spans="1:6" x14ac:dyDescent="0.3">
      <c r="A333" s="8" t="s">
        <v>780</v>
      </c>
      <c r="B333" s="11" t="s">
        <v>781</v>
      </c>
      <c r="C333" s="42" t="s">
        <v>767</v>
      </c>
      <c r="D333" s="17">
        <v>3872</v>
      </c>
      <c r="E333" s="39">
        <v>5</v>
      </c>
      <c r="F333" s="49">
        <v>129.13223140495899</v>
      </c>
    </row>
    <row r="334" spans="1:6" x14ac:dyDescent="0.3">
      <c r="A334" s="8" t="s">
        <v>782</v>
      </c>
      <c r="B334" s="11" t="s">
        <v>783</v>
      </c>
      <c r="C334" s="42" t="s">
        <v>767</v>
      </c>
      <c r="D334" s="17">
        <v>7393</v>
      </c>
      <c r="E334" s="39">
        <v>16</v>
      </c>
      <c r="F334" s="49">
        <v>216.420938725822</v>
      </c>
    </row>
    <row r="335" spans="1:6" x14ac:dyDescent="0.3">
      <c r="A335" s="8" t="s">
        <v>784</v>
      </c>
      <c r="B335" s="11" t="s">
        <v>785</v>
      </c>
      <c r="C335" s="42" t="s">
        <v>767</v>
      </c>
      <c r="D335" s="17">
        <v>5059</v>
      </c>
      <c r="E335" s="39">
        <v>16</v>
      </c>
      <c r="F335" s="49">
        <v>316.26803716149402</v>
      </c>
    </row>
    <row r="336" spans="1:6" x14ac:dyDescent="0.3">
      <c r="A336" s="8" t="s">
        <v>786</v>
      </c>
      <c r="B336" s="11" t="s">
        <v>787</v>
      </c>
      <c r="C336" s="42" t="s">
        <v>767</v>
      </c>
      <c r="D336" s="17">
        <v>3565</v>
      </c>
      <c r="E336" s="39">
        <v>14</v>
      </c>
      <c r="F336" s="49">
        <v>392.70687237026698</v>
      </c>
    </row>
    <row r="337" spans="1:6" x14ac:dyDescent="0.3">
      <c r="A337" s="8" t="s">
        <v>788</v>
      </c>
      <c r="B337" s="11" t="s">
        <v>789</v>
      </c>
      <c r="C337" s="42" t="s">
        <v>767</v>
      </c>
      <c r="D337" s="17">
        <v>3636</v>
      </c>
      <c r="E337" s="39">
        <v>17</v>
      </c>
      <c r="F337" s="49">
        <v>467.54675467546798</v>
      </c>
    </row>
    <row r="338" spans="1:6" x14ac:dyDescent="0.3">
      <c r="A338" s="8" t="s">
        <v>790</v>
      </c>
      <c r="B338" s="11" t="s">
        <v>791</v>
      </c>
      <c r="C338" s="42" t="s">
        <v>767</v>
      </c>
      <c r="D338" s="17">
        <v>6104</v>
      </c>
      <c r="E338" s="39">
        <v>13</v>
      </c>
      <c r="F338" s="49">
        <v>212.97509829619901</v>
      </c>
    </row>
    <row r="339" spans="1:6" x14ac:dyDescent="0.3">
      <c r="A339" s="8" t="s">
        <v>792</v>
      </c>
      <c r="B339" s="11" t="s">
        <v>793</v>
      </c>
      <c r="C339" s="42" t="s">
        <v>767</v>
      </c>
      <c r="D339" s="17">
        <v>3239</v>
      </c>
      <c r="E339" s="39">
        <v>7</v>
      </c>
      <c r="F339" s="49">
        <v>216.116085211485</v>
      </c>
    </row>
    <row r="340" spans="1:6" x14ac:dyDescent="0.3">
      <c r="A340" s="8" t="s">
        <v>794</v>
      </c>
      <c r="B340" s="11" t="s">
        <v>795</v>
      </c>
      <c r="C340" s="42" t="s">
        <v>767</v>
      </c>
      <c r="D340" s="17">
        <v>3675</v>
      </c>
      <c r="E340" s="39">
        <v>11</v>
      </c>
      <c r="F340" s="49">
        <v>299.31972789115702</v>
      </c>
    </row>
    <row r="341" spans="1:6" x14ac:dyDescent="0.3">
      <c r="A341" s="8" t="s">
        <v>796</v>
      </c>
      <c r="B341" s="11" t="s">
        <v>797</v>
      </c>
      <c r="C341" s="42" t="s">
        <v>767</v>
      </c>
      <c r="D341" s="17">
        <v>4627</v>
      </c>
      <c r="E341" s="39">
        <v>17</v>
      </c>
      <c r="F341" s="49">
        <v>367.40868813486099</v>
      </c>
    </row>
    <row r="342" spans="1:6" x14ac:dyDescent="0.3">
      <c r="A342" s="8" t="s">
        <v>798</v>
      </c>
      <c r="B342" s="11" t="s">
        <v>799</v>
      </c>
      <c r="C342" s="42" t="s">
        <v>767</v>
      </c>
      <c r="D342" s="17">
        <v>4851</v>
      </c>
      <c r="E342" s="39">
        <v>10</v>
      </c>
      <c r="F342" s="49">
        <v>206.14306328591999</v>
      </c>
    </row>
    <row r="343" spans="1:6" x14ac:dyDescent="0.3">
      <c r="A343" s="8" t="s">
        <v>800</v>
      </c>
      <c r="B343" s="11" t="s">
        <v>801</v>
      </c>
      <c r="C343" s="42" t="s">
        <v>767</v>
      </c>
      <c r="D343" s="17">
        <v>3420</v>
      </c>
      <c r="E343" s="39">
        <v>16</v>
      </c>
      <c r="F343" s="49">
        <v>467.83625730994203</v>
      </c>
    </row>
    <row r="344" spans="1:6" x14ac:dyDescent="0.3">
      <c r="A344" s="8" t="s">
        <v>802</v>
      </c>
      <c r="B344" s="11" t="s">
        <v>803</v>
      </c>
      <c r="C344" s="42" t="s">
        <v>767</v>
      </c>
      <c r="D344" s="17">
        <v>3736</v>
      </c>
      <c r="E344" s="39">
        <v>24</v>
      </c>
      <c r="F344" s="49">
        <v>642.39828693790196</v>
      </c>
    </row>
    <row r="345" spans="1:6" x14ac:dyDescent="0.3">
      <c r="A345" s="8" t="s">
        <v>804</v>
      </c>
      <c r="B345" s="11" t="s">
        <v>805</v>
      </c>
      <c r="C345" s="42" t="s">
        <v>767</v>
      </c>
      <c r="D345" s="17">
        <v>4033</v>
      </c>
      <c r="E345" s="39">
        <v>8</v>
      </c>
      <c r="F345" s="49">
        <v>198.363501115795</v>
      </c>
    </row>
    <row r="346" spans="1:6" x14ac:dyDescent="0.3">
      <c r="A346" s="8" t="s">
        <v>806</v>
      </c>
      <c r="B346" s="11" t="s">
        <v>807</v>
      </c>
      <c r="C346" s="42" t="s">
        <v>808</v>
      </c>
      <c r="D346" s="17">
        <v>5969</v>
      </c>
      <c r="E346" s="39">
        <v>5</v>
      </c>
      <c r="F346" s="49">
        <v>83.766124979058503</v>
      </c>
    </row>
    <row r="347" spans="1:6" x14ac:dyDescent="0.3">
      <c r="A347" s="8" t="s">
        <v>809</v>
      </c>
      <c r="B347" s="11" t="s">
        <v>810</v>
      </c>
      <c r="C347" s="42" t="s">
        <v>808</v>
      </c>
      <c r="D347" s="17">
        <v>5881</v>
      </c>
      <c r="E347" s="39">
        <v>9</v>
      </c>
      <c r="F347" s="49">
        <v>153.03519809556201</v>
      </c>
    </row>
    <row r="348" spans="1:6" x14ac:dyDescent="0.3">
      <c r="A348" s="8" t="s">
        <v>811</v>
      </c>
      <c r="B348" s="11" t="s">
        <v>812</v>
      </c>
      <c r="C348" s="42" t="s">
        <v>808</v>
      </c>
      <c r="D348" s="17">
        <v>3514</v>
      </c>
      <c r="E348" s="39">
        <v>1</v>
      </c>
      <c r="F348" s="49">
        <v>28.457598178713699</v>
      </c>
    </row>
    <row r="349" spans="1:6" x14ac:dyDescent="0.3">
      <c r="A349" s="8" t="s">
        <v>813</v>
      </c>
      <c r="B349" s="11" t="s">
        <v>814</v>
      </c>
      <c r="C349" s="42" t="s">
        <v>808</v>
      </c>
      <c r="D349" s="17">
        <v>4336</v>
      </c>
      <c r="E349" s="39">
        <v>23</v>
      </c>
      <c r="F349" s="49">
        <v>530.44280442804404</v>
      </c>
    </row>
    <row r="350" spans="1:6" x14ac:dyDescent="0.3">
      <c r="A350" s="8" t="s">
        <v>815</v>
      </c>
      <c r="B350" s="11" t="s">
        <v>816</v>
      </c>
      <c r="C350" s="42" t="s">
        <v>808</v>
      </c>
      <c r="D350" s="17">
        <v>4751</v>
      </c>
      <c r="E350" s="39">
        <v>2</v>
      </c>
      <c r="F350" s="49">
        <v>42.096400757735204</v>
      </c>
    </row>
    <row r="351" spans="1:6" x14ac:dyDescent="0.3">
      <c r="A351" s="8" t="s">
        <v>817</v>
      </c>
      <c r="B351" s="11" t="s">
        <v>818</v>
      </c>
      <c r="C351" s="42" t="s">
        <v>808</v>
      </c>
      <c r="D351" s="17">
        <v>4494</v>
      </c>
      <c r="E351" s="39">
        <v>34</v>
      </c>
      <c r="F351" s="49">
        <v>756.56430796617701</v>
      </c>
    </row>
    <row r="352" spans="1:6" x14ac:dyDescent="0.3">
      <c r="A352" s="8" t="s">
        <v>819</v>
      </c>
      <c r="B352" s="11" t="s">
        <v>820</v>
      </c>
      <c r="C352" s="42" t="s">
        <v>808</v>
      </c>
      <c r="D352" s="17">
        <v>3536</v>
      </c>
      <c r="E352" s="39">
        <v>13</v>
      </c>
      <c r="F352" s="49">
        <v>367.64705882352899</v>
      </c>
    </row>
    <row r="353" spans="1:6" x14ac:dyDescent="0.3">
      <c r="A353" s="8" t="s">
        <v>821</v>
      </c>
      <c r="B353" s="11" t="s">
        <v>822</v>
      </c>
      <c r="C353" s="42" t="s">
        <v>808</v>
      </c>
      <c r="D353" s="17">
        <v>4561</v>
      </c>
      <c r="E353" s="39">
        <v>8</v>
      </c>
      <c r="F353" s="49">
        <v>175.40013155009899</v>
      </c>
    </row>
    <row r="354" spans="1:6" x14ac:dyDescent="0.3">
      <c r="A354" s="8" t="s">
        <v>823</v>
      </c>
      <c r="B354" s="11" t="s">
        <v>824</v>
      </c>
      <c r="C354" s="42" t="s">
        <v>808</v>
      </c>
      <c r="D354" s="17">
        <v>3813</v>
      </c>
      <c r="E354" s="39">
        <v>7</v>
      </c>
      <c r="F354" s="49">
        <v>183.58248098609999</v>
      </c>
    </row>
    <row r="355" spans="1:6" x14ac:dyDescent="0.3">
      <c r="A355" s="8" t="s">
        <v>825</v>
      </c>
      <c r="B355" s="11" t="s">
        <v>826</v>
      </c>
      <c r="C355" s="42" t="s">
        <v>808</v>
      </c>
      <c r="D355" s="17">
        <v>3164</v>
      </c>
      <c r="E355" s="39">
        <v>9</v>
      </c>
      <c r="F355" s="49">
        <v>284.45006321112498</v>
      </c>
    </row>
    <row r="356" spans="1:6" x14ac:dyDescent="0.3">
      <c r="A356" s="8" t="s">
        <v>827</v>
      </c>
      <c r="B356" s="11" t="s">
        <v>828</v>
      </c>
      <c r="C356" s="42" t="s">
        <v>808</v>
      </c>
      <c r="D356" s="17">
        <v>3970</v>
      </c>
      <c r="E356" s="39">
        <v>28</v>
      </c>
      <c r="F356" s="49">
        <v>705.28967254408099</v>
      </c>
    </row>
    <row r="357" spans="1:6" x14ac:dyDescent="0.3">
      <c r="A357" s="8" t="s">
        <v>829</v>
      </c>
      <c r="B357" s="11" t="s">
        <v>830</v>
      </c>
      <c r="C357" s="42" t="s">
        <v>808</v>
      </c>
      <c r="D357" s="17">
        <v>6118</v>
      </c>
      <c r="E357" s="39">
        <v>20</v>
      </c>
      <c r="F357" s="49">
        <v>326.90421706439997</v>
      </c>
    </row>
    <row r="358" spans="1:6" x14ac:dyDescent="0.3">
      <c r="A358" s="8" t="s">
        <v>831</v>
      </c>
      <c r="B358" s="11" t="s">
        <v>832</v>
      </c>
      <c r="C358" s="42" t="s">
        <v>808</v>
      </c>
      <c r="D358" s="17">
        <v>4692</v>
      </c>
      <c r="E358" s="39">
        <v>16</v>
      </c>
      <c r="F358" s="49">
        <v>341.00596760443301</v>
      </c>
    </row>
    <row r="359" spans="1:6" x14ac:dyDescent="0.3">
      <c r="A359" s="8" t="s">
        <v>833</v>
      </c>
      <c r="B359" s="11" t="s">
        <v>834</v>
      </c>
      <c r="C359" s="42" t="s">
        <v>808</v>
      </c>
      <c r="D359" s="17">
        <v>5236</v>
      </c>
      <c r="E359" s="39">
        <v>7</v>
      </c>
      <c r="F359" s="49">
        <v>133.68983957219299</v>
      </c>
    </row>
    <row r="360" spans="1:6" x14ac:dyDescent="0.3">
      <c r="A360" s="8" t="s">
        <v>835</v>
      </c>
      <c r="B360" s="11" t="s">
        <v>836</v>
      </c>
      <c r="C360" s="42" t="s">
        <v>808</v>
      </c>
      <c r="D360" s="17">
        <v>5536</v>
      </c>
      <c r="E360" s="39">
        <v>8</v>
      </c>
      <c r="F360" s="49">
        <v>144.50867052023099</v>
      </c>
    </row>
    <row r="361" spans="1:6" x14ac:dyDescent="0.3">
      <c r="A361" s="8" t="s">
        <v>837</v>
      </c>
      <c r="B361" s="11" t="s">
        <v>838</v>
      </c>
      <c r="C361" s="42" t="s">
        <v>808</v>
      </c>
      <c r="D361" s="17">
        <v>3832</v>
      </c>
      <c r="E361" s="39">
        <v>4</v>
      </c>
      <c r="F361" s="49">
        <v>104.384133611691</v>
      </c>
    </row>
    <row r="362" spans="1:6" x14ac:dyDescent="0.3">
      <c r="A362" s="8" t="s">
        <v>839</v>
      </c>
      <c r="B362" s="11" t="s">
        <v>840</v>
      </c>
      <c r="C362" s="42" t="s">
        <v>808</v>
      </c>
      <c r="D362" s="17">
        <v>5235</v>
      </c>
      <c r="E362" s="39">
        <v>12</v>
      </c>
      <c r="F362" s="49">
        <v>229.22636103151899</v>
      </c>
    </row>
    <row r="363" spans="1:6" x14ac:dyDescent="0.3">
      <c r="A363" s="8" t="s">
        <v>841</v>
      </c>
      <c r="B363" s="11" t="s">
        <v>842</v>
      </c>
      <c r="C363" s="42" t="s">
        <v>808</v>
      </c>
      <c r="D363" s="17">
        <v>5031</v>
      </c>
      <c r="E363" s="39">
        <v>31</v>
      </c>
      <c r="F363" s="49">
        <v>616.17968594712795</v>
      </c>
    </row>
    <row r="364" spans="1:6" x14ac:dyDescent="0.3">
      <c r="A364" s="8" t="s">
        <v>843</v>
      </c>
      <c r="B364" s="11" t="s">
        <v>844</v>
      </c>
      <c r="C364" s="42" t="s">
        <v>808</v>
      </c>
      <c r="D364" s="17">
        <v>4835</v>
      </c>
      <c r="E364" s="39">
        <v>13</v>
      </c>
      <c r="F364" s="49">
        <v>268.87280248190302</v>
      </c>
    </row>
    <row r="365" spans="1:6" x14ac:dyDescent="0.3">
      <c r="A365" s="8" t="s">
        <v>845</v>
      </c>
      <c r="B365" s="11" t="s">
        <v>846</v>
      </c>
      <c r="C365" s="42" t="s">
        <v>808</v>
      </c>
      <c r="D365" s="17">
        <v>4273</v>
      </c>
      <c r="E365" s="39">
        <v>10</v>
      </c>
      <c r="F365" s="49">
        <v>234.027615258601</v>
      </c>
    </row>
    <row r="366" spans="1:6" x14ac:dyDescent="0.3">
      <c r="A366" s="8" t="s">
        <v>847</v>
      </c>
      <c r="B366" s="11" t="s">
        <v>848</v>
      </c>
      <c r="C366" s="42" t="s">
        <v>808</v>
      </c>
      <c r="D366" s="17">
        <v>3940</v>
      </c>
      <c r="E366" s="39">
        <v>11</v>
      </c>
      <c r="F366" s="49">
        <v>279.187817258883</v>
      </c>
    </row>
    <row r="367" spans="1:6" x14ac:dyDescent="0.3">
      <c r="A367" s="8" t="s">
        <v>849</v>
      </c>
      <c r="B367" s="11" t="s">
        <v>850</v>
      </c>
      <c r="C367" s="42" t="s">
        <v>808</v>
      </c>
      <c r="D367" s="17">
        <v>2601</v>
      </c>
      <c r="E367" s="39">
        <v>6</v>
      </c>
      <c r="F367" s="49">
        <v>230.68050749711699</v>
      </c>
    </row>
    <row r="368" spans="1:6" x14ac:dyDescent="0.3">
      <c r="A368" s="8" t="s">
        <v>851</v>
      </c>
      <c r="B368" s="11" t="s">
        <v>852</v>
      </c>
      <c r="C368" s="42" t="s">
        <v>808</v>
      </c>
      <c r="D368" s="17">
        <v>5208</v>
      </c>
      <c r="E368" s="39">
        <v>7</v>
      </c>
      <c r="F368" s="49">
        <v>134.408602150538</v>
      </c>
    </row>
    <row r="369" spans="1:6" x14ac:dyDescent="0.3">
      <c r="A369" s="8" t="s">
        <v>853</v>
      </c>
      <c r="B369" s="11" t="s">
        <v>854</v>
      </c>
      <c r="C369" s="42" t="s">
        <v>808</v>
      </c>
      <c r="D369" s="17">
        <v>5694</v>
      </c>
      <c r="E369" s="39">
        <v>3</v>
      </c>
      <c r="F369" s="49">
        <v>52.687038988408901</v>
      </c>
    </row>
    <row r="370" spans="1:6" x14ac:dyDescent="0.3">
      <c r="A370" s="8" t="s">
        <v>855</v>
      </c>
      <c r="B370" s="11" t="s">
        <v>856</v>
      </c>
      <c r="C370" s="42" t="s">
        <v>808</v>
      </c>
      <c r="D370" s="17">
        <v>5442</v>
      </c>
      <c r="E370" s="39">
        <v>4</v>
      </c>
      <c r="F370" s="49">
        <v>73.502388827636906</v>
      </c>
    </row>
    <row r="371" spans="1:6" x14ac:dyDescent="0.3">
      <c r="A371" s="8" t="s">
        <v>857</v>
      </c>
      <c r="B371" s="11" t="s">
        <v>858</v>
      </c>
      <c r="C371" s="42" t="s">
        <v>808</v>
      </c>
      <c r="D371" s="17">
        <v>2504</v>
      </c>
      <c r="E371" s="39">
        <v>3</v>
      </c>
      <c r="F371" s="49">
        <v>119.808306709265</v>
      </c>
    </row>
    <row r="372" spans="1:6" x14ac:dyDescent="0.3">
      <c r="A372" s="8" t="s">
        <v>859</v>
      </c>
      <c r="B372" s="11" t="s">
        <v>860</v>
      </c>
      <c r="C372" s="42" t="s">
        <v>808</v>
      </c>
      <c r="D372" s="17">
        <v>5881</v>
      </c>
      <c r="E372" s="39">
        <v>14</v>
      </c>
      <c r="F372" s="49">
        <v>238.054752593096</v>
      </c>
    </row>
    <row r="373" spans="1:6" x14ac:dyDescent="0.3">
      <c r="A373" s="8" t="s">
        <v>861</v>
      </c>
      <c r="B373" s="11" t="s">
        <v>862</v>
      </c>
      <c r="C373" s="42" t="s">
        <v>808</v>
      </c>
      <c r="D373" s="17">
        <v>3854</v>
      </c>
      <c r="E373" s="39">
        <v>7</v>
      </c>
      <c r="F373" s="49">
        <v>181.62947586922701</v>
      </c>
    </row>
    <row r="374" spans="1:6" x14ac:dyDescent="0.3">
      <c r="A374" s="8" t="s">
        <v>863</v>
      </c>
      <c r="B374" s="11" t="s">
        <v>864</v>
      </c>
      <c r="C374" s="42" t="s">
        <v>808</v>
      </c>
      <c r="D374" s="17">
        <v>4243</v>
      </c>
      <c r="E374" s="39">
        <v>13</v>
      </c>
      <c r="F374" s="49">
        <v>306.38699033702602</v>
      </c>
    </row>
    <row r="375" spans="1:6" x14ac:dyDescent="0.3">
      <c r="A375" s="8" t="s">
        <v>865</v>
      </c>
      <c r="B375" s="11" t="s">
        <v>866</v>
      </c>
      <c r="C375" s="42" t="s">
        <v>808</v>
      </c>
      <c r="D375" s="17">
        <v>3268</v>
      </c>
      <c r="E375" s="39">
        <v>22</v>
      </c>
      <c r="F375" s="49">
        <v>673.19461444308399</v>
      </c>
    </row>
    <row r="376" spans="1:6" x14ac:dyDescent="0.3">
      <c r="A376" s="8" t="s">
        <v>867</v>
      </c>
      <c r="B376" s="11" t="s">
        <v>868</v>
      </c>
      <c r="C376" s="42" t="s">
        <v>808</v>
      </c>
      <c r="D376" s="17">
        <v>3087</v>
      </c>
      <c r="E376" s="39">
        <v>13</v>
      </c>
      <c r="F376" s="49">
        <v>421.12082928409501</v>
      </c>
    </row>
    <row r="377" spans="1:6" x14ac:dyDescent="0.3">
      <c r="A377" s="8" t="s">
        <v>869</v>
      </c>
      <c r="B377" s="11" t="s">
        <v>870</v>
      </c>
      <c r="C377" s="42" t="s">
        <v>808</v>
      </c>
      <c r="D377" s="17">
        <v>3590</v>
      </c>
      <c r="E377" s="39">
        <v>56</v>
      </c>
      <c r="F377" s="129">
        <v>1559.88857938719</v>
      </c>
    </row>
    <row r="378" spans="1:6" x14ac:dyDescent="0.3">
      <c r="A378" s="8" t="s">
        <v>871</v>
      </c>
      <c r="B378" s="11" t="s">
        <v>872</v>
      </c>
      <c r="C378" s="42" t="s">
        <v>808</v>
      </c>
      <c r="D378" s="17">
        <v>5128</v>
      </c>
      <c r="E378" s="39">
        <v>14</v>
      </c>
      <c r="F378" s="49">
        <v>273.010920436817</v>
      </c>
    </row>
    <row r="379" spans="1:6" x14ac:dyDescent="0.3">
      <c r="A379" s="8" t="s">
        <v>873</v>
      </c>
      <c r="B379" s="11" t="s">
        <v>874</v>
      </c>
      <c r="C379" s="42" t="s">
        <v>808</v>
      </c>
      <c r="D379" s="17">
        <v>7290</v>
      </c>
      <c r="E379" s="39">
        <v>32</v>
      </c>
      <c r="F379" s="49">
        <v>438.957475994513</v>
      </c>
    </row>
    <row r="380" spans="1:6" x14ac:dyDescent="0.3">
      <c r="A380" s="8" t="s">
        <v>875</v>
      </c>
      <c r="B380" s="11" t="s">
        <v>876</v>
      </c>
      <c r="C380" s="42" t="s">
        <v>808</v>
      </c>
      <c r="D380" s="17">
        <v>3235</v>
      </c>
      <c r="E380" s="39">
        <v>3</v>
      </c>
      <c r="F380" s="49">
        <v>92.735703245749605</v>
      </c>
    </row>
    <row r="381" spans="1:6" x14ac:dyDescent="0.3">
      <c r="A381" s="8" t="s">
        <v>877</v>
      </c>
      <c r="B381" s="11" t="s">
        <v>878</v>
      </c>
      <c r="C381" s="42" t="s">
        <v>808</v>
      </c>
      <c r="D381" s="17">
        <v>5653</v>
      </c>
      <c r="E381" s="39">
        <v>3</v>
      </c>
      <c r="F381" s="49">
        <v>53.069166814081001</v>
      </c>
    </row>
    <row r="382" spans="1:6" x14ac:dyDescent="0.3">
      <c r="A382" s="8" t="s">
        <v>879</v>
      </c>
      <c r="B382" s="11" t="s">
        <v>880</v>
      </c>
      <c r="C382" s="42" t="s">
        <v>808</v>
      </c>
      <c r="D382" s="17">
        <v>5918</v>
      </c>
      <c r="E382" s="39">
        <v>30</v>
      </c>
      <c r="F382" s="49">
        <v>506.92801622169702</v>
      </c>
    </row>
    <row r="383" spans="1:6" x14ac:dyDescent="0.3">
      <c r="A383" s="8" t="s">
        <v>881</v>
      </c>
      <c r="B383" s="11" t="s">
        <v>882</v>
      </c>
      <c r="C383" s="42" t="s">
        <v>808</v>
      </c>
      <c r="D383" s="17">
        <v>4489</v>
      </c>
      <c r="E383" s="39">
        <v>5</v>
      </c>
      <c r="F383" s="49">
        <v>111.383381599465</v>
      </c>
    </row>
    <row r="384" spans="1:6" x14ac:dyDescent="0.3">
      <c r="A384" s="8" t="s">
        <v>883</v>
      </c>
      <c r="B384" s="11" t="s">
        <v>884</v>
      </c>
      <c r="C384" s="42" t="s">
        <v>808</v>
      </c>
      <c r="D384" s="17">
        <v>4102</v>
      </c>
      <c r="E384" s="39">
        <v>3</v>
      </c>
      <c r="F384" s="49">
        <v>73.1350560702097</v>
      </c>
    </row>
    <row r="385" spans="1:6" x14ac:dyDescent="0.3">
      <c r="A385" s="8" t="s">
        <v>885</v>
      </c>
      <c r="B385" s="11" t="s">
        <v>886</v>
      </c>
      <c r="C385" s="42" t="s">
        <v>808</v>
      </c>
      <c r="D385" s="17">
        <v>5918</v>
      </c>
      <c r="E385" s="39">
        <v>11</v>
      </c>
      <c r="F385" s="49">
        <v>185.87360594795501</v>
      </c>
    </row>
    <row r="386" spans="1:6" x14ac:dyDescent="0.3">
      <c r="A386" s="8" t="s">
        <v>887</v>
      </c>
      <c r="B386" s="11" t="s">
        <v>888</v>
      </c>
      <c r="C386" s="42" t="s">
        <v>808</v>
      </c>
      <c r="D386" s="17">
        <v>5041</v>
      </c>
      <c r="E386" s="39">
        <v>21</v>
      </c>
      <c r="F386" s="49">
        <v>416.58401110890702</v>
      </c>
    </row>
    <row r="387" spans="1:6" x14ac:dyDescent="0.3">
      <c r="A387" s="8" t="s">
        <v>889</v>
      </c>
      <c r="B387" s="11" t="s">
        <v>890</v>
      </c>
      <c r="C387" s="42" t="s">
        <v>808</v>
      </c>
      <c r="D387" s="17">
        <v>5745</v>
      </c>
      <c r="E387" s="39">
        <v>8</v>
      </c>
      <c r="F387" s="49">
        <v>139.25152306353399</v>
      </c>
    </row>
    <row r="388" spans="1:6" x14ac:dyDescent="0.3">
      <c r="A388" s="8" t="s">
        <v>891</v>
      </c>
      <c r="B388" s="11" t="s">
        <v>892</v>
      </c>
      <c r="C388" s="42" t="s">
        <v>808</v>
      </c>
      <c r="D388" s="17">
        <v>4677</v>
      </c>
      <c r="E388" s="39">
        <v>7</v>
      </c>
      <c r="F388" s="49">
        <v>149.66859097712199</v>
      </c>
    </row>
    <row r="389" spans="1:6" x14ac:dyDescent="0.3">
      <c r="A389" s="8" t="s">
        <v>893</v>
      </c>
      <c r="B389" s="11" t="s">
        <v>894</v>
      </c>
      <c r="C389" s="42" t="s">
        <v>808</v>
      </c>
      <c r="D389" s="17">
        <v>7813</v>
      </c>
      <c r="E389" s="39">
        <v>10</v>
      </c>
      <c r="F389" s="49">
        <v>127.991808524254</v>
      </c>
    </row>
    <row r="390" spans="1:6" x14ac:dyDescent="0.3">
      <c r="A390" s="8" t="s">
        <v>895</v>
      </c>
      <c r="B390" s="11" t="s">
        <v>896</v>
      </c>
      <c r="C390" s="42" t="s">
        <v>808</v>
      </c>
      <c r="D390" s="17">
        <v>6067</v>
      </c>
      <c r="E390" s="39">
        <v>4</v>
      </c>
      <c r="F390" s="49">
        <v>65.930443382231701</v>
      </c>
    </row>
    <row r="391" spans="1:6" x14ac:dyDescent="0.3">
      <c r="A391" s="8" t="s">
        <v>897</v>
      </c>
      <c r="B391" s="11" t="s">
        <v>898</v>
      </c>
      <c r="C391" s="42" t="s">
        <v>808</v>
      </c>
      <c r="D391" s="17">
        <v>8148</v>
      </c>
      <c r="E391" s="39">
        <v>4</v>
      </c>
      <c r="F391" s="49">
        <v>49.091801669121303</v>
      </c>
    </row>
    <row r="392" spans="1:6" x14ac:dyDescent="0.3">
      <c r="A392" s="8" t="s">
        <v>899</v>
      </c>
      <c r="B392" s="11" t="s">
        <v>900</v>
      </c>
      <c r="C392" s="42" t="s">
        <v>808</v>
      </c>
      <c r="D392" s="17">
        <v>6717</v>
      </c>
      <c r="E392" s="39"/>
      <c r="F392" s="49"/>
    </row>
    <row r="393" spans="1:6" x14ac:dyDescent="0.3">
      <c r="A393" s="10" t="s">
        <v>901</v>
      </c>
      <c r="B393" s="11" t="s">
        <v>902</v>
      </c>
      <c r="C393" s="42" t="s">
        <v>808</v>
      </c>
      <c r="D393" s="17">
        <v>9190</v>
      </c>
      <c r="E393" s="38">
        <v>7</v>
      </c>
      <c r="F393" s="48">
        <v>76.169749727965197</v>
      </c>
    </row>
    <row r="394" spans="1:6" x14ac:dyDescent="0.3">
      <c r="A394" s="8" t="s">
        <v>903</v>
      </c>
      <c r="B394" s="11" t="s">
        <v>904</v>
      </c>
      <c r="C394" s="42" t="s">
        <v>808</v>
      </c>
      <c r="D394" s="17">
        <v>2908</v>
      </c>
      <c r="E394" s="39">
        <v>5</v>
      </c>
      <c r="F394" s="49">
        <v>171.93947730398901</v>
      </c>
    </row>
    <row r="395" spans="1:6" x14ac:dyDescent="0.3">
      <c r="A395" s="8" t="s">
        <v>905</v>
      </c>
      <c r="B395" s="11" t="s">
        <v>906</v>
      </c>
      <c r="C395" s="42" t="s">
        <v>808</v>
      </c>
      <c r="D395" s="17">
        <v>5398</v>
      </c>
      <c r="E395" s="39">
        <v>15</v>
      </c>
      <c r="F395" s="49">
        <v>277.88069655427898</v>
      </c>
    </row>
    <row r="396" spans="1:6" x14ac:dyDescent="0.3">
      <c r="A396" s="8" t="s">
        <v>907</v>
      </c>
      <c r="B396" s="11" t="s">
        <v>908</v>
      </c>
      <c r="C396" s="42" t="s">
        <v>808</v>
      </c>
      <c r="D396" s="17">
        <v>5217</v>
      </c>
      <c r="E396" s="39">
        <v>7</v>
      </c>
      <c r="F396" s="49">
        <v>134.17672992141101</v>
      </c>
    </row>
    <row r="397" spans="1:6" x14ac:dyDescent="0.3">
      <c r="A397" s="8" t="s">
        <v>909</v>
      </c>
      <c r="B397" s="11" t="s">
        <v>910</v>
      </c>
      <c r="C397" s="42" t="s">
        <v>808</v>
      </c>
      <c r="D397" s="17">
        <v>6838</v>
      </c>
      <c r="E397" s="39">
        <v>19</v>
      </c>
      <c r="F397" s="49">
        <v>277.85902310617098</v>
      </c>
    </row>
    <row r="398" spans="1:6" x14ac:dyDescent="0.3">
      <c r="A398" s="8" t="s">
        <v>911</v>
      </c>
      <c r="B398" s="11" t="s">
        <v>912</v>
      </c>
      <c r="C398" s="42" t="s">
        <v>808</v>
      </c>
      <c r="D398" s="17">
        <v>4834</v>
      </c>
      <c r="E398" s="39">
        <v>21</v>
      </c>
      <c r="F398" s="49">
        <v>434.42283822921002</v>
      </c>
    </row>
    <row r="399" spans="1:6" x14ac:dyDescent="0.3">
      <c r="A399" s="8" t="s">
        <v>913</v>
      </c>
      <c r="B399" s="11" t="s">
        <v>914</v>
      </c>
      <c r="C399" s="42" t="s">
        <v>808</v>
      </c>
      <c r="D399" s="17">
        <v>3542</v>
      </c>
      <c r="E399" s="39">
        <v>22</v>
      </c>
      <c r="F399" s="49">
        <v>621.11801242236004</v>
      </c>
    </row>
    <row r="400" spans="1:6" x14ac:dyDescent="0.3">
      <c r="A400" s="8" t="s">
        <v>915</v>
      </c>
      <c r="B400" s="11" t="s">
        <v>916</v>
      </c>
      <c r="C400" s="42" t="s">
        <v>808</v>
      </c>
      <c r="D400" s="17">
        <v>4911</v>
      </c>
      <c r="E400" s="39">
        <v>3</v>
      </c>
      <c r="F400" s="49">
        <v>61.087354917532103</v>
      </c>
    </row>
    <row r="401" spans="1:6" x14ac:dyDescent="0.3">
      <c r="A401" s="8" t="s">
        <v>917</v>
      </c>
      <c r="B401" s="11" t="s">
        <v>918</v>
      </c>
      <c r="C401" s="42" t="s">
        <v>808</v>
      </c>
      <c r="D401" s="17">
        <v>5153</v>
      </c>
      <c r="E401" s="39">
        <v>31</v>
      </c>
      <c r="F401" s="49">
        <v>601.59130603531901</v>
      </c>
    </row>
    <row r="402" spans="1:6" x14ac:dyDescent="0.3">
      <c r="A402" s="8" t="s">
        <v>919</v>
      </c>
      <c r="B402" s="11" t="s">
        <v>920</v>
      </c>
      <c r="C402" s="42" t="s">
        <v>808</v>
      </c>
      <c r="D402" s="17">
        <v>4581</v>
      </c>
      <c r="E402" s="39">
        <v>10</v>
      </c>
      <c r="F402" s="49">
        <v>218.29294913774299</v>
      </c>
    </row>
    <row r="403" spans="1:6" x14ac:dyDescent="0.3">
      <c r="A403" s="10" t="s">
        <v>921</v>
      </c>
      <c r="B403" s="11" t="s">
        <v>922</v>
      </c>
      <c r="C403" s="42" t="s">
        <v>808</v>
      </c>
      <c r="D403" s="17">
        <v>4066</v>
      </c>
      <c r="E403" s="38">
        <v>15</v>
      </c>
      <c r="F403" s="48">
        <v>368.912936546975</v>
      </c>
    </row>
    <row r="404" spans="1:6" x14ac:dyDescent="0.3">
      <c r="A404" s="8" t="s">
        <v>923</v>
      </c>
      <c r="B404" s="11" t="s">
        <v>924</v>
      </c>
      <c r="C404" s="42" t="s">
        <v>808</v>
      </c>
      <c r="D404" s="17">
        <v>2522</v>
      </c>
      <c r="E404" s="39">
        <v>11</v>
      </c>
      <c r="F404" s="49">
        <v>436.16177636796198</v>
      </c>
    </row>
    <row r="405" spans="1:6" x14ac:dyDescent="0.3">
      <c r="A405" s="8" t="s">
        <v>925</v>
      </c>
      <c r="B405" s="11" t="s">
        <v>926</v>
      </c>
      <c r="C405" s="42" t="s">
        <v>808</v>
      </c>
      <c r="D405" s="17">
        <v>3501</v>
      </c>
      <c r="E405" s="39">
        <v>14</v>
      </c>
      <c r="F405" s="49">
        <v>399.885746929449</v>
      </c>
    </row>
    <row r="406" spans="1:6" x14ac:dyDescent="0.3">
      <c r="A406" s="8" t="s">
        <v>927</v>
      </c>
      <c r="B406" s="11" t="s">
        <v>928</v>
      </c>
      <c r="C406" s="42" t="s">
        <v>808</v>
      </c>
      <c r="D406" s="17">
        <v>2867</v>
      </c>
      <c r="E406" s="39">
        <v>7</v>
      </c>
      <c r="F406" s="49">
        <v>244.15765608650199</v>
      </c>
    </row>
    <row r="407" spans="1:6" x14ac:dyDescent="0.3">
      <c r="A407" s="8" t="s">
        <v>929</v>
      </c>
      <c r="B407" s="11" t="s">
        <v>930</v>
      </c>
      <c r="C407" s="42" t="s">
        <v>808</v>
      </c>
      <c r="D407" s="17">
        <v>3538</v>
      </c>
      <c r="E407" s="39">
        <v>8</v>
      </c>
      <c r="F407" s="49">
        <v>226.11644997173499</v>
      </c>
    </row>
    <row r="408" spans="1:6" x14ac:dyDescent="0.3">
      <c r="A408" s="8" t="s">
        <v>931</v>
      </c>
      <c r="B408" s="11" t="s">
        <v>932</v>
      </c>
      <c r="C408" s="42" t="s">
        <v>808</v>
      </c>
      <c r="D408" s="17">
        <v>4310</v>
      </c>
      <c r="E408" s="39">
        <v>19</v>
      </c>
      <c r="F408" s="49">
        <v>440.83526682134601</v>
      </c>
    </row>
    <row r="409" spans="1:6" x14ac:dyDescent="0.3">
      <c r="A409" s="8" t="s">
        <v>933</v>
      </c>
      <c r="B409" s="11" t="s">
        <v>934</v>
      </c>
      <c r="C409" s="42" t="s">
        <v>808</v>
      </c>
      <c r="D409" s="17">
        <v>4512</v>
      </c>
      <c r="E409" s="39">
        <v>6</v>
      </c>
      <c r="F409" s="49">
        <v>132.97872340425499</v>
      </c>
    </row>
    <row r="410" spans="1:6" x14ac:dyDescent="0.3">
      <c r="A410" s="8" t="s">
        <v>935</v>
      </c>
      <c r="B410" s="11" t="s">
        <v>936</v>
      </c>
      <c r="C410" s="42" t="s">
        <v>808</v>
      </c>
      <c r="D410" s="17">
        <v>4963</v>
      </c>
      <c r="E410" s="39">
        <v>12</v>
      </c>
      <c r="F410" s="49">
        <v>241.78924037880299</v>
      </c>
    </row>
    <row r="411" spans="1:6" x14ac:dyDescent="0.3">
      <c r="A411" s="8" t="s">
        <v>937</v>
      </c>
      <c r="B411" s="11" t="s">
        <v>938</v>
      </c>
      <c r="C411" s="42" t="s">
        <v>808</v>
      </c>
      <c r="D411" s="17">
        <v>5359</v>
      </c>
      <c r="E411" s="39">
        <v>12</v>
      </c>
      <c r="F411" s="49">
        <v>223.92237357715999</v>
      </c>
    </row>
    <row r="412" spans="1:6" x14ac:dyDescent="0.3">
      <c r="A412" s="8" t="s">
        <v>939</v>
      </c>
      <c r="B412" s="11" t="s">
        <v>940</v>
      </c>
      <c r="C412" s="42" t="s">
        <v>808</v>
      </c>
      <c r="D412" s="17">
        <v>5443</v>
      </c>
      <c r="E412" s="39">
        <v>3</v>
      </c>
      <c r="F412" s="49">
        <v>55.1166636046298</v>
      </c>
    </row>
    <row r="413" spans="1:6" x14ac:dyDescent="0.3">
      <c r="A413" s="8" t="s">
        <v>941</v>
      </c>
      <c r="B413" s="11" t="s">
        <v>942</v>
      </c>
      <c r="C413" s="42" t="s">
        <v>808</v>
      </c>
      <c r="D413" s="17">
        <v>5739</v>
      </c>
      <c r="E413" s="39">
        <v>9</v>
      </c>
      <c r="F413" s="49">
        <v>156.82174594877199</v>
      </c>
    </row>
    <row r="414" spans="1:6" x14ac:dyDescent="0.3">
      <c r="A414" s="8" t="s">
        <v>943</v>
      </c>
      <c r="B414" s="11" t="s">
        <v>944</v>
      </c>
      <c r="C414" s="42" t="s">
        <v>808</v>
      </c>
      <c r="D414" s="17">
        <v>5522</v>
      </c>
      <c r="E414" s="39">
        <v>14</v>
      </c>
      <c r="F414" s="49">
        <v>253.53132922853999</v>
      </c>
    </row>
    <row r="415" spans="1:6" x14ac:dyDescent="0.3">
      <c r="A415" s="8" t="s">
        <v>945</v>
      </c>
      <c r="B415" s="11" t="s">
        <v>946</v>
      </c>
      <c r="C415" s="42" t="s">
        <v>808</v>
      </c>
      <c r="D415" s="17">
        <v>3912</v>
      </c>
      <c r="E415" s="39">
        <v>3</v>
      </c>
      <c r="F415" s="49">
        <v>76.687116564417195</v>
      </c>
    </row>
    <row r="416" spans="1:6" x14ac:dyDescent="0.3">
      <c r="A416" s="8" t="s">
        <v>947</v>
      </c>
      <c r="B416" s="11" t="s">
        <v>948</v>
      </c>
      <c r="C416" s="42" t="s">
        <v>808</v>
      </c>
      <c r="D416" s="17">
        <v>3626</v>
      </c>
      <c r="E416" s="39">
        <v>32</v>
      </c>
      <c r="F416" s="49">
        <v>882.51516822945405</v>
      </c>
    </row>
    <row r="417" spans="1:6" x14ac:dyDescent="0.3">
      <c r="A417" s="8" t="s">
        <v>949</v>
      </c>
      <c r="B417" s="11" t="s">
        <v>950</v>
      </c>
      <c r="C417" s="42" t="s">
        <v>808</v>
      </c>
      <c r="D417" s="17">
        <v>6084</v>
      </c>
      <c r="E417" s="39">
        <v>4</v>
      </c>
      <c r="F417" s="49">
        <v>65.746219592373393</v>
      </c>
    </row>
    <row r="418" spans="1:6" x14ac:dyDescent="0.3">
      <c r="A418" s="8" t="s">
        <v>951</v>
      </c>
      <c r="B418" s="11" t="s">
        <v>952</v>
      </c>
      <c r="C418" s="42" t="s">
        <v>808</v>
      </c>
      <c r="D418" s="17">
        <v>3524</v>
      </c>
      <c r="E418" s="39">
        <v>4</v>
      </c>
      <c r="F418" s="49">
        <v>113.507377979569</v>
      </c>
    </row>
    <row r="419" spans="1:6" x14ac:dyDescent="0.3">
      <c r="A419" s="8" t="s">
        <v>953</v>
      </c>
      <c r="B419" s="11" t="s">
        <v>954</v>
      </c>
      <c r="C419" s="42" t="s">
        <v>808</v>
      </c>
      <c r="D419" s="17">
        <v>4100</v>
      </c>
      <c r="E419" s="39">
        <v>14</v>
      </c>
      <c r="F419" s="49">
        <v>341.46341463414598</v>
      </c>
    </row>
    <row r="420" spans="1:6" x14ac:dyDescent="0.3">
      <c r="A420" s="8" t="s">
        <v>955</v>
      </c>
      <c r="B420" s="11" t="s">
        <v>956</v>
      </c>
      <c r="C420" s="42" t="s">
        <v>808</v>
      </c>
      <c r="D420" s="17">
        <v>3760</v>
      </c>
      <c r="E420" s="39">
        <v>15</v>
      </c>
      <c r="F420" s="49">
        <v>398.936170212766</v>
      </c>
    </row>
    <row r="421" spans="1:6" x14ac:dyDescent="0.3">
      <c r="A421" s="8" t="s">
        <v>957</v>
      </c>
      <c r="B421" s="11" t="s">
        <v>958</v>
      </c>
      <c r="C421" s="42" t="s">
        <v>808</v>
      </c>
      <c r="D421" s="17">
        <v>4706</v>
      </c>
      <c r="E421" s="39">
        <v>9</v>
      </c>
      <c r="F421" s="49">
        <v>191.245218869528</v>
      </c>
    </row>
    <row r="422" spans="1:6" x14ac:dyDescent="0.3">
      <c r="A422" s="8" t="s">
        <v>959</v>
      </c>
      <c r="B422" s="11" t="s">
        <v>960</v>
      </c>
      <c r="C422" s="42" t="s">
        <v>808</v>
      </c>
      <c r="D422" s="17">
        <v>3905</v>
      </c>
      <c r="E422" s="39">
        <v>15</v>
      </c>
      <c r="F422" s="49">
        <v>384.12291933418697</v>
      </c>
    </row>
    <row r="423" spans="1:6" x14ac:dyDescent="0.3">
      <c r="A423" s="8" t="s">
        <v>961</v>
      </c>
      <c r="B423" s="11" t="s">
        <v>962</v>
      </c>
      <c r="C423" s="42" t="s">
        <v>808</v>
      </c>
      <c r="D423" s="17">
        <v>4485</v>
      </c>
      <c r="E423" s="39"/>
      <c r="F423" s="49"/>
    </row>
    <row r="424" spans="1:6" x14ac:dyDescent="0.3">
      <c r="A424" s="8" t="s">
        <v>963</v>
      </c>
      <c r="B424" s="11" t="s">
        <v>964</v>
      </c>
      <c r="C424" s="42" t="s">
        <v>808</v>
      </c>
      <c r="D424" s="17">
        <v>5126</v>
      </c>
      <c r="E424" s="39">
        <v>8</v>
      </c>
      <c r="F424" s="49">
        <v>156.06710885680801</v>
      </c>
    </row>
    <row r="425" spans="1:6" x14ac:dyDescent="0.3">
      <c r="A425" s="8" t="s">
        <v>965</v>
      </c>
      <c r="B425" s="11" t="s">
        <v>966</v>
      </c>
      <c r="C425" s="42" t="s">
        <v>808</v>
      </c>
      <c r="D425" s="17">
        <v>2796</v>
      </c>
      <c r="E425" s="39">
        <v>1</v>
      </c>
      <c r="F425" s="49">
        <v>35.765379113018597</v>
      </c>
    </row>
    <row r="426" spans="1:6" x14ac:dyDescent="0.3">
      <c r="A426" s="8" t="s">
        <v>967</v>
      </c>
      <c r="B426" s="11" t="s">
        <v>968</v>
      </c>
      <c r="C426" s="42" t="s">
        <v>808</v>
      </c>
      <c r="D426" s="17">
        <v>3336</v>
      </c>
      <c r="E426" s="39">
        <v>3</v>
      </c>
      <c r="F426" s="49">
        <v>89.928057553956805</v>
      </c>
    </row>
    <row r="427" spans="1:6" x14ac:dyDescent="0.3">
      <c r="A427" s="10" t="s">
        <v>969</v>
      </c>
      <c r="B427" s="11" t="s">
        <v>970</v>
      </c>
      <c r="C427" s="42" t="s">
        <v>808</v>
      </c>
      <c r="D427" s="17">
        <v>3158</v>
      </c>
      <c r="E427" s="37">
        <v>2</v>
      </c>
      <c r="F427" s="46">
        <v>63.331222292590198</v>
      </c>
    </row>
    <row r="428" spans="1:6" x14ac:dyDescent="0.3">
      <c r="A428" s="8" t="s">
        <v>971</v>
      </c>
      <c r="B428" s="11" t="s">
        <v>972</v>
      </c>
      <c r="C428" s="42" t="s">
        <v>808</v>
      </c>
      <c r="D428" s="17">
        <v>5804</v>
      </c>
      <c r="E428" s="39">
        <v>6</v>
      </c>
      <c r="F428" s="49">
        <v>103.37698139214299</v>
      </c>
    </row>
    <row r="429" spans="1:6" x14ac:dyDescent="0.3">
      <c r="A429" s="8" t="s">
        <v>973</v>
      </c>
      <c r="B429" s="11" t="s">
        <v>974</v>
      </c>
      <c r="C429" s="42" t="s">
        <v>808</v>
      </c>
      <c r="D429" s="17">
        <v>4249</v>
      </c>
      <c r="E429" s="39">
        <v>4</v>
      </c>
      <c r="F429" s="49">
        <v>94.139797599435198</v>
      </c>
    </row>
    <row r="430" spans="1:6" x14ac:dyDescent="0.3">
      <c r="A430" s="8" t="s">
        <v>975</v>
      </c>
      <c r="B430" s="11" t="s">
        <v>976</v>
      </c>
      <c r="C430" s="42" t="s">
        <v>808</v>
      </c>
      <c r="D430" s="17">
        <v>7157</v>
      </c>
      <c r="E430" s="39">
        <v>5</v>
      </c>
      <c r="F430" s="49">
        <v>69.861673885706296</v>
      </c>
    </row>
    <row r="431" spans="1:6" x14ac:dyDescent="0.3">
      <c r="A431" s="10" t="s">
        <v>977</v>
      </c>
      <c r="B431" s="11" t="s">
        <v>978</v>
      </c>
      <c r="C431" s="42" t="s">
        <v>808</v>
      </c>
      <c r="D431" s="17">
        <v>4385</v>
      </c>
      <c r="E431" s="38">
        <v>14</v>
      </c>
      <c r="F431" s="48">
        <v>319.27023945268002</v>
      </c>
    </row>
    <row r="432" spans="1:6" x14ac:dyDescent="0.3">
      <c r="A432" s="8" t="s">
        <v>979</v>
      </c>
      <c r="B432" s="11" t="s">
        <v>980</v>
      </c>
      <c r="C432" s="42" t="s">
        <v>808</v>
      </c>
      <c r="D432" s="17">
        <v>4402</v>
      </c>
      <c r="E432" s="39">
        <v>10</v>
      </c>
      <c r="F432" s="49">
        <v>227.16946842344399</v>
      </c>
    </row>
    <row r="433" spans="1:6" x14ac:dyDescent="0.3">
      <c r="A433" s="8" t="s">
        <v>981</v>
      </c>
      <c r="B433" s="11" t="s">
        <v>982</v>
      </c>
      <c r="C433" s="42" t="s">
        <v>808</v>
      </c>
      <c r="D433" s="17">
        <v>4809</v>
      </c>
      <c r="E433" s="39">
        <v>9</v>
      </c>
      <c r="F433" s="49">
        <v>187.14909544603901</v>
      </c>
    </row>
    <row r="434" spans="1:6" x14ac:dyDescent="0.3">
      <c r="A434" s="8" t="s">
        <v>983</v>
      </c>
      <c r="B434" s="11" t="s">
        <v>984</v>
      </c>
      <c r="C434" s="42" t="s">
        <v>808</v>
      </c>
      <c r="D434" s="17">
        <v>6014</v>
      </c>
      <c r="E434" s="39">
        <v>15</v>
      </c>
      <c r="F434" s="49">
        <v>249.41802460924501</v>
      </c>
    </row>
    <row r="435" spans="1:6" x14ac:dyDescent="0.3">
      <c r="A435" s="8" t="s">
        <v>985</v>
      </c>
      <c r="B435" s="11" t="s">
        <v>986</v>
      </c>
      <c r="C435" s="42" t="s">
        <v>808</v>
      </c>
      <c r="D435" s="17">
        <v>4907</v>
      </c>
      <c r="E435" s="39">
        <v>12</v>
      </c>
      <c r="F435" s="49">
        <v>244.54860403505199</v>
      </c>
    </row>
    <row r="436" spans="1:6" x14ac:dyDescent="0.3">
      <c r="A436" s="8" t="s">
        <v>987</v>
      </c>
      <c r="B436" s="11" t="s">
        <v>988</v>
      </c>
      <c r="C436" s="42" t="s">
        <v>808</v>
      </c>
      <c r="D436" s="17">
        <v>5379</v>
      </c>
      <c r="E436" s="39">
        <v>14</v>
      </c>
      <c r="F436" s="49">
        <v>260.271425915598</v>
      </c>
    </row>
    <row r="437" spans="1:6" x14ac:dyDescent="0.3">
      <c r="A437" s="8" t="s">
        <v>989</v>
      </c>
      <c r="B437" s="11" t="s">
        <v>990</v>
      </c>
      <c r="C437" s="42" t="s">
        <v>808</v>
      </c>
      <c r="D437" s="17">
        <v>5807</v>
      </c>
      <c r="E437" s="39">
        <v>8</v>
      </c>
      <c r="F437" s="49">
        <v>137.764766660926</v>
      </c>
    </row>
    <row r="438" spans="1:6" x14ac:dyDescent="0.3">
      <c r="A438" s="8" t="s">
        <v>991</v>
      </c>
      <c r="B438" s="11" t="s">
        <v>992</v>
      </c>
      <c r="C438" s="42" t="s">
        <v>808</v>
      </c>
      <c r="D438" s="17">
        <v>2898</v>
      </c>
      <c r="E438" s="39">
        <v>6</v>
      </c>
      <c r="F438" s="49">
        <v>207.03933747412</v>
      </c>
    </row>
    <row r="439" spans="1:6" x14ac:dyDescent="0.3">
      <c r="A439" s="8" t="s">
        <v>993</v>
      </c>
      <c r="B439" s="11" t="s">
        <v>994</v>
      </c>
      <c r="C439" s="42" t="s">
        <v>808</v>
      </c>
      <c r="D439" s="17">
        <v>4450</v>
      </c>
      <c r="E439" s="39">
        <v>21</v>
      </c>
      <c r="F439" s="49">
        <v>471.91011235955102</v>
      </c>
    </row>
    <row r="440" spans="1:6" x14ac:dyDescent="0.3">
      <c r="A440" s="8" t="s">
        <v>995</v>
      </c>
      <c r="B440" s="11" t="s">
        <v>996</v>
      </c>
      <c r="C440" s="42" t="s">
        <v>808</v>
      </c>
      <c r="D440" s="17">
        <v>4366</v>
      </c>
      <c r="E440" s="39">
        <v>3</v>
      </c>
      <c r="F440" s="49">
        <v>68.712780577187402</v>
      </c>
    </row>
    <row r="441" spans="1:6" x14ac:dyDescent="0.3">
      <c r="A441" s="8" t="s">
        <v>997</v>
      </c>
      <c r="B441" s="11" t="s">
        <v>998</v>
      </c>
      <c r="C441" s="42" t="s">
        <v>808</v>
      </c>
      <c r="D441" s="17">
        <v>6173</v>
      </c>
      <c r="E441" s="39">
        <v>6</v>
      </c>
      <c r="F441" s="49">
        <v>97.197472865705507</v>
      </c>
    </row>
    <row r="442" spans="1:6" x14ac:dyDescent="0.3">
      <c r="A442" s="8" t="s">
        <v>999</v>
      </c>
      <c r="B442" s="11" t="s">
        <v>1000</v>
      </c>
      <c r="C442" s="42" t="s">
        <v>808</v>
      </c>
      <c r="D442" s="17">
        <v>4489</v>
      </c>
      <c r="E442" s="39">
        <v>7</v>
      </c>
      <c r="F442" s="49">
        <v>155.93673423925199</v>
      </c>
    </row>
    <row r="443" spans="1:6" x14ac:dyDescent="0.3">
      <c r="A443" s="8" t="s">
        <v>1001</v>
      </c>
      <c r="B443" s="11" t="s">
        <v>1002</v>
      </c>
      <c r="C443" s="42" t="s">
        <v>808</v>
      </c>
      <c r="D443" s="17">
        <v>2819</v>
      </c>
      <c r="E443" s="39">
        <v>6</v>
      </c>
      <c r="F443" s="49">
        <v>212.84143313231601</v>
      </c>
    </row>
    <row r="444" spans="1:6" x14ac:dyDescent="0.3">
      <c r="A444" s="8" t="s">
        <v>1003</v>
      </c>
      <c r="B444" s="11" t="s">
        <v>1004</v>
      </c>
      <c r="C444" s="42" t="s">
        <v>808</v>
      </c>
      <c r="D444" s="17">
        <v>4016</v>
      </c>
      <c r="E444" s="39">
        <v>14</v>
      </c>
      <c r="F444" s="49">
        <v>348.60557768924298</v>
      </c>
    </row>
    <row r="445" spans="1:6" x14ac:dyDescent="0.3">
      <c r="A445" s="8" t="s">
        <v>1005</v>
      </c>
      <c r="B445" s="11" t="s">
        <v>1006</v>
      </c>
      <c r="C445" s="42" t="s">
        <v>808</v>
      </c>
      <c r="D445" s="17">
        <v>6206</v>
      </c>
      <c r="E445" s="39">
        <v>37</v>
      </c>
      <c r="F445" s="49">
        <v>596.19722848855895</v>
      </c>
    </row>
    <row r="446" spans="1:6" x14ac:dyDescent="0.3">
      <c r="A446" s="8" t="s">
        <v>1007</v>
      </c>
      <c r="B446" s="11" t="s">
        <v>1008</v>
      </c>
      <c r="C446" s="42" t="s">
        <v>808</v>
      </c>
      <c r="D446" s="17">
        <v>4382</v>
      </c>
      <c r="E446" s="39">
        <v>8</v>
      </c>
      <c r="F446" s="49">
        <v>182.56503879507099</v>
      </c>
    </row>
    <row r="447" spans="1:6" x14ac:dyDescent="0.3">
      <c r="A447" s="8" t="s">
        <v>1009</v>
      </c>
      <c r="B447" s="11" t="s">
        <v>1010</v>
      </c>
      <c r="C447" s="42" t="s">
        <v>808</v>
      </c>
      <c r="D447" s="17">
        <v>5297</v>
      </c>
      <c r="E447" s="39">
        <v>14</v>
      </c>
      <c r="F447" s="49">
        <v>264.30054747970502</v>
      </c>
    </row>
    <row r="448" spans="1:6" x14ac:dyDescent="0.3">
      <c r="A448" s="8" t="s">
        <v>1011</v>
      </c>
      <c r="B448" s="11" t="s">
        <v>1012</v>
      </c>
      <c r="C448" s="42" t="s">
        <v>808</v>
      </c>
      <c r="D448" s="17">
        <v>3871</v>
      </c>
      <c r="E448" s="39">
        <v>10</v>
      </c>
      <c r="F448" s="49">
        <v>258.33118057349498</v>
      </c>
    </row>
    <row r="449" spans="1:6" x14ac:dyDescent="0.3">
      <c r="A449" s="8" t="s">
        <v>1013</v>
      </c>
      <c r="B449" s="11" t="s">
        <v>1014</v>
      </c>
      <c r="C449" s="42" t="s">
        <v>808</v>
      </c>
      <c r="D449" s="17">
        <v>5664</v>
      </c>
      <c r="E449" s="39">
        <v>28</v>
      </c>
      <c r="F449" s="49">
        <v>494.35028248587599</v>
      </c>
    </row>
    <row r="450" spans="1:6" x14ac:dyDescent="0.3">
      <c r="A450" s="8" t="s">
        <v>1015</v>
      </c>
      <c r="B450" s="11" t="s">
        <v>1016</v>
      </c>
      <c r="C450" s="42" t="s">
        <v>808</v>
      </c>
      <c r="D450" s="17">
        <v>2697</v>
      </c>
      <c r="E450" s="39">
        <v>4</v>
      </c>
      <c r="F450" s="49">
        <v>148.312940304042</v>
      </c>
    </row>
    <row r="451" spans="1:6" x14ac:dyDescent="0.3">
      <c r="A451" s="8" t="s">
        <v>1017</v>
      </c>
      <c r="B451" s="11" t="s">
        <v>1018</v>
      </c>
      <c r="C451" s="42" t="s">
        <v>808</v>
      </c>
      <c r="D451" s="17">
        <v>4544</v>
      </c>
      <c r="E451" s="39">
        <v>14</v>
      </c>
      <c r="F451" s="49">
        <v>308.09859154929597</v>
      </c>
    </row>
    <row r="452" spans="1:6" x14ac:dyDescent="0.3">
      <c r="A452" s="8" t="s">
        <v>1019</v>
      </c>
      <c r="B452" s="11" t="s">
        <v>1020</v>
      </c>
      <c r="C452" s="42" t="s">
        <v>808</v>
      </c>
      <c r="D452" s="17">
        <v>5077</v>
      </c>
      <c r="E452" s="39">
        <v>6</v>
      </c>
      <c r="F452" s="49">
        <v>118.18002757534001</v>
      </c>
    </row>
    <row r="453" spans="1:6" x14ac:dyDescent="0.3">
      <c r="A453" s="8" t="s">
        <v>1021</v>
      </c>
      <c r="B453" s="11" t="s">
        <v>1022</v>
      </c>
      <c r="C453" s="42" t="s">
        <v>808</v>
      </c>
      <c r="D453" s="17">
        <v>3614</v>
      </c>
      <c r="E453" s="39">
        <v>8</v>
      </c>
      <c r="F453" s="49">
        <v>221.361372440509</v>
      </c>
    </row>
    <row r="454" spans="1:6" x14ac:dyDescent="0.3">
      <c r="A454" s="8" t="s">
        <v>1023</v>
      </c>
      <c r="B454" s="11" t="s">
        <v>1024</v>
      </c>
      <c r="C454" s="42" t="s">
        <v>808</v>
      </c>
      <c r="D454" s="17">
        <v>8717</v>
      </c>
      <c r="E454" s="39">
        <v>13</v>
      </c>
      <c r="F454" s="49">
        <v>149.13387633360099</v>
      </c>
    </row>
    <row r="455" spans="1:6" x14ac:dyDescent="0.3">
      <c r="A455" s="10" t="s">
        <v>1025</v>
      </c>
      <c r="B455" s="11" t="s">
        <v>1026</v>
      </c>
      <c r="C455" s="42" t="s">
        <v>808</v>
      </c>
      <c r="D455" s="17">
        <v>4995</v>
      </c>
      <c r="E455" s="37">
        <v>9</v>
      </c>
      <c r="F455" s="46">
        <v>180.18018018018</v>
      </c>
    </row>
    <row r="456" spans="1:6" x14ac:dyDescent="0.3">
      <c r="A456" s="8" t="s">
        <v>1027</v>
      </c>
      <c r="B456" s="11" t="s">
        <v>1028</v>
      </c>
      <c r="C456" s="42" t="s">
        <v>808</v>
      </c>
      <c r="D456" s="17">
        <v>3820</v>
      </c>
      <c r="E456" s="39">
        <v>4</v>
      </c>
      <c r="F456" s="49">
        <v>104.712041884817</v>
      </c>
    </row>
    <row r="457" spans="1:6" x14ac:dyDescent="0.3">
      <c r="A457" s="8" t="s">
        <v>1029</v>
      </c>
      <c r="B457" s="11" t="s">
        <v>1030</v>
      </c>
      <c r="C457" s="42" t="s">
        <v>1031</v>
      </c>
      <c r="D457" s="17">
        <v>3077</v>
      </c>
      <c r="E457" s="39">
        <v>6</v>
      </c>
      <c r="F457" s="49">
        <v>194.99512512187201</v>
      </c>
    </row>
    <row r="458" spans="1:6" x14ac:dyDescent="0.3">
      <c r="A458" s="8" t="s">
        <v>1032</v>
      </c>
      <c r="B458" s="11" t="s">
        <v>1033</v>
      </c>
      <c r="C458" s="42" t="s">
        <v>1031</v>
      </c>
      <c r="D458" s="17">
        <v>2914</v>
      </c>
      <c r="E458" s="39">
        <v>3</v>
      </c>
      <c r="F458" s="49">
        <v>102.95126973232701</v>
      </c>
    </row>
    <row r="459" spans="1:6" x14ac:dyDescent="0.3">
      <c r="A459" s="8" t="s">
        <v>1034</v>
      </c>
      <c r="B459" s="11" t="s">
        <v>1035</v>
      </c>
      <c r="C459" s="42" t="s">
        <v>1031</v>
      </c>
      <c r="D459" s="17">
        <v>1795</v>
      </c>
      <c r="E459" s="39">
        <v>4</v>
      </c>
      <c r="F459" s="49">
        <v>222.84122562674099</v>
      </c>
    </row>
    <row r="460" spans="1:6" x14ac:dyDescent="0.3">
      <c r="A460" s="8" t="s">
        <v>1036</v>
      </c>
      <c r="B460" s="11" t="s">
        <v>1037</v>
      </c>
      <c r="C460" s="42" t="s">
        <v>1031</v>
      </c>
      <c r="D460" s="17">
        <v>2537</v>
      </c>
      <c r="E460" s="39"/>
      <c r="F460" s="49"/>
    </row>
    <row r="461" spans="1:6" x14ac:dyDescent="0.3">
      <c r="A461" s="8" t="s">
        <v>1038</v>
      </c>
      <c r="B461" s="11" t="s">
        <v>1039</v>
      </c>
      <c r="C461" s="42" t="s">
        <v>1031</v>
      </c>
      <c r="D461" s="17">
        <v>3744</v>
      </c>
      <c r="E461" s="39">
        <v>6</v>
      </c>
      <c r="F461" s="49">
        <v>160.25641025640999</v>
      </c>
    </row>
    <row r="462" spans="1:6" x14ac:dyDescent="0.3">
      <c r="A462" s="8" t="s">
        <v>1040</v>
      </c>
      <c r="B462" s="11" t="s">
        <v>1041</v>
      </c>
      <c r="C462" s="42" t="s">
        <v>1031</v>
      </c>
      <c r="D462" s="17">
        <v>3603</v>
      </c>
      <c r="E462" s="39">
        <v>6</v>
      </c>
      <c r="F462" s="49">
        <v>166.527893422148</v>
      </c>
    </row>
    <row r="463" spans="1:6" x14ac:dyDescent="0.3">
      <c r="A463" s="8" t="s">
        <v>1042</v>
      </c>
      <c r="B463" s="11" t="s">
        <v>1043</v>
      </c>
      <c r="C463" s="42" t="s">
        <v>1031</v>
      </c>
      <c r="D463" s="17">
        <v>3013</v>
      </c>
      <c r="E463" s="39">
        <v>3</v>
      </c>
      <c r="F463" s="49">
        <v>99.568536342515799</v>
      </c>
    </row>
    <row r="464" spans="1:6" x14ac:dyDescent="0.3">
      <c r="A464" s="8" t="s">
        <v>1044</v>
      </c>
      <c r="B464" s="11" t="s">
        <v>1045</v>
      </c>
      <c r="C464" s="42" t="s">
        <v>1031</v>
      </c>
      <c r="D464" s="17">
        <v>2726</v>
      </c>
      <c r="E464" s="39">
        <v>14</v>
      </c>
      <c r="F464" s="49">
        <v>513.57300073367605</v>
      </c>
    </row>
    <row r="465" spans="1:6" x14ac:dyDescent="0.3">
      <c r="A465" s="8" t="s">
        <v>1046</v>
      </c>
      <c r="B465" s="11" t="s">
        <v>1047</v>
      </c>
      <c r="C465" s="42" t="s">
        <v>1031</v>
      </c>
      <c r="D465" s="17">
        <v>3231</v>
      </c>
      <c r="E465" s="39">
        <v>1</v>
      </c>
      <c r="F465" s="49">
        <v>30.950170225936201</v>
      </c>
    </row>
    <row r="466" spans="1:6" x14ac:dyDescent="0.3">
      <c r="A466" s="8" t="s">
        <v>1048</v>
      </c>
      <c r="B466" s="11" t="s">
        <v>1049</v>
      </c>
      <c r="C466" s="42" t="s">
        <v>1050</v>
      </c>
      <c r="D466" s="17">
        <v>3234</v>
      </c>
      <c r="E466" s="39">
        <v>11</v>
      </c>
      <c r="F466" s="49">
        <v>340.13605442176902</v>
      </c>
    </row>
    <row r="467" spans="1:6" x14ac:dyDescent="0.3">
      <c r="A467" s="8" t="s">
        <v>1051</v>
      </c>
      <c r="B467" s="11" t="s">
        <v>1052</v>
      </c>
      <c r="C467" s="42" t="s">
        <v>1050</v>
      </c>
      <c r="D467" s="17">
        <v>5155</v>
      </c>
      <c r="E467" s="39">
        <v>6</v>
      </c>
      <c r="F467" s="49">
        <v>116.39185257032</v>
      </c>
    </row>
    <row r="468" spans="1:6" x14ac:dyDescent="0.3">
      <c r="A468" s="8" t="s">
        <v>1053</v>
      </c>
      <c r="B468" s="11" t="s">
        <v>1054</v>
      </c>
      <c r="C468" s="42" t="s">
        <v>1050</v>
      </c>
      <c r="D468" s="17">
        <v>3983</v>
      </c>
      <c r="E468" s="39">
        <v>12</v>
      </c>
      <c r="F468" s="49">
        <v>301.28044187798099</v>
      </c>
    </row>
    <row r="469" spans="1:6" x14ac:dyDescent="0.3">
      <c r="A469" s="8" t="s">
        <v>1055</v>
      </c>
      <c r="B469" s="11" t="s">
        <v>1056</v>
      </c>
      <c r="C469" s="42" t="s">
        <v>1050</v>
      </c>
      <c r="D469" s="17">
        <v>3052</v>
      </c>
      <c r="E469" s="39">
        <v>8</v>
      </c>
      <c r="F469" s="49">
        <v>262.12319790301399</v>
      </c>
    </row>
    <row r="470" spans="1:6" x14ac:dyDescent="0.3">
      <c r="A470" s="8" t="s">
        <v>1057</v>
      </c>
      <c r="B470" s="11" t="s">
        <v>1058</v>
      </c>
      <c r="C470" s="42" t="s">
        <v>1050</v>
      </c>
      <c r="D470" s="17">
        <v>4107</v>
      </c>
      <c r="E470" s="39">
        <v>12</v>
      </c>
      <c r="F470" s="49">
        <v>292.18407596786</v>
      </c>
    </row>
    <row r="471" spans="1:6" x14ac:dyDescent="0.3">
      <c r="A471" s="8" t="s">
        <v>1059</v>
      </c>
      <c r="B471" s="11" t="s">
        <v>1060</v>
      </c>
      <c r="C471" s="42" t="s">
        <v>1050</v>
      </c>
      <c r="D471" s="17">
        <v>4882</v>
      </c>
      <c r="E471" s="39">
        <v>23</v>
      </c>
      <c r="F471" s="49">
        <v>471.118394100778</v>
      </c>
    </row>
    <row r="472" spans="1:6" x14ac:dyDescent="0.3">
      <c r="A472" s="8" t="s">
        <v>1061</v>
      </c>
      <c r="B472" s="11" t="s">
        <v>1062</v>
      </c>
      <c r="C472" s="42" t="s">
        <v>1050</v>
      </c>
      <c r="D472" s="17">
        <v>3800</v>
      </c>
      <c r="E472" s="39">
        <v>12</v>
      </c>
      <c r="F472" s="49">
        <v>315.78947368421098</v>
      </c>
    </row>
    <row r="473" spans="1:6" x14ac:dyDescent="0.3">
      <c r="A473" s="8" t="s">
        <v>1063</v>
      </c>
      <c r="B473" s="11" t="s">
        <v>1064</v>
      </c>
      <c r="C473" s="42" t="s">
        <v>1050</v>
      </c>
      <c r="D473" s="17">
        <v>7118</v>
      </c>
      <c r="E473" s="39">
        <v>20</v>
      </c>
      <c r="F473" s="49">
        <v>280.97780275358201</v>
      </c>
    </row>
    <row r="474" spans="1:6" x14ac:dyDescent="0.3">
      <c r="A474" s="8" t="s">
        <v>1065</v>
      </c>
      <c r="B474" s="11" t="s">
        <v>1066</v>
      </c>
      <c r="C474" s="42" t="s">
        <v>1050</v>
      </c>
      <c r="D474" s="17">
        <v>3898</v>
      </c>
      <c r="E474" s="39">
        <v>25</v>
      </c>
      <c r="F474" s="49">
        <v>641.35454079014903</v>
      </c>
    </row>
    <row r="475" spans="1:6" x14ac:dyDescent="0.3">
      <c r="A475" s="8" t="s">
        <v>1067</v>
      </c>
      <c r="B475" s="11" t="s">
        <v>1068</v>
      </c>
      <c r="C475" s="42" t="s">
        <v>1050</v>
      </c>
      <c r="D475" s="17">
        <v>3084</v>
      </c>
      <c r="E475" s="39">
        <v>11</v>
      </c>
      <c r="F475" s="49">
        <v>356.67963683527898</v>
      </c>
    </row>
    <row r="476" spans="1:6" x14ac:dyDescent="0.3">
      <c r="A476" s="8" t="s">
        <v>1069</v>
      </c>
      <c r="B476" s="11" t="s">
        <v>1070</v>
      </c>
      <c r="C476" s="42" t="s">
        <v>1050</v>
      </c>
      <c r="D476" s="17">
        <v>3362</v>
      </c>
      <c r="E476" s="39">
        <v>6</v>
      </c>
      <c r="F476" s="49">
        <v>178.46519928613901</v>
      </c>
    </row>
    <row r="477" spans="1:6" x14ac:dyDescent="0.3">
      <c r="A477" s="8" t="s">
        <v>1071</v>
      </c>
      <c r="B477" s="11" t="s">
        <v>1072</v>
      </c>
      <c r="C477" s="42" t="s">
        <v>1050</v>
      </c>
      <c r="D477" s="17">
        <v>3233</v>
      </c>
      <c r="E477" s="39">
        <v>12</v>
      </c>
      <c r="F477" s="49">
        <v>371.17228580265999</v>
      </c>
    </row>
    <row r="478" spans="1:6" x14ac:dyDescent="0.3">
      <c r="A478" s="8" t="s">
        <v>1073</v>
      </c>
      <c r="B478" s="11" t="s">
        <v>1074</v>
      </c>
      <c r="C478" s="42" t="s">
        <v>1050</v>
      </c>
      <c r="D478" s="17">
        <v>2571</v>
      </c>
      <c r="E478" s="39">
        <v>7</v>
      </c>
      <c r="F478" s="49">
        <v>272.26760015558102</v>
      </c>
    </row>
    <row r="479" spans="1:6" x14ac:dyDescent="0.3">
      <c r="A479" s="8" t="s">
        <v>1075</v>
      </c>
      <c r="B479" s="11" t="s">
        <v>1076</v>
      </c>
      <c r="C479" s="42" t="s">
        <v>1050</v>
      </c>
      <c r="D479" s="17">
        <v>2701</v>
      </c>
      <c r="E479" s="39">
        <v>9</v>
      </c>
      <c r="F479" s="49">
        <v>333.20992225101799</v>
      </c>
    </row>
    <row r="480" spans="1:6" x14ac:dyDescent="0.3">
      <c r="A480" s="8" t="s">
        <v>1077</v>
      </c>
      <c r="B480" s="11" t="s">
        <v>1078</v>
      </c>
      <c r="C480" s="42" t="s">
        <v>1050</v>
      </c>
      <c r="D480" s="17">
        <v>5288</v>
      </c>
      <c r="E480" s="39">
        <v>17</v>
      </c>
      <c r="F480" s="49">
        <v>321.482602118003</v>
      </c>
    </row>
    <row r="481" spans="1:6" x14ac:dyDescent="0.3">
      <c r="A481" s="8" t="s">
        <v>1079</v>
      </c>
      <c r="B481" s="11" t="s">
        <v>1080</v>
      </c>
      <c r="C481" s="42" t="s">
        <v>1050</v>
      </c>
      <c r="D481" s="17">
        <v>3601</v>
      </c>
      <c r="E481" s="39">
        <v>14</v>
      </c>
      <c r="F481" s="49">
        <v>388.78089419605698</v>
      </c>
    </row>
    <row r="482" spans="1:6" x14ac:dyDescent="0.3">
      <c r="A482" s="8" t="s">
        <v>1081</v>
      </c>
      <c r="B482" s="11" t="s">
        <v>1082</v>
      </c>
      <c r="C482" s="42" t="s">
        <v>1050</v>
      </c>
      <c r="D482" s="17">
        <v>4584</v>
      </c>
      <c r="E482" s="39">
        <v>30</v>
      </c>
      <c r="F482" s="49">
        <v>654.45026178010505</v>
      </c>
    </row>
    <row r="483" spans="1:6" x14ac:dyDescent="0.3">
      <c r="A483" s="8" t="s">
        <v>1083</v>
      </c>
      <c r="B483" s="11" t="s">
        <v>1084</v>
      </c>
      <c r="C483" s="42" t="s">
        <v>1050</v>
      </c>
      <c r="D483" s="17">
        <v>3322</v>
      </c>
      <c r="E483" s="39">
        <v>12</v>
      </c>
      <c r="F483" s="49">
        <v>361.22817579771203</v>
      </c>
    </row>
    <row r="484" spans="1:6" x14ac:dyDescent="0.3">
      <c r="A484" s="8" t="s">
        <v>1085</v>
      </c>
      <c r="B484" s="11" t="s">
        <v>1086</v>
      </c>
      <c r="C484" s="42" t="s">
        <v>1050</v>
      </c>
      <c r="D484" s="17">
        <v>4728</v>
      </c>
      <c r="E484" s="39">
        <v>17</v>
      </c>
      <c r="F484" s="49">
        <v>359.56006768189502</v>
      </c>
    </row>
    <row r="485" spans="1:6" x14ac:dyDescent="0.3">
      <c r="A485" s="8" t="s">
        <v>1087</v>
      </c>
      <c r="B485" s="11" t="s">
        <v>1088</v>
      </c>
      <c r="C485" s="42" t="s">
        <v>1050</v>
      </c>
      <c r="D485" s="17">
        <v>3421</v>
      </c>
      <c r="E485" s="39">
        <v>24</v>
      </c>
      <c r="F485" s="49">
        <v>701.54925460391701</v>
      </c>
    </row>
    <row r="486" spans="1:6" x14ac:dyDescent="0.3">
      <c r="A486" s="8" t="s">
        <v>1089</v>
      </c>
      <c r="B486" s="11" t="s">
        <v>1090</v>
      </c>
      <c r="C486" s="42" t="s">
        <v>1050</v>
      </c>
      <c r="D486" s="17">
        <v>3642</v>
      </c>
      <c r="E486" s="39">
        <v>17</v>
      </c>
      <c r="F486" s="49">
        <v>466.77649643053297</v>
      </c>
    </row>
    <row r="487" spans="1:6" x14ac:dyDescent="0.3">
      <c r="A487" s="8" t="s">
        <v>1091</v>
      </c>
      <c r="B487" s="11" t="s">
        <v>1092</v>
      </c>
      <c r="C487" s="42" t="s">
        <v>1050</v>
      </c>
      <c r="D487" s="17">
        <v>2964</v>
      </c>
      <c r="E487" s="39">
        <v>28</v>
      </c>
      <c r="F487" s="49">
        <v>944.669365721997</v>
      </c>
    </row>
    <row r="488" spans="1:6" x14ac:dyDescent="0.3">
      <c r="A488" s="8" t="s">
        <v>1093</v>
      </c>
      <c r="B488" s="11" t="s">
        <v>1094</v>
      </c>
      <c r="C488" s="42" t="s">
        <v>1050</v>
      </c>
      <c r="D488" s="17">
        <v>2697</v>
      </c>
      <c r="E488" s="39">
        <v>9</v>
      </c>
      <c r="F488" s="49">
        <v>333.70411568409298</v>
      </c>
    </row>
    <row r="489" spans="1:6" x14ac:dyDescent="0.3">
      <c r="A489" s="8" t="s">
        <v>1095</v>
      </c>
      <c r="B489" s="11" t="s">
        <v>1096</v>
      </c>
      <c r="C489" s="42" t="s">
        <v>1050</v>
      </c>
      <c r="D489" s="17">
        <v>2713</v>
      </c>
      <c r="E489" s="39">
        <v>13</v>
      </c>
      <c r="F489" s="49">
        <v>479.17434574271999</v>
      </c>
    </row>
    <row r="490" spans="1:6" x14ac:dyDescent="0.3">
      <c r="A490" s="8" t="s">
        <v>1097</v>
      </c>
      <c r="B490" s="11" t="s">
        <v>1098</v>
      </c>
      <c r="C490" s="42" t="s">
        <v>1050</v>
      </c>
      <c r="D490" s="17">
        <v>3699</v>
      </c>
      <c r="E490" s="39">
        <v>6</v>
      </c>
      <c r="F490" s="49">
        <v>162.20600162206</v>
      </c>
    </row>
    <row r="491" spans="1:6" x14ac:dyDescent="0.3">
      <c r="A491" s="8" t="s">
        <v>1099</v>
      </c>
      <c r="B491" s="11" t="s">
        <v>1100</v>
      </c>
      <c r="C491" s="42" t="s">
        <v>1050</v>
      </c>
      <c r="D491" s="17">
        <v>3020</v>
      </c>
      <c r="E491" s="39">
        <v>7</v>
      </c>
      <c r="F491" s="49">
        <v>231.78807947019899</v>
      </c>
    </row>
    <row r="492" spans="1:6" x14ac:dyDescent="0.3">
      <c r="A492" s="8" t="s">
        <v>1101</v>
      </c>
      <c r="B492" s="11" t="s">
        <v>1102</v>
      </c>
      <c r="C492" s="42" t="s">
        <v>1050</v>
      </c>
      <c r="D492" s="17">
        <v>2444</v>
      </c>
      <c r="E492" s="39">
        <v>7</v>
      </c>
      <c r="F492" s="49">
        <v>286.41571194762702</v>
      </c>
    </row>
    <row r="493" spans="1:6" x14ac:dyDescent="0.3">
      <c r="A493" s="8" t="s">
        <v>1103</v>
      </c>
      <c r="B493" s="11" t="s">
        <v>1104</v>
      </c>
      <c r="C493" s="42" t="s">
        <v>1050</v>
      </c>
      <c r="D493" s="17">
        <v>4784</v>
      </c>
      <c r="E493" s="39">
        <v>18</v>
      </c>
      <c r="F493" s="49">
        <v>376.25418060200701</v>
      </c>
    </row>
    <row r="494" spans="1:6" x14ac:dyDescent="0.3">
      <c r="A494" s="8" t="s">
        <v>1105</v>
      </c>
      <c r="B494" s="11" t="s">
        <v>1106</v>
      </c>
      <c r="C494" s="42" t="s">
        <v>1050</v>
      </c>
      <c r="D494" s="17">
        <v>4971</v>
      </c>
      <c r="E494" s="39">
        <v>3</v>
      </c>
      <c r="F494" s="49">
        <v>60.3500301750151</v>
      </c>
    </row>
    <row r="495" spans="1:6" x14ac:dyDescent="0.3">
      <c r="A495" s="8" t="s">
        <v>1107</v>
      </c>
      <c r="B495" s="11" t="s">
        <v>1108</v>
      </c>
      <c r="C495" s="42" t="s">
        <v>1050</v>
      </c>
      <c r="D495" s="17">
        <v>4123</v>
      </c>
      <c r="E495" s="39">
        <v>12</v>
      </c>
      <c r="F495" s="49">
        <v>291.05020616056299</v>
      </c>
    </row>
    <row r="496" spans="1:6" x14ac:dyDescent="0.3">
      <c r="A496" s="8" t="s">
        <v>1109</v>
      </c>
      <c r="B496" s="11" t="s">
        <v>1110</v>
      </c>
      <c r="C496" s="42" t="s">
        <v>1050</v>
      </c>
      <c r="D496" s="17">
        <v>5259</v>
      </c>
      <c r="E496" s="39">
        <v>12</v>
      </c>
      <c r="F496" s="49">
        <v>228.180262407302</v>
      </c>
    </row>
    <row r="497" spans="1:6" x14ac:dyDescent="0.3">
      <c r="A497" s="8" t="s">
        <v>1111</v>
      </c>
      <c r="B497" s="11" t="s">
        <v>1112</v>
      </c>
      <c r="C497" s="42" t="s">
        <v>1050</v>
      </c>
      <c r="D497" s="17">
        <v>3891</v>
      </c>
      <c r="E497" s="39">
        <v>14</v>
      </c>
      <c r="F497" s="49">
        <v>359.804677460807</v>
      </c>
    </row>
    <row r="498" spans="1:6" x14ac:dyDescent="0.3">
      <c r="A498" s="8" t="s">
        <v>1113</v>
      </c>
      <c r="B498" s="11" t="s">
        <v>1114</v>
      </c>
      <c r="C498" s="42" t="s">
        <v>1050</v>
      </c>
      <c r="D498" s="17">
        <v>3202</v>
      </c>
      <c r="E498" s="39">
        <v>16</v>
      </c>
      <c r="F498" s="49">
        <v>499.68769519050602</v>
      </c>
    </row>
    <row r="499" spans="1:6" x14ac:dyDescent="0.3">
      <c r="A499" s="8" t="s">
        <v>1115</v>
      </c>
      <c r="B499" s="11" t="s">
        <v>1116</v>
      </c>
      <c r="C499" s="42" t="s">
        <v>1050</v>
      </c>
      <c r="D499" s="17">
        <v>3272</v>
      </c>
      <c r="E499" s="39">
        <v>13</v>
      </c>
      <c r="F499" s="49">
        <v>397.31051344743298</v>
      </c>
    </row>
    <row r="500" spans="1:6" x14ac:dyDescent="0.3">
      <c r="A500" s="8" t="s">
        <v>1117</v>
      </c>
      <c r="B500" s="11" t="s">
        <v>1118</v>
      </c>
      <c r="C500" s="42" t="s">
        <v>1050</v>
      </c>
      <c r="D500" s="17">
        <v>4607</v>
      </c>
      <c r="E500" s="39">
        <v>18</v>
      </c>
      <c r="F500" s="49">
        <v>390.70978945083601</v>
      </c>
    </row>
    <row r="501" spans="1:6" x14ac:dyDescent="0.3">
      <c r="A501" s="8" t="s">
        <v>1119</v>
      </c>
      <c r="B501" s="11" t="s">
        <v>1120</v>
      </c>
      <c r="C501" s="42" t="s">
        <v>1050</v>
      </c>
      <c r="D501" s="17">
        <v>2944</v>
      </c>
      <c r="E501" s="39">
        <v>11</v>
      </c>
      <c r="F501" s="49">
        <v>373.64130434782601</v>
      </c>
    </row>
    <row r="502" spans="1:6" x14ac:dyDescent="0.3">
      <c r="A502" s="8" t="s">
        <v>1121</v>
      </c>
      <c r="B502" s="11" t="s">
        <v>1122</v>
      </c>
      <c r="C502" s="42" t="s">
        <v>1050</v>
      </c>
      <c r="D502" s="17">
        <v>4169</v>
      </c>
      <c r="E502" s="39">
        <v>14</v>
      </c>
      <c r="F502" s="49">
        <v>335.81194531062602</v>
      </c>
    </row>
    <row r="503" spans="1:6" x14ac:dyDescent="0.3">
      <c r="A503" s="10" t="s">
        <v>1123</v>
      </c>
      <c r="B503" s="11" t="s">
        <v>1124</v>
      </c>
      <c r="C503" s="42" t="s">
        <v>1050</v>
      </c>
      <c r="D503" s="17">
        <v>3531</v>
      </c>
      <c r="E503" s="38">
        <v>10</v>
      </c>
      <c r="F503" s="48">
        <v>283.20589068252599</v>
      </c>
    </row>
    <row r="504" spans="1:6" x14ac:dyDescent="0.3">
      <c r="A504" s="8" t="s">
        <v>1125</v>
      </c>
      <c r="B504" s="11" t="s">
        <v>1126</v>
      </c>
      <c r="C504" s="42" t="s">
        <v>1050</v>
      </c>
      <c r="D504" s="17">
        <v>4249</v>
      </c>
      <c r="E504" s="39">
        <v>11</v>
      </c>
      <c r="F504" s="49">
        <v>258.88444339844699</v>
      </c>
    </row>
    <row r="505" spans="1:6" x14ac:dyDescent="0.3">
      <c r="A505" s="8" t="s">
        <v>1127</v>
      </c>
      <c r="B505" s="11" t="s">
        <v>1128</v>
      </c>
      <c r="C505" s="42" t="s">
        <v>1050</v>
      </c>
      <c r="D505" s="17">
        <v>3098</v>
      </c>
      <c r="E505" s="39">
        <v>12</v>
      </c>
      <c r="F505" s="49">
        <v>387.34667527437102</v>
      </c>
    </row>
    <row r="506" spans="1:6" x14ac:dyDescent="0.3">
      <c r="A506" s="8" t="s">
        <v>1129</v>
      </c>
      <c r="B506" s="11" t="s">
        <v>1130</v>
      </c>
      <c r="C506" s="42" t="s">
        <v>1050</v>
      </c>
      <c r="D506" s="17">
        <v>3038</v>
      </c>
      <c r="E506" s="39">
        <v>11</v>
      </c>
      <c r="F506" s="49">
        <v>362.08031599736699</v>
      </c>
    </row>
    <row r="507" spans="1:6" x14ac:dyDescent="0.3">
      <c r="A507" s="8" t="s">
        <v>1131</v>
      </c>
      <c r="B507" s="11" t="s">
        <v>1132</v>
      </c>
      <c r="C507" s="42" t="s">
        <v>1050</v>
      </c>
      <c r="D507" s="17">
        <v>5259</v>
      </c>
      <c r="E507" s="39">
        <v>13</v>
      </c>
      <c r="F507" s="49">
        <v>247.19528427457701</v>
      </c>
    </row>
    <row r="508" spans="1:6" x14ac:dyDescent="0.3">
      <c r="A508" s="8" t="s">
        <v>1133</v>
      </c>
      <c r="B508" s="11" t="s">
        <v>1134</v>
      </c>
      <c r="C508" s="42" t="s">
        <v>1135</v>
      </c>
      <c r="D508" s="17">
        <v>3146</v>
      </c>
      <c r="E508" s="39">
        <v>19</v>
      </c>
      <c r="F508" s="49">
        <v>603.94151303242199</v>
      </c>
    </row>
    <row r="509" spans="1:6" x14ac:dyDescent="0.3">
      <c r="A509" s="8" t="s">
        <v>1136</v>
      </c>
      <c r="B509" s="11" t="s">
        <v>1137</v>
      </c>
      <c r="C509" s="42" t="s">
        <v>1135</v>
      </c>
      <c r="D509" s="17">
        <v>4084</v>
      </c>
      <c r="E509" s="39">
        <v>15</v>
      </c>
      <c r="F509" s="49">
        <v>367.28697355533802</v>
      </c>
    </row>
    <row r="510" spans="1:6" x14ac:dyDescent="0.3">
      <c r="A510" s="8" t="s">
        <v>1138</v>
      </c>
      <c r="B510" s="11" t="s">
        <v>1139</v>
      </c>
      <c r="C510" s="42" t="s">
        <v>1135</v>
      </c>
      <c r="D510" s="17">
        <v>3923</v>
      </c>
      <c r="E510" s="39">
        <v>12</v>
      </c>
      <c r="F510" s="49">
        <v>305.88835075197602</v>
      </c>
    </row>
    <row r="511" spans="1:6" x14ac:dyDescent="0.3">
      <c r="A511" s="8" t="s">
        <v>1140</v>
      </c>
      <c r="B511" s="11" t="s">
        <v>1141</v>
      </c>
      <c r="C511" s="42" t="s">
        <v>1135</v>
      </c>
      <c r="D511" s="17">
        <v>3721</v>
      </c>
      <c r="E511" s="39">
        <v>9</v>
      </c>
      <c r="F511" s="49">
        <v>241.87046492878301</v>
      </c>
    </row>
    <row r="512" spans="1:6" x14ac:dyDescent="0.3">
      <c r="A512" s="8" t="s">
        <v>1142</v>
      </c>
      <c r="B512" s="11" t="s">
        <v>1143</v>
      </c>
      <c r="C512" s="42" t="s">
        <v>1135</v>
      </c>
      <c r="D512" s="17">
        <v>2858</v>
      </c>
      <c r="E512" s="39">
        <v>1</v>
      </c>
      <c r="F512" s="49">
        <v>34.989503149055302</v>
      </c>
    </row>
    <row r="513" spans="1:6" x14ac:dyDescent="0.3">
      <c r="A513" s="8" t="s">
        <v>1144</v>
      </c>
      <c r="B513" s="11" t="s">
        <v>1145</v>
      </c>
      <c r="C513" s="42" t="s">
        <v>1135</v>
      </c>
      <c r="D513" s="17">
        <v>4235</v>
      </c>
      <c r="E513" s="39">
        <v>10</v>
      </c>
      <c r="F513" s="49">
        <v>236.12750885478201</v>
      </c>
    </row>
    <row r="514" spans="1:6" x14ac:dyDescent="0.3">
      <c r="A514" s="8" t="s">
        <v>1146</v>
      </c>
      <c r="B514" s="11" t="s">
        <v>1147</v>
      </c>
      <c r="C514" s="42" t="s">
        <v>1135</v>
      </c>
      <c r="D514" s="17">
        <v>3649</v>
      </c>
      <c r="E514" s="39">
        <v>8</v>
      </c>
      <c r="F514" s="49">
        <v>219.23814743765399</v>
      </c>
    </row>
    <row r="515" spans="1:6" x14ac:dyDescent="0.3">
      <c r="A515" s="8" t="s">
        <v>1148</v>
      </c>
      <c r="B515" s="11" t="s">
        <v>1149</v>
      </c>
      <c r="C515" s="42" t="s">
        <v>1135</v>
      </c>
      <c r="D515" s="17">
        <v>3655</v>
      </c>
      <c r="E515" s="39">
        <v>9</v>
      </c>
      <c r="F515" s="49">
        <v>246.238030095759</v>
      </c>
    </row>
    <row r="516" spans="1:6" x14ac:dyDescent="0.3">
      <c r="A516" s="8" t="s">
        <v>1150</v>
      </c>
      <c r="B516" s="11" t="s">
        <v>1151</v>
      </c>
      <c r="C516" s="42" t="s">
        <v>1135</v>
      </c>
      <c r="D516" s="17">
        <v>4584</v>
      </c>
      <c r="E516" s="39">
        <v>18</v>
      </c>
      <c r="F516" s="49">
        <v>392.67015706806302</v>
      </c>
    </row>
    <row r="517" spans="1:6" x14ac:dyDescent="0.3">
      <c r="A517" s="8" t="s">
        <v>1152</v>
      </c>
      <c r="B517" s="11" t="s">
        <v>1153</v>
      </c>
      <c r="C517" s="42" t="s">
        <v>1135</v>
      </c>
      <c r="D517" s="17">
        <v>3185</v>
      </c>
      <c r="E517" s="39">
        <v>10</v>
      </c>
      <c r="F517" s="49">
        <v>313.97174254317099</v>
      </c>
    </row>
    <row r="518" spans="1:6" x14ac:dyDescent="0.3">
      <c r="A518" s="8" t="s">
        <v>1154</v>
      </c>
      <c r="B518" s="11" t="s">
        <v>1155</v>
      </c>
      <c r="C518" s="42" t="s">
        <v>1135</v>
      </c>
      <c r="D518" s="17">
        <v>3269</v>
      </c>
      <c r="E518" s="39">
        <v>9</v>
      </c>
      <c r="F518" s="49">
        <v>275.31355154481503</v>
      </c>
    </row>
    <row r="519" spans="1:6" x14ac:dyDescent="0.3">
      <c r="A519" s="8" t="s">
        <v>1156</v>
      </c>
      <c r="B519" s="11" t="s">
        <v>1157</v>
      </c>
      <c r="C519" s="42" t="s">
        <v>1135</v>
      </c>
      <c r="D519" s="17">
        <v>3021</v>
      </c>
      <c r="E519" s="39">
        <v>7</v>
      </c>
      <c r="F519" s="49">
        <v>231.711353856339</v>
      </c>
    </row>
    <row r="520" spans="1:6" x14ac:dyDescent="0.3">
      <c r="A520" s="8" t="s">
        <v>1158</v>
      </c>
      <c r="B520" s="11" t="s">
        <v>1159</v>
      </c>
      <c r="C520" s="42" t="s">
        <v>1135</v>
      </c>
      <c r="D520" s="17">
        <v>5250</v>
      </c>
      <c r="E520" s="39">
        <v>26</v>
      </c>
      <c r="F520" s="49">
        <v>495.23809523809501</v>
      </c>
    </row>
    <row r="521" spans="1:6" x14ac:dyDescent="0.3">
      <c r="A521" s="8" t="s">
        <v>1160</v>
      </c>
      <c r="B521" s="11" t="s">
        <v>1161</v>
      </c>
      <c r="C521" s="42" t="s">
        <v>1135</v>
      </c>
      <c r="D521" s="17">
        <v>6364</v>
      </c>
      <c r="E521" s="39">
        <v>8</v>
      </c>
      <c r="F521" s="49">
        <v>125.707102451289</v>
      </c>
    </row>
    <row r="522" spans="1:6" x14ac:dyDescent="0.3">
      <c r="A522" s="8" t="s">
        <v>1162</v>
      </c>
      <c r="B522" s="11" t="s">
        <v>1163</v>
      </c>
      <c r="C522" s="42" t="s">
        <v>1135</v>
      </c>
      <c r="D522" s="17">
        <v>2908</v>
      </c>
      <c r="E522" s="39">
        <v>7</v>
      </c>
      <c r="F522" s="49">
        <v>240.71526822558499</v>
      </c>
    </row>
    <row r="523" spans="1:6" x14ac:dyDescent="0.3">
      <c r="A523" s="8" t="s">
        <v>1164</v>
      </c>
      <c r="B523" s="11" t="s">
        <v>1165</v>
      </c>
      <c r="C523" s="42" t="s">
        <v>1135</v>
      </c>
      <c r="D523" s="17">
        <v>3829</v>
      </c>
      <c r="E523" s="39">
        <v>5</v>
      </c>
      <c r="F523" s="49">
        <v>130.58239749281799</v>
      </c>
    </row>
    <row r="524" spans="1:6" x14ac:dyDescent="0.3">
      <c r="A524" s="8" t="s">
        <v>1166</v>
      </c>
      <c r="B524" s="11" t="s">
        <v>1167</v>
      </c>
      <c r="C524" s="42" t="s">
        <v>1135</v>
      </c>
      <c r="D524" s="17">
        <v>2826</v>
      </c>
      <c r="E524" s="39">
        <v>4</v>
      </c>
      <c r="F524" s="49">
        <v>141.54281670205199</v>
      </c>
    </row>
    <row r="525" spans="1:6" x14ac:dyDescent="0.3">
      <c r="A525" s="8" t="s">
        <v>1168</v>
      </c>
      <c r="B525" s="11" t="s">
        <v>1169</v>
      </c>
      <c r="C525" s="42" t="s">
        <v>1135</v>
      </c>
      <c r="D525" s="17">
        <v>3976</v>
      </c>
      <c r="E525" s="39">
        <v>1</v>
      </c>
      <c r="F525" s="49">
        <v>25.1509054325956</v>
      </c>
    </row>
    <row r="526" spans="1:6" x14ac:dyDescent="0.3">
      <c r="A526" s="8" t="s">
        <v>1170</v>
      </c>
      <c r="B526" s="11" t="s">
        <v>1171</v>
      </c>
      <c r="C526" s="42" t="s">
        <v>1135</v>
      </c>
      <c r="D526" s="17">
        <v>3835</v>
      </c>
      <c r="E526" s="39">
        <v>2</v>
      </c>
      <c r="F526" s="49">
        <v>52.151238591916602</v>
      </c>
    </row>
    <row r="527" spans="1:6" x14ac:dyDescent="0.3">
      <c r="A527" s="8" t="s">
        <v>1172</v>
      </c>
      <c r="B527" s="11" t="s">
        <v>1173</v>
      </c>
      <c r="C527" s="42" t="s">
        <v>1135</v>
      </c>
      <c r="D527" s="17">
        <v>3620</v>
      </c>
      <c r="E527" s="39">
        <v>2</v>
      </c>
      <c r="F527" s="49">
        <v>55.2486187845304</v>
      </c>
    </row>
    <row r="528" spans="1:6" x14ac:dyDescent="0.3">
      <c r="A528" s="8" t="s">
        <v>1174</v>
      </c>
      <c r="B528" s="11" t="s">
        <v>1175</v>
      </c>
      <c r="C528" s="42" t="s">
        <v>1135</v>
      </c>
      <c r="D528" s="17">
        <v>2490</v>
      </c>
      <c r="E528" s="39">
        <v>5</v>
      </c>
      <c r="F528" s="49">
        <v>200.80321285140599</v>
      </c>
    </row>
    <row r="529" spans="1:6" x14ac:dyDescent="0.3">
      <c r="A529" s="8" t="s">
        <v>1176</v>
      </c>
      <c r="B529" s="11" t="s">
        <v>1177</v>
      </c>
      <c r="C529" s="42" t="s">
        <v>1135</v>
      </c>
      <c r="D529" s="17">
        <v>3017</v>
      </c>
      <c r="E529" s="39">
        <v>8</v>
      </c>
      <c r="F529" s="49">
        <v>265.16407026847901</v>
      </c>
    </row>
    <row r="530" spans="1:6" x14ac:dyDescent="0.3">
      <c r="A530" s="10" t="s">
        <v>1178</v>
      </c>
      <c r="B530" s="11" t="s">
        <v>1179</v>
      </c>
      <c r="C530" s="42" t="s">
        <v>1135</v>
      </c>
      <c r="D530" s="17">
        <v>3034</v>
      </c>
      <c r="E530" s="37">
        <v>10</v>
      </c>
      <c r="F530" s="46">
        <v>329.59789057350002</v>
      </c>
    </row>
    <row r="531" spans="1:6" x14ac:dyDescent="0.3">
      <c r="A531" s="8" t="s">
        <v>1180</v>
      </c>
      <c r="B531" s="11" t="s">
        <v>1181</v>
      </c>
      <c r="C531" s="42" t="s">
        <v>1135</v>
      </c>
      <c r="D531" s="17">
        <v>3368</v>
      </c>
      <c r="E531" s="39">
        <v>9</v>
      </c>
      <c r="F531" s="49">
        <v>267.22090261282699</v>
      </c>
    </row>
    <row r="532" spans="1:6" x14ac:dyDescent="0.3">
      <c r="A532" s="8" t="s">
        <v>1182</v>
      </c>
      <c r="B532" s="11" t="s">
        <v>1183</v>
      </c>
      <c r="C532" s="42" t="s">
        <v>1135</v>
      </c>
      <c r="D532" s="17">
        <v>3859</v>
      </c>
      <c r="E532" s="39">
        <v>11</v>
      </c>
      <c r="F532" s="49">
        <v>285.04793988079803</v>
      </c>
    </row>
    <row r="533" spans="1:6" x14ac:dyDescent="0.3">
      <c r="A533" s="8" t="s">
        <v>1184</v>
      </c>
      <c r="B533" s="11" t="s">
        <v>1185</v>
      </c>
      <c r="C533" s="42" t="s">
        <v>1135</v>
      </c>
      <c r="D533" s="17">
        <v>3114</v>
      </c>
      <c r="E533" s="39">
        <v>3</v>
      </c>
      <c r="F533" s="49">
        <v>96.339113680154099</v>
      </c>
    </row>
    <row r="534" spans="1:6" x14ac:dyDescent="0.3">
      <c r="A534" s="8" t="s">
        <v>1186</v>
      </c>
      <c r="B534" s="11" t="s">
        <v>1187</v>
      </c>
      <c r="C534" s="42" t="s">
        <v>1135</v>
      </c>
      <c r="D534" s="17">
        <v>2973</v>
      </c>
      <c r="E534" s="39">
        <v>9</v>
      </c>
      <c r="F534" s="49">
        <v>302.72452068617599</v>
      </c>
    </row>
    <row r="535" spans="1:6" x14ac:dyDescent="0.3">
      <c r="A535" s="8" t="s">
        <v>1188</v>
      </c>
      <c r="B535" s="11" t="s">
        <v>1189</v>
      </c>
      <c r="C535" s="42" t="s">
        <v>1135</v>
      </c>
      <c r="D535" s="17">
        <v>2587</v>
      </c>
      <c r="E535" s="39">
        <v>2</v>
      </c>
      <c r="F535" s="49">
        <v>77.309625048318495</v>
      </c>
    </row>
    <row r="536" spans="1:6" x14ac:dyDescent="0.3">
      <c r="A536" s="8" t="s">
        <v>1190</v>
      </c>
      <c r="B536" s="11" t="s">
        <v>1191</v>
      </c>
      <c r="C536" s="42" t="s">
        <v>1135</v>
      </c>
      <c r="D536" s="17">
        <v>4374</v>
      </c>
      <c r="E536" s="39">
        <v>9</v>
      </c>
      <c r="F536" s="49">
        <v>205.76131687242801</v>
      </c>
    </row>
    <row r="537" spans="1:6" x14ac:dyDescent="0.3">
      <c r="A537" s="8" t="s">
        <v>1192</v>
      </c>
      <c r="B537" s="11" t="s">
        <v>1193</v>
      </c>
      <c r="C537" s="42" t="s">
        <v>1135</v>
      </c>
      <c r="D537" s="17">
        <v>2539</v>
      </c>
      <c r="E537" s="39">
        <v>5</v>
      </c>
      <c r="F537" s="49">
        <v>196.92792437967699</v>
      </c>
    </row>
    <row r="538" spans="1:6" x14ac:dyDescent="0.3">
      <c r="A538" s="8" t="s">
        <v>1194</v>
      </c>
      <c r="B538" s="11" t="s">
        <v>1195</v>
      </c>
      <c r="C538" s="42" t="s">
        <v>1135</v>
      </c>
      <c r="D538" s="17">
        <v>3574</v>
      </c>
      <c r="E538" s="39">
        <v>13</v>
      </c>
      <c r="F538" s="49">
        <v>363.73810856183502</v>
      </c>
    </row>
    <row r="539" spans="1:6" x14ac:dyDescent="0.3">
      <c r="A539" s="8" t="s">
        <v>1196</v>
      </c>
      <c r="B539" s="11" t="s">
        <v>1197</v>
      </c>
      <c r="C539" s="42" t="s">
        <v>1135</v>
      </c>
      <c r="D539" s="17">
        <v>3454</v>
      </c>
      <c r="E539" s="39">
        <v>8</v>
      </c>
      <c r="F539" s="49">
        <v>231.61551823972201</v>
      </c>
    </row>
    <row r="540" spans="1:6" x14ac:dyDescent="0.3">
      <c r="A540" s="8" t="s">
        <v>1198</v>
      </c>
      <c r="B540" s="11" t="s">
        <v>1199</v>
      </c>
      <c r="C540" s="42" t="s">
        <v>1135</v>
      </c>
      <c r="D540" s="17">
        <v>3017</v>
      </c>
      <c r="E540" s="39">
        <v>9</v>
      </c>
      <c r="F540" s="49">
        <v>298.30957905203798</v>
      </c>
    </row>
    <row r="541" spans="1:6" x14ac:dyDescent="0.3">
      <c r="A541" s="8" t="s">
        <v>1200</v>
      </c>
      <c r="B541" s="11" t="s">
        <v>1201</v>
      </c>
      <c r="C541" s="42" t="s">
        <v>1135</v>
      </c>
      <c r="D541" s="17">
        <v>5105</v>
      </c>
      <c r="E541" s="39">
        <v>28</v>
      </c>
      <c r="F541" s="49">
        <v>548.48188050930503</v>
      </c>
    </row>
    <row r="542" spans="1:6" x14ac:dyDescent="0.3">
      <c r="A542" s="8" t="s">
        <v>1202</v>
      </c>
      <c r="B542" s="11" t="s">
        <v>1203</v>
      </c>
      <c r="C542" s="42" t="s">
        <v>1135</v>
      </c>
      <c r="D542" s="17">
        <v>2694</v>
      </c>
      <c r="E542" s="39">
        <v>12</v>
      </c>
      <c r="F542" s="49">
        <v>445.43429844098</v>
      </c>
    </row>
    <row r="543" spans="1:6" x14ac:dyDescent="0.3">
      <c r="A543" s="8" t="s">
        <v>1204</v>
      </c>
      <c r="B543" s="11" t="s">
        <v>1205</v>
      </c>
      <c r="C543" s="42" t="s">
        <v>1135</v>
      </c>
      <c r="D543" s="17">
        <v>3880</v>
      </c>
      <c r="E543" s="39">
        <v>11</v>
      </c>
      <c r="F543" s="49">
        <v>283.50515463917498</v>
      </c>
    </row>
    <row r="544" spans="1:6" x14ac:dyDescent="0.3">
      <c r="A544" s="8" t="s">
        <v>1206</v>
      </c>
      <c r="B544" s="11" t="s">
        <v>1207</v>
      </c>
      <c r="C544" s="42" t="s">
        <v>1135</v>
      </c>
      <c r="D544" s="17">
        <v>2804</v>
      </c>
      <c r="E544" s="39">
        <v>8</v>
      </c>
      <c r="F544" s="49">
        <v>285.30670470756098</v>
      </c>
    </row>
    <row r="545" spans="1:6" x14ac:dyDescent="0.3">
      <c r="A545" s="8" t="s">
        <v>1208</v>
      </c>
      <c r="B545" s="11" t="s">
        <v>1209</v>
      </c>
      <c r="C545" s="42" t="s">
        <v>1135</v>
      </c>
      <c r="D545" s="17">
        <v>2906</v>
      </c>
      <c r="E545" s="39">
        <v>4</v>
      </c>
      <c r="F545" s="49">
        <v>137.64624913971099</v>
      </c>
    </row>
    <row r="546" spans="1:6" x14ac:dyDescent="0.3">
      <c r="A546" s="8" t="s">
        <v>1210</v>
      </c>
      <c r="B546" s="11" t="s">
        <v>1211</v>
      </c>
      <c r="C546" s="42" t="s">
        <v>1135</v>
      </c>
      <c r="D546" s="17">
        <v>6531</v>
      </c>
      <c r="E546" s="39">
        <v>27</v>
      </c>
      <c r="F546" s="49">
        <v>413.41295360587998</v>
      </c>
    </row>
    <row r="547" spans="1:6" x14ac:dyDescent="0.3">
      <c r="A547" s="8" t="s">
        <v>1212</v>
      </c>
      <c r="B547" s="11" t="s">
        <v>1213</v>
      </c>
      <c r="C547" s="42" t="s">
        <v>1135</v>
      </c>
      <c r="D547" s="17">
        <v>4481</v>
      </c>
      <c r="E547" s="39">
        <v>11</v>
      </c>
      <c r="F547" s="49">
        <v>245.480919437626</v>
      </c>
    </row>
    <row r="548" spans="1:6" x14ac:dyDescent="0.3">
      <c r="A548" s="8" t="s">
        <v>1214</v>
      </c>
      <c r="B548" s="11" t="s">
        <v>1215</v>
      </c>
      <c r="C548" s="42" t="s">
        <v>1135</v>
      </c>
      <c r="D548" s="17">
        <v>3078</v>
      </c>
      <c r="E548" s="39">
        <v>18</v>
      </c>
      <c r="F548" s="49">
        <v>584.79532163742704</v>
      </c>
    </row>
    <row r="549" spans="1:6" x14ac:dyDescent="0.3">
      <c r="A549" s="8" t="s">
        <v>1216</v>
      </c>
      <c r="B549" s="11" t="s">
        <v>1217</v>
      </c>
      <c r="C549" s="42" t="s">
        <v>1135</v>
      </c>
      <c r="D549" s="17">
        <v>3707</v>
      </c>
      <c r="E549" s="39">
        <v>4</v>
      </c>
      <c r="F549" s="49">
        <v>107.90396547073099</v>
      </c>
    </row>
    <row r="550" spans="1:6" x14ac:dyDescent="0.3">
      <c r="A550" s="8" t="s">
        <v>1218</v>
      </c>
      <c r="B550" s="11" t="s">
        <v>1219</v>
      </c>
      <c r="C550" s="42" t="s">
        <v>1135</v>
      </c>
      <c r="D550" s="17">
        <v>4142</v>
      </c>
      <c r="E550" s="39">
        <v>15</v>
      </c>
      <c r="F550" s="49">
        <v>362.14389183969098</v>
      </c>
    </row>
    <row r="551" spans="1:6" x14ac:dyDescent="0.3">
      <c r="A551" s="8" t="s">
        <v>1220</v>
      </c>
      <c r="B551" s="11" t="s">
        <v>1221</v>
      </c>
      <c r="C551" s="42" t="s">
        <v>1135</v>
      </c>
      <c r="D551" s="17">
        <v>2602</v>
      </c>
      <c r="E551" s="39">
        <v>3</v>
      </c>
      <c r="F551" s="49">
        <v>115.29592621060701</v>
      </c>
    </row>
    <row r="552" spans="1:6" x14ac:dyDescent="0.3">
      <c r="A552" s="8" t="s">
        <v>1222</v>
      </c>
      <c r="B552" s="11" t="s">
        <v>1223</v>
      </c>
      <c r="C552" s="42" t="s">
        <v>1135</v>
      </c>
      <c r="D552" s="17">
        <v>2777</v>
      </c>
      <c r="E552" s="39">
        <v>14</v>
      </c>
      <c r="F552" s="49">
        <v>504.14115952466699</v>
      </c>
    </row>
    <row r="553" spans="1:6" x14ac:dyDescent="0.3">
      <c r="A553" s="8" t="s">
        <v>1224</v>
      </c>
      <c r="B553" s="11" t="s">
        <v>1225</v>
      </c>
      <c r="C553" s="42" t="s">
        <v>1135</v>
      </c>
      <c r="D553" s="17">
        <v>4637</v>
      </c>
      <c r="E553" s="39">
        <v>14</v>
      </c>
      <c r="F553" s="49">
        <v>301.91934440370898</v>
      </c>
    </row>
    <row r="554" spans="1:6" x14ac:dyDescent="0.3">
      <c r="A554" s="8" t="s">
        <v>1226</v>
      </c>
      <c r="B554" s="11" t="s">
        <v>1227</v>
      </c>
      <c r="C554" s="42" t="s">
        <v>1135</v>
      </c>
      <c r="D554" s="17">
        <v>3376</v>
      </c>
      <c r="E554" s="39">
        <v>22</v>
      </c>
      <c r="F554" s="49">
        <v>651.65876777251196</v>
      </c>
    </row>
    <row r="555" spans="1:6" x14ac:dyDescent="0.3">
      <c r="A555" s="8" t="s">
        <v>1228</v>
      </c>
      <c r="B555" s="11" t="s">
        <v>1229</v>
      </c>
      <c r="C555" s="42" t="s">
        <v>1135</v>
      </c>
      <c r="D555" s="17">
        <v>2883</v>
      </c>
      <c r="E555" s="39">
        <v>9</v>
      </c>
      <c r="F555" s="49">
        <v>312.17481789802298</v>
      </c>
    </row>
    <row r="556" spans="1:6" x14ac:dyDescent="0.3">
      <c r="A556" s="8" t="s">
        <v>1230</v>
      </c>
      <c r="B556" s="11" t="s">
        <v>1231</v>
      </c>
      <c r="C556" s="42" t="s">
        <v>1135</v>
      </c>
      <c r="D556" s="17">
        <v>2851</v>
      </c>
      <c r="E556" s="39">
        <v>6</v>
      </c>
      <c r="F556" s="49">
        <v>210.452472816556</v>
      </c>
    </row>
    <row r="557" spans="1:6" x14ac:dyDescent="0.3">
      <c r="A557" s="8" t="s">
        <v>1232</v>
      </c>
      <c r="B557" s="11" t="s">
        <v>1233</v>
      </c>
      <c r="C557" s="42" t="s">
        <v>1135</v>
      </c>
      <c r="D557" s="17">
        <v>2528</v>
      </c>
      <c r="E557" s="39">
        <v>1</v>
      </c>
      <c r="F557" s="49">
        <v>39.556962025316501</v>
      </c>
    </row>
    <row r="558" spans="1:6" x14ac:dyDescent="0.3">
      <c r="A558" s="8" t="s">
        <v>1234</v>
      </c>
      <c r="B558" s="11" t="s">
        <v>1235</v>
      </c>
      <c r="C558" s="42" t="s">
        <v>1135</v>
      </c>
      <c r="D558" s="17">
        <v>2898</v>
      </c>
      <c r="E558" s="39">
        <v>7</v>
      </c>
      <c r="F558" s="49">
        <v>241.545893719807</v>
      </c>
    </row>
    <row r="559" spans="1:6" x14ac:dyDescent="0.3">
      <c r="A559" s="8" t="s">
        <v>1236</v>
      </c>
      <c r="B559" s="11" t="s">
        <v>1237</v>
      </c>
      <c r="C559" s="42" t="s">
        <v>1135</v>
      </c>
      <c r="D559" s="17">
        <v>3022</v>
      </c>
      <c r="E559" s="39">
        <v>7</v>
      </c>
      <c r="F559" s="49">
        <v>231.63467902051599</v>
      </c>
    </row>
    <row r="560" spans="1:6" x14ac:dyDescent="0.3">
      <c r="A560" s="8" t="s">
        <v>1238</v>
      </c>
      <c r="B560" s="11" t="s">
        <v>1239</v>
      </c>
      <c r="C560" s="42" t="s">
        <v>1135</v>
      </c>
      <c r="D560" s="17">
        <v>4687</v>
      </c>
      <c r="E560" s="39">
        <v>5</v>
      </c>
      <c r="F560" s="49">
        <v>106.678045658204</v>
      </c>
    </row>
    <row r="561" spans="1:6" x14ac:dyDescent="0.3">
      <c r="A561" s="8" t="s">
        <v>1240</v>
      </c>
      <c r="B561" s="11" t="s">
        <v>1241</v>
      </c>
      <c r="C561" s="42" t="s">
        <v>1135</v>
      </c>
      <c r="D561" s="17">
        <v>3169</v>
      </c>
      <c r="E561" s="39">
        <v>6</v>
      </c>
      <c r="F561" s="49">
        <v>189.334174818555</v>
      </c>
    </row>
    <row r="562" spans="1:6" x14ac:dyDescent="0.3">
      <c r="A562" s="8" t="s">
        <v>1242</v>
      </c>
      <c r="B562" s="11" t="s">
        <v>1243</v>
      </c>
      <c r="C562" s="42" t="s">
        <v>1135</v>
      </c>
      <c r="D562" s="17">
        <v>5486</v>
      </c>
      <c r="E562" s="39">
        <v>7</v>
      </c>
      <c r="F562" s="49">
        <v>127.59752096245001</v>
      </c>
    </row>
    <row r="563" spans="1:6" x14ac:dyDescent="0.3">
      <c r="A563" s="8" t="s">
        <v>1244</v>
      </c>
      <c r="B563" s="11" t="s">
        <v>1245</v>
      </c>
      <c r="C563" s="42" t="s">
        <v>1135</v>
      </c>
      <c r="D563" s="17">
        <v>3711</v>
      </c>
      <c r="E563" s="39">
        <v>16</v>
      </c>
      <c r="F563" s="49">
        <v>431.15063325249298</v>
      </c>
    </row>
    <row r="564" spans="1:6" x14ac:dyDescent="0.3">
      <c r="A564" s="8" t="s">
        <v>1246</v>
      </c>
      <c r="B564" s="11" t="s">
        <v>1247</v>
      </c>
      <c r="C564" s="42" t="s">
        <v>1135</v>
      </c>
      <c r="D564" s="17">
        <v>2965</v>
      </c>
      <c r="E564" s="39">
        <v>13</v>
      </c>
      <c r="F564" s="49">
        <v>438.44856661045498</v>
      </c>
    </row>
    <row r="565" spans="1:6" x14ac:dyDescent="0.3">
      <c r="A565" s="8" t="s">
        <v>1248</v>
      </c>
      <c r="B565" s="11" t="s">
        <v>1249</v>
      </c>
      <c r="C565" s="42" t="s">
        <v>1135</v>
      </c>
      <c r="D565" s="17">
        <v>4338</v>
      </c>
      <c r="E565" s="39">
        <v>13</v>
      </c>
      <c r="F565" s="49">
        <v>299.67727063162698</v>
      </c>
    </row>
    <row r="566" spans="1:6" x14ac:dyDescent="0.3">
      <c r="A566" s="8" t="s">
        <v>1250</v>
      </c>
      <c r="B566" s="11" t="s">
        <v>1251</v>
      </c>
      <c r="C566" s="42" t="s">
        <v>1135</v>
      </c>
      <c r="D566" s="17">
        <v>3737</v>
      </c>
      <c r="E566" s="39">
        <v>9</v>
      </c>
      <c r="F566" s="49">
        <v>240.83489430024099</v>
      </c>
    </row>
    <row r="567" spans="1:6" x14ac:dyDescent="0.3">
      <c r="A567" s="8" t="s">
        <v>1252</v>
      </c>
      <c r="B567" s="11" t="s">
        <v>1253</v>
      </c>
      <c r="C567" s="42" t="s">
        <v>1135</v>
      </c>
      <c r="D567" s="17">
        <v>3268</v>
      </c>
      <c r="E567" s="39">
        <v>7</v>
      </c>
      <c r="F567" s="49">
        <v>214.19828641370901</v>
      </c>
    </row>
    <row r="568" spans="1:6" x14ac:dyDescent="0.3">
      <c r="A568" s="8" t="s">
        <v>1254</v>
      </c>
      <c r="B568" s="11" t="s">
        <v>1255</v>
      </c>
      <c r="C568" s="42" t="s">
        <v>1135</v>
      </c>
      <c r="D568" s="17">
        <v>4251</v>
      </c>
      <c r="E568" s="39">
        <v>9</v>
      </c>
      <c r="F568" s="49">
        <v>211.71489061397301</v>
      </c>
    </row>
    <row r="569" spans="1:6" x14ac:dyDescent="0.3">
      <c r="A569" s="10" t="s">
        <v>1256</v>
      </c>
      <c r="B569" s="11" t="s">
        <v>1257</v>
      </c>
      <c r="C569" s="42" t="s">
        <v>1135</v>
      </c>
      <c r="D569" s="17">
        <v>4117</v>
      </c>
      <c r="E569" s="37">
        <v>16</v>
      </c>
      <c r="F569" s="46">
        <v>388.63249939276199</v>
      </c>
    </row>
    <row r="570" spans="1:6" x14ac:dyDescent="0.3">
      <c r="A570" s="8" t="s">
        <v>1258</v>
      </c>
      <c r="B570" s="11" t="s">
        <v>1259</v>
      </c>
      <c r="C570" s="42" t="s">
        <v>1135</v>
      </c>
      <c r="D570" s="17">
        <v>4298</v>
      </c>
      <c r="E570" s="39">
        <v>9</v>
      </c>
      <c r="F570" s="49">
        <v>209.39972080037199</v>
      </c>
    </row>
    <row r="571" spans="1:6" x14ac:dyDescent="0.3">
      <c r="A571" s="8" t="s">
        <v>1260</v>
      </c>
      <c r="B571" s="11" t="s">
        <v>1261</v>
      </c>
      <c r="C571" s="42" t="s">
        <v>1135</v>
      </c>
      <c r="D571" s="17">
        <v>2151</v>
      </c>
      <c r="E571" s="39">
        <v>10</v>
      </c>
      <c r="F571" s="49">
        <v>464.90004649000502</v>
      </c>
    </row>
    <row r="572" spans="1:6" x14ac:dyDescent="0.3">
      <c r="A572" s="8" t="s">
        <v>1262</v>
      </c>
      <c r="B572" s="11" t="s">
        <v>1263</v>
      </c>
      <c r="C572" s="42" t="s">
        <v>1135</v>
      </c>
      <c r="D572" s="17">
        <v>4331</v>
      </c>
      <c r="E572" s="39">
        <v>8</v>
      </c>
      <c r="F572" s="49">
        <v>184.714846455784</v>
      </c>
    </row>
    <row r="573" spans="1:6" x14ac:dyDescent="0.3">
      <c r="A573" s="8" t="s">
        <v>1264</v>
      </c>
      <c r="B573" s="11" t="s">
        <v>1265</v>
      </c>
      <c r="C573" s="42" t="s">
        <v>1135</v>
      </c>
      <c r="D573" s="17">
        <v>3228</v>
      </c>
      <c r="E573" s="39">
        <v>13</v>
      </c>
      <c r="F573" s="49">
        <v>402.72614622057</v>
      </c>
    </row>
    <row r="574" spans="1:6" x14ac:dyDescent="0.3">
      <c r="A574" s="8" t="s">
        <v>1266</v>
      </c>
      <c r="B574" s="11" t="s">
        <v>1267</v>
      </c>
      <c r="C574" s="42" t="s">
        <v>1135</v>
      </c>
      <c r="D574" s="17">
        <v>3321</v>
      </c>
      <c r="E574" s="39">
        <v>8</v>
      </c>
      <c r="F574" s="49">
        <v>240.89129780186701</v>
      </c>
    </row>
    <row r="575" spans="1:6" x14ac:dyDescent="0.3">
      <c r="A575" s="8" t="s">
        <v>1268</v>
      </c>
      <c r="B575" s="11" t="s">
        <v>1269</v>
      </c>
      <c r="C575" s="42" t="s">
        <v>1135</v>
      </c>
      <c r="D575" s="17">
        <v>4936</v>
      </c>
      <c r="E575" s="39">
        <v>9</v>
      </c>
      <c r="F575" s="49">
        <v>182.333873581848</v>
      </c>
    </row>
    <row r="576" spans="1:6" x14ac:dyDescent="0.3">
      <c r="A576" s="8" t="s">
        <v>1270</v>
      </c>
      <c r="B576" s="11" t="s">
        <v>1271</v>
      </c>
      <c r="C576" s="42" t="s">
        <v>1135</v>
      </c>
      <c r="D576" s="17">
        <v>2700</v>
      </c>
      <c r="E576" s="39">
        <v>29</v>
      </c>
      <c r="F576" s="49">
        <v>1074.07407407407</v>
      </c>
    </row>
    <row r="577" spans="1:6" x14ac:dyDescent="0.3">
      <c r="A577" s="8" t="s">
        <v>1272</v>
      </c>
      <c r="B577" s="11" t="s">
        <v>1273</v>
      </c>
      <c r="C577" s="42" t="s">
        <v>1135</v>
      </c>
      <c r="D577" s="17">
        <v>3667</v>
      </c>
      <c r="E577" s="39">
        <v>8</v>
      </c>
      <c r="F577" s="49">
        <v>218.16198527406601</v>
      </c>
    </row>
    <row r="578" spans="1:6" x14ac:dyDescent="0.3">
      <c r="A578" s="8" t="s">
        <v>1274</v>
      </c>
      <c r="B578" s="11" t="s">
        <v>1275</v>
      </c>
      <c r="C578" s="42" t="s">
        <v>1135</v>
      </c>
      <c r="D578" s="17">
        <v>2180</v>
      </c>
      <c r="E578" s="39">
        <v>5</v>
      </c>
      <c r="F578" s="49">
        <v>229.35779816513801</v>
      </c>
    </row>
    <row r="579" spans="1:6" x14ac:dyDescent="0.3">
      <c r="A579" s="8" t="s">
        <v>1276</v>
      </c>
      <c r="B579" s="11" t="s">
        <v>1277</v>
      </c>
      <c r="C579" s="42" t="s">
        <v>1135</v>
      </c>
      <c r="D579" s="17">
        <v>2001</v>
      </c>
      <c r="E579" s="39">
        <v>5</v>
      </c>
      <c r="F579" s="49">
        <v>249.875062468766</v>
      </c>
    </row>
    <row r="580" spans="1:6" x14ac:dyDescent="0.3">
      <c r="A580" s="8" t="s">
        <v>1278</v>
      </c>
      <c r="B580" s="11" t="s">
        <v>1279</v>
      </c>
      <c r="C580" s="42" t="s">
        <v>1135</v>
      </c>
      <c r="D580" s="17">
        <v>2716</v>
      </c>
      <c r="E580" s="39">
        <v>7</v>
      </c>
      <c r="F580" s="49">
        <v>257.73195876288702</v>
      </c>
    </row>
    <row r="581" spans="1:6" x14ac:dyDescent="0.3">
      <c r="A581" s="8" t="s">
        <v>1280</v>
      </c>
      <c r="B581" s="11" t="s">
        <v>1281</v>
      </c>
      <c r="C581" s="42" t="s">
        <v>1135</v>
      </c>
      <c r="D581" s="17">
        <v>4441</v>
      </c>
      <c r="E581" s="39">
        <v>15</v>
      </c>
      <c r="F581" s="49">
        <v>337.76176536816001</v>
      </c>
    </row>
    <row r="582" spans="1:6" x14ac:dyDescent="0.3">
      <c r="A582" s="8" t="s">
        <v>1282</v>
      </c>
      <c r="B582" s="11" t="s">
        <v>1283</v>
      </c>
      <c r="C582" s="42" t="s">
        <v>1135</v>
      </c>
      <c r="D582" s="17">
        <v>3286</v>
      </c>
      <c r="E582" s="39">
        <v>10</v>
      </c>
      <c r="F582" s="49">
        <v>304.32136335970802</v>
      </c>
    </row>
    <row r="583" spans="1:6" x14ac:dyDescent="0.3">
      <c r="A583" s="8" t="s">
        <v>1284</v>
      </c>
      <c r="B583" s="11" t="s">
        <v>1285</v>
      </c>
      <c r="C583" s="42" t="s">
        <v>1135</v>
      </c>
      <c r="D583" s="17">
        <v>4624</v>
      </c>
      <c r="E583" s="39">
        <v>18</v>
      </c>
      <c r="F583" s="49">
        <v>389.27335640138398</v>
      </c>
    </row>
    <row r="584" spans="1:6" x14ac:dyDescent="0.3">
      <c r="A584" s="8" t="s">
        <v>1286</v>
      </c>
      <c r="B584" s="11" t="s">
        <v>1287</v>
      </c>
      <c r="C584" s="42" t="s">
        <v>1135</v>
      </c>
      <c r="D584" s="17">
        <v>4473</v>
      </c>
      <c r="E584" s="39">
        <v>14</v>
      </c>
      <c r="F584" s="49">
        <v>312.98904538341202</v>
      </c>
    </row>
    <row r="585" spans="1:6" x14ac:dyDescent="0.3">
      <c r="A585" s="8" t="s">
        <v>1288</v>
      </c>
      <c r="B585" s="11" t="s">
        <v>1289</v>
      </c>
      <c r="C585" s="42" t="s">
        <v>1135</v>
      </c>
      <c r="D585" s="17">
        <v>2489</v>
      </c>
      <c r="E585" s="39">
        <v>9</v>
      </c>
      <c r="F585" s="49">
        <v>361.59100040176799</v>
      </c>
    </row>
    <row r="586" spans="1:6" x14ac:dyDescent="0.3">
      <c r="A586" s="8" t="s">
        <v>1290</v>
      </c>
      <c r="B586" s="11" t="s">
        <v>1291</v>
      </c>
      <c r="C586" s="42" t="s">
        <v>1135</v>
      </c>
      <c r="D586" s="17">
        <v>3439</v>
      </c>
      <c r="E586" s="39">
        <v>10</v>
      </c>
      <c r="F586" s="49">
        <v>290.78220412910701</v>
      </c>
    </row>
    <row r="587" spans="1:6" x14ac:dyDescent="0.3">
      <c r="A587" s="10" t="s">
        <v>1292</v>
      </c>
      <c r="B587" s="11" t="s">
        <v>1293</v>
      </c>
      <c r="C587" s="42" t="s">
        <v>1135</v>
      </c>
      <c r="D587" s="17">
        <v>3001</v>
      </c>
      <c r="E587" s="37">
        <v>12</v>
      </c>
      <c r="F587" s="46">
        <v>399.866711096301</v>
      </c>
    </row>
    <row r="588" spans="1:6" x14ac:dyDescent="0.3">
      <c r="A588" s="8" t="s">
        <v>1294</v>
      </c>
      <c r="B588" s="11" t="s">
        <v>1295</v>
      </c>
      <c r="C588" s="42" t="s">
        <v>1135</v>
      </c>
      <c r="D588" s="17">
        <v>3733</v>
      </c>
      <c r="E588" s="39">
        <v>11</v>
      </c>
      <c r="F588" s="49">
        <v>294.66916688990102</v>
      </c>
    </row>
    <row r="589" spans="1:6" x14ac:dyDescent="0.3">
      <c r="A589" s="8" t="s">
        <v>1296</v>
      </c>
      <c r="B589" s="11" t="s">
        <v>1297</v>
      </c>
      <c r="C589" s="42" t="s">
        <v>1135</v>
      </c>
      <c r="D589" s="17">
        <v>2602</v>
      </c>
      <c r="E589" s="39">
        <v>4</v>
      </c>
      <c r="F589" s="49">
        <v>153.72790161414301</v>
      </c>
    </row>
    <row r="590" spans="1:6" x14ac:dyDescent="0.3">
      <c r="A590" s="8" t="s">
        <v>1298</v>
      </c>
      <c r="B590" s="11" t="s">
        <v>1299</v>
      </c>
      <c r="C590" s="42" t="s">
        <v>1135</v>
      </c>
      <c r="D590" s="17">
        <v>3030</v>
      </c>
      <c r="E590" s="39">
        <v>7</v>
      </c>
      <c r="F590" s="49">
        <v>231.023102310231</v>
      </c>
    </row>
    <row r="591" spans="1:6" x14ac:dyDescent="0.3">
      <c r="A591" s="8" t="s">
        <v>1300</v>
      </c>
      <c r="B591" s="11" t="s">
        <v>1301</v>
      </c>
      <c r="C591" s="42" t="s">
        <v>1135</v>
      </c>
      <c r="D591" s="17">
        <v>5429</v>
      </c>
      <c r="E591" s="39">
        <v>8</v>
      </c>
      <c r="F591" s="49">
        <v>147.35678762203</v>
      </c>
    </row>
    <row r="592" spans="1:6" x14ac:dyDescent="0.3">
      <c r="A592" s="8" t="s">
        <v>1302</v>
      </c>
      <c r="B592" s="11" t="s">
        <v>1303</v>
      </c>
      <c r="C592" s="42" t="s">
        <v>1135</v>
      </c>
      <c r="D592" s="17">
        <v>4184</v>
      </c>
      <c r="E592" s="39">
        <v>8</v>
      </c>
      <c r="F592" s="49">
        <v>191.20458891013399</v>
      </c>
    </row>
    <row r="593" spans="1:6" x14ac:dyDescent="0.3">
      <c r="A593" s="8" t="s">
        <v>1304</v>
      </c>
      <c r="B593" s="11" t="s">
        <v>1305</v>
      </c>
      <c r="C593" s="42" t="s">
        <v>1135</v>
      </c>
      <c r="D593" s="17">
        <v>2544</v>
      </c>
      <c r="E593" s="39">
        <v>7</v>
      </c>
      <c r="F593" s="49">
        <v>275.15723270440202</v>
      </c>
    </row>
    <row r="594" spans="1:6" x14ac:dyDescent="0.3">
      <c r="A594" s="8" t="s">
        <v>1306</v>
      </c>
      <c r="B594" s="11" t="s">
        <v>1307</v>
      </c>
      <c r="C594" s="42" t="s">
        <v>1135</v>
      </c>
      <c r="D594" s="17">
        <v>4152</v>
      </c>
      <c r="E594" s="39">
        <v>9</v>
      </c>
      <c r="F594" s="49">
        <v>216.76300578034699</v>
      </c>
    </row>
    <row r="595" spans="1:6" x14ac:dyDescent="0.3">
      <c r="A595" s="8" t="s">
        <v>1308</v>
      </c>
      <c r="B595" s="11" t="s">
        <v>1309</v>
      </c>
      <c r="C595" s="42" t="s">
        <v>1135</v>
      </c>
      <c r="D595" s="17">
        <v>2941</v>
      </c>
      <c r="E595" s="39">
        <v>8</v>
      </c>
      <c r="F595" s="49">
        <v>272.01632097925898</v>
      </c>
    </row>
    <row r="596" spans="1:6" x14ac:dyDescent="0.3">
      <c r="A596" s="8" t="s">
        <v>1310</v>
      </c>
      <c r="B596" s="11" t="s">
        <v>1311</v>
      </c>
      <c r="C596" s="42" t="s">
        <v>1135</v>
      </c>
      <c r="D596" s="17">
        <v>4102</v>
      </c>
      <c r="E596" s="39">
        <v>18</v>
      </c>
      <c r="F596" s="49">
        <v>438.810336421258</v>
      </c>
    </row>
    <row r="597" spans="1:6" x14ac:dyDescent="0.3">
      <c r="A597" s="8" t="s">
        <v>1312</v>
      </c>
      <c r="B597" s="11" t="s">
        <v>1313</v>
      </c>
      <c r="C597" s="42" t="s">
        <v>1135</v>
      </c>
      <c r="D597" s="17">
        <v>3162</v>
      </c>
      <c r="E597" s="39">
        <v>5</v>
      </c>
      <c r="F597" s="49">
        <v>158.127767235927</v>
      </c>
    </row>
    <row r="598" spans="1:6" x14ac:dyDescent="0.3">
      <c r="A598" s="8" t="s">
        <v>1314</v>
      </c>
      <c r="B598" s="11" t="s">
        <v>1315</v>
      </c>
      <c r="C598" s="42" t="s">
        <v>1135</v>
      </c>
      <c r="D598" s="17">
        <v>3856</v>
      </c>
      <c r="E598" s="39">
        <v>15</v>
      </c>
      <c r="F598" s="49">
        <v>389.00414937759302</v>
      </c>
    </row>
    <row r="599" spans="1:6" x14ac:dyDescent="0.3">
      <c r="A599" s="8" t="s">
        <v>1316</v>
      </c>
      <c r="B599" s="11" t="s">
        <v>1317</v>
      </c>
      <c r="C599" s="42" t="s">
        <v>1135</v>
      </c>
      <c r="D599" s="17">
        <v>2940</v>
      </c>
      <c r="E599" s="39">
        <v>6</v>
      </c>
      <c r="F599" s="49">
        <v>204.08163265306101</v>
      </c>
    </row>
    <row r="600" spans="1:6" x14ac:dyDescent="0.3">
      <c r="A600" s="8" t="s">
        <v>1318</v>
      </c>
      <c r="B600" s="11" t="s">
        <v>1319</v>
      </c>
      <c r="C600" s="42" t="s">
        <v>1135</v>
      </c>
      <c r="D600" s="17">
        <v>2245</v>
      </c>
      <c r="E600" s="39">
        <v>8</v>
      </c>
      <c r="F600" s="49">
        <v>356.347438752784</v>
      </c>
    </row>
    <row r="601" spans="1:6" x14ac:dyDescent="0.3">
      <c r="A601" s="8" t="s">
        <v>1320</v>
      </c>
      <c r="B601" s="11" t="s">
        <v>1321</v>
      </c>
      <c r="C601" s="42" t="s">
        <v>1135</v>
      </c>
      <c r="D601" s="17">
        <v>2625</v>
      </c>
      <c r="E601" s="39">
        <v>4</v>
      </c>
      <c r="F601" s="49">
        <v>152.38095238095201</v>
      </c>
    </row>
    <row r="602" spans="1:6" x14ac:dyDescent="0.3">
      <c r="A602" s="8" t="s">
        <v>1322</v>
      </c>
      <c r="B602" s="11" t="s">
        <v>1323</v>
      </c>
      <c r="C602" s="42" t="s">
        <v>1135</v>
      </c>
      <c r="D602" s="17">
        <v>4318</v>
      </c>
      <c r="E602" s="39">
        <v>8</v>
      </c>
      <c r="F602" s="49">
        <v>185.270958777212</v>
      </c>
    </row>
    <row r="603" spans="1:6" x14ac:dyDescent="0.3">
      <c r="A603" s="8" t="s">
        <v>1324</v>
      </c>
      <c r="B603" s="11" t="s">
        <v>1325</v>
      </c>
      <c r="C603" s="42" t="s">
        <v>1135</v>
      </c>
      <c r="D603" s="17">
        <v>2584</v>
      </c>
      <c r="E603" s="39">
        <v>6</v>
      </c>
      <c r="F603" s="49">
        <v>232.198142414861</v>
      </c>
    </row>
    <row r="604" spans="1:6" x14ac:dyDescent="0.3">
      <c r="A604" s="8" t="s">
        <v>1326</v>
      </c>
      <c r="B604" s="11" t="s">
        <v>1327</v>
      </c>
      <c r="C604" s="42" t="s">
        <v>1135</v>
      </c>
      <c r="D604" s="17">
        <v>4000</v>
      </c>
      <c r="E604" s="39">
        <v>5</v>
      </c>
      <c r="F604" s="49">
        <v>125</v>
      </c>
    </row>
    <row r="605" spans="1:6" x14ac:dyDescent="0.3">
      <c r="A605" s="8" t="s">
        <v>1328</v>
      </c>
      <c r="B605" s="11" t="s">
        <v>1329</v>
      </c>
      <c r="C605" s="42" t="s">
        <v>1135</v>
      </c>
      <c r="D605" s="17">
        <v>5978</v>
      </c>
      <c r="E605" s="39">
        <v>6</v>
      </c>
      <c r="F605" s="49">
        <v>100.368016058883</v>
      </c>
    </row>
    <row r="606" spans="1:6" x14ac:dyDescent="0.3">
      <c r="A606" s="8" t="s">
        <v>1330</v>
      </c>
      <c r="B606" s="11" t="s">
        <v>1331</v>
      </c>
      <c r="C606" s="42" t="s">
        <v>1135</v>
      </c>
      <c r="D606" s="17">
        <v>4350</v>
      </c>
      <c r="E606" s="39">
        <v>3</v>
      </c>
      <c r="F606" s="49">
        <v>68.965517241379303</v>
      </c>
    </row>
    <row r="607" spans="1:6" x14ac:dyDescent="0.3">
      <c r="A607" s="8" t="s">
        <v>1332</v>
      </c>
      <c r="B607" s="11" t="s">
        <v>1333</v>
      </c>
      <c r="C607" s="42" t="s">
        <v>1135</v>
      </c>
      <c r="D607" s="17">
        <v>4540</v>
      </c>
      <c r="E607" s="39">
        <v>4</v>
      </c>
      <c r="F607" s="49">
        <v>88.105726872246706</v>
      </c>
    </row>
    <row r="608" spans="1:6" x14ac:dyDescent="0.3">
      <c r="A608" s="8" t="s">
        <v>1334</v>
      </c>
      <c r="B608" s="11" t="s">
        <v>1335</v>
      </c>
      <c r="C608" s="42" t="s">
        <v>1135</v>
      </c>
      <c r="D608" s="17">
        <v>4306</v>
      </c>
      <c r="E608" s="39">
        <v>5</v>
      </c>
      <c r="F608" s="49">
        <v>116.11704598235001</v>
      </c>
    </row>
    <row r="609" spans="1:6" x14ac:dyDescent="0.3">
      <c r="A609" s="8" t="s">
        <v>1336</v>
      </c>
      <c r="B609" s="11" t="s">
        <v>1337</v>
      </c>
      <c r="C609" s="42" t="s">
        <v>1135</v>
      </c>
      <c r="D609" s="17">
        <v>3798</v>
      </c>
      <c r="E609" s="39">
        <v>8</v>
      </c>
      <c r="F609" s="49">
        <v>210.63717746182201</v>
      </c>
    </row>
    <row r="610" spans="1:6" x14ac:dyDescent="0.3">
      <c r="A610" s="8" t="s">
        <v>1338</v>
      </c>
      <c r="B610" s="11" t="s">
        <v>1339</v>
      </c>
      <c r="C610" s="42" t="s">
        <v>1135</v>
      </c>
      <c r="D610" s="17">
        <v>3762</v>
      </c>
      <c r="E610" s="39">
        <v>11</v>
      </c>
      <c r="F610" s="49">
        <v>292.39766081871301</v>
      </c>
    </row>
    <row r="611" spans="1:6" x14ac:dyDescent="0.3">
      <c r="A611" s="8" t="s">
        <v>1340</v>
      </c>
      <c r="B611" s="11" t="s">
        <v>1341</v>
      </c>
      <c r="C611" s="42" t="s">
        <v>1135</v>
      </c>
      <c r="D611" s="17">
        <v>4298</v>
      </c>
      <c r="E611" s="39">
        <v>11</v>
      </c>
      <c r="F611" s="49">
        <v>255.932992089344</v>
      </c>
    </row>
    <row r="612" spans="1:6" x14ac:dyDescent="0.3">
      <c r="A612" s="8" t="s">
        <v>1342</v>
      </c>
      <c r="B612" s="11" t="s">
        <v>1343</v>
      </c>
      <c r="C612" s="42" t="s">
        <v>1344</v>
      </c>
      <c r="D612" s="17">
        <v>5287</v>
      </c>
      <c r="E612" s="39">
        <v>25</v>
      </c>
      <c r="F612" s="49">
        <v>472.85795347077698</v>
      </c>
    </row>
    <row r="613" spans="1:6" x14ac:dyDescent="0.3">
      <c r="A613" s="8" t="s">
        <v>1345</v>
      </c>
      <c r="B613" s="11" t="s">
        <v>1346</v>
      </c>
      <c r="C613" s="42" t="s">
        <v>1344</v>
      </c>
      <c r="D613" s="17">
        <v>3818</v>
      </c>
      <c r="E613" s="39">
        <v>10</v>
      </c>
      <c r="F613" s="49">
        <v>261.91723415400702</v>
      </c>
    </row>
    <row r="614" spans="1:6" x14ac:dyDescent="0.3">
      <c r="A614" s="8" t="s">
        <v>1347</v>
      </c>
      <c r="B614" s="11" t="s">
        <v>1348</v>
      </c>
      <c r="C614" s="42" t="s">
        <v>1344</v>
      </c>
      <c r="D614" s="17">
        <v>5350</v>
      </c>
      <c r="E614" s="39">
        <v>35</v>
      </c>
      <c r="F614" s="49">
        <v>654.20560747663603</v>
      </c>
    </row>
    <row r="615" spans="1:6" x14ac:dyDescent="0.3">
      <c r="A615" s="8" t="s">
        <v>1349</v>
      </c>
      <c r="B615" s="11" t="s">
        <v>1350</v>
      </c>
      <c r="C615" s="42" t="s">
        <v>1344</v>
      </c>
      <c r="D615" s="17">
        <v>6663</v>
      </c>
      <c r="E615" s="39">
        <v>30</v>
      </c>
      <c r="F615" s="49">
        <v>450.24763619991</v>
      </c>
    </row>
    <row r="616" spans="1:6" x14ac:dyDescent="0.3">
      <c r="A616" s="8" t="s">
        <v>1351</v>
      </c>
      <c r="B616" s="11" t="s">
        <v>1352</v>
      </c>
      <c r="C616" s="42" t="s">
        <v>1344</v>
      </c>
      <c r="D616" s="17">
        <v>3623</v>
      </c>
      <c r="E616" s="39">
        <v>29</v>
      </c>
      <c r="F616" s="49">
        <v>800.44162296439401</v>
      </c>
    </row>
    <row r="617" spans="1:6" x14ac:dyDescent="0.3">
      <c r="A617" s="8" t="s">
        <v>1353</v>
      </c>
      <c r="B617" s="11" t="s">
        <v>1354</v>
      </c>
      <c r="C617" s="42" t="s">
        <v>1344</v>
      </c>
      <c r="D617" s="17">
        <v>3074</v>
      </c>
      <c r="E617" s="39">
        <v>19</v>
      </c>
      <c r="F617" s="49">
        <v>618.08718282368204</v>
      </c>
    </row>
    <row r="618" spans="1:6" x14ac:dyDescent="0.3">
      <c r="A618" s="8" t="s">
        <v>1355</v>
      </c>
      <c r="B618" s="11" t="s">
        <v>1356</v>
      </c>
      <c r="C618" s="42" t="s">
        <v>1344</v>
      </c>
      <c r="D618" s="17">
        <v>6352</v>
      </c>
      <c r="E618" s="39">
        <v>17</v>
      </c>
      <c r="F618" s="49">
        <v>267.63224181360198</v>
      </c>
    </row>
    <row r="619" spans="1:6" x14ac:dyDescent="0.3">
      <c r="A619" s="8" t="s">
        <v>1357</v>
      </c>
      <c r="B619" s="11" t="s">
        <v>1358</v>
      </c>
      <c r="C619" s="42" t="s">
        <v>1344</v>
      </c>
      <c r="D619" s="17">
        <v>5951</v>
      </c>
      <c r="E619" s="39">
        <v>26</v>
      </c>
      <c r="F619" s="49">
        <v>436.90136111577903</v>
      </c>
    </row>
    <row r="620" spans="1:6" x14ac:dyDescent="0.3">
      <c r="A620" s="8" t="s">
        <v>1359</v>
      </c>
      <c r="B620" s="11" t="s">
        <v>1360</v>
      </c>
      <c r="C620" s="42" t="s">
        <v>1344</v>
      </c>
      <c r="D620" s="17">
        <v>3250</v>
      </c>
      <c r="E620" s="39">
        <v>22</v>
      </c>
      <c r="F620" s="49">
        <v>676.92307692307702</v>
      </c>
    </row>
    <row r="621" spans="1:6" x14ac:dyDescent="0.3">
      <c r="A621" s="8" t="s">
        <v>1361</v>
      </c>
      <c r="B621" s="11" t="s">
        <v>1362</v>
      </c>
      <c r="C621" s="42" t="s">
        <v>1344</v>
      </c>
      <c r="D621" s="17">
        <v>4206</v>
      </c>
      <c r="E621" s="39">
        <v>10</v>
      </c>
      <c r="F621" s="49">
        <v>237.755587256301</v>
      </c>
    </row>
    <row r="622" spans="1:6" x14ac:dyDescent="0.3">
      <c r="A622" s="8" t="s">
        <v>1363</v>
      </c>
      <c r="B622" s="11" t="s">
        <v>1364</v>
      </c>
      <c r="C622" s="42" t="s">
        <v>1344</v>
      </c>
      <c r="D622" s="17">
        <v>5057</v>
      </c>
      <c r="E622" s="39">
        <v>15</v>
      </c>
      <c r="F622" s="49">
        <v>296.618548546569</v>
      </c>
    </row>
    <row r="623" spans="1:6" x14ac:dyDescent="0.3">
      <c r="A623" s="8" t="s">
        <v>1365</v>
      </c>
      <c r="B623" s="11" t="s">
        <v>1366</v>
      </c>
      <c r="C623" s="42" t="s">
        <v>1344</v>
      </c>
      <c r="D623" s="17">
        <v>5218</v>
      </c>
      <c r="E623" s="39">
        <v>32</v>
      </c>
      <c r="F623" s="49">
        <v>613.26178612495198</v>
      </c>
    </row>
    <row r="624" spans="1:6" x14ac:dyDescent="0.3">
      <c r="A624" s="8" t="s">
        <v>1367</v>
      </c>
      <c r="B624" s="11" t="s">
        <v>1368</v>
      </c>
      <c r="C624" s="42" t="s">
        <v>1344</v>
      </c>
      <c r="D624" s="17">
        <v>3293</v>
      </c>
      <c r="E624" s="39">
        <v>4</v>
      </c>
      <c r="F624" s="49">
        <v>121.469784391133</v>
      </c>
    </row>
    <row r="625" spans="1:6" x14ac:dyDescent="0.3">
      <c r="A625" s="10" t="s">
        <v>1369</v>
      </c>
      <c r="B625" s="11" t="s">
        <v>1370</v>
      </c>
      <c r="C625" s="42" t="s">
        <v>1344</v>
      </c>
      <c r="D625" s="17">
        <v>6108</v>
      </c>
      <c r="E625" s="39">
        <v>25</v>
      </c>
      <c r="F625" s="49">
        <v>409.29927963326799</v>
      </c>
    </row>
    <row r="626" spans="1:6" x14ac:dyDescent="0.3">
      <c r="A626" s="8" t="s">
        <v>1371</v>
      </c>
      <c r="B626" s="11" t="s">
        <v>1372</v>
      </c>
      <c r="C626" s="42" t="s">
        <v>1344</v>
      </c>
      <c r="D626" s="17">
        <v>6205</v>
      </c>
      <c r="E626" s="39">
        <v>17</v>
      </c>
      <c r="F626" s="49">
        <v>273.97260273972603</v>
      </c>
    </row>
    <row r="627" spans="1:6" x14ac:dyDescent="0.3">
      <c r="A627" s="8" t="s">
        <v>1373</v>
      </c>
      <c r="B627" s="11" t="s">
        <v>1374</v>
      </c>
      <c r="C627" s="42" t="s">
        <v>1344</v>
      </c>
      <c r="D627" s="17">
        <v>3471</v>
      </c>
      <c r="E627" s="39">
        <v>14</v>
      </c>
      <c r="F627" s="49">
        <v>403.341976375684</v>
      </c>
    </row>
    <row r="628" spans="1:6" x14ac:dyDescent="0.3">
      <c r="A628" s="8" t="s">
        <v>1375</v>
      </c>
      <c r="B628" s="11" t="s">
        <v>1376</v>
      </c>
      <c r="C628" s="42" t="s">
        <v>1344</v>
      </c>
      <c r="D628" s="17">
        <v>5025</v>
      </c>
      <c r="E628" s="39">
        <v>19</v>
      </c>
      <c r="F628" s="49">
        <v>378.10945273631802</v>
      </c>
    </row>
    <row r="629" spans="1:6" x14ac:dyDescent="0.3">
      <c r="A629" s="8" t="s">
        <v>1377</v>
      </c>
      <c r="B629" s="11" t="s">
        <v>1378</v>
      </c>
      <c r="C629" s="42" t="s">
        <v>1344</v>
      </c>
      <c r="D629" s="17">
        <v>3637</v>
      </c>
      <c r="E629" s="39">
        <v>24</v>
      </c>
      <c r="F629" s="49">
        <v>659.88452020896295</v>
      </c>
    </row>
    <row r="630" spans="1:6" x14ac:dyDescent="0.3">
      <c r="A630" s="8" t="s">
        <v>1379</v>
      </c>
      <c r="B630" s="11" t="s">
        <v>1380</v>
      </c>
      <c r="C630" s="42" t="s">
        <v>1344</v>
      </c>
      <c r="D630" s="17">
        <v>3411</v>
      </c>
      <c r="E630" s="39">
        <v>31</v>
      </c>
      <c r="F630" s="49">
        <v>908.82439167399605</v>
      </c>
    </row>
    <row r="631" spans="1:6" x14ac:dyDescent="0.3">
      <c r="A631" s="8" t="s">
        <v>1381</v>
      </c>
      <c r="B631" s="11" t="s">
        <v>1382</v>
      </c>
      <c r="C631" s="42" t="s">
        <v>1344</v>
      </c>
      <c r="D631" s="17">
        <v>4447</v>
      </c>
      <c r="E631" s="39">
        <v>22</v>
      </c>
      <c r="F631" s="49">
        <v>494.71553856532501</v>
      </c>
    </row>
    <row r="632" spans="1:6" x14ac:dyDescent="0.3">
      <c r="A632" s="8" t="s">
        <v>1383</v>
      </c>
      <c r="B632" s="11" t="s">
        <v>1384</v>
      </c>
      <c r="C632" s="42" t="s">
        <v>1344</v>
      </c>
      <c r="D632" s="17">
        <v>3770</v>
      </c>
      <c r="E632" s="39">
        <v>11</v>
      </c>
      <c r="F632" s="49">
        <v>291.77718832891202</v>
      </c>
    </row>
    <row r="633" spans="1:6" x14ac:dyDescent="0.3">
      <c r="A633" s="8" t="s">
        <v>1385</v>
      </c>
      <c r="B633" s="11" t="s">
        <v>1386</v>
      </c>
      <c r="C633" s="42" t="s">
        <v>1344</v>
      </c>
      <c r="D633" s="17">
        <v>4618</v>
      </c>
      <c r="E633" s="39">
        <v>14</v>
      </c>
      <c r="F633" s="49">
        <v>303.161541792984</v>
      </c>
    </row>
    <row r="634" spans="1:6" x14ac:dyDescent="0.3">
      <c r="A634" s="8" t="s">
        <v>1387</v>
      </c>
      <c r="B634" s="11" t="s">
        <v>1388</v>
      </c>
      <c r="C634" s="42" t="s">
        <v>1344</v>
      </c>
      <c r="D634" s="17">
        <v>5292</v>
      </c>
      <c r="E634" s="39">
        <v>15</v>
      </c>
      <c r="F634" s="49">
        <v>283.446712018141</v>
      </c>
    </row>
    <row r="635" spans="1:6" x14ac:dyDescent="0.3">
      <c r="A635" s="8" t="s">
        <v>1389</v>
      </c>
      <c r="B635" s="11" t="s">
        <v>1390</v>
      </c>
      <c r="C635" s="42" t="s">
        <v>1344</v>
      </c>
      <c r="D635" s="17">
        <v>5702</v>
      </c>
      <c r="E635" s="39">
        <v>15</v>
      </c>
      <c r="F635" s="49">
        <v>263.06559102069502</v>
      </c>
    </row>
    <row r="636" spans="1:6" x14ac:dyDescent="0.3">
      <c r="A636" s="8" t="s">
        <v>1391</v>
      </c>
      <c r="B636" s="11" t="s">
        <v>1392</v>
      </c>
      <c r="C636" s="42" t="s">
        <v>1344</v>
      </c>
      <c r="D636" s="17">
        <v>4606</v>
      </c>
      <c r="E636" s="39">
        <v>17</v>
      </c>
      <c r="F636" s="49">
        <v>369.08380373426002</v>
      </c>
    </row>
    <row r="637" spans="1:6" x14ac:dyDescent="0.3">
      <c r="A637" s="8" t="s">
        <v>1393</v>
      </c>
      <c r="B637" s="11" t="s">
        <v>1394</v>
      </c>
      <c r="C637" s="42" t="s">
        <v>1344</v>
      </c>
      <c r="D637" s="17">
        <v>5138</v>
      </c>
      <c r="E637" s="39">
        <v>13</v>
      </c>
      <c r="F637" s="49">
        <v>253.01673803036201</v>
      </c>
    </row>
    <row r="638" spans="1:6" x14ac:dyDescent="0.3">
      <c r="A638" s="8" t="s">
        <v>1395</v>
      </c>
      <c r="B638" s="11" t="s">
        <v>1396</v>
      </c>
      <c r="C638" s="42" t="s">
        <v>1344</v>
      </c>
      <c r="D638" s="17">
        <v>5855</v>
      </c>
      <c r="E638" s="39">
        <v>9</v>
      </c>
      <c r="F638" s="49">
        <v>153.714773697694</v>
      </c>
    </row>
    <row r="639" spans="1:6" x14ac:dyDescent="0.3">
      <c r="A639" s="8" t="s">
        <v>1397</v>
      </c>
      <c r="B639" s="11" t="s">
        <v>1398</v>
      </c>
      <c r="C639" s="42" t="s">
        <v>1344</v>
      </c>
      <c r="D639" s="17">
        <v>5899</v>
      </c>
      <c r="E639" s="39">
        <v>24</v>
      </c>
      <c r="F639" s="49">
        <v>406.84861840989998</v>
      </c>
    </row>
    <row r="640" spans="1:6" x14ac:dyDescent="0.3">
      <c r="A640" s="8" t="s">
        <v>1399</v>
      </c>
      <c r="B640" s="11" t="s">
        <v>1400</v>
      </c>
      <c r="C640" s="42" t="s">
        <v>1344</v>
      </c>
      <c r="D640" s="17">
        <v>3972</v>
      </c>
      <c r="E640" s="39">
        <v>5</v>
      </c>
      <c r="F640" s="49">
        <v>125.88116817724099</v>
      </c>
    </row>
    <row r="641" spans="1:6" x14ac:dyDescent="0.3">
      <c r="A641" s="8" t="s">
        <v>1401</v>
      </c>
      <c r="B641" s="11" t="s">
        <v>1402</v>
      </c>
      <c r="C641" s="42" t="s">
        <v>1344</v>
      </c>
      <c r="D641" s="17">
        <v>3530</v>
      </c>
      <c r="E641" s="39">
        <v>1</v>
      </c>
      <c r="F641" s="49">
        <v>28.328611898017002</v>
      </c>
    </row>
    <row r="642" spans="1:6" x14ac:dyDescent="0.3">
      <c r="A642" s="8" t="s">
        <v>1403</v>
      </c>
      <c r="B642" s="11" t="s">
        <v>1404</v>
      </c>
      <c r="C642" s="42" t="s">
        <v>1344</v>
      </c>
      <c r="D642" s="17">
        <v>4643</v>
      </c>
      <c r="E642" s="39">
        <v>7</v>
      </c>
      <c r="F642" s="49">
        <v>150.76459185871201</v>
      </c>
    </row>
    <row r="643" spans="1:6" x14ac:dyDescent="0.3">
      <c r="A643" s="8" t="s">
        <v>1405</v>
      </c>
      <c r="B643" s="11" t="s">
        <v>1406</v>
      </c>
      <c r="C643" s="42" t="s">
        <v>1344</v>
      </c>
      <c r="D643" s="17">
        <v>4534</v>
      </c>
      <c r="E643" s="39">
        <v>22</v>
      </c>
      <c r="F643" s="49">
        <v>485.22276135862398</v>
      </c>
    </row>
    <row r="644" spans="1:6" x14ac:dyDescent="0.3">
      <c r="A644" s="8" t="s">
        <v>1407</v>
      </c>
      <c r="B644" s="11" t="s">
        <v>1408</v>
      </c>
      <c r="C644" s="42" t="s">
        <v>1344</v>
      </c>
      <c r="D644" s="17">
        <v>4112</v>
      </c>
      <c r="E644" s="39">
        <v>16</v>
      </c>
      <c r="F644" s="49">
        <v>389.10505836575902</v>
      </c>
    </row>
    <row r="645" spans="1:6" x14ac:dyDescent="0.3">
      <c r="A645" s="8" t="s">
        <v>1409</v>
      </c>
      <c r="B645" s="11" t="s">
        <v>1410</v>
      </c>
      <c r="C645" s="42" t="s">
        <v>1344</v>
      </c>
      <c r="D645" s="17">
        <v>3159</v>
      </c>
      <c r="E645" s="39">
        <v>12</v>
      </c>
      <c r="F645" s="49">
        <v>379.86704653371299</v>
      </c>
    </row>
    <row r="646" spans="1:6" x14ac:dyDescent="0.3">
      <c r="A646" s="8" t="s">
        <v>1411</v>
      </c>
      <c r="B646" s="11" t="s">
        <v>1412</v>
      </c>
      <c r="C646" s="42" t="s">
        <v>1344</v>
      </c>
      <c r="D646" s="17">
        <v>5097</v>
      </c>
      <c r="E646" s="39">
        <v>19</v>
      </c>
      <c r="F646" s="49">
        <v>372.76829507553498</v>
      </c>
    </row>
    <row r="647" spans="1:6" x14ac:dyDescent="0.3">
      <c r="A647" s="8" t="s">
        <v>1413</v>
      </c>
      <c r="B647" s="11" t="s">
        <v>1414</v>
      </c>
      <c r="C647" s="42" t="s">
        <v>1344</v>
      </c>
      <c r="D647" s="17">
        <v>3538</v>
      </c>
      <c r="E647" s="39">
        <v>11</v>
      </c>
      <c r="F647" s="49">
        <v>310.91011871113602</v>
      </c>
    </row>
    <row r="648" spans="1:6" x14ac:dyDescent="0.3">
      <c r="A648" s="8" t="s">
        <v>1415</v>
      </c>
      <c r="B648" s="11" t="s">
        <v>1416</v>
      </c>
      <c r="C648" s="42" t="s">
        <v>1344</v>
      </c>
      <c r="D648" s="17">
        <v>4686</v>
      </c>
      <c r="E648" s="39">
        <v>11</v>
      </c>
      <c r="F648" s="49">
        <v>234.741784037559</v>
      </c>
    </row>
    <row r="649" spans="1:6" x14ac:dyDescent="0.3">
      <c r="A649" s="8" t="s">
        <v>1417</v>
      </c>
      <c r="B649" s="11" t="s">
        <v>1418</v>
      </c>
      <c r="C649" s="42" t="s">
        <v>1344</v>
      </c>
      <c r="D649" s="17">
        <v>2835</v>
      </c>
      <c r="E649" s="39">
        <v>7</v>
      </c>
      <c r="F649" s="49">
        <v>246.91358024691399</v>
      </c>
    </row>
    <row r="650" spans="1:6" x14ac:dyDescent="0.3">
      <c r="A650" s="8" t="s">
        <v>1419</v>
      </c>
      <c r="B650" s="11" t="s">
        <v>1420</v>
      </c>
      <c r="C650" s="42" t="s">
        <v>1344</v>
      </c>
      <c r="D650" s="17">
        <v>3792</v>
      </c>
      <c r="E650" s="39">
        <v>9</v>
      </c>
      <c r="F650" s="49">
        <v>237.34177215189899</v>
      </c>
    </row>
    <row r="651" spans="1:6" x14ac:dyDescent="0.3">
      <c r="A651" s="8" t="s">
        <v>1421</v>
      </c>
      <c r="B651" s="11" t="s">
        <v>1422</v>
      </c>
      <c r="C651" s="42" t="s">
        <v>1344</v>
      </c>
      <c r="D651" s="17">
        <v>5042</v>
      </c>
      <c r="E651" s="39">
        <v>11</v>
      </c>
      <c r="F651" s="49">
        <v>218.167393891313</v>
      </c>
    </row>
    <row r="652" spans="1:6" x14ac:dyDescent="0.3">
      <c r="A652" s="8" t="s">
        <v>1423</v>
      </c>
      <c r="B652" s="11" t="s">
        <v>1424</v>
      </c>
      <c r="C652" s="42" t="s">
        <v>1344</v>
      </c>
      <c r="D652" s="17">
        <v>4312</v>
      </c>
      <c r="E652" s="39">
        <v>17</v>
      </c>
      <c r="F652" s="49">
        <v>394.24860853432301</v>
      </c>
    </row>
    <row r="653" spans="1:6" x14ac:dyDescent="0.3">
      <c r="A653" s="8" t="s">
        <v>1425</v>
      </c>
      <c r="B653" s="11" t="s">
        <v>1426</v>
      </c>
      <c r="C653" s="42" t="s">
        <v>1344</v>
      </c>
      <c r="D653" s="17">
        <v>4919</v>
      </c>
      <c r="E653" s="39">
        <v>15</v>
      </c>
      <c r="F653" s="49">
        <v>304.94002846106901</v>
      </c>
    </row>
    <row r="654" spans="1:6" x14ac:dyDescent="0.3">
      <c r="A654" s="8" t="s">
        <v>1427</v>
      </c>
      <c r="B654" s="11" t="s">
        <v>1428</v>
      </c>
      <c r="C654" s="42" t="s">
        <v>1344</v>
      </c>
      <c r="D654" s="17">
        <v>3862</v>
      </c>
      <c r="E654" s="39">
        <v>8</v>
      </c>
      <c r="F654" s="49">
        <v>207.14655618850301</v>
      </c>
    </row>
    <row r="655" spans="1:6" x14ac:dyDescent="0.3">
      <c r="A655" s="8" t="s">
        <v>1429</v>
      </c>
      <c r="B655" s="11" t="s">
        <v>1430</v>
      </c>
      <c r="C655" s="42" t="s">
        <v>1344</v>
      </c>
      <c r="D655" s="17">
        <v>3978</v>
      </c>
      <c r="E655" s="39">
        <v>13</v>
      </c>
      <c r="F655" s="49">
        <v>326.79738562091501</v>
      </c>
    </row>
    <row r="656" spans="1:6" x14ac:dyDescent="0.3">
      <c r="A656" s="8" t="s">
        <v>1431</v>
      </c>
      <c r="B656" s="11" t="s">
        <v>1432</v>
      </c>
      <c r="C656" s="42" t="s">
        <v>1344</v>
      </c>
      <c r="D656" s="17">
        <v>5746</v>
      </c>
      <c r="E656" s="39">
        <v>21</v>
      </c>
      <c r="F656" s="49">
        <v>365.471632439958</v>
      </c>
    </row>
    <row r="657" spans="1:6" x14ac:dyDescent="0.3">
      <c r="A657" s="8" t="s">
        <v>1433</v>
      </c>
      <c r="B657" s="11" t="s">
        <v>1434</v>
      </c>
      <c r="C657" s="42" t="s">
        <v>1344</v>
      </c>
      <c r="D657" s="17">
        <v>4466</v>
      </c>
      <c r="E657" s="39">
        <v>7</v>
      </c>
      <c r="F657" s="49">
        <v>156.739811912226</v>
      </c>
    </row>
    <row r="658" spans="1:6" x14ac:dyDescent="0.3">
      <c r="A658" s="8" t="s">
        <v>1435</v>
      </c>
      <c r="B658" s="11" t="s">
        <v>1436</v>
      </c>
      <c r="C658" s="42" t="s">
        <v>1344</v>
      </c>
      <c r="D658" s="17">
        <v>7017</v>
      </c>
      <c r="E658" s="39">
        <v>31</v>
      </c>
      <c r="F658" s="49">
        <v>441.784238278467</v>
      </c>
    </row>
    <row r="659" spans="1:6" x14ac:dyDescent="0.3">
      <c r="A659" s="10" t="s">
        <v>1437</v>
      </c>
      <c r="B659" s="11" t="s">
        <v>1438</v>
      </c>
      <c r="C659" s="42" t="s">
        <v>1344</v>
      </c>
      <c r="D659" s="17">
        <v>6106</v>
      </c>
      <c r="E659" s="39">
        <v>17</v>
      </c>
      <c r="F659" s="47">
        <v>278.41467409105798</v>
      </c>
    </row>
    <row r="660" spans="1:6" x14ac:dyDescent="0.3">
      <c r="A660" s="8" t="s">
        <v>1439</v>
      </c>
      <c r="B660" s="11" t="s">
        <v>1440</v>
      </c>
      <c r="C660" s="42" t="s">
        <v>1344</v>
      </c>
      <c r="D660" s="17">
        <v>6557</v>
      </c>
      <c r="E660" s="39">
        <v>12</v>
      </c>
      <c r="F660" s="49">
        <v>183.01052310507899</v>
      </c>
    </row>
    <row r="661" spans="1:6" x14ac:dyDescent="0.3">
      <c r="A661" s="10" t="s">
        <v>1441</v>
      </c>
      <c r="B661" s="11" t="s">
        <v>1442</v>
      </c>
      <c r="C661" s="42" t="s">
        <v>1344</v>
      </c>
      <c r="D661" s="17">
        <v>4824</v>
      </c>
      <c r="E661" s="37">
        <v>18</v>
      </c>
      <c r="F661" s="46">
        <v>373.13432835820902</v>
      </c>
    </row>
    <row r="662" spans="1:6" x14ac:dyDescent="0.3">
      <c r="A662" s="8" t="s">
        <v>1443</v>
      </c>
      <c r="B662" s="11" t="s">
        <v>1444</v>
      </c>
      <c r="C662" s="42" t="s">
        <v>1344</v>
      </c>
      <c r="D662" s="17">
        <v>4226</v>
      </c>
      <c r="E662" s="39">
        <v>14</v>
      </c>
      <c r="F662" s="49">
        <v>331.282536677709</v>
      </c>
    </row>
    <row r="663" spans="1:6" x14ac:dyDescent="0.3">
      <c r="A663" s="8" t="s">
        <v>1445</v>
      </c>
      <c r="B663" s="11" t="s">
        <v>1446</v>
      </c>
      <c r="C663" s="42" t="s">
        <v>1344</v>
      </c>
      <c r="D663" s="17">
        <v>4064</v>
      </c>
      <c r="E663" s="39">
        <v>14</v>
      </c>
      <c r="F663" s="49">
        <v>344.48818897637801</v>
      </c>
    </row>
    <row r="664" spans="1:6" x14ac:dyDescent="0.3">
      <c r="A664" s="8" t="s">
        <v>1447</v>
      </c>
      <c r="B664" s="11" t="s">
        <v>1448</v>
      </c>
      <c r="C664" s="42" t="s">
        <v>1344</v>
      </c>
      <c r="D664" s="17">
        <v>7707</v>
      </c>
      <c r="E664" s="39">
        <v>51</v>
      </c>
      <c r="F664" s="49">
        <v>661.73608407940799</v>
      </c>
    </row>
    <row r="665" spans="1:6" x14ac:dyDescent="0.3">
      <c r="A665" s="8" t="s">
        <v>1449</v>
      </c>
      <c r="B665" s="11" t="s">
        <v>1450</v>
      </c>
      <c r="C665" s="42" t="s">
        <v>1344</v>
      </c>
      <c r="D665" s="17">
        <v>3692</v>
      </c>
      <c r="E665" s="39">
        <v>12</v>
      </c>
      <c r="F665" s="49">
        <v>325.02708559046602</v>
      </c>
    </row>
    <row r="666" spans="1:6" x14ac:dyDescent="0.3">
      <c r="A666" s="8" t="s">
        <v>1451</v>
      </c>
      <c r="B666" s="11" t="s">
        <v>1452</v>
      </c>
      <c r="C666" s="42" t="s">
        <v>1344</v>
      </c>
      <c r="D666" s="17">
        <v>6707</v>
      </c>
      <c r="E666" s="39">
        <v>39</v>
      </c>
      <c r="F666" s="49">
        <v>581.48203369613805</v>
      </c>
    </row>
    <row r="667" spans="1:6" x14ac:dyDescent="0.3">
      <c r="A667" s="8" t="s">
        <v>1453</v>
      </c>
      <c r="B667" s="11" t="s">
        <v>1454</v>
      </c>
      <c r="C667" s="42" t="s">
        <v>1344</v>
      </c>
      <c r="D667" s="17">
        <v>3812</v>
      </c>
      <c r="E667" s="39">
        <v>20</v>
      </c>
      <c r="F667" s="49">
        <v>524.65897166841501</v>
      </c>
    </row>
    <row r="668" spans="1:6" x14ac:dyDescent="0.3">
      <c r="A668" s="8" t="s">
        <v>1455</v>
      </c>
      <c r="B668" s="11" t="s">
        <v>1456</v>
      </c>
      <c r="C668" s="42" t="s">
        <v>1344</v>
      </c>
      <c r="D668" s="17">
        <v>2605</v>
      </c>
      <c r="E668" s="39">
        <v>19</v>
      </c>
      <c r="F668" s="49">
        <v>729.36660268714002</v>
      </c>
    </row>
    <row r="669" spans="1:6" x14ac:dyDescent="0.3">
      <c r="A669" s="8" t="s">
        <v>1457</v>
      </c>
      <c r="B669" s="11" t="s">
        <v>1458</v>
      </c>
      <c r="C669" s="42" t="s">
        <v>1344</v>
      </c>
      <c r="D669" s="17">
        <v>3535</v>
      </c>
      <c r="E669" s="39">
        <v>12</v>
      </c>
      <c r="F669" s="49">
        <v>339.46251768033898</v>
      </c>
    </row>
    <row r="670" spans="1:6" x14ac:dyDescent="0.3">
      <c r="A670" s="8" t="s">
        <v>1459</v>
      </c>
      <c r="B670" s="11" t="s">
        <v>1460</v>
      </c>
      <c r="C670" s="42" t="s">
        <v>1344</v>
      </c>
      <c r="D670" s="17">
        <v>3497</v>
      </c>
      <c r="E670" s="39">
        <v>19</v>
      </c>
      <c r="F670" s="49">
        <v>543.32284815556204</v>
      </c>
    </row>
    <row r="671" spans="1:6" x14ac:dyDescent="0.3">
      <c r="A671" s="8" t="s">
        <v>1461</v>
      </c>
      <c r="B671" s="11" t="s">
        <v>1462</v>
      </c>
      <c r="C671" s="42" t="s">
        <v>1344</v>
      </c>
      <c r="D671" s="17">
        <v>7660</v>
      </c>
      <c r="E671" s="39">
        <v>23</v>
      </c>
      <c r="F671" s="49">
        <v>300.261096605744</v>
      </c>
    </row>
    <row r="672" spans="1:6" x14ac:dyDescent="0.3">
      <c r="A672" s="8" t="s">
        <v>1463</v>
      </c>
      <c r="B672" s="11" t="s">
        <v>1464</v>
      </c>
      <c r="C672" s="42" t="s">
        <v>1344</v>
      </c>
      <c r="D672" s="17">
        <v>4023</v>
      </c>
      <c r="E672" s="39">
        <v>12</v>
      </c>
      <c r="F672" s="49">
        <v>298.284862043251</v>
      </c>
    </row>
    <row r="673" spans="1:6" x14ac:dyDescent="0.3">
      <c r="A673" s="8" t="s">
        <v>1465</v>
      </c>
      <c r="B673" s="11" t="s">
        <v>1466</v>
      </c>
      <c r="C673" s="42" t="s">
        <v>1344</v>
      </c>
      <c r="D673" s="17">
        <v>4063</v>
      </c>
      <c r="E673" s="39">
        <v>11</v>
      </c>
      <c r="F673" s="49">
        <v>270.73590942653198</v>
      </c>
    </row>
    <row r="674" spans="1:6" x14ac:dyDescent="0.3">
      <c r="A674" s="8" t="s">
        <v>1467</v>
      </c>
      <c r="B674" s="11" t="s">
        <v>1468</v>
      </c>
      <c r="C674" s="42" t="s">
        <v>1344</v>
      </c>
      <c r="D674" s="17">
        <v>3288</v>
      </c>
      <c r="E674" s="39">
        <v>21</v>
      </c>
      <c r="F674" s="49">
        <v>638.68613138686101</v>
      </c>
    </row>
    <row r="675" spans="1:6" x14ac:dyDescent="0.3">
      <c r="A675" s="8" t="s">
        <v>1469</v>
      </c>
      <c r="B675" s="11" t="s">
        <v>1470</v>
      </c>
      <c r="C675" s="42" t="s">
        <v>1344</v>
      </c>
      <c r="D675" s="17">
        <v>2304</v>
      </c>
      <c r="E675" s="39">
        <v>17</v>
      </c>
      <c r="F675" s="49">
        <v>737.84722222222194</v>
      </c>
    </row>
    <row r="676" spans="1:6" x14ac:dyDescent="0.3">
      <c r="A676" s="8" t="s">
        <v>1471</v>
      </c>
      <c r="B676" s="11" t="s">
        <v>1472</v>
      </c>
      <c r="C676" s="42" t="s">
        <v>1344</v>
      </c>
      <c r="D676" s="17">
        <v>4879</v>
      </c>
      <c r="E676" s="39">
        <v>11</v>
      </c>
      <c r="F676" s="49">
        <v>225.45603607296599</v>
      </c>
    </row>
    <row r="677" spans="1:6" x14ac:dyDescent="0.3">
      <c r="A677" s="8" t="s">
        <v>1473</v>
      </c>
      <c r="B677" s="11" t="s">
        <v>1474</v>
      </c>
      <c r="C677" s="42" t="s">
        <v>1344</v>
      </c>
      <c r="D677" s="17">
        <v>3560</v>
      </c>
      <c r="E677" s="39">
        <v>15</v>
      </c>
      <c r="F677" s="49">
        <v>421.34831460674201</v>
      </c>
    </row>
    <row r="678" spans="1:6" x14ac:dyDescent="0.3">
      <c r="A678" s="8" t="s">
        <v>1475</v>
      </c>
      <c r="B678" s="11" t="s">
        <v>1476</v>
      </c>
      <c r="C678" s="42" t="s">
        <v>1344</v>
      </c>
      <c r="D678" s="17">
        <v>5078</v>
      </c>
      <c r="E678" s="39">
        <v>18</v>
      </c>
      <c r="F678" s="49">
        <v>354.47026388341902</v>
      </c>
    </row>
    <row r="679" spans="1:6" x14ac:dyDescent="0.3">
      <c r="A679" s="8" t="s">
        <v>1477</v>
      </c>
      <c r="B679" s="11" t="s">
        <v>1478</v>
      </c>
      <c r="C679" s="42" t="s">
        <v>1344</v>
      </c>
      <c r="D679" s="17">
        <v>5053</v>
      </c>
      <c r="E679" s="39">
        <v>36</v>
      </c>
      <c r="F679" s="49">
        <v>712.44805066297204</v>
      </c>
    </row>
    <row r="680" spans="1:6" x14ac:dyDescent="0.3">
      <c r="A680" s="8" t="s">
        <v>1479</v>
      </c>
      <c r="B680" s="11" t="s">
        <v>1480</v>
      </c>
      <c r="C680" s="42" t="s">
        <v>1344</v>
      </c>
      <c r="D680" s="17">
        <v>4857</v>
      </c>
      <c r="E680" s="39">
        <v>19</v>
      </c>
      <c r="F680" s="49">
        <v>391.18797611694498</v>
      </c>
    </row>
    <row r="681" spans="1:6" x14ac:dyDescent="0.3">
      <c r="A681" s="8" t="s">
        <v>1481</v>
      </c>
      <c r="B681" s="11" t="s">
        <v>896</v>
      </c>
      <c r="C681" s="42" t="s">
        <v>1344</v>
      </c>
      <c r="D681" s="17">
        <v>4095</v>
      </c>
      <c r="E681" s="39">
        <v>16</v>
      </c>
      <c r="F681" s="49">
        <v>390.72039072039098</v>
      </c>
    </row>
    <row r="682" spans="1:6" x14ac:dyDescent="0.3">
      <c r="A682" s="8" t="s">
        <v>1482</v>
      </c>
      <c r="B682" s="11" t="s">
        <v>1483</v>
      </c>
      <c r="C682" s="42" t="s">
        <v>1344</v>
      </c>
      <c r="D682" s="17">
        <v>5047</v>
      </c>
      <c r="E682" s="39">
        <v>26</v>
      </c>
      <c r="F682" s="49">
        <v>515.15751931840703</v>
      </c>
    </row>
    <row r="683" spans="1:6" x14ac:dyDescent="0.3">
      <c r="A683" s="8" t="s">
        <v>1484</v>
      </c>
      <c r="B683" s="11" t="s">
        <v>1485</v>
      </c>
      <c r="C683" s="42" t="s">
        <v>1344</v>
      </c>
      <c r="D683" s="17">
        <v>3533</v>
      </c>
      <c r="E683" s="39">
        <v>27</v>
      </c>
      <c r="F683" s="49">
        <v>764.22303990942498</v>
      </c>
    </row>
    <row r="684" spans="1:6" x14ac:dyDescent="0.3">
      <c r="A684" s="8" t="s">
        <v>1486</v>
      </c>
      <c r="B684" s="11" t="s">
        <v>1487</v>
      </c>
      <c r="C684" s="42" t="s">
        <v>1344</v>
      </c>
      <c r="D684" s="17">
        <v>6505</v>
      </c>
      <c r="E684" s="39">
        <v>38</v>
      </c>
      <c r="F684" s="49">
        <v>584.166026133743</v>
      </c>
    </row>
    <row r="685" spans="1:6" x14ac:dyDescent="0.3">
      <c r="A685" s="8" t="s">
        <v>1488</v>
      </c>
      <c r="B685" s="11" t="s">
        <v>1489</v>
      </c>
      <c r="C685" s="42" t="s">
        <v>1344</v>
      </c>
      <c r="D685" s="17">
        <v>5638</v>
      </c>
      <c r="E685" s="39">
        <v>35</v>
      </c>
      <c r="F685" s="49">
        <v>620.78751330259001</v>
      </c>
    </row>
    <row r="686" spans="1:6" x14ac:dyDescent="0.3">
      <c r="A686" s="8" t="s">
        <v>1490</v>
      </c>
      <c r="B686" s="11" t="s">
        <v>1491</v>
      </c>
      <c r="C686" s="42" t="s">
        <v>1344</v>
      </c>
      <c r="D686" s="17">
        <v>5637</v>
      </c>
      <c r="E686" s="39">
        <v>23</v>
      </c>
      <c r="F686" s="49">
        <v>408.018449529892</v>
      </c>
    </row>
    <row r="687" spans="1:6" x14ac:dyDescent="0.3">
      <c r="A687" s="8" t="s">
        <v>1492</v>
      </c>
      <c r="B687" s="11" t="s">
        <v>1493</v>
      </c>
      <c r="C687" s="42" t="s">
        <v>1344</v>
      </c>
      <c r="D687" s="17">
        <v>4505</v>
      </c>
      <c r="E687" s="39">
        <v>22</v>
      </c>
      <c r="F687" s="49">
        <v>488.34628190899002</v>
      </c>
    </row>
    <row r="688" spans="1:6" x14ac:dyDescent="0.3">
      <c r="A688" s="8" t="s">
        <v>1494</v>
      </c>
      <c r="B688" s="11" t="s">
        <v>1495</v>
      </c>
      <c r="C688" s="42" t="s">
        <v>1344</v>
      </c>
      <c r="D688" s="17">
        <v>6776</v>
      </c>
      <c r="E688" s="39">
        <v>20</v>
      </c>
      <c r="F688" s="49">
        <v>295.15938606847698</v>
      </c>
    </row>
    <row r="689" spans="1:6" x14ac:dyDescent="0.3">
      <c r="A689" s="8" t="s">
        <v>1496</v>
      </c>
      <c r="B689" s="11" t="s">
        <v>1497</v>
      </c>
      <c r="C689" s="42" t="s">
        <v>1344</v>
      </c>
      <c r="D689" s="17">
        <v>3415</v>
      </c>
      <c r="E689" s="39">
        <v>26</v>
      </c>
      <c r="F689" s="49">
        <v>761.34699853587097</v>
      </c>
    </row>
    <row r="690" spans="1:6" x14ac:dyDescent="0.3">
      <c r="A690" s="8" t="s">
        <v>1498</v>
      </c>
      <c r="B690" s="11" t="s">
        <v>1499</v>
      </c>
      <c r="C690" s="42" t="s">
        <v>1344</v>
      </c>
      <c r="D690" s="17">
        <v>3010</v>
      </c>
      <c r="E690" s="39">
        <v>11</v>
      </c>
      <c r="F690" s="49">
        <v>365.448504983389</v>
      </c>
    </row>
    <row r="691" spans="1:6" x14ac:dyDescent="0.3">
      <c r="A691" s="8" t="s">
        <v>1500</v>
      </c>
      <c r="B691" s="11" t="s">
        <v>1501</v>
      </c>
      <c r="C691" s="42" t="s">
        <v>1344</v>
      </c>
      <c r="D691" s="17">
        <v>3696</v>
      </c>
      <c r="E691" s="39">
        <v>13</v>
      </c>
      <c r="F691" s="49">
        <v>351.73160173160198</v>
      </c>
    </row>
    <row r="692" spans="1:6" x14ac:dyDescent="0.3">
      <c r="A692" s="8" t="s">
        <v>1502</v>
      </c>
      <c r="B692" s="11" t="s">
        <v>1503</v>
      </c>
      <c r="C692" s="42" t="s">
        <v>1344</v>
      </c>
      <c r="D692" s="17">
        <v>4445</v>
      </c>
      <c r="E692" s="39">
        <v>28</v>
      </c>
      <c r="F692" s="49">
        <v>629.92125984252004</v>
      </c>
    </row>
    <row r="693" spans="1:6" x14ac:dyDescent="0.3">
      <c r="A693" s="8" t="s">
        <v>1504</v>
      </c>
      <c r="B693" s="11" t="s">
        <v>1505</v>
      </c>
      <c r="C693" s="42" t="s">
        <v>1344</v>
      </c>
      <c r="D693" s="17">
        <v>4888</v>
      </c>
      <c r="E693" s="39">
        <v>17</v>
      </c>
      <c r="F693" s="49">
        <v>347.79050736497499</v>
      </c>
    </row>
    <row r="694" spans="1:6" x14ac:dyDescent="0.3">
      <c r="A694" s="8" t="s">
        <v>1506</v>
      </c>
      <c r="B694" s="11" t="s">
        <v>1507</v>
      </c>
      <c r="C694" s="42" t="s">
        <v>1344</v>
      </c>
      <c r="D694" s="17">
        <v>4237</v>
      </c>
      <c r="E694" s="39">
        <v>20</v>
      </c>
      <c r="F694" s="49">
        <v>472.03209818267601</v>
      </c>
    </row>
    <row r="695" spans="1:6" x14ac:dyDescent="0.3">
      <c r="A695" s="8" t="s">
        <v>1508</v>
      </c>
      <c r="B695" s="11" t="s">
        <v>1509</v>
      </c>
      <c r="C695" s="42" t="s">
        <v>1344</v>
      </c>
      <c r="D695" s="17">
        <v>948</v>
      </c>
      <c r="E695" s="39">
        <v>3</v>
      </c>
      <c r="F695" s="49">
        <v>316.45569620253201</v>
      </c>
    </row>
    <row r="696" spans="1:6" x14ac:dyDescent="0.3">
      <c r="A696" s="8" t="s">
        <v>1510</v>
      </c>
      <c r="B696" s="11" t="s">
        <v>1511</v>
      </c>
      <c r="C696" s="42" t="s">
        <v>1344</v>
      </c>
      <c r="D696" s="17">
        <v>6100</v>
      </c>
      <c r="E696" s="39">
        <v>27</v>
      </c>
      <c r="F696" s="49">
        <v>442.62295081967198</v>
      </c>
    </row>
    <row r="697" spans="1:6" x14ac:dyDescent="0.3">
      <c r="A697" s="8" t="s">
        <v>1512</v>
      </c>
      <c r="B697" s="11" t="s">
        <v>1513</v>
      </c>
      <c r="C697" s="42" t="s">
        <v>1344</v>
      </c>
      <c r="D697" s="17">
        <v>4789</v>
      </c>
      <c r="E697" s="39">
        <v>24</v>
      </c>
      <c r="F697" s="49">
        <v>501.148465232825</v>
      </c>
    </row>
    <row r="698" spans="1:6" x14ac:dyDescent="0.3">
      <c r="A698" s="8" t="s">
        <v>1514</v>
      </c>
      <c r="B698" s="11" t="s">
        <v>1515</v>
      </c>
      <c r="C698" s="42" t="s">
        <v>1344</v>
      </c>
      <c r="D698" s="17">
        <v>2635</v>
      </c>
      <c r="E698" s="39">
        <v>7</v>
      </c>
      <c r="F698" s="49">
        <v>265.65464895635699</v>
      </c>
    </row>
    <row r="699" spans="1:6" x14ac:dyDescent="0.3">
      <c r="A699" s="8" t="s">
        <v>1516</v>
      </c>
      <c r="B699" s="11" t="s">
        <v>1517</v>
      </c>
      <c r="C699" s="42" t="s">
        <v>1344</v>
      </c>
      <c r="D699" s="17">
        <v>4647</v>
      </c>
      <c r="E699" s="39">
        <v>9</v>
      </c>
      <c r="F699" s="49">
        <v>193.673337637185</v>
      </c>
    </row>
    <row r="700" spans="1:6" x14ac:dyDescent="0.3">
      <c r="A700" s="8" t="s">
        <v>1518</v>
      </c>
      <c r="B700" s="11" t="s">
        <v>1519</v>
      </c>
      <c r="C700" s="42" t="s">
        <v>1344</v>
      </c>
      <c r="D700" s="17">
        <v>4368</v>
      </c>
      <c r="E700" s="39">
        <v>6</v>
      </c>
      <c r="F700" s="49">
        <v>137.362637362637</v>
      </c>
    </row>
    <row r="701" spans="1:6" x14ac:dyDescent="0.3">
      <c r="A701" s="8" t="s">
        <v>1520</v>
      </c>
      <c r="B701" s="11" t="s">
        <v>1521</v>
      </c>
      <c r="C701" s="42" t="s">
        <v>1344</v>
      </c>
      <c r="D701" s="17">
        <v>6373</v>
      </c>
      <c r="E701" s="39">
        <v>13</v>
      </c>
      <c r="F701" s="49">
        <v>203.985564098541</v>
      </c>
    </row>
    <row r="702" spans="1:6" x14ac:dyDescent="0.3">
      <c r="A702" s="8" t="s">
        <v>1522</v>
      </c>
      <c r="B702" s="11" t="s">
        <v>145</v>
      </c>
      <c r="C702" s="42" t="s">
        <v>1344</v>
      </c>
      <c r="D702" s="17">
        <v>9888</v>
      </c>
      <c r="E702" s="39">
        <v>23</v>
      </c>
      <c r="F702" s="49">
        <v>232.605177993528</v>
      </c>
    </row>
    <row r="703" spans="1:6" x14ac:dyDescent="0.3">
      <c r="A703" s="8" t="s">
        <v>1523</v>
      </c>
      <c r="B703" s="11" t="s">
        <v>143</v>
      </c>
      <c r="C703" s="42" t="s">
        <v>1344</v>
      </c>
      <c r="D703" s="17">
        <v>5770</v>
      </c>
      <c r="E703" s="39">
        <v>14</v>
      </c>
      <c r="F703" s="49">
        <v>242.63431542461001</v>
      </c>
    </row>
    <row r="704" spans="1:6" x14ac:dyDescent="0.3">
      <c r="A704" s="8" t="s">
        <v>1524</v>
      </c>
      <c r="B704" s="11" t="s">
        <v>1525</v>
      </c>
      <c r="C704" s="42" t="s">
        <v>1344</v>
      </c>
      <c r="D704" s="17">
        <v>4358</v>
      </c>
      <c r="E704" s="39">
        <v>2</v>
      </c>
      <c r="F704" s="49">
        <v>45.892611289582398</v>
      </c>
    </row>
    <row r="705" spans="1:6" x14ac:dyDescent="0.3">
      <c r="A705" s="8" t="s">
        <v>1526</v>
      </c>
      <c r="B705" s="11" t="s">
        <v>1527</v>
      </c>
      <c r="C705" s="42" t="s">
        <v>1344</v>
      </c>
      <c r="D705" s="17">
        <v>5537</v>
      </c>
      <c r="E705" s="39">
        <v>2</v>
      </c>
      <c r="F705" s="49">
        <v>36.120642947444502</v>
      </c>
    </row>
    <row r="706" spans="1:6" x14ac:dyDescent="0.3">
      <c r="A706" s="8" t="s">
        <v>1528</v>
      </c>
      <c r="B706" s="11" t="s">
        <v>1529</v>
      </c>
      <c r="C706" s="42" t="s">
        <v>1344</v>
      </c>
      <c r="D706" s="17">
        <v>10278</v>
      </c>
      <c r="E706" s="39">
        <v>5</v>
      </c>
      <c r="F706" s="49">
        <v>48.647596808717701</v>
      </c>
    </row>
    <row r="707" spans="1:6" x14ac:dyDescent="0.3">
      <c r="A707" s="8" t="s">
        <v>1530</v>
      </c>
      <c r="B707" s="11" t="s">
        <v>1531</v>
      </c>
      <c r="C707" s="42" t="s">
        <v>1344</v>
      </c>
      <c r="D707" s="17">
        <v>7208</v>
      </c>
      <c r="E707" s="39">
        <v>10</v>
      </c>
      <c r="F707" s="49">
        <v>138.73473917869001</v>
      </c>
    </row>
    <row r="708" spans="1:6" x14ac:dyDescent="0.3">
      <c r="A708" s="8" t="s">
        <v>1532</v>
      </c>
      <c r="B708" s="11" t="s">
        <v>179</v>
      </c>
      <c r="C708" s="42" t="s">
        <v>1344</v>
      </c>
      <c r="D708" s="17">
        <v>3461</v>
      </c>
      <c r="E708" s="39">
        <v>22</v>
      </c>
      <c r="F708" s="49">
        <v>635.654435134354</v>
      </c>
    </row>
    <row r="709" spans="1:6" x14ac:dyDescent="0.3">
      <c r="A709" s="8" t="s">
        <v>1533</v>
      </c>
      <c r="B709" s="11" t="s">
        <v>1534</v>
      </c>
      <c r="C709" s="42" t="s">
        <v>1344</v>
      </c>
      <c r="D709" s="17">
        <v>6256</v>
      </c>
      <c r="E709" s="39">
        <v>18</v>
      </c>
      <c r="F709" s="49">
        <v>287.72378516624002</v>
      </c>
    </row>
    <row r="710" spans="1:6" x14ac:dyDescent="0.3">
      <c r="A710" s="8" t="s">
        <v>1535</v>
      </c>
      <c r="B710" s="11" t="s">
        <v>1536</v>
      </c>
      <c r="C710" s="42" t="s">
        <v>1344</v>
      </c>
      <c r="D710" s="17">
        <v>4862</v>
      </c>
      <c r="E710" s="39">
        <v>20</v>
      </c>
      <c r="F710" s="49">
        <v>411.35335252982298</v>
      </c>
    </row>
    <row r="711" spans="1:6" x14ac:dyDescent="0.3">
      <c r="A711" s="10" t="s">
        <v>1537</v>
      </c>
      <c r="B711" s="11" t="s">
        <v>1538</v>
      </c>
      <c r="C711" s="42" t="s">
        <v>1344</v>
      </c>
      <c r="D711" s="17">
        <v>7123</v>
      </c>
      <c r="E711" s="38">
        <v>26</v>
      </c>
      <c r="F711" s="48">
        <v>365.014740979924</v>
      </c>
    </row>
    <row r="712" spans="1:6" x14ac:dyDescent="0.3">
      <c r="A712" s="8" t="s">
        <v>1539</v>
      </c>
      <c r="B712" s="11" t="s">
        <v>1540</v>
      </c>
      <c r="C712" s="42" t="s">
        <v>1344</v>
      </c>
      <c r="D712" s="17">
        <v>6432</v>
      </c>
      <c r="E712" s="39">
        <v>55</v>
      </c>
      <c r="F712" s="49">
        <v>855.09950248756195</v>
      </c>
    </row>
    <row r="713" spans="1:6" x14ac:dyDescent="0.3">
      <c r="A713" s="8" t="s">
        <v>1541</v>
      </c>
      <c r="B713" s="11" t="s">
        <v>1542</v>
      </c>
      <c r="C713" s="42" t="s">
        <v>1344</v>
      </c>
      <c r="D713" s="17">
        <v>4146</v>
      </c>
      <c r="E713" s="39">
        <v>13</v>
      </c>
      <c r="F713" s="49">
        <v>313.55523396044401</v>
      </c>
    </row>
    <row r="714" spans="1:6" x14ac:dyDescent="0.3">
      <c r="A714" s="8" t="s">
        <v>1543</v>
      </c>
      <c r="B714" s="11" t="s">
        <v>1544</v>
      </c>
      <c r="C714" s="42" t="s">
        <v>1344</v>
      </c>
      <c r="D714" s="17">
        <v>3232</v>
      </c>
      <c r="E714" s="39">
        <v>26</v>
      </c>
      <c r="F714" s="49">
        <v>804.45544554455398</v>
      </c>
    </row>
    <row r="715" spans="1:6" x14ac:dyDescent="0.3">
      <c r="A715" s="10" t="s">
        <v>1545</v>
      </c>
      <c r="B715" s="11" t="s">
        <v>1546</v>
      </c>
      <c r="C715" s="42" t="s">
        <v>1344</v>
      </c>
      <c r="D715" s="17">
        <v>4436</v>
      </c>
      <c r="E715" s="39">
        <v>9</v>
      </c>
      <c r="F715" s="49">
        <v>202.885482416592</v>
      </c>
    </row>
    <row r="716" spans="1:6" x14ac:dyDescent="0.3">
      <c r="A716" s="8" t="s">
        <v>1547</v>
      </c>
      <c r="B716" s="11" t="s">
        <v>1548</v>
      </c>
      <c r="C716" s="42" t="s">
        <v>1344</v>
      </c>
      <c r="D716" s="17">
        <v>3394</v>
      </c>
      <c r="E716" s="39">
        <v>11</v>
      </c>
      <c r="F716" s="49">
        <v>324.10135533293999</v>
      </c>
    </row>
    <row r="717" spans="1:6" x14ac:dyDescent="0.3">
      <c r="A717" s="8" t="s">
        <v>1549</v>
      </c>
      <c r="B717" s="11" t="s">
        <v>1550</v>
      </c>
      <c r="C717" s="42" t="s">
        <v>1344</v>
      </c>
      <c r="D717" s="17">
        <v>3361</v>
      </c>
      <c r="E717" s="39">
        <v>10</v>
      </c>
      <c r="F717" s="49">
        <v>297.53049687593</v>
      </c>
    </row>
    <row r="718" spans="1:6" x14ac:dyDescent="0.3">
      <c r="A718" s="8" t="s">
        <v>1551</v>
      </c>
      <c r="B718" s="11" t="s">
        <v>1552</v>
      </c>
      <c r="C718" s="42" t="s">
        <v>1344</v>
      </c>
      <c r="D718" s="17">
        <v>3064</v>
      </c>
      <c r="E718" s="39">
        <v>10</v>
      </c>
      <c r="F718" s="49">
        <v>326.370757180157</v>
      </c>
    </row>
    <row r="719" spans="1:6" x14ac:dyDescent="0.3">
      <c r="A719" s="8" t="s">
        <v>1553</v>
      </c>
      <c r="B719" s="11" t="s">
        <v>1554</v>
      </c>
      <c r="C719" s="42" t="s">
        <v>1344</v>
      </c>
      <c r="D719" s="17">
        <v>4355</v>
      </c>
      <c r="E719" s="39">
        <v>11</v>
      </c>
      <c r="F719" s="49">
        <v>252.583237657865</v>
      </c>
    </row>
    <row r="720" spans="1:6" x14ac:dyDescent="0.3">
      <c r="A720" s="8" t="s">
        <v>1555</v>
      </c>
      <c r="B720" s="11" t="s">
        <v>1556</v>
      </c>
      <c r="C720" s="42" t="s">
        <v>1344</v>
      </c>
      <c r="D720" s="17">
        <v>5787</v>
      </c>
      <c r="E720" s="39">
        <v>15</v>
      </c>
      <c r="F720" s="49">
        <v>259.20165889061701</v>
      </c>
    </row>
    <row r="721" spans="1:6" x14ac:dyDescent="0.3">
      <c r="A721" s="8" t="s">
        <v>1557</v>
      </c>
      <c r="B721" s="11" t="s">
        <v>1558</v>
      </c>
      <c r="C721" s="42" t="s">
        <v>1344</v>
      </c>
      <c r="D721" s="17">
        <v>4032</v>
      </c>
      <c r="E721" s="39">
        <v>2</v>
      </c>
      <c r="F721" s="49">
        <v>49.603174603174601</v>
      </c>
    </row>
    <row r="722" spans="1:6" x14ac:dyDescent="0.3">
      <c r="A722" s="8" t="s">
        <v>1559</v>
      </c>
      <c r="B722" s="11" t="s">
        <v>1560</v>
      </c>
      <c r="C722" s="42" t="s">
        <v>1344</v>
      </c>
      <c r="D722" s="17">
        <v>5992</v>
      </c>
      <c r="E722" s="39">
        <v>5</v>
      </c>
      <c r="F722" s="49">
        <v>83.444592790387205</v>
      </c>
    </row>
    <row r="723" spans="1:6" x14ac:dyDescent="0.3">
      <c r="A723" s="8" t="s">
        <v>1561</v>
      </c>
      <c r="B723" s="11" t="s">
        <v>709</v>
      </c>
      <c r="C723" s="42" t="s">
        <v>1344</v>
      </c>
      <c r="D723" s="17">
        <v>9203</v>
      </c>
      <c r="E723" s="39">
        <v>12</v>
      </c>
      <c r="F723" s="49">
        <v>130.392263392372</v>
      </c>
    </row>
    <row r="724" spans="1:6" x14ac:dyDescent="0.3">
      <c r="A724" s="8" t="s">
        <v>1562</v>
      </c>
      <c r="B724" s="11" t="s">
        <v>1563</v>
      </c>
      <c r="C724" s="42" t="s">
        <v>1344</v>
      </c>
      <c r="D724" s="17">
        <v>5316</v>
      </c>
      <c r="E724" s="39">
        <v>6</v>
      </c>
      <c r="F724" s="49">
        <v>112.866817155756</v>
      </c>
    </row>
    <row r="725" spans="1:6" x14ac:dyDescent="0.3">
      <c r="A725" s="8" t="s">
        <v>1564</v>
      </c>
      <c r="B725" s="11" t="s">
        <v>1565</v>
      </c>
      <c r="C725" s="42" t="s">
        <v>1344</v>
      </c>
      <c r="D725" s="17">
        <v>4009</v>
      </c>
      <c r="E725" s="39">
        <v>6</v>
      </c>
      <c r="F725" s="49">
        <v>149.66325767024199</v>
      </c>
    </row>
    <row r="726" spans="1:6" x14ac:dyDescent="0.3">
      <c r="A726" s="8" t="s">
        <v>1566</v>
      </c>
      <c r="B726" s="11" t="s">
        <v>1567</v>
      </c>
      <c r="C726" s="42" t="s">
        <v>1344</v>
      </c>
      <c r="D726" s="17">
        <v>5705</v>
      </c>
      <c r="E726" s="39">
        <v>14</v>
      </c>
      <c r="F726" s="49">
        <v>245.398773006135</v>
      </c>
    </row>
    <row r="727" spans="1:6" x14ac:dyDescent="0.3">
      <c r="A727" s="8" t="s">
        <v>1568</v>
      </c>
      <c r="B727" s="11" t="s">
        <v>1569</v>
      </c>
      <c r="C727" s="42" t="s">
        <v>1344</v>
      </c>
      <c r="D727" s="17">
        <v>4477</v>
      </c>
      <c r="E727" s="39">
        <v>16</v>
      </c>
      <c r="F727" s="49">
        <v>357.382175563994</v>
      </c>
    </row>
    <row r="728" spans="1:6" x14ac:dyDescent="0.3">
      <c r="A728" s="8" t="s">
        <v>1570</v>
      </c>
      <c r="B728" s="11" t="s">
        <v>1571</v>
      </c>
      <c r="C728" s="42" t="s">
        <v>1344</v>
      </c>
      <c r="D728" s="17">
        <v>5835</v>
      </c>
      <c r="E728" s="39">
        <v>25</v>
      </c>
      <c r="F728" s="49">
        <v>428.44901456726598</v>
      </c>
    </row>
    <row r="729" spans="1:6" x14ac:dyDescent="0.3">
      <c r="A729" s="8" t="s">
        <v>1572</v>
      </c>
      <c r="B729" s="11" t="s">
        <v>1573</v>
      </c>
      <c r="C729" s="42" t="s">
        <v>1344</v>
      </c>
      <c r="D729" s="17">
        <v>4614</v>
      </c>
      <c r="E729" s="39">
        <v>9</v>
      </c>
      <c r="F729" s="49">
        <v>195.058517555267</v>
      </c>
    </row>
    <row r="730" spans="1:6" x14ac:dyDescent="0.3">
      <c r="A730" s="8" t="s">
        <v>1574</v>
      </c>
      <c r="B730" s="11" t="s">
        <v>1575</v>
      </c>
      <c r="C730" s="42" t="s">
        <v>1344</v>
      </c>
      <c r="D730" s="17">
        <v>2675</v>
      </c>
      <c r="E730" s="39">
        <v>5</v>
      </c>
      <c r="F730" s="49">
        <v>186.91588785046699</v>
      </c>
    </row>
    <row r="731" spans="1:6" x14ac:dyDescent="0.3">
      <c r="A731" s="8" t="s">
        <v>1576</v>
      </c>
      <c r="B731" s="11" t="s">
        <v>1577</v>
      </c>
      <c r="C731" s="42" t="s">
        <v>1344</v>
      </c>
      <c r="D731" s="17">
        <v>3694</v>
      </c>
      <c r="E731" s="39">
        <v>10</v>
      </c>
      <c r="F731" s="49">
        <v>270.70925825663198</v>
      </c>
    </row>
    <row r="732" spans="1:6" x14ac:dyDescent="0.3">
      <c r="A732" s="8" t="s">
        <v>1578</v>
      </c>
      <c r="B732" s="11" t="s">
        <v>1579</v>
      </c>
      <c r="C732" s="42" t="s">
        <v>1344</v>
      </c>
      <c r="D732" s="17">
        <v>4578</v>
      </c>
      <c r="E732" s="39">
        <v>8</v>
      </c>
      <c r="F732" s="49">
        <v>174.74879860201</v>
      </c>
    </row>
    <row r="733" spans="1:6" x14ac:dyDescent="0.3">
      <c r="A733" s="8" t="s">
        <v>1580</v>
      </c>
      <c r="B733" s="11" t="s">
        <v>1581</v>
      </c>
      <c r="C733" s="42" t="s">
        <v>1344</v>
      </c>
      <c r="D733" s="17">
        <v>3551</v>
      </c>
      <c r="E733" s="39">
        <v>6</v>
      </c>
      <c r="F733" s="49">
        <v>168.96648831315099</v>
      </c>
    </row>
    <row r="734" spans="1:6" x14ac:dyDescent="0.3">
      <c r="A734" s="8" t="s">
        <v>1582</v>
      </c>
      <c r="B734" s="11" t="s">
        <v>1583</v>
      </c>
      <c r="C734" s="42" t="s">
        <v>1344</v>
      </c>
      <c r="D734" s="17">
        <v>4775</v>
      </c>
      <c r="E734" s="39">
        <v>15</v>
      </c>
      <c r="F734" s="49">
        <v>314.13612565444998</v>
      </c>
    </row>
    <row r="735" spans="1:6" x14ac:dyDescent="0.3">
      <c r="A735" s="8" t="s">
        <v>1584</v>
      </c>
      <c r="B735" s="11" t="s">
        <v>1585</v>
      </c>
      <c r="C735" s="42" t="s">
        <v>1344</v>
      </c>
      <c r="D735" s="17">
        <v>2941</v>
      </c>
      <c r="E735" s="39">
        <v>24</v>
      </c>
      <c r="F735" s="49">
        <v>816.04896293777597</v>
      </c>
    </row>
    <row r="736" spans="1:6" x14ac:dyDescent="0.3">
      <c r="A736" s="8" t="s">
        <v>1586</v>
      </c>
      <c r="B736" s="11" t="s">
        <v>1587</v>
      </c>
      <c r="C736" s="42" t="s">
        <v>1344</v>
      </c>
      <c r="D736" s="17">
        <v>2453</v>
      </c>
      <c r="E736" s="39">
        <v>8</v>
      </c>
      <c r="F736" s="49">
        <v>326.13126783530402</v>
      </c>
    </row>
    <row r="737" spans="1:6" x14ac:dyDescent="0.3">
      <c r="A737" s="8" t="s">
        <v>1588</v>
      </c>
      <c r="B737" s="11" t="s">
        <v>1589</v>
      </c>
      <c r="C737" s="42" t="s">
        <v>1344</v>
      </c>
      <c r="D737" s="17">
        <v>3981</v>
      </c>
      <c r="E737" s="39">
        <v>12</v>
      </c>
      <c r="F737" s="49">
        <v>301.43180105501102</v>
      </c>
    </row>
    <row r="738" spans="1:6" x14ac:dyDescent="0.3">
      <c r="A738" s="8" t="s">
        <v>1590</v>
      </c>
      <c r="B738" s="11" t="s">
        <v>1591</v>
      </c>
      <c r="C738" s="42" t="s">
        <v>1344</v>
      </c>
      <c r="D738" s="17">
        <v>3307</v>
      </c>
      <c r="E738" s="39">
        <v>13</v>
      </c>
      <c r="F738" s="49">
        <v>393.10553371635899</v>
      </c>
    </row>
    <row r="739" spans="1:6" x14ac:dyDescent="0.3">
      <c r="A739" s="8" t="s">
        <v>1592</v>
      </c>
      <c r="B739" s="11" t="s">
        <v>1593</v>
      </c>
      <c r="C739" s="42" t="s">
        <v>1344</v>
      </c>
      <c r="D739" s="17">
        <v>3844</v>
      </c>
      <c r="E739" s="39">
        <v>13</v>
      </c>
      <c r="F739" s="49">
        <v>338.18938605619098</v>
      </c>
    </row>
    <row r="740" spans="1:6" x14ac:dyDescent="0.3">
      <c r="A740" s="8" t="s">
        <v>1594</v>
      </c>
      <c r="B740" s="11" t="s">
        <v>1595</v>
      </c>
      <c r="C740" s="42" t="s">
        <v>1344</v>
      </c>
      <c r="D740" s="17">
        <v>4306</v>
      </c>
      <c r="E740" s="39">
        <v>20</v>
      </c>
      <c r="F740" s="49">
        <v>464.46818392940099</v>
      </c>
    </row>
    <row r="741" spans="1:6" x14ac:dyDescent="0.3">
      <c r="A741" s="8" t="s">
        <v>1596</v>
      </c>
      <c r="B741" s="11" t="s">
        <v>1597</v>
      </c>
      <c r="C741" s="42" t="s">
        <v>1344</v>
      </c>
      <c r="D741" s="17">
        <v>6660</v>
      </c>
      <c r="E741" s="39">
        <v>31</v>
      </c>
      <c r="F741" s="49">
        <v>465.465465465465</v>
      </c>
    </row>
    <row r="742" spans="1:6" x14ac:dyDescent="0.3">
      <c r="A742" s="8" t="s">
        <v>1598</v>
      </c>
      <c r="B742" s="11" t="s">
        <v>1599</v>
      </c>
      <c r="C742" s="42" t="s">
        <v>1344</v>
      </c>
      <c r="D742" s="17">
        <v>5406</v>
      </c>
      <c r="E742" s="39">
        <v>19</v>
      </c>
      <c r="F742" s="49">
        <v>351.46133925268202</v>
      </c>
    </row>
    <row r="743" spans="1:6" x14ac:dyDescent="0.3">
      <c r="A743" s="8" t="s">
        <v>1600</v>
      </c>
      <c r="B743" s="11" t="s">
        <v>1601</v>
      </c>
      <c r="C743" s="42" t="s">
        <v>1344</v>
      </c>
      <c r="D743" s="17">
        <v>2932</v>
      </c>
      <c r="E743" s="39">
        <v>5</v>
      </c>
      <c r="F743" s="49">
        <v>170.53206002728501</v>
      </c>
    </row>
    <row r="744" spans="1:6" x14ac:dyDescent="0.3">
      <c r="A744" s="10" t="s">
        <v>1602</v>
      </c>
      <c r="B744" s="11" t="s">
        <v>1603</v>
      </c>
      <c r="C744" s="42" t="s">
        <v>1344</v>
      </c>
      <c r="D744" s="17">
        <v>2549</v>
      </c>
      <c r="E744" s="37">
        <v>25</v>
      </c>
      <c r="F744" s="46">
        <v>980.77677520596296</v>
      </c>
    </row>
    <row r="745" spans="1:6" x14ac:dyDescent="0.3">
      <c r="A745" s="8" t="s">
        <v>1604</v>
      </c>
      <c r="B745" s="11" t="s">
        <v>1605</v>
      </c>
      <c r="C745" s="42" t="s">
        <v>1344</v>
      </c>
      <c r="D745" s="17">
        <v>3232</v>
      </c>
      <c r="E745" s="39">
        <v>12</v>
      </c>
      <c r="F745" s="49">
        <v>371.28712871287098</v>
      </c>
    </row>
    <row r="746" spans="1:6" x14ac:dyDescent="0.3">
      <c r="A746" s="8" t="s">
        <v>1606</v>
      </c>
      <c r="B746" s="11" t="s">
        <v>1607</v>
      </c>
      <c r="C746" s="42" t="s">
        <v>1344</v>
      </c>
      <c r="D746" s="17">
        <v>3654</v>
      </c>
      <c r="E746" s="39">
        <v>14</v>
      </c>
      <c r="F746" s="49">
        <v>383.141762452107</v>
      </c>
    </row>
    <row r="747" spans="1:6" x14ac:dyDescent="0.3">
      <c r="A747" s="8" t="s">
        <v>1608</v>
      </c>
      <c r="B747" s="11" t="s">
        <v>1609</v>
      </c>
      <c r="C747" s="42" t="s">
        <v>1344</v>
      </c>
      <c r="D747" s="17">
        <v>3511</v>
      </c>
      <c r="E747" s="39">
        <v>6</v>
      </c>
      <c r="F747" s="49">
        <v>170.89148390771899</v>
      </c>
    </row>
    <row r="748" spans="1:6" x14ac:dyDescent="0.3">
      <c r="A748" s="8" t="s">
        <v>1610</v>
      </c>
      <c r="B748" s="11" t="s">
        <v>1611</v>
      </c>
      <c r="C748" s="42" t="s">
        <v>1612</v>
      </c>
      <c r="D748" s="17">
        <v>4911</v>
      </c>
      <c r="E748" s="39">
        <v>1</v>
      </c>
      <c r="F748" s="49">
        <v>20.362451639177401</v>
      </c>
    </row>
    <row r="749" spans="1:6" x14ac:dyDescent="0.3">
      <c r="A749" s="8" t="s">
        <v>1613</v>
      </c>
      <c r="B749" s="11" t="s">
        <v>1614</v>
      </c>
      <c r="C749" s="42" t="s">
        <v>1612</v>
      </c>
      <c r="D749" s="17">
        <v>4668</v>
      </c>
      <c r="E749" s="39">
        <v>8</v>
      </c>
      <c r="F749" s="49">
        <v>171.37960582690701</v>
      </c>
    </row>
    <row r="750" spans="1:6" x14ac:dyDescent="0.3">
      <c r="A750" s="8" t="s">
        <v>1615</v>
      </c>
      <c r="B750" s="11" t="s">
        <v>1616</v>
      </c>
      <c r="C750" s="42" t="s">
        <v>1612</v>
      </c>
      <c r="D750" s="17">
        <v>5595</v>
      </c>
      <c r="E750" s="39">
        <v>8</v>
      </c>
      <c r="F750" s="49">
        <v>142.984807864164</v>
      </c>
    </row>
    <row r="751" spans="1:6" x14ac:dyDescent="0.3">
      <c r="A751" s="8" t="s">
        <v>1617</v>
      </c>
      <c r="B751" s="11" t="s">
        <v>1618</v>
      </c>
      <c r="C751" s="42" t="s">
        <v>1612</v>
      </c>
      <c r="D751" s="17">
        <v>4868</v>
      </c>
      <c r="E751" s="39">
        <v>6</v>
      </c>
      <c r="F751" s="49">
        <v>123.253903040263</v>
      </c>
    </row>
    <row r="752" spans="1:6" x14ac:dyDescent="0.3">
      <c r="A752" s="8" t="s">
        <v>1619</v>
      </c>
      <c r="B752" s="11" t="s">
        <v>1620</v>
      </c>
      <c r="C752" s="42" t="s">
        <v>1612</v>
      </c>
      <c r="D752" s="17">
        <v>3892</v>
      </c>
      <c r="E752" s="39">
        <v>3</v>
      </c>
      <c r="F752" s="49">
        <v>77.081192189105806</v>
      </c>
    </row>
    <row r="753" spans="1:6" x14ac:dyDescent="0.3">
      <c r="A753" s="8" t="s">
        <v>1621</v>
      </c>
      <c r="B753" s="11" t="s">
        <v>1622</v>
      </c>
      <c r="C753" s="42" t="s">
        <v>1612</v>
      </c>
      <c r="D753" s="17">
        <v>5256</v>
      </c>
      <c r="E753" s="39">
        <v>4</v>
      </c>
      <c r="F753" s="49">
        <v>76.103500761034994</v>
      </c>
    </row>
    <row r="754" spans="1:6" x14ac:dyDescent="0.3">
      <c r="A754" s="8" t="s">
        <v>1623</v>
      </c>
      <c r="B754" s="11" t="s">
        <v>1624</v>
      </c>
      <c r="C754" s="42" t="s">
        <v>1612</v>
      </c>
      <c r="D754" s="17">
        <v>4893</v>
      </c>
      <c r="E754" s="39">
        <v>13</v>
      </c>
      <c r="F754" s="49">
        <v>265.68567341099498</v>
      </c>
    </row>
    <row r="755" spans="1:6" x14ac:dyDescent="0.3">
      <c r="A755" s="8" t="s">
        <v>1625</v>
      </c>
      <c r="B755" s="11" t="s">
        <v>1626</v>
      </c>
      <c r="C755" s="42" t="s">
        <v>1612</v>
      </c>
      <c r="D755" s="17">
        <v>5349</v>
      </c>
      <c r="E755" s="39">
        <v>4</v>
      </c>
      <c r="F755" s="49">
        <v>74.780332772480804</v>
      </c>
    </row>
    <row r="756" spans="1:6" x14ac:dyDescent="0.3">
      <c r="A756" s="8" t="s">
        <v>1627</v>
      </c>
      <c r="B756" s="11" t="s">
        <v>1628</v>
      </c>
      <c r="C756" s="42" t="s">
        <v>1612</v>
      </c>
      <c r="D756" s="17">
        <v>3897</v>
      </c>
      <c r="E756" s="39">
        <v>9</v>
      </c>
      <c r="F756" s="49">
        <v>230.94688221709001</v>
      </c>
    </row>
    <row r="757" spans="1:6" x14ac:dyDescent="0.3">
      <c r="A757" s="8" t="s">
        <v>1629</v>
      </c>
      <c r="B757" s="11" t="s">
        <v>1630</v>
      </c>
      <c r="C757" s="42" t="s">
        <v>1612</v>
      </c>
      <c r="D757" s="17">
        <v>4424</v>
      </c>
      <c r="E757" s="39">
        <v>11</v>
      </c>
      <c r="F757" s="49">
        <v>248.643761301989</v>
      </c>
    </row>
    <row r="758" spans="1:6" x14ac:dyDescent="0.3">
      <c r="A758" s="8" t="s">
        <v>1631</v>
      </c>
      <c r="B758" s="11" t="s">
        <v>1632</v>
      </c>
      <c r="C758" s="42" t="s">
        <v>1612</v>
      </c>
      <c r="D758" s="17">
        <v>5993</v>
      </c>
      <c r="E758" s="39">
        <v>11</v>
      </c>
      <c r="F758" s="49">
        <v>183.54747205072599</v>
      </c>
    </row>
    <row r="759" spans="1:6" x14ac:dyDescent="0.3">
      <c r="A759" s="8" t="s">
        <v>1633</v>
      </c>
      <c r="B759" s="11" t="s">
        <v>1634</v>
      </c>
      <c r="C759" s="42" t="s">
        <v>1612</v>
      </c>
      <c r="D759" s="17">
        <v>3884</v>
      </c>
      <c r="E759" s="39">
        <v>4</v>
      </c>
      <c r="F759" s="49">
        <v>102.986611740474</v>
      </c>
    </row>
    <row r="760" spans="1:6" x14ac:dyDescent="0.3">
      <c r="A760" s="8" t="s">
        <v>1635</v>
      </c>
      <c r="B760" s="11" t="s">
        <v>1636</v>
      </c>
      <c r="C760" s="42" t="s">
        <v>1612</v>
      </c>
      <c r="D760" s="17">
        <v>2991</v>
      </c>
      <c r="E760" s="39">
        <v>2</v>
      </c>
      <c r="F760" s="49">
        <v>66.867268472082898</v>
      </c>
    </row>
    <row r="761" spans="1:6" x14ac:dyDescent="0.3">
      <c r="A761" s="8" t="s">
        <v>1637</v>
      </c>
      <c r="B761" s="11" t="s">
        <v>1638</v>
      </c>
      <c r="C761" s="42" t="s">
        <v>1612</v>
      </c>
      <c r="D761" s="17">
        <v>6468</v>
      </c>
      <c r="E761" s="39">
        <v>8</v>
      </c>
      <c r="F761" s="49">
        <v>123.685837971552</v>
      </c>
    </row>
    <row r="762" spans="1:6" x14ac:dyDescent="0.3">
      <c r="A762" s="8" t="s">
        <v>1639</v>
      </c>
      <c r="B762" s="11" t="s">
        <v>1640</v>
      </c>
      <c r="C762" s="42" t="s">
        <v>1612</v>
      </c>
      <c r="D762" s="17">
        <v>5869</v>
      </c>
      <c r="E762" s="39">
        <v>2</v>
      </c>
      <c r="F762" s="49">
        <v>34.077355597205703</v>
      </c>
    </row>
    <row r="763" spans="1:6" x14ac:dyDescent="0.3">
      <c r="A763" s="8" t="s">
        <v>1641</v>
      </c>
      <c r="B763" s="11" t="s">
        <v>1642</v>
      </c>
      <c r="C763" s="42" t="s">
        <v>1612</v>
      </c>
      <c r="D763" s="17">
        <v>3750</v>
      </c>
      <c r="E763" s="39">
        <v>2</v>
      </c>
      <c r="F763" s="49">
        <v>53.3333333333333</v>
      </c>
    </row>
    <row r="764" spans="1:6" x14ac:dyDescent="0.3">
      <c r="A764" s="8" t="s">
        <v>1643</v>
      </c>
      <c r="B764" s="11" t="s">
        <v>1644</v>
      </c>
      <c r="C764" s="42" t="s">
        <v>1612</v>
      </c>
      <c r="D764" s="17">
        <v>5862</v>
      </c>
      <c r="E764" s="39">
        <v>3</v>
      </c>
      <c r="F764" s="49">
        <v>51.177072671443199</v>
      </c>
    </row>
    <row r="765" spans="1:6" x14ac:dyDescent="0.3">
      <c r="A765" s="8" t="s">
        <v>1645</v>
      </c>
      <c r="B765" s="11" t="s">
        <v>1646</v>
      </c>
      <c r="C765" s="42" t="s">
        <v>1612</v>
      </c>
      <c r="D765" s="17">
        <v>3397</v>
      </c>
      <c r="E765" s="39">
        <v>5</v>
      </c>
      <c r="F765" s="49">
        <v>147.18869590815399</v>
      </c>
    </row>
    <row r="766" spans="1:6" x14ac:dyDescent="0.3">
      <c r="A766" s="8" t="s">
        <v>1647</v>
      </c>
      <c r="B766" s="11" t="s">
        <v>1648</v>
      </c>
      <c r="C766" s="42" t="s">
        <v>1612</v>
      </c>
      <c r="D766" s="17">
        <v>3677</v>
      </c>
      <c r="E766" s="39">
        <v>2</v>
      </c>
      <c r="F766" s="49">
        <v>54.392167527875998</v>
      </c>
    </row>
    <row r="767" spans="1:6" x14ac:dyDescent="0.3">
      <c r="A767" s="8" t="s">
        <v>1649</v>
      </c>
      <c r="B767" s="11" t="s">
        <v>1650</v>
      </c>
      <c r="C767" s="42" t="s">
        <v>1612</v>
      </c>
      <c r="D767" s="17">
        <v>2251</v>
      </c>
      <c r="E767" s="39"/>
      <c r="F767" s="49"/>
    </row>
    <row r="768" spans="1:6" x14ac:dyDescent="0.3">
      <c r="A768" s="8" t="s">
        <v>1651</v>
      </c>
      <c r="B768" s="11" t="s">
        <v>1652</v>
      </c>
      <c r="C768" s="42" t="s">
        <v>1612</v>
      </c>
      <c r="D768" s="17">
        <v>3864</v>
      </c>
      <c r="E768" s="39">
        <v>6</v>
      </c>
      <c r="F768" s="49">
        <v>155.27950310559001</v>
      </c>
    </row>
    <row r="769" spans="1:6" x14ac:dyDescent="0.3">
      <c r="A769" s="8" t="s">
        <v>1653</v>
      </c>
      <c r="B769" s="11" t="s">
        <v>1654</v>
      </c>
      <c r="C769" s="42" t="s">
        <v>1612</v>
      </c>
      <c r="D769" s="17">
        <v>4301</v>
      </c>
      <c r="E769" s="39">
        <v>18</v>
      </c>
      <c r="F769" s="49">
        <v>418.50732387816799</v>
      </c>
    </row>
    <row r="770" spans="1:6" x14ac:dyDescent="0.3">
      <c r="A770" s="8" t="s">
        <v>1655</v>
      </c>
      <c r="B770" s="11" t="s">
        <v>1656</v>
      </c>
      <c r="C770" s="42" t="s">
        <v>1612</v>
      </c>
      <c r="D770" s="17">
        <v>4322</v>
      </c>
      <c r="E770" s="39">
        <v>10</v>
      </c>
      <c r="F770" s="49">
        <v>231.37436372050001</v>
      </c>
    </row>
    <row r="771" spans="1:6" x14ac:dyDescent="0.3">
      <c r="A771" s="8" t="s">
        <v>1657</v>
      </c>
      <c r="B771" s="11" t="s">
        <v>1658</v>
      </c>
      <c r="C771" s="42" t="s">
        <v>1612</v>
      </c>
      <c r="D771" s="17">
        <v>3733</v>
      </c>
      <c r="E771" s="39">
        <v>10</v>
      </c>
      <c r="F771" s="49">
        <v>267.88106080900099</v>
      </c>
    </row>
    <row r="772" spans="1:6" x14ac:dyDescent="0.3">
      <c r="A772" s="8" t="s">
        <v>1659</v>
      </c>
      <c r="B772" s="11" t="s">
        <v>1660</v>
      </c>
      <c r="C772" s="42" t="s">
        <v>1612</v>
      </c>
      <c r="D772" s="17">
        <v>3290</v>
      </c>
      <c r="E772" s="39">
        <v>5</v>
      </c>
      <c r="F772" s="49">
        <v>151.97568389057699</v>
      </c>
    </row>
    <row r="773" spans="1:6" x14ac:dyDescent="0.3">
      <c r="A773" s="8" t="s">
        <v>1661</v>
      </c>
      <c r="B773" s="11" t="s">
        <v>1662</v>
      </c>
      <c r="C773" s="42" t="s">
        <v>1612</v>
      </c>
      <c r="D773" s="17">
        <v>2868</v>
      </c>
      <c r="E773" s="39">
        <v>11</v>
      </c>
      <c r="F773" s="49">
        <v>383.54253835425402</v>
      </c>
    </row>
    <row r="774" spans="1:6" x14ac:dyDescent="0.3">
      <c r="A774" s="8" t="s">
        <v>1663</v>
      </c>
      <c r="B774" s="11" t="s">
        <v>1664</v>
      </c>
      <c r="C774" s="42" t="s">
        <v>1612</v>
      </c>
      <c r="D774" s="17">
        <v>4193</v>
      </c>
      <c r="E774" s="39">
        <v>4</v>
      </c>
      <c r="F774" s="49">
        <v>95.397090388743095</v>
      </c>
    </row>
    <row r="775" spans="1:6" x14ac:dyDescent="0.3">
      <c r="A775" s="8" t="s">
        <v>1665</v>
      </c>
      <c r="B775" s="11" t="s">
        <v>1666</v>
      </c>
      <c r="C775" s="42" t="s">
        <v>1612</v>
      </c>
      <c r="D775" s="17">
        <v>6896</v>
      </c>
      <c r="E775" s="39">
        <v>10</v>
      </c>
      <c r="F775" s="49">
        <v>145.01160092807399</v>
      </c>
    </row>
    <row r="776" spans="1:6" x14ac:dyDescent="0.3">
      <c r="A776" s="8" t="s">
        <v>1667</v>
      </c>
      <c r="B776" s="11" t="s">
        <v>1668</v>
      </c>
      <c r="C776" s="42" t="s">
        <v>1612</v>
      </c>
      <c r="D776" s="17">
        <v>4774</v>
      </c>
      <c r="E776" s="39">
        <v>2</v>
      </c>
      <c r="F776" s="49">
        <v>41.8935902806871</v>
      </c>
    </row>
    <row r="777" spans="1:6" x14ac:dyDescent="0.3">
      <c r="A777" s="8" t="s">
        <v>1669</v>
      </c>
      <c r="B777" s="11" t="s">
        <v>1670</v>
      </c>
      <c r="C777" s="42" t="s">
        <v>1612</v>
      </c>
      <c r="D777" s="17">
        <v>2726</v>
      </c>
      <c r="E777" s="39"/>
      <c r="F777" s="49"/>
    </row>
    <row r="778" spans="1:6" x14ac:dyDescent="0.3">
      <c r="A778" s="8" t="s">
        <v>1671</v>
      </c>
      <c r="B778" s="11" t="s">
        <v>1672</v>
      </c>
      <c r="C778" s="42" t="s">
        <v>1612</v>
      </c>
      <c r="D778" s="17">
        <v>3670</v>
      </c>
      <c r="E778" s="39">
        <v>6</v>
      </c>
      <c r="F778" s="49">
        <v>163.48773841961901</v>
      </c>
    </row>
    <row r="779" spans="1:6" x14ac:dyDescent="0.3">
      <c r="A779" s="8" t="s">
        <v>1673</v>
      </c>
      <c r="B779" s="11" t="s">
        <v>1674</v>
      </c>
      <c r="C779" s="42" t="s">
        <v>1612</v>
      </c>
      <c r="D779" s="17">
        <v>3520</v>
      </c>
      <c r="E779" s="39">
        <v>16</v>
      </c>
      <c r="F779" s="49">
        <v>454.54545454545502</v>
      </c>
    </row>
    <row r="780" spans="1:6" x14ac:dyDescent="0.3">
      <c r="A780" s="8" t="s">
        <v>1675</v>
      </c>
      <c r="B780" s="11" t="s">
        <v>1676</v>
      </c>
      <c r="C780" s="42" t="s">
        <v>1612</v>
      </c>
      <c r="D780" s="17">
        <v>3507</v>
      </c>
      <c r="E780" s="39">
        <v>1</v>
      </c>
      <c r="F780" s="49">
        <v>28.514399771884801</v>
      </c>
    </row>
    <row r="781" spans="1:6" x14ac:dyDescent="0.3">
      <c r="A781" s="8" t="s">
        <v>1677</v>
      </c>
      <c r="B781" s="11" t="s">
        <v>1678</v>
      </c>
      <c r="C781" s="42" t="s">
        <v>1612</v>
      </c>
      <c r="D781" s="17">
        <v>3167</v>
      </c>
      <c r="E781" s="39">
        <v>2</v>
      </c>
      <c r="F781" s="49">
        <v>63.1512472371329</v>
      </c>
    </row>
    <row r="782" spans="1:6" x14ac:dyDescent="0.3">
      <c r="A782" s="10" t="s">
        <v>1679</v>
      </c>
      <c r="B782" s="11" t="s">
        <v>1680</v>
      </c>
      <c r="C782" s="42" t="s">
        <v>1612</v>
      </c>
      <c r="D782" s="17">
        <v>3354</v>
      </c>
      <c r="E782" s="39">
        <v>3</v>
      </c>
      <c r="F782" s="48">
        <v>89.445438282647601</v>
      </c>
    </row>
    <row r="783" spans="1:6" x14ac:dyDescent="0.3">
      <c r="A783" s="8" t="s">
        <v>1681</v>
      </c>
      <c r="B783" s="11" t="s">
        <v>1682</v>
      </c>
      <c r="C783" s="42" t="s">
        <v>1612</v>
      </c>
      <c r="D783" s="17">
        <v>3755</v>
      </c>
      <c r="E783" s="39">
        <v>12</v>
      </c>
      <c r="F783" s="49">
        <v>319.57390146471403</v>
      </c>
    </row>
    <row r="784" spans="1:6" x14ac:dyDescent="0.3">
      <c r="A784" s="8" t="s">
        <v>1683</v>
      </c>
      <c r="B784" s="11" t="s">
        <v>1684</v>
      </c>
      <c r="C784" s="42" t="s">
        <v>1612</v>
      </c>
      <c r="D784" s="17">
        <v>3238</v>
      </c>
      <c r="E784" s="39">
        <v>15</v>
      </c>
      <c r="F784" s="49">
        <v>463.24891908585499</v>
      </c>
    </row>
    <row r="785" spans="1:6" x14ac:dyDescent="0.3">
      <c r="A785" s="8" t="s">
        <v>1685</v>
      </c>
      <c r="B785" s="11" t="s">
        <v>1686</v>
      </c>
      <c r="C785" s="42" t="s">
        <v>1612</v>
      </c>
      <c r="D785" s="17">
        <v>3634</v>
      </c>
      <c r="E785" s="39">
        <v>6</v>
      </c>
      <c r="F785" s="49">
        <v>165.10731975784299</v>
      </c>
    </row>
    <row r="786" spans="1:6" x14ac:dyDescent="0.3">
      <c r="A786" s="8" t="s">
        <v>1687</v>
      </c>
      <c r="B786" s="11" t="s">
        <v>1688</v>
      </c>
      <c r="C786" s="42" t="s">
        <v>1612</v>
      </c>
      <c r="D786" s="17">
        <v>3959</v>
      </c>
      <c r="E786" s="39">
        <v>2</v>
      </c>
      <c r="F786" s="49">
        <v>50.517807527153302</v>
      </c>
    </row>
    <row r="787" spans="1:6" x14ac:dyDescent="0.3">
      <c r="A787" s="8" t="s">
        <v>1689</v>
      </c>
      <c r="B787" s="11" t="s">
        <v>1690</v>
      </c>
      <c r="C787" s="42" t="s">
        <v>1612</v>
      </c>
      <c r="D787" s="17">
        <v>5239</v>
      </c>
      <c r="E787" s="39">
        <v>5</v>
      </c>
      <c r="F787" s="49">
        <v>95.438060698606606</v>
      </c>
    </row>
    <row r="788" spans="1:6" x14ac:dyDescent="0.3">
      <c r="A788" s="8" t="s">
        <v>1691</v>
      </c>
      <c r="B788" s="11" t="s">
        <v>1692</v>
      </c>
      <c r="C788" s="42" t="s">
        <v>1612</v>
      </c>
      <c r="D788" s="17">
        <v>7065</v>
      </c>
      <c r="E788" s="39">
        <v>6</v>
      </c>
      <c r="F788" s="49">
        <v>84.925690021231404</v>
      </c>
    </row>
    <row r="789" spans="1:6" x14ac:dyDescent="0.3">
      <c r="A789" s="8" t="s">
        <v>1693</v>
      </c>
      <c r="B789" s="11" t="s">
        <v>1694</v>
      </c>
      <c r="C789" s="42" t="s">
        <v>1612</v>
      </c>
      <c r="D789" s="17">
        <v>3581</v>
      </c>
      <c r="E789" s="39">
        <v>1</v>
      </c>
      <c r="F789" s="49">
        <v>27.925160569673299</v>
      </c>
    </row>
    <row r="790" spans="1:6" x14ac:dyDescent="0.3">
      <c r="A790" s="8" t="s">
        <v>1695</v>
      </c>
      <c r="B790" s="11" t="s">
        <v>1696</v>
      </c>
      <c r="C790" s="42" t="s">
        <v>1612</v>
      </c>
      <c r="D790" s="17">
        <v>5895</v>
      </c>
      <c r="E790" s="39">
        <v>17</v>
      </c>
      <c r="F790" s="49">
        <v>288.37998303647203</v>
      </c>
    </row>
    <row r="791" spans="1:6" x14ac:dyDescent="0.3">
      <c r="A791" s="8" t="s">
        <v>1697</v>
      </c>
      <c r="B791" s="11" t="s">
        <v>1698</v>
      </c>
      <c r="C791" s="42" t="s">
        <v>1612</v>
      </c>
      <c r="D791" s="17">
        <v>4376</v>
      </c>
      <c r="E791" s="39">
        <v>34</v>
      </c>
      <c r="F791" s="49">
        <v>776.96526508226702</v>
      </c>
    </row>
    <row r="792" spans="1:6" x14ac:dyDescent="0.3">
      <c r="A792" s="8" t="s">
        <v>1699</v>
      </c>
      <c r="B792" s="11" t="s">
        <v>1700</v>
      </c>
      <c r="C792" s="42" t="s">
        <v>1612</v>
      </c>
      <c r="D792" s="17">
        <v>4442</v>
      </c>
      <c r="E792" s="39">
        <v>3</v>
      </c>
      <c r="F792" s="49">
        <v>67.537145429986495</v>
      </c>
    </row>
    <row r="793" spans="1:6" x14ac:dyDescent="0.3">
      <c r="A793" s="8" t="s">
        <v>1701</v>
      </c>
      <c r="B793" s="11" t="s">
        <v>1702</v>
      </c>
      <c r="C793" s="42" t="s">
        <v>1612</v>
      </c>
      <c r="D793" s="17">
        <v>3678</v>
      </c>
      <c r="E793" s="39">
        <v>8</v>
      </c>
      <c r="F793" s="49">
        <v>217.509516041327</v>
      </c>
    </row>
    <row r="794" spans="1:6" x14ac:dyDescent="0.3">
      <c r="A794" s="8" t="s">
        <v>1703</v>
      </c>
      <c r="B794" s="11" t="s">
        <v>1704</v>
      </c>
      <c r="C794" s="42" t="s">
        <v>1612</v>
      </c>
      <c r="D794" s="17">
        <v>6302</v>
      </c>
      <c r="E794" s="39">
        <v>12</v>
      </c>
      <c r="F794" s="49">
        <v>190.415741034592</v>
      </c>
    </row>
    <row r="795" spans="1:6" x14ac:dyDescent="0.3">
      <c r="A795" s="8" t="s">
        <v>1705</v>
      </c>
      <c r="B795" s="11" t="s">
        <v>1706</v>
      </c>
      <c r="C795" s="42" t="s">
        <v>1612</v>
      </c>
      <c r="D795" s="17">
        <v>4132</v>
      </c>
      <c r="E795" s="39">
        <v>2</v>
      </c>
      <c r="F795" s="49">
        <v>48.402710551790904</v>
      </c>
    </row>
    <row r="796" spans="1:6" x14ac:dyDescent="0.3">
      <c r="A796" s="8" t="s">
        <v>1707</v>
      </c>
      <c r="B796" s="11" t="s">
        <v>1708</v>
      </c>
      <c r="C796" s="42" t="s">
        <v>1612</v>
      </c>
      <c r="D796" s="17">
        <v>3020</v>
      </c>
      <c r="E796" s="39">
        <v>5</v>
      </c>
      <c r="F796" s="49">
        <v>165.56291390728501</v>
      </c>
    </row>
    <row r="797" spans="1:6" x14ac:dyDescent="0.3">
      <c r="A797" s="8" t="s">
        <v>1709</v>
      </c>
      <c r="B797" s="11" t="s">
        <v>1710</v>
      </c>
      <c r="C797" s="42" t="s">
        <v>1612</v>
      </c>
      <c r="D797" s="17">
        <v>3390</v>
      </c>
      <c r="E797" s="39">
        <v>8</v>
      </c>
      <c r="F797" s="49">
        <v>235.98820058997001</v>
      </c>
    </row>
    <row r="798" spans="1:6" x14ac:dyDescent="0.3">
      <c r="A798" s="8" t="s">
        <v>1711</v>
      </c>
      <c r="B798" s="11" t="s">
        <v>1712</v>
      </c>
      <c r="C798" s="42" t="s">
        <v>1612</v>
      </c>
      <c r="D798" s="17">
        <v>3188</v>
      </c>
      <c r="E798" s="39">
        <v>11</v>
      </c>
      <c r="F798" s="49">
        <v>345.04391468005002</v>
      </c>
    </row>
    <row r="799" spans="1:6" x14ac:dyDescent="0.3">
      <c r="A799" s="8" t="s">
        <v>1713</v>
      </c>
      <c r="B799" s="11" t="s">
        <v>1714</v>
      </c>
      <c r="C799" s="42" t="s">
        <v>1612</v>
      </c>
      <c r="D799" s="17">
        <v>3576</v>
      </c>
      <c r="E799" s="39">
        <v>6</v>
      </c>
      <c r="F799" s="49">
        <v>167.785234899329</v>
      </c>
    </row>
    <row r="800" spans="1:6" x14ac:dyDescent="0.3">
      <c r="A800" s="8" t="s">
        <v>1715</v>
      </c>
      <c r="B800" s="11" t="s">
        <v>1716</v>
      </c>
      <c r="C800" s="42" t="s">
        <v>1612</v>
      </c>
      <c r="D800" s="17">
        <v>5120</v>
      </c>
      <c r="E800" s="39">
        <v>7</v>
      </c>
      <c r="F800" s="49">
        <v>136.71875</v>
      </c>
    </row>
    <row r="801" spans="1:6" x14ac:dyDescent="0.3">
      <c r="A801" s="8" t="s">
        <v>1717</v>
      </c>
      <c r="B801" s="11" t="s">
        <v>1718</v>
      </c>
      <c r="C801" s="42" t="s">
        <v>1612</v>
      </c>
      <c r="D801" s="17">
        <v>2516</v>
      </c>
      <c r="E801" s="39">
        <v>1</v>
      </c>
      <c r="F801" s="49">
        <v>39.745627980922102</v>
      </c>
    </row>
    <row r="802" spans="1:6" x14ac:dyDescent="0.3">
      <c r="A802" s="8" t="s">
        <v>1719</v>
      </c>
      <c r="B802" s="11" t="s">
        <v>1720</v>
      </c>
      <c r="C802" s="42" t="s">
        <v>1612</v>
      </c>
      <c r="D802" s="17">
        <v>4537</v>
      </c>
      <c r="E802" s="39">
        <v>8</v>
      </c>
      <c r="F802" s="49">
        <v>176.32797002424499</v>
      </c>
    </row>
    <row r="803" spans="1:6" x14ac:dyDescent="0.3">
      <c r="A803" s="8" t="s">
        <v>1721</v>
      </c>
      <c r="B803" s="11" t="s">
        <v>1722</v>
      </c>
      <c r="C803" s="42" t="s">
        <v>1612</v>
      </c>
      <c r="D803" s="17">
        <v>3337</v>
      </c>
      <c r="E803" s="39">
        <v>4</v>
      </c>
      <c r="F803" s="49">
        <v>119.868145040456</v>
      </c>
    </row>
    <row r="804" spans="1:6" x14ac:dyDescent="0.3">
      <c r="A804" s="8" t="s">
        <v>1723</v>
      </c>
      <c r="B804" s="11" t="s">
        <v>1724</v>
      </c>
      <c r="C804" s="42" t="s">
        <v>1725</v>
      </c>
      <c r="D804" s="17">
        <v>2539</v>
      </c>
      <c r="E804" s="39">
        <v>9</v>
      </c>
      <c r="F804" s="49">
        <v>354.47026388341902</v>
      </c>
    </row>
    <row r="805" spans="1:6" x14ac:dyDescent="0.3">
      <c r="A805" s="8" t="s">
        <v>1726</v>
      </c>
      <c r="B805" s="11" t="s">
        <v>1727</v>
      </c>
      <c r="C805" s="42" t="s">
        <v>1725</v>
      </c>
      <c r="D805" s="17">
        <v>3195</v>
      </c>
      <c r="E805" s="39">
        <v>11</v>
      </c>
      <c r="F805" s="49">
        <v>344.28794992175301</v>
      </c>
    </row>
    <row r="806" spans="1:6" x14ac:dyDescent="0.3">
      <c r="A806" s="8" t="s">
        <v>1728</v>
      </c>
      <c r="B806" s="11" t="s">
        <v>1729</v>
      </c>
      <c r="C806" s="42" t="s">
        <v>1725</v>
      </c>
      <c r="D806" s="17">
        <v>6003</v>
      </c>
      <c r="E806" s="39">
        <v>11</v>
      </c>
      <c r="F806" s="49">
        <v>183.24171247709501</v>
      </c>
    </row>
    <row r="807" spans="1:6" x14ac:dyDescent="0.3">
      <c r="A807" s="8" t="s">
        <v>1730</v>
      </c>
      <c r="B807" s="11" t="s">
        <v>1731</v>
      </c>
      <c r="C807" s="42" t="s">
        <v>1725</v>
      </c>
      <c r="D807" s="17">
        <v>3022</v>
      </c>
      <c r="E807" s="39">
        <v>7</v>
      </c>
      <c r="F807" s="49">
        <v>231.63467902051599</v>
      </c>
    </row>
    <row r="808" spans="1:6" x14ac:dyDescent="0.3">
      <c r="A808" s="8" t="s">
        <v>1732</v>
      </c>
      <c r="B808" s="11" t="s">
        <v>1733</v>
      </c>
      <c r="C808" s="42" t="s">
        <v>1725</v>
      </c>
      <c r="D808" s="17">
        <v>4132</v>
      </c>
      <c r="E808" s="39">
        <v>15</v>
      </c>
      <c r="F808" s="49">
        <v>363.02032913843198</v>
      </c>
    </row>
    <row r="809" spans="1:6" x14ac:dyDescent="0.3">
      <c r="A809" s="8" t="s">
        <v>1734</v>
      </c>
      <c r="B809" s="11" t="s">
        <v>1735</v>
      </c>
      <c r="C809" s="42" t="s">
        <v>1725</v>
      </c>
      <c r="D809" s="17">
        <v>3788</v>
      </c>
      <c r="E809" s="39">
        <v>11</v>
      </c>
      <c r="F809" s="49">
        <v>290.39070749735998</v>
      </c>
    </row>
    <row r="810" spans="1:6" x14ac:dyDescent="0.3">
      <c r="A810" s="8" t="s">
        <v>1736</v>
      </c>
      <c r="B810" s="11" t="s">
        <v>1737</v>
      </c>
      <c r="C810" s="42" t="s">
        <v>1725</v>
      </c>
      <c r="D810" s="17">
        <v>6191</v>
      </c>
      <c r="E810" s="39">
        <v>19</v>
      </c>
      <c r="F810" s="49">
        <v>306.89710870618597</v>
      </c>
    </row>
    <row r="811" spans="1:6" x14ac:dyDescent="0.3">
      <c r="A811" s="8" t="s">
        <v>1738</v>
      </c>
      <c r="B811" s="11" t="s">
        <v>1739</v>
      </c>
      <c r="C811" s="42" t="s">
        <v>1725</v>
      </c>
      <c r="D811" s="17">
        <v>4456</v>
      </c>
      <c r="E811" s="39">
        <v>30</v>
      </c>
      <c r="F811" s="49">
        <v>673.24955116696594</v>
      </c>
    </row>
    <row r="812" spans="1:6" x14ac:dyDescent="0.3">
      <c r="A812" s="8" t="s">
        <v>1740</v>
      </c>
      <c r="B812" s="11" t="s">
        <v>1741</v>
      </c>
      <c r="C812" s="42" t="s">
        <v>1725</v>
      </c>
      <c r="D812" s="17">
        <v>4973</v>
      </c>
      <c r="E812" s="39">
        <v>43</v>
      </c>
      <c r="F812" s="49">
        <v>864.66921375427296</v>
      </c>
    </row>
    <row r="813" spans="1:6" x14ac:dyDescent="0.3">
      <c r="A813" s="8" t="s">
        <v>1742</v>
      </c>
      <c r="B813" s="11" t="s">
        <v>1743</v>
      </c>
      <c r="C813" s="42" t="s">
        <v>1725</v>
      </c>
      <c r="D813" s="17">
        <v>5262</v>
      </c>
      <c r="E813" s="39">
        <v>21</v>
      </c>
      <c r="F813" s="49">
        <v>399.08779931585002</v>
      </c>
    </row>
    <row r="814" spans="1:6" x14ac:dyDescent="0.3">
      <c r="A814" s="8" t="s">
        <v>1744</v>
      </c>
      <c r="B814" s="11" t="s">
        <v>1745</v>
      </c>
      <c r="C814" s="42" t="s">
        <v>1725</v>
      </c>
      <c r="D814" s="17">
        <v>3977</v>
      </c>
      <c r="E814" s="39">
        <v>16</v>
      </c>
      <c r="F814" s="49">
        <v>402.31330148352998</v>
      </c>
    </row>
    <row r="815" spans="1:6" x14ac:dyDescent="0.3">
      <c r="A815" s="8" t="s">
        <v>1746</v>
      </c>
      <c r="B815" s="11" t="s">
        <v>1747</v>
      </c>
      <c r="C815" s="42" t="s">
        <v>1725</v>
      </c>
      <c r="D815" s="17">
        <v>3624</v>
      </c>
      <c r="E815" s="39">
        <v>12</v>
      </c>
      <c r="F815" s="49">
        <v>331.12582781457002</v>
      </c>
    </row>
    <row r="816" spans="1:6" x14ac:dyDescent="0.3">
      <c r="A816" s="8" t="s">
        <v>1748</v>
      </c>
      <c r="B816" s="11" t="s">
        <v>1749</v>
      </c>
      <c r="C816" s="42" t="s">
        <v>1725</v>
      </c>
      <c r="D816" s="17">
        <v>4680</v>
      </c>
      <c r="E816" s="39">
        <v>38</v>
      </c>
      <c r="F816" s="49">
        <v>811.96581196581201</v>
      </c>
    </row>
    <row r="817" spans="1:6" x14ac:dyDescent="0.3">
      <c r="A817" s="8" t="s">
        <v>1750</v>
      </c>
      <c r="B817" s="11" t="s">
        <v>1751</v>
      </c>
      <c r="C817" s="42" t="s">
        <v>1725</v>
      </c>
      <c r="D817" s="17">
        <v>6553</v>
      </c>
      <c r="E817" s="39">
        <v>18</v>
      </c>
      <c r="F817" s="49">
        <v>274.68335113688403</v>
      </c>
    </row>
    <row r="818" spans="1:6" x14ac:dyDescent="0.3">
      <c r="A818" s="8" t="s">
        <v>1752</v>
      </c>
      <c r="B818" s="11" t="s">
        <v>1753</v>
      </c>
      <c r="C818" s="42" t="s">
        <v>1725</v>
      </c>
      <c r="D818" s="17">
        <v>5311</v>
      </c>
      <c r="E818" s="39">
        <v>21</v>
      </c>
      <c r="F818" s="49">
        <v>395.40576162681202</v>
      </c>
    </row>
    <row r="819" spans="1:6" x14ac:dyDescent="0.3">
      <c r="A819" s="8" t="s">
        <v>1754</v>
      </c>
      <c r="B819" s="11" t="s">
        <v>1755</v>
      </c>
      <c r="C819" s="42" t="s">
        <v>1725</v>
      </c>
      <c r="D819" s="17">
        <v>4394</v>
      </c>
      <c r="E819" s="39">
        <v>10</v>
      </c>
      <c r="F819" s="49">
        <v>227.58306781975401</v>
      </c>
    </row>
    <row r="820" spans="1:6" x14ac:dyDescent="0.3">
      <c r="A820" s="8" t="s">
        <v>1756</v>
      </c>
      <c r="B820" s="11" t="s">
        <v>1757</v>
      </c>
      <c r="C820" s="42" t="s">
        <v>1725</v>
      </c>
      <c r="D820" s="17">
        <v>4600</v>
      </c>
      <c r="E820" s="39">
        <v>10</v>
      </c>
      <c r="F820" s="49">
        <v>217.39130434782601</v>
      </c>
    </row>
    <row r="821" spans="1:6" x14ac:dyDescent="0.3">
      <c r="A821" s="8" t="s">
        <v>1758</v>
      </c>
      <c r="B821" s="11" t="s">
        <v>1759</v>
      </c>
      <c r="C821" s="42" t="s">
        <v>1760</v>
      </c>
      <c r="D821" s="17">
        <v>3887</v>
      </c>
      <c r="E821" s="39">
        <v>5</v>
      </c>
      <c r="F821" s="49">
        <v>128.633907898122</v>
      </c>
    </row>
    <row r="822" spans="1:6" x14ac:dyDescent="0.3">
      <c r="A822" s="8" t="s">
        <v>1761</v>
      </c>
      <c r="B822" s="11" t="s">
        <v>1762</v>
      </c>
      <c r="C822" s="42" t="s">
        <v>1760</v>
      </c>
      <c r="D822" s="17">
        <v>3711</v>
      </c>
      <c r="E822" s="39">
        <v>16</v>
      </c>
      <c r="F822" s="49">
        <v>431.15063325249298</v>
      </c>
    </row>
    <row r="823" spans="1:6" x14ac:dyDescent="0.3">
      <c r="A823" s="8" t="s">
        <v>1763</v>
      </c>
      <c r="B823" s="11" t="s">
        <v>1764</v>
      </c>
      <c r="C823" s="42" t="s">
        <v>1760</v>
      </c>
      <c r="D823" s="17">
        <v>3705</v>
      </c>
      <c r="E823" s="39">
        <v>10</v>
      </c>
      <c r="F823" s="49">
        <v>269.90553306342798</v>
      </c>
    </row>
    <row r="824" spans="1:6" x14ac:dyDescent="0.3">
      <c r="A824" s="8" t="s">
        <v>1765</v>
      </c>
      <c r="B824" s="11" t="s">
        <v>1766</v>
      </c>
      <c r="C824" s="42" t="s">
        <v>1760</v>
      </c>
      <c r="D824" s="17">
        <v>2707</v>
      </c>
      <c r="E824" s="39">
        <v>6</v>
      </c>
      <c r="F824" s="49">
        <v>221.64758034724801</v>
      </c>
    </row>
    <row r="825" spans="1:6" x14ac:dyDescent="0.3">
      <c r="A825" s="8" t="s">
        <v>1767</v>
      </c>
      <c r="B825" s="11" t="s">
        <v>1768</v>
      </c>
      <c r="C825" s="42" t="s">
        <v>1760</v>
      </c>
      <c r="D825" s="17">
        <v>3335</v>
      </c>
      <c r="E825" s="39">
        <v>6</v>
      </c>
      <c r="F825" s="49">
        <v>179.91004497751101</v>
      </c>
    </row>
    <row r="826" spans="1:6" x14ac:dyDescent="0.3">
      <c r="A826" s="8" t="s">
        <v>1769</v>
      </c>
      <c r="B826" s="11" t="s">
        <v>1770</v>
      </c>
      <c r="C826" s="42" t="s">
        <v>1760</v>
      </c>
      <c r="D826" s="17">
        <v>4187</v>
      </c>
      <c r="E826" s="39">
        <v>3</v>
      </c>
      <c r="F826" s="49">
        <v>71.650346310007194</v>
      </c>
    </row>
    <row r="827" spans="1:6" x14ac:dyDescent="0.3">
      <c r="A827" s="8" t="s">
        <v>1771</v>
      </c>
      <c r="B827" s="11" t="s">
        <v>1772</v>
      </c>
      <c r="C827" s="42" t="s">
        <v>1760</v>
      </c>
      <c r="D827" s="17">
        <v>3372</v>
      </c>
      <c r="E827" s="39">
        <v>5</v>
      </c>
      <c r="F827" s="49">
        <v>148.279952550415</v>
      </c>
    </row>
    <row r="828" spans="1:6" x14ac:dyDescent="0.3">
      <c r="A828" s="8" t="s">
        <v>1773</v>
      </c>
      <c r="B828" s="11" t="s">
        <v>1774</v>
      </c>
      <c r="C828" s="42" t="s">
        <v>1760</v>
      </c>
      <c r="D828" s="17">
        <v>2502</v>
      </c>
      <c r="E828" s="39">
        <v>8</v>
      </c>
      <c r="F828" s="49">
        <v>319.74420463629099</v>
      </c>
    </row>
    <row r="829" spans="1:6" x14ac:dyDescent="0.3">
      <c r="A829" s="8" t="s">
        <v>1775</v>
      </c>
      <c r="B829" s="11" t="s">
        <v>1776</v>
      </c>
      <c r="C829" s="42" t="s">
        <v>1760</v>
      </c>
      <c r="D829" s="17">
        <v>3848</v>
      </c>
      <c r="E829" s="39">
        <v>22</v>
      </c>
      <c r="F829" s="49">
        <v>571.72557172557197</v>
      </c>
    </row>
    <row r="830" spans="1:6" x14ac:dyDescent="0.3">
      <c r="A830" s="8" t="s">
        <v>1777</v>
      </c>
      <c r="B830" s="11" t="s">
        <v>1778</v>
      </c>
      <c r="C830" s="42" t="s">
        <v>1760</v>
      </c>
      <c r="D830" s="17">
        <v>4673</v>
      </c>
      <c r="E830" s="39">
        <v>22</v>
      </c>
      <c r="F830" s="49">
        <v>470.78964262786201</v>
      </c>
    </row>
    <row r="831" spans="1:6" x14ac:dyDescent="0.3">
      <c r="A831" s="8" t="s">
        <v>1779</v>
      </c>
      <c r="B831" s="11" t="s">
        <v>1780</v>
      </c>
      <c r="C831" s="42" t="s">
        <v>1760</v>
      </c>
      <c r="D831" s="17">
        <v>5585</v>
      </c>
      <c r="E831" s="39">
        <v>43</v>
      </c>
      <c r="F831" s="49">
        <v>769.91942703670497</v>
      </c>
    </row>
    <row r="832" spans="1:6" x14ac:dyDescent="0.3">
      <c r="A832" s="8" t="s">
        <v>1781</v>
      </c>
      <c r="B832" s="11" t="s">
        <v>1782</v>
      </c>
      <c r="C832" s="42" t="s">
        <v>1760</v>
      </c>
      <c r="D832" s="17">
        <v>9100</v>
      </c>
      <c r="E832" s="39">
        <v>4</v>
      </c>
      <c r="F832" s="49">
        <v>43.956043956043999</v>
      </c>
    </row>
    <row r="833" spans="1:6" x14ac:dyDescent="0.3">
      <c r="A833" s="8" t="s">
        <v>1783</v>
      </c>
      <c r="B833" s="11" t="s">
        <v>1784</v>
      </c>
      <c r="C833" s="42" t="s">
        <v>1760</v>
      </c>
      <c r="D833" s="17">
        <v>4885</v>
      </c>
      <c r="E833" s="39">
        <v>33</v>
      </c>
      <c r="F833" s="49">
        <v>675.53735926305001</v>
      </c>
    </row>
    <row r="834" spans="1:6" x14ac:dyDescent="0.3">
      <c r="A834" s="8" t="s">
        <v>1785</v>
      </c>
      <c r="B834" s="11" t="s">
        <v>1786</v>
      </c>
      <c r="C834" s="42" t="s">
        <v>1760</v>
      </c>
      <c r="D834" s="17">
        <v>5251</v>
      </c>
      <c r="E834" s="39">
        <v>16</v>
      </c>
      <c r="F834" s="49">
        <v>304.703865930299</v>
      </c>
    </row>
    <row r="835" spans="1:6" x14ac:dyDescent="0.3">
      <c r="A835" s="8" t="s">
        <v>1787</v>
      </c>
      <c r="B835" s="11" t="s">
        <v>1788</v>
      </c>
      <c r="C835" s="42" t="s">
        <v>1760</v>
      </c>
      <c r="D835" s="17">
        <v>4549</v>
      </c>
      <c r="E835" s="39">
        <v>7</v>
      </c>
      <c r="F835" s="49">
        <v>153.87997362057601</v>
      </c>
    </row>
    <row r="836" spans="1:6" x14ac:dyDescent="0.3">
      <c r="A836" s="8" t="s">
        <v>1789</v>
      </c>
      <c r="B836" s="11" t="s">
        <v>1790</v>
      </c>
      <c r="C836" s="42" t="s">
        <v>1760</v>
      </c>
      <c r="D836" s="17">
        <v>2926</v>
      </c>
      <c r="E836" s="39">
        <v>8</v>
      </c>
      <c r="F836" s="49">
        <v>273.410799726589</v>
      </c>
    </row>
    <row r="837" spans="1:6" x14ac:dyDescent="0.3">
      <c r="A837" s="8" t="s">
        <v>1791</v>
      </c>
      <c r="B837" s="11" t="s">
        <v>1792</v>
      </c>
      <c r="C837" s="42" t="s">
        <v>1760</v>
      </c>
      <c r="D837" s="17">
        <v>8016</v>
      </c>
      <c r="E837" s="39">
        <v>18</v>
      </c>
      <c r="F837" s="49">
        <v>224.55089820359299</v>
      </c>
    </row>
    <row r="838" spans="1:6" x14ac:dyDescent="0.3">
      <c r="A838" s="8" t="s">
        <v>1793</v>
      </c>
      <c r="B838" s="11" t="s">
        <v>1794</v>
      </c>
      <c r="C838" s="42" t="s">
        <v>1760</v>
      </c>
      <c r="D838" s="17">
        <v>2973</v>
      </c>
      <c r="E838" s="39">
        <v>8</v>
      </c>
      <c r="F838" s="49">
        <v>269.08846283215598</v>
      </c>
    </row>
    <row r="839" spans="1:6" x14ac:dyDescent="0.3">
      <c r="A839" s="8" t="s">
        <v>1795</v>
      </c>
      <c r="B839" s="11" t="s">
        <v>1796</v>
      </c>
      <c r="C839" s="42" t="s">
        <v>1760</v>
      </c>
      <c r="D839" s="17">
        <v>4491</v>
      </c>
      <c r="E839" s="39">
        <v>9</v>
      </c>
      <c r="F839" s="49">
        <v>200.40080160320599</v>
      </c>
    </row>
    <row r="840" spans="1:6" x14ac:dyDescent="0.3">
      <c r="A840" s="8" t="s">
        <v>1797</v>
      </c>
      <c r="B840" s="11" t="s">
        <v>1798</v>
      </c>
      <c r="C840" s="42" t="s">
        <v>1760</v>
      </c>
      <c r="D840" s="17">
        <v>4080</v>
      </c>
      <c r="E840" s="39">
        <v>11</v>
      </c>
      <c r="F840" s="49">
        <v>269.60784313725497</v>
      </c>
    </row>
    <row r="841" spans="1:6" x14ac:dyDescent="0.3">
      <c r="A841" s="8" t="s">
        <v>1799</v>
      </c>
      <c r="B841" s="11" t="s">
        <v>1800</v>
      </c>
      <c r="C841" s="42" t="s">
        <v>1760</v>
      </c>
      <c r="D841" s="17">
        <v>3322</v>
      </c>
      <c r="E841" s="39">
        <v>9</v>
      </c>
      <c r="F841" s="49">
        <v>270.92113184828401</v>
      </c>
    </row>
    <row r="842" spans="1:6" x14ac:dyDescent="0.3">
      <c r="A842" s="8" t="s">
        <v>1801</v>
      </c>
      <c r="B842" s="11" t="s">
        <v>1802</v>
      </c>
      <c r="C842" s="42" t="s">
        <v>1760</v>
      </c>
      <c r="D842" s="17">
        <v>3575</v>
      </c>
      <c r="E842" s="39">
        <v>27</v>
      </c>
      <c r="F842" s="49">
        <v>755.24475524475497</v>
      </c>
    </row>
    <row r="843" spans="1:6" x14ac:dyDescent="0.3">
      <c r="A843" s="8" t="s">
        <v>1803</v>
      </c>
      <c r="B843" s="11" t="s">
        <v>1804</v>
      </c>
      <c r="C843" s="42" t="s">
        <v>1805</v>
      </c>
      <c r="D843" s="17">
        <v>4178</v>
      </c>
      <c r="E843" s="39">
        <v>7</v>
      </c>
      <c r="F843" s="49">
        <v>167.54427955959801</v>
      </c>
    </row>
    <row r="844" spans="1:6" x14ac:dyDescent="0.3">
      <c r="A844" s="8" t="s">
        <v>1806</v>
      </c>
      <c r="B844" s="11" t="s">
        <v>1807</v>
      </c>
      <c r="C844" s="42" t="s">
        <v>1805</v>
      </c>
      <c r="D844" s="17">
        <v>3625</v>
      </c>
      <c r="E844" s="39">
        <v>1</v>
      </c>
      <c r="F844" s="49">
        <v>27.586206896551701</v>
      </c>
    </row>
    <row r="845" spans="1:6" x14ac:dyDescent="0.3">
      <c r="A845" s="8" t="s">
        <v>1808</v>
      </c>
      <c r="B845" s="11" t="s">
        <v>1809</v>
      </c>
      <c r="C845" s="42" t="s">
        <v>1805</v>
      </c>
      <c r="D845" s="17">
        <v>3154</v>
      </c>
      <c r="E845" s="39">
        <v>4</v>
      </c>
      <c r="F845" s="49">
        <v>126.823081800888</v>
      </c>
    </row>
    <row r="846" spans="1:6" x14ac:dyDescent="0.3">
      <c r="A846" s="8" t="s">
        <v>1810</v>
      </c>
      <c r="B846" s="11" t="s">
        <v>1811</v>
      </c>
      <c r="C846" s="42" t="s">
        <v>1805</v>
      </c>
      <c r="D846" s="17">
        <v>4453</v>
      </c>
      <c r="E846" s="39">
        <v>7</v>
      </c>
      <c r="F846" s="49">
        <v>157.19739501459699</v>
      </c>
    </row>
    <row r="847" spans="1:6" x14ac:dyDescent="0.3">
      <c r="A847" s="8" t="s">
        <v>1812</v>
      </c>
      <c r="B847" s="11" t="s">
        <v>1813</v>
      </c>
      <c r="C847" s="42" t="s">
        <v>1805</v>
      </c>
      <c r="D847" s="17">
        <v>5555</v>
      </c>
      <c r="E847" s="39">
        <v>8</v>
      </c>
      <c r="F847" s="49">
        <v>144.01440144014401</v>
      </c>
    </row>
    <row r="848" spans="1:6" x14ac:dyDescent="0.3">
      <c r="A848" s="8" t="s">
        <v>1814</v>
      </c>
      <c r="B848" s="11" t="s">
        <v>1815</v>
      </c>
      <c r="C848" s="42" t="s">
        <v>1805</v>
      </c>
      <c r="D848" s="17">
        <v>3388</v>
      </c>
      <c r="E848" s="39">
        <v>8</v>
      </c>
      <c r="F848" s="49">
        <v>236.12750885478201</v>
      </c>
    </row>
    <row r="849" spans="1:6" x14ac:dyDescent="0.3">
      <c r="A849" s="8" t="s">
        <v>1816</v>
      </c>
      <c r="B849" s="11" t="s">
        <v>1817</v>
      </c>
      <c r="C849" s="42" t="s">
        <v>1805</v>
      </c>
      <c r="D849" s="17">
        <v>5036</v>
      </c>
      <c r="E849" s="39">
        <v>8</v>
      </c>
      <c r="F849" s="49">
        <v>158.856235107228</v>
      </c>
    </row>
    <row r="850" spans="1:6" x14ac:dyDescent="0.3">
      <c r="A850" s="8" t="s">
        <v>1818</v>
      </c>
      <c r="B850" s="11" t="s">
        <v>1819</v>
      </c>
      <c r="C850" s="42" t="s">
        <v>1805</v>
      </c>
      <c r="D850" s="17">
        <v>3610</v>
      </c>
      <c r="E850" s="39">
        <v>8</v>
      </c>
      <c r="F850" s="49">
        <v>221.606648199446</v>
      </c>
    </row>
    <row r="851" spans="1:6" x14ac:dyDescent="0.3">
      <c r="A851" s="8" t="s">
        <v>1820</v>
      </c>
      <c r="B851" s="11" t="s">
        <v>1821</v>
      </c>
      <c r="C851" s="42" t="s">
        <v>1805</v>
      </c>
      <c r="D851" s="17">
        <v>2511</v>
      </c>
      <c r="E851" s="39">
        <v>2</v>
      </c>
      <c r="F851" s="49">
        <v>79.649542015133406</v>
      </c>
    </row>
    <row r="852" spans="1:6" x14ac:dyDescent="0.3">
      <c r="A852" s="8" t="s">
        <v>1822</v>
      </c>
      <c r="B852" s="11" t="s">
        <v>1823</v>
      </c>
      <c r="C852" s="42" t="s">
        <v>1805</v>
      </c>
      <c r="D852" s="17">
        <v>5701</v>
      </c>
      <c r="E852" s="39"/>
      <c r="F852" s="49"/>
    </row>
    <row r="853" spans="1:6" x14ac:dyDescent="0.3">
      <c r="A853" s="8" t="s">
        <v>1824</v>
      </c>
      <c r="B853" s="11" t="s">
        <v>1825</v>
      </c>
      <c r="C853" s="42" t="s">
        <v>1805</v>
      </c>
      <c r="D853" s="17">
        <v>3532</v>
      </c>
      <c r="E853" s="39">
        <v>2</v>
      </c>
      <c r="F853" s="49">
        <v>56.625141562853898</v>
      </c>
    </row>
    <row r="854" spans="1:6" x14ac:dyDescent="0.3">
      <c r="A854" s="8" t="s">
        <v>1826</v>
      </c>
      <c r="B854" s="11" t="s">
        <v>1827</v>
      </c>
      <c r="C854" s="42" t="s">
        <v>1805</v>
      </c>
      <c r="D854" s="17">
        <v>4104</v>
      </c>
      <c r="E854" s="39">
        <v>11</v>
      </c>
      <c r="F854" s="49">
        <v>268.031189083821</v>
      </c>
    </row>
    <row r="855" spans="1:6" x14ac:dyDescent="0.3">
      <c r="A855" s="8" t="s">
        <v>1828</v>
      </c>
      <c r="B855" s="11" t="s">
        <v>1829</v>
      </c>
      <c r="C855" s="42" t="s">
        <v>1805</v>
      </c>
      <c r="D855" s="17">
        <v>3954</v>
      </c>
      <c r="E855" s="39">
        <v>5</v>
      </c>
      <c r="F855" s="49">
        <v>126.454223571067</v>
      </c>
    </row>
    <row r="856" spans="1:6" x14ac:dyDescent="0.3">
      <c r="A856" s="8" t="s">
        <v>1830</v>
      </c>
      <c r="B856" s="11" t="s">
        <v>1831</v>
      </c>
      <c r="C856" s="42" t="s">
        <v>1805</v>
      </c>
      <c r="D856" s="17">
        <v>4039</v>
      </c>
      <c r="E856" s="39">
        <v>2</v>
      </c>
      <c r="F856" s="49">
        <v>49.517207229512302</v>
      </c>
    </row>
    <row r="857" spans="1:6" x14ac:dyDescent="0.3">
      <c r="A857" s="8" t="s">
        <v>1832</v>
      </c>
      <c r="B857" s="11" t="s">
        <v>1833</v>
      </c>
      <c r="C857" s="42" t="s">
        <v>1805</v>
      </c>
      <c r="D857" s="17">
        <v>3095</v>
      </c>
      <c r="E857" s="39">
        <v>5</v>
      </c>
      <c r="F857" s="49">
        <v>161.550888529887</v>
      </c>
    </row>
    <row r="858" spans="1:6" x14ac:dyDescent="0.3">
      <c r="A858" s="8" t="s">
        <v>1834</v>
      </c>
      <c r="B858" s="11" t="s">
        <v>1835</v>
      </c>
      <c r="C858" s="42" t="s">
        <v>1805</v>
      </c>
      <c r="D858" s="17">
        <v>3223</v>
      </c>
      <c r="E858" s="39">
        <v>3</v>
      </c>
      <c r="F858" s="49">
        <v>93.080980452994098</v>
      </c>
    </row>
    <row r="859" spans="1:6" x14ac:dyDescent="0.3">
      <c r="A859" s="8" t="s">
        <v>1836</v>
      </c>
      <c r="B859" s="11" t="s">
        <v>1837</v>
      </c>
      <c r="C859" s="42" t="s">
        <v>1805</v>
      </c>
      <c r="D859" s="17">
        <v>3069</v>
      </c>
      <c r="E859" s="39">
        <v>2</v>
      </c>
      <c r="F859" s="49">
        <v>65.167807103290997</v>
      </c>
    </row>
    <row r="860" spans="1:6" x14ac:dyDescent="0.3">
      <c r="A860" s="8" t="s">
        <v>1838</v>
      </c>
      <c r="B860" s="11" t="s">
        <v>1839</v>
      </c>
      <c r="C860" s="42" t="s">
        <v>1805</v>
      </c>
      <c r="D860" s="17">
        <v>3360</v>
      </c>
      <c r="E860" s="39">
        <v>2</v>
      </c>
      <c r="F860" s="49">
        <v>59.523809523809497</v>
      </c>
    </row>
    <row r="861" spans="1:6" x14ac:dyDescent="0.3">
      <c r="A861" s="8" t="s">
        <v>1840</v>
      </c>
      <c r="B861" s="11" t="s">
        <v>1841</v>
      </c>
      <c r="C861" s="42" t="s">
        <v>1805</v>
      </c>
      <c r="D861" s="17">
        <v>4141</v>
      </c>
      <c r="E861" s="39">
        <v>1</v>
      </c>
      <c r="F861" s="49">
        <v>24.1487563390485</v>
      </c>
    </row>
    <row r="862" spans="1:6" x14ac:dyDescent="0.3">
      <c r="A862" s="8" t="s">
        <v>1842</v>
      </c>
      <c r="B862" s="11" t="s">
        <v>1843</v>
      </c>
      <c r="C862" s="42" t="s">
        <v>1805</v>
      </c>
      <c r="D862" s="17">
        <v>5556</v>
      </c>
      <c r="E862" s="39">
        <v>4</v>
      </c>
      <c r="F862" s="49">
        <v>71.994240460763095</v>
      </c>
    </row>
    <row r="863" spans="1:6" x14ac:dyDescent="0.3">
      <c r="A863" s="8" t="s">
        <v>1844</v>
      </c>
      <c r="B863" s="11" t="s">
        <v>1845</v>
      </c>
      <c r="C863" s="42" t="s">
        <v>1805</v>
      </c>
      <c r="D863" s="17">
        <v>3823</v>
      </c>
      <c r="E863" s="39">
        <v>1</v>
      </c>
      <c r="F863" s="49">
        <v>26.157467957101801</v>
      </c>
    </row>
    <row r="864" spans="1:6" x14ac:dyDescent="0.3">
      <c r="A864" s="8" t="s">
        <v>1846</v>
      </c>
      <c r="B864" s="11" t="s">
        <v>1847</v>
      </c>
      <c r="C864" s="42" t="s">
        <v>1805</v>
      </c>
      <c r="D864" s="17">
        <v>3713</v>
      </c>
      <c r="E864" s="39">
        <v>2</v>
      </c>
      <c r="F864" s="49">
        <v>53.864799353622402</v>
      </c>
    </row>
    <row r="865" spans="1:6" x14ac:dyDescent="0.3">
      <c r="A865" s="8" t="s">
        <v>1848</v>
      </c>
      <c r="B865" s="11" t="s">
        <v>1849</v>
      </c>
      <c r="C865" s="42" t="s">
        <v>1805</v>
      </c>
      <c r="D865" s="17">
        <v>5163</v>
      </c>
      <c r="E865" s="39">
        <v>6</v>
      </c>
      <c r="F865" s="49">
        <v>116.21150493898899</v>
      </c>
    </row>
    <row r="866" spans="1:6" x14ac:dyDescent="0.3">
      <c r="A866" s="8" t="s">
        <v>1850</v>
      </c>
      <c r="B866" s="11" t="s">
        <v>1851</v>
      </c>
      <c r="C866" s="42" t="s">
        <v>1805</v>
      </c>
      <c r="D866" s="17">
        <v>4427</v>
      </c>
      <c r="E866" s="39">
        <v>3</v>
      </c>
      <c r="F866" s="49">
        <v>67.765981477298396</v>
      </c>
    </row>
    <row r="867" spans="1:6" x14ac:dyDescent="0.3">
      <c r="A867" s="8" t="s">
        <v>1852</v>
      </c>
      <c r="B867" s="11" t="s">
        <v>1853</v>
      </c>
      <c r="C867" s="42" t="s">
        <v>1854</v>
      </c>
      <c r="D867" s="17">
        <v>4649</v>
      </c>
      <c r="E867" s="39">
        <v>12</v>
      </c>
      <c r="F867" s="49">
        <v>258.12002581200301</v>
      </c>
    </row>
    <row r="868" spans="1:6" x14ac:dyDescent="0.3">
      <c r="A868" s="8" t="s">
        <v>1855</v>
      </c>
      <c r="B868" s="11" t="s">
        <v>1856</v>
      </c>
      <c r="C868" s="42" t="s">
        <v>1854</v>
      </c>
      <c r="D868" s="17">
        <v>2927</v>
      </c>
      <c r="E868" s="39">
        <v>11</v>
      </c>
      <c r="F868" s="49">
        <v>375.81141100102502</v>
      </c>
    </row>
    <row r="869" spans="1:6" x14ac:dyDescent="0.3">
      <c r="A869" s="8" t="s">
        <v>1857</v>
      </c>
      <c r="B869" s="11" t="s">
        <v>1858</v>
      </c>
      <c r="C869" s="42" t="s">
        <v>1854</v>
      </c>
      <c r="D869" s="17">
        <v>3103</v>
      </c>
      <c r="E869" s="39">
        <v>12</v>
      </c>
      <c r="F869" s="49">
        <v>386.722526587174</v>
      </c>
    </row>
    <row r="870" spans="1:6" x14ac:dyDescent="0.3">
      <c r="A870" s="8" t="s">
        <v>1859</v>
      </c>
      <c r="B870" s="11" t="s">
        <v>1860</v>
      </c>
      <c r="C870" s="42" t="s">
        <v>1854</v>
      </c>
      <c r="D870" s="17">
        <v>3446</v>
      </c>
      <c r="E870" s="39">
        <v>18</v>
      </c>
      <c r="F870" s="49">
        <v>522.34474753337201</v>
      </c>
    </row>
    <row r="871" spans="1:6" x14ac:dyDescent="0.3">
      <c r="A871" s="8" t="s">
        <v>1861</v>
      </c>
      <c r="B871" s="11" t="s">
        <v>1862</v>
      </c>
      <c r="C871" s="42" t="s">
        <v>1854</v>
      </c>
      <c r="D871" s="17">
        <v>2691</v>
      </c>
      <c r="E871" s="39">
        <v>5</v>
      </c>
      <c r="F871" s="49">
        <v>185.80453363062099</v>
      </c>
    </row>
    <row r="872" spans="1:6" x14ac:dyDescent="0.3">
      <c r="A872" s="8" t="s">
        <v>1863</v>
      </c>
      <c r="B872" s="11" t="s">
        <v>1864</v>
      </c>
      <c r="C872" s="42" t="s">
        <v>1854</v>
      </c>
      <c r="D872" s="17">
        <v>2194</v>
      </c>
      <c r="E872" s="39">
        <v>13</v>
      </c>
      <c r="F872" s="49">
        <v>592.52506836827695</v>
      </c>
    </row>
    <row r="873" spans="1:6" x14ac:dyDescent="0.3">
      <c r="A873" s="8" t="s">
        <v>1865</v>
      </c>
      <c r="B873" s="11" t="s">
        <v>1866</v>
      </c>
      <c r="C873" s="42" t="s">
        <v>1854</v>
      </c>
      <c r="D873" s="17">
        <v>4160</v>
      </c>
      <c r="E873" s="39">
        <v>15</v>
      </c>
      <c r="F873" s="49">
        <v>360.57692307692298</v>
      </c>
    </row>
    <row r="874" spans="1:6" x14ac:dyDescent="0.3">
      <c r="A874" s="8" t="s">
        <v>1867</v>
      </c>
      <c r="B874" s="11" t="s">
        <v>1868</v>
      </c>
      <c r="C874" s="42" t="s">
        <v>1854</v>
      </c>
      <c r="D874" s="17">
        <v>4816</v>
      </c>
      <c r="E874" s="39">
        <v>13</v>
      </c>
      <c r="F874" s="49">
        <v>269.93355481727599</v>
      </c>
    </row>
    <row r="875" spans="1:6" x14ac:dyDescent="0.3">
      <c r="A875" s="8" t="s">
        <v>1869</v>
      </c>
      <c r="B875" s="11" t="s">
        <v>1870</v>
      </c>
      <c r="C875" s="42" t="s">
        <v>1854</v>
      </c>
      <c r="D875" s="17">
        <v>3495</v>
      </c>
      <c r="E875" s="39">
        <v>23</v>
      </c>
      <c r="F875" s="49">
        <v>658.08297567954196</v>
      </c>
    </row>
    <row r="876" spans="1:6" x14ac:dyDescent="0.3">
      <c r="A876" s="8" t="s">
        <v>1871</v>
      </c>
      <c r="B876" s="11" t="s">
        <v>1872</v>
      </c>
      <c r="C876" s="42" t="s">
        <v>1854</v>
      </c>
      <c r="D876" s="17">
        <v>3230</v>
      </c>
      <c r="E876" s="39">
        <v>12</v>
      </c>
      <c r="F876" s="49">
        <v>371.517027863777</v>
      </c>
    </row>
    <row r="877" spans="1:6" x14ac:dyDescent="0.3">
      <c r="A877" s="8" t="s">
        <v>1873</v>
      </c>
      <c r="B877" s="11" t="s">
        <v>1874</v>
      </c>
      <c r="C877" s="42" t="s">
        <v>1854</v>
      </c>
      <c r="D877" s="17">
        <v>3064</v>
      </c>
      <c r="E877" s="39">
        <v>10</v>
      </c>
      <c r="F877" s="49">
        <v>326.370757180157</v>
      </c>
    </row>
    <row r="878" spans="1:6" x14ac:dyDescent="0.3">
      <c r="A878" s="8" t="s">
        <v>1875</v>
      </c>
      <c r="B878" s="11" t="s">
        <v>1876</v>
      </c>
      <c r="C878" s="42" t="s">
        <v>1854</v>
      </c>
      <c r="D878" s="17">
        <v>3230</v>
      </c>
      <c r="E878" s="39">
        <v>18</v>
      </c>
      <c r="F878" s="49">
        <v>557.27554179566596</v>
      </c>
    </row>
    <row r="879" spans="1:6" x14ac:dyDescent="0.3">
      <c r="A879" s="10" t="s">
        <v>1877</v>
      </c>
      <c r="B879" s="11" t="s">
        <v>1878</v>
      </c>
      <c r="C879" s="42" t="s">
        <v>1854</v>
      </c>
      <c r="D879" s="17">
        <v>2607</v>
      </c>
      <c r="E879" s="38">
        <v>29</v>
      </c>
      <c r="F879" s="48">
        <v>1112.3897199846599</v>
      </c>
    </row>
    <row r="880" spans="1:6" x14ac:dyDescent="0.3">
      <c r="A880" s="8" t="s">
        <v>1879</v>
      </c>
      <c r="B880" s="11" t="s">
        <v>1880</v>
      </c>
      <c r="C880" s="42" t="s">
        <v>1854</v>
      </c>
      <c r="D880" s="17">
        <v>3164</v>
      </c>
      <c r="E880" s="39">
        <v>12</v>
      </c>
      <c r="F880" s="49">
        <v>379.26675094816699</v>
      </c>
    </row>
    <row r="881" spans="1:6" x14ac:dyDescent="0.3">
      <c r="A881" s="8" t="s">
        <v>1881</v>
      </c>
      <c r="B881" s="11" t="s">
        <v>1882</v>
      </c>
      <c r="C881" s="42" t="s">
        <v>1854</v>
      </c>
      <c r="D881" s="17">
        <v>3617</v>
      </c>
      <c r="E881" s="39">
        <v>26</v>
      </c>
      <c r="F881" s="49">
        <v>718.82775781034002</v>
      </c>
    </row>
    <row r="882" spans="1:6" x14ac:dyDescent="0.3">
      <c r="A882" s="8" t="s">
        <v>1883</v>
      </c>
      <c r="B882" s="11" t="s">
        <v>1884</v>
      </c>
      <c r="C882" s="42" t="s">
        <v>1854</v>
      </c>
      <c r="D882" s="17">
        <v>2992</v>
      </c>
      <c r="E882" s="39">
        <v>23</v>
      </c>
      <c r="F882" s="49">
        <v>768.71657754010698</v>
      </c>
    </row>
    <row r="883" spans="1:6" x14ac:dyDescent="0.3">
      <c r="A883" s="8" t="s">
        <v>1885</v>
      </c>
      <c r="B883" s="11" t="s">
        <v>1886</v>
      </c>
      <c r="C883" s="42" t="s">
        <v>1854</v>
      </c>
      <c r="D883" s="17">
        <v>3116</v>
      </c>
      <c r="E883" s="39">
        <v>17</v>
      </c>
      <c r="F883" s="49">
        <v>545.57124518613603</v>
      </c>
    </row>
    <row r="884" spans="1:6" x14ac:dyDescent="0.3">
      <c r="A884" s="8" t="s">
        <v>1887</v>
      </c>
      <c r="B884" s="11" t="s">
        <v>1888</v>
      </c>
      <c r="C884" s="42" t="s">
        <v>1854</v>
      </c>
      <c r="D884" s="17">
        <v>4251</v>
      </c>
      <c r="E884" s="39">
        <v>10</v>
      </c>
      <c r="F884" s="49">
        <v>235.238767348859</v>
      </c>
    </row>
    <row r="885" spans="1:6" x14ac:dyDescent="0.3">
      <c r="A885" s="8" t="s">
        <v>1889</v>
      </c>
      <c r="B885" s="11" t="s">
        <v>1890</v>
      </c>
      <c r="C885" s="42" t="s">
        <v>1854</v>
      </c>
      <c r="D885" s="17">
        <v>3500</v>
      </c>
      <c r="E885" s="39">
        <v>9</v>
      </c>
      <c r="F885" s="49">
        <v>257.142857142857</v>
      </c>
    </row>
    <row r="886" spans="1:6" x14ac:dyDescent="0.3">
      <c r="A886" s="8" t="s">
        <v>1891</v>
      </c>
      <c r="B886" s="11" t="s">
        <v>1892</v>
      </c>
      <c r="C886" s="42" t="s">
        <v>1854</v>
      </c>
      <c r="D886" s="17">
        <v>4985</v>
      </c>
      <c r="E886" s="39">
        <v>35</v>
      </c>
      <c r="F886" s="49">
        <v>702.10631895687095</v>
      </c>
    </row>
    <row r="887" spans="1:6" x14ac:dyDescent="0.3">
      <c r="A887" s="8" t="s">
        <v>1893</v>
      </c>
      <c r="B887" s="11" t="s">
        <v>1894</v>
      </c>
      <c r="C887" s="42" t="s">
        <v>1854</v>
      </c>
      <c r="D887" s="17">
        <v>2752</v>
      </c>
      <c r="E887" s="39">
        <v>17</v>
      </c>
      <c r="F887" s="49">
        <v>617.73255813953494</v>
      </c>
    </row>
    <row r="888" spans="1:6" x14ac:dyDescent="0.3">
      <c r="A888" s="8" t="s">
        <v>1895</v>
      </c>
      <c r="B888" s="11" t="s">
        <v>1896</v>
      </c>
      <c r="C888" s="42" t="s">
        <v>1854</v>
      </c>
      <c r="D888" s="17">
        <v>3907</v>
      </c>
      <c r="E888" s="39">
        <v>12</v>
      </c>
      <c r="F888" s="49">
        <v>307.14102892244699</v>
      </c>
    </row>
    <row r="889" spans="1:6" x14ac:dyDescent="0.3">
      <c r="A889" s="8" t="s">
        <v>1897</v>
      </c>
      <c r="B889" s="11" t="s">
        <v>1898</v>
      </c>
      <c r="C889" s="42" t="s">
        <v>1854</v>
      </c>
      <c r="D889" s="17">
        <v>4856</v>
      </c>
      <c r="E889" s="39">
        <v>10</v>
      </c>
      <c r="F889" s="49">
        <v>205.93080724876401</v>
      </c>
    </row>
    <row r="890" spans="1:6" x14ac:dyDescent="0.3">
      <c r="A890" s="8" t="s">
        <v>1899</v>
      </c>
      <c r="B890" s="11" t="s">
        <v>1900</v>
      </c>
      <c r="C890" s="42" t="s">
        <v>1854</v>
      </c>
      <c r="D890" s="17">
        <v>2936</v>
      </c>
      <c r="E890" s="39">
        <v>6</v>
      </c>
      <c r="F890" s="49">
        <v>204.359673024523</v>
      </c>
    </row>
    <row r="891" spans="1:6" x14ac:dyDescent="0.3">
      <c r="A891" s="8" t="s">
        <v>1901</v>
      </c>
      <c r="B891" s="11" t="s">
        <v>1902</v>
      </c>
      <c r="C891" s="42" t="s">
        <v>1854</v>
      </c>
      <c r="D891" s="17">
        <v>4159</v>
      </c>
      <c r="E891" s="39">
        <v>28</v>
      </c>
      <c r="F891" s="49">
        <v>673.23875931714394</v>
      </c>
    </row>
    <row r="892" spans="1:6" x14ac:dyDescent="0.3">
      <c r="A892" s="8" t="s">
        <v>1903</v>
      </c>
      <c r="B892" s="11" t="s">
        <v>1904</v>
      </c>
      <c r="C892" s="42" t="s">
        <v>1854</v>
      </c>
      <c r="D892" s="17">
        <v>3689</v>
      </c>
      <c r="E892" s="39">
        <v>21</v>
      </c>
      <c r="F892" s="49">
        <v>569.25996204933597</v>
      </c>
    </row>
    <row r="893" spans="1:6" x14ac:dyDescent="0.3">
      <c r="A893" s="10" t="s">
        <v>1905</v>
      </c>
      <c r="B893" s="11" t="s">
        <v>1906</v>
      </c>
      <c r="C893" s="42" t="s">
        <v>1854</v>
      </c>
      <c r="D893" s="17">
        <v>2895</v>
      </c>
      <c r="E893" s="39">
        <v>9</v>
      </c>
      <c r="F893" s="49">
        <v>310.88082901554401</v>
      </c>
    </row>
    <row r="894" spans="1:6" x14ac:dyDescent="0.3">
      <c r="A894" s="8" t="s">
        <v>1907</v>
      </c>
      <c r="B894" s="11" t="s">
        <v>1908</v>
      </c>
      <c r="C894" s="42" t="s">
        <v>1854</v>
      </c>
      <c r="D894" s="17">
        <v>2888</v>
      </c>
      <c r="E894" s="39">
        <v>9</v>
      </c>
      <c r="F894" s="49">
        <v>311.63434903047101</v>
      </c>
    </row>
    <row r="895" spans="1:6" x14ac:dyDescent="0.3">
      <c r="A895" s="8" t="s">
        <v>1909</v>
      </c>
      <c r="B895" s="11" t="s">
        <v>1910</v>
      </c>
      <c r="C895" s="42" t="s">
        <v>1854</v>
      </c>
      <c r="D895" s="17">
        <v>3072</v>
      </c>
      <c r="E895" s="39">
        <v>4</v>
      </c>
      <c r="F895" s="49">
        <v>130.208333333333</v>
      </c>
    </row>
    <row r="896" spans="1:6" x14ac:dyDescent="0.3">
      <c r="A896" s="8" t="s">
        <v>1911</v>
      </c>
      <c r="B896" s="11" t="s">
        <v>1912</v>
      </c>
      <c r="C896" s="42" t="s">
        <v>1854</v>
      </c>
      <c r="D896" s="17">
        <v>4639</v>
      </c>
      <c r="E896" s="39">
        <v>14</v>
      </c>
      <c r="F896" s="49">
        <v>301.78917870230703</v>
      </c>
    </row>
    <row r="897" spans="1:6" x14ac:dyDescent="0.3">
      <c r="A897" s="8" t="s">
        <v>1913</v>
      </c>
      <c r="B897" s="11" t="s">
        <v>1914</v>
      </c>
      <c r="C897" s="42" t="s">
        <v>1854</v>
      </c>
      <c r="D897" s="17">
        <v>3585</v>
      </c>
      <c r="E897" s="39">
        <v>19</v>
      </c>
      <c r="F897" s="49">
        <v>529.98605299860503</v>
      </c>
    </row>
    <row r="898" spans="1:6" x14ac:dyDescent="0.3">
      <c r="A898" s="10" t="s">
        <v>1915</v>
      </c>
      <c r="B898" s="11" t="s">
        <v>1916</v>
      </c>
      <c r="C898" s="42" t="s">
        <v>1854</v>
      </c>
      <c r="D898" s="17">
        <v>4789</v>
      </c>
      <c r="E898" s="37">
        <v>16</v>
      </c>
      <c r="F898" s="46">
        <v>334.09897682188301</v>
      </c>
    </row>
    <row r="899" spans="1:6" x14ac:dyDescent="0.3">
      <c r="A899" s="8" t="s">
        <v>1917</v>
      </c>
      <c r="B899" s="11" t="s">
        <v>1918</v>
      </c>
      <c r="C899" s="42" t="s">
        <v>1854</v>
      </c>
      <c r="D899" s="17">
        <v>3929</v>
      </c>
      <c r="E899" s="39">
        <v>10</v>
      </c>
      <c r="F899" s="49">
        <v>254.51768897938399</v>
      </c>
    </row>
    <row r="900" spans="1:6" x14ac:dyDescent="0.3">
      <c r="A900" s="8" t="s">
        <v>1919</v>
      </c>
      <c r="B900" s="11" t="s">
        <v>1920</v>
      </c>
      <c r="C900" s="42" t="s">
        <v>1854</v>
      </c>
      <c r="D900" s="17">
        <v>2994</v>
      </c>
      <c r="E900" s="39">
        <v>12</v>
      </c>
      <c r="F900" s="49">
        <v>400.80160320641301</v>
      </c>
    </row>
    <row r="901" spans="1:6" x14ac:dyDescent="0.3">
      <c r="A901" s="10" t="s">
        <v>1921</v>
      </c>
      <c r="B901" s="11" t="s">
        <v>1922</v>
      </c>
      <c r="C901" s="42" t="s">
        <v>1854</v>
      </c>
      <c r="D901" s="17">
        <v>3146</v>
      </c>
      <c r="E901" s="38">
        <v>11</v>
      </c>
      <c r="F901" s="48">
        <v>349.65034965034999</v>
      </c>
    </row>
    <row r="902" spans="1:6" x14ac:dyDescent="0.3">
      <c r="A902" s="8" t="s">
        <v>1923</v>
      </c>
      <c r="B902" s="11" t="s">
        <v>1924</v>
      </c>
      <c r="C902" s="42" t="s">
        <v>1854</v>
      </c>
      <c r="D902" s="17">
        <v>3826</v>
      </c>
      <c r="E902" s="39">
        <v>17</v>
      </c>
      <c r="F902" s="49">
        <v>444.328280188186</v>
      </c>
    </row>
    <row r="903" spans="1:6" x14ac:dyDescent="0.3">
      <c r="A903" s="8" t="s">
        <v>1925</v>
      </c>
      <c r="B903" s="11" t="s">
        <v>1926</v>
      </c>
      <c r="C903" s="42" t="s">
        <v>1854</v>
      </c>
      <c r="D903" s="17">
        <v>2992</v>
      </c>
      <c r="E903" s="39">
        <v>5</v>
      </c>
      <c r="F903" s="49">
        <v>167.11229946524099</v>
      </c>
    </row>
    <row r="904" spans="1:6" x14ac:dyDescent="0.3">
      <c r="A904" s="10" t="s">
        <v>1927</v>
      </c>
      <c r="B904" s="11" t="s">
        <v>1928</v>
      </c>
      <c r="C904" s="42" t="s">
        <v>1854</v>
      </c>
      <c r="D904" s="17">
        <v>3929</v>
      </c>
      <c r="E904" s="38">
        <v>28</v>
      </c>
      <c r="F904" s="48">
        <v>712.64952914227501</v>
      </c>
    </row>
    <row r="905" spans="1:6" x14ac:dyDescent="0.3">
      <c r="A905" s="8" t="s">
        <v>1929</v>
      </c>
      <c r="B905" s="11" t="s">
        <v>1930</v>
      </c>
      <c r="C905" s="42" t="s">
        <v>1931</v>
      </c>
      <c r="D905" s="17">
        <v>3343</v>
      </c>
      <c r="E905" s="39">
        <v>15</v>
      </c>
      <c r="F905" s="49">
        <v>448.69877355668598</v>
      </c>
    </row>
    <row r="906" spans="1:6" x14ac:dyDescent="0.3">
      <c r="A906" s="8" t="s">
        <v>1932</v>
      </c>
      <c r="B906" s="11" t="s">
        <v>1933</v>
      </c>
      <c r="C906" s="42" t="s">
        <v>1931</v>
      </c>
      <c r="D906" s="17">
        <v>3429</v>
      </c>
      <c r="E906" s="39">
        <v>15</v>
      </c>
      <c r="F906" s="49">
        <v>437.44531933508301</v>
      </c>
    </row>
    <row r="907" spans="1:6" x14ac:dyDescent="0.3">
      <c r="A907" s="8" t="s">
        <v>1934</v>
      </c>
      <c r="B907" s="11" t="s">
        <v>998</v>
      </c>
      <c r="C907" s="42" t="s">
        <v>1931</v>
      </c>
      <c r="D907" s="17">
        <v>4165</v>
      </c>
      <c r="E907" s="39">
        <v>7</v>
      </c>
      <c r="F907" s="49">
        <v>168.06722689075599</v>
      </c>
    </row>
    <row r="908" spans="1:6" x14ac:dyDescent="0.3">
      <c r="A908" s="8" t="s">
        <v>1935</v>
      </c>
      <c r="B908" s="11" t="s">
        <v>1936</v>
      </c>
      <c r="C908" s="42" t="s">
        <v>1931</v>
      </c>
      <c r="D908" s="17">
        <v>6807</v>
      </c>
      <c r="E908" s="39">
        <v>17</v>
      </c>
      <c r="F908" s="49">
        <v>249.74291170853499</v>
      </c>
    </row>
    <row r="909" spans="1:6" x14ac:dyDescent="0.3">
      <c r="A909" s="8" t="s">
        <v>1937</v>
      </c>
      <c r="B909" s="11" t="s">
        <v>1938</v>
      </c>
      <c r="C909" s="42" t="s">
        <v>1931</v>
      </c>
      <c r="D909" s="17">
        <v>4729</v>
      </c>
      <c r="E909" s="39">
        <v>21</v>
      </c>
      <c r="F909" s="49">
        <v>444.068513427786</v>
      </c>
    </row>
    <row r="910" spans="1:6" x14ac:dyDescent="0.3">
      <c r="A910" s="8" t="s">
        <v>1939</v>
      </c>
      <c r="B910" s="11" t="s">
        <v>1940</v>
      </c>
      <c r="C910" s="42" t="s">
        <v>1931</v>
      </c>
      <c r="D910" s="17">
        <v>3846</v>
      </c>
      <c r="E910" s="39">
        <v>11</v>
      </c>
      <c r="F910" s="49">
        <v>286.01144045761799</v>
      </c>
    </row>
    <row r="911" spans="1:6" x14ac:dyDescent="0.3">
      <c r="A911" s="10" t="s">
        <v>1941</v>
      </c>
      <c r="B911" s="11" t="s">
        <v>1942</v>
      </c>
      <c r="C911" s="42" t="s">
        <v>1931</v>
      </c>
      <c r="D911" s="17">
        <v>4863</v>
      </c>
      <c r="E911" s="38">
        <v>19</v>
      </c>
      <c r="F911" s="48">
        <v>390.70532593049597</v>
      </c>
    </row>
    <row r="912" spans="1:6" x14ac:dyDescent="0.3">
      <c r="A912" s="8" t="s">
        <v>1943</v>
      </c>
      <c r="B912" s="11" t="s">
        <v>1944</v>
      </c>
      <c r="C912" s="42" t="s">
        <v>1931</v>
      </c>
      <c r="D912" s="17">
        <v>6097</v>
      </c>
      <c r="E912" s="39">
        <v>24</v>
      </c>
      <c r="F912" s="49">
        <v>393.63621453173698</v>
      </c>
    </row>
    <row r="913" spans="1:6" x14ac:dyDescent="0.3">
      <c r="A913" s="8" t="s">
        <v>1945</v>
      </c>
      <c r="B913" s="11" t="s">
        <v>1946</v>
      </c>
      <c r="C913" s="42" t="s">
        <v>1931</v>
      </c>
      <c r="D913" s="17">
        <v>3745</v>
      </c>
      <c r="E913" s="39">
        <v>15</v>
      </c>
      <c r="F913" s="49">
        <v>400.53404539385798</v>
      </c>
    </row>
    <row r="914" spans="1:6" x14ac:dyDescent="0.3">
      <c r="A914" s="8" t="s">
        <v>1947</v>
      </c>
      <c r="B914" s="11" t="s">
        <v>1948</v>
      </c>
      <c r="C914" s="42" t="s">
        <v>1931</v>
      </c>
      <c r="D914" s="17">
        <v>2744</v>
      </c>
      <c r="E914" s="39">
        <v>8</v>
      </c>
      <c r="F914" s="49">
        <v>291.54518950437301</v>
      </c>
    </row>
    <row r="915" spans="1:6" x14ac:dyDescent="0.3">
      <c r="A915" s="8" t="s">
        <v>1949</v>
      </c>
      <c r="B915" s="11" t="s">
        <v>1950</v>
      </c>
      <c r="C915" s="42" t="s">
        <v>1931</v>
      </c>
      <c r="D915" s="17">
        <v>5459</v>
      </c>
      <c r="E915" s="39">
        <v>12</v>
      </c>
      <c r="F915" s="49">
        <v>219.820479941381</v>
      </c>
    </row>
    <row r="916" spans="1:6" x14ac:dyDescent="0.3">
      <c r="A916" s="8" t="s">
        <v>1951</v>
      </c>
      <c r="B916" s="11" t="s">
        <v>1952</v>
      </c>
      <c r="C916" s="42" t="s">
        <v>1931</v>
      </c>
      <c r="D916" s="17">
        <v>3808</v>
      </c>
      <c r="E916" s="39">
        <v>16</v>
      </c>
      <c r="F916" s="49">
        <v>420.16806722689103</v>
      </c>
    </row>
    <row r="917" spans="1:6" x14ac:dyDescent="0.3">
      <c r="A917" s="8" t="s">
        <v>1953</v>
      </c>
      <c r="B917" s="11" t="s">
        <v>1954</v>
      </c>
      <c r="C917" s="42" t="s">
        <v>1931</v>
      </c>
      <c r="D917" s="17">
        <v>4314</v>
      </c>
      <c r="E917" s="39">
        <v>18</v>
      </c>
      <c r="F917" s="49">
        <v>417.24617524339402</v>
      </c>
    </row>
    <row r="918" spans="1:6" x14ac:dyDescent="0.3">
      <c r="A918" s="8" t="s">
        <v>1955</v>
      </c>
      <c r="B918" s="11" t="s">
        <v>1956</v>
      </c>
      <c r="C918" s="42" t="s">
        <v>1931</v>
      </c>
      <c r="D918" s="17">
        <v>2873</v>
      </c>
      <c r="E918" s="39">
        <v>6</v>
      </c>
      <c r="F918" s="49">
        <v>208.840932822833</v>
      </c>
    </row>
    <row r="919" spans="1:6" x14ac:dyDescent="0.3">
      <c r="A919" s="8" t="s">
        <v>1957</v>
      </c>
      <c r="B919" s="11" t="s">
        <v>1958</v>
      </c>
      <c r="C919" s="42" t="s">
        <v>1931</v>
      </c>
      <c r="D919" s="17">
        <v>6067</v>
      </c>
      <c r="E919" s="39">
        <v>19</v>
      </c>
      <c r="F919" s="49">
        <v>313.16960606560099</v>
      </c>
    </row>
    <row r="920" spans="1:6" x14ac:dyDescent="0.3">
      <c r="A920" s="8" t="s">
        <v>1959</v>
      </c>
      <c r="B920" s="11" t="s">
        <v>1960</v>
      </c>
      <c r="C920" s="42" t="s">
        <v>1931</v>
      </c>
      <c r="D920" s="17">
        <v>5552</v>
      </c>
      <c r="E920" s="39">
        <v>15</v>
      </c>
      <c r="F920" s="49">
        <v>270.17291066282399</v>
      </c>
    </row>
    <row r="921" spans="1:6" x14ac:dyDescent="0.3">
      <c r="A921" s="8" t="s">
        <v>1961</v>
      </c>
      <c r="B921" s="11" t="s">
        <v>1962</v>
      </c>
      <c r="C921" s="42" t="s">
        <v>1931</v>
      </c>
      <c r="D921" s="17">
        <v>2986</v>
      </c>
      <c r="E921" s="39">
        <v>17</v>
      </c>
      <c r="F921" s="49">
        <v>569.323509711989</v>
      </c>
    </row>
    <row r="922" spans="1:6" x14ac:dyDescent="0.3">
      <c r="A922" s="8" t="s">
        <v>1963</v>
      </c>
      <c r="B922" s="11" t="s">
        <v>1964</v>
      </c>
      <c r="C922" s="42" t="s">
        <v>1931</v>
      </c>
      <c r="D922" s="17">
        <v>3948</v>
      </c>
      <c r="E922" s="39">
        <v>14</v>
      </c>
      <c r="F922" s="49">
        <v>354.60992907801398</v>
      </c>
    </row>
    <row r="923" spans="1:6" x14ac:dyDescent="0.3">
      <c r="A923" s="8" t="s">
        <v>1965</v>
      </c>
      <c r="B923" s="11" t="s">
        <v>1966</v>
      </c>
      <c r="C923" s="42" t="s">
        <v>1931</v>
      </c>
      <c r="D923" s="17">
        <v>3618</v>
      </c>
      <c r="E923" s="39">
        <v>11</v>
      </c>
      <c r="F923" s="49">
        <v>304.035378662244</v>
      </c>
    </row>
    <row r="924" spans="1:6" x14ac:dyDescent="0.3">
      <c r="A924" s="8" t="s">
        <v>1967</v>
      </c>
      <c r="B924" s="11" t="s">
        <v>1968</v>
      </c>
      <c r="C924" s="42" t="s">
        <v>1931</v>
      </c>
      <c r="D924" s="17">
        <v>5366</v>
      </c>
      <c r="E924" s="39">
        <v>8</v>
      </c>
      <c r="F924" s="49">
        <v>149.08684308609801</v>
      </c>
    </row>
    <row r="925" spans="1:6" x14ac:dyDescent="0.3">
      <c r="A925" s="8" t="s">
        <v>1969</v>
      </c>
      <c r="B925" s="11" t="s">
        <v>1970</v>
      </c>
      <c r="C925" s="42" t="s">
        <v>1931</v>
      </c>
      <c r="D925" s="17">
        <v>3655</v>
      </c>
      <c r="E925" s="39">
        <v>23</v>
      </c>
      <c r="F925" s="49">
        <v>629.274965800274</v>
      </c>
    </row>
    <row r="926" spans="1:6" x14ac:dyDescent="0.3">
      <c r="A926" s="8" t="s">
        <v>1971</v>
      </c>
      <c r="B926" s="11" t="s">
        <v>1972</v>
      </c>
      <c r="C926" s="42" t="s">
        <v>1931</v>
      </c>
      <c r="D926" s="17">
        <v>4432</v>
      </c>
      <c r="E926" s="39">
        <v>12</v>
      </c>
      <c r="F926" s="49">
        <v>270.75812274368201</v>
      </c>
    </row>
    <row r="927" spans="1:6" x14ac:dyDescent="0.3">
      <c r="A927" s="8" t="s">
        <v>1973</v>
      </c>
      <c r="B927" s="11" t="s">
        <v>1974</v>
      </c>
      <c r="C927" s="42" t="s">
        <v>1931</v>
      </c>
      <c r="D927" s="17">
        <v>4081</v>
      </c>
      <c r="E927" s="39">
        <v>11</v>
      </c>
      <c r="F927" s="49">
        <v>269.54177897574101</v>
      </c>
    </row>
    <row r="928" spans="1:6" x14ac:dyDescent="0.3">
      <c r="A928" s="8" t="s">
        <v>1975</v>
      </c>
      <c r="B928" s="11" t="s">
        <v>1976</v>
      </c>
      <c r="C928" s="42" t="s">
        <v>1931</v>
      </c>
      <c r="D928" s="17">
        <v>2988</v>
      </c>
      <c r="E928" s="39">
        <v>14</v>
      </c>
      <c r="F928" s="49">
        <v>468.54082998661301</v>
      </c>
    </row>
    <row r="929" spans="1:6" x14ac:dyDescent="0.3">
      <c r="A929" s="8" t="s">
        <v>1977</v>
      </c>
      <c r="B929" s="11" t="s">
        <v>1978</v>
      </c>
      <c r="C929" s="42" t="s">
        <v>1931</v>
      </c>
      <c r="D929" s="17">
        <v>4806</v>
      </c>
      <c r="E929" s="39">
        <v>31</v>
      </c>
      <c r="F929" s="49">
        <v>645.02704952143199</v>
      </c>
    </row>
    <row r="930" spans="1:6" x14ac:dyDescent="0.3">
      <c r="A930" s="8" t="s">
        <v>1979</v>
      </c>
      <c r="B930" s="11" t="s">
        <v>1980</v>
      </c>
      <c r="C930" s="42" t="s">
        <v>1931</v>
      </c>
      <c r="D930" s="17">
        <v>5194</v>
      </c>
      <c r="E930" s="39">
        <v>18</v>
      </c>
      <c r="F930" s="49">
        <v>346.55371582595302</v>
      </c>
    </row>
    <row r="931" spans="1:6" x14ac:dyDescent="0.3">
      <c r="A931" s="8" t="s">
        <v>1981</v>
      </c>
      <c r="B931" s="11" t="s">
        <v>1982</v>
      </c>
      <c r="C931" s="42" t="s">
        <v>1931</v>
      </c>
      <c r="D931" s="17">
        <v>4813</v>
      </c>
      <c r="E931" s="39">
        <v>17</v>
      </c>
      <c r="F931" s="49">
        <v>353.21005609806798</v>
      </c>
    </row>
    <row r="932" spans="1:6" x14ac:dyDescent="0.3">
      <c r="A932" s="8" t="s">
        <v>1983</v>
      </c>
      <c r="B932" s="11" t="s">
        <v>1984</v>
      </c>
      <c r="C932" s="42" t="s">
        <v>1931</v>
      </c>
      <c r="D932" s="17">
        <v>4922</v>
      </c>
      <c r="E932" s="39">
        <v>16</v>
      </c>
      <c r="F932" s="49">
        <v>325.07110930516097</v>
      </c>
    </row>
    <row r="933" spans="1:6" x14ac:dyDescent="0.3">
      <c r="A933" s="8" t="s">
        <v>1985</v>
      </c>
      <c r="B933" s="11" t="s">
        <v>1986</v>
      </c>
      <c r="C933" s="42" t="s">
        <v>1931</v>
      </c>
      <c r="D933" s="17">
        <v>4621</v>
      </c>
      <c r="E933" s="39">
        <v>27</v>
      </c>
      <c r="F933" s="49">
        <v>584.28911491019301</v>
      </c>
    </row>
    <row r="934" spans="1:6" x14ac:dyDescent="0.3">
      <c r="A934" s="8" t="s">
        <v>1987</v>
      </c>
      <c r="B934" s="11" t="s">
        <v>1988</v>
      </c>
      <c r="C934" s="42" t="s">
        <v>1931</v>
      </c>
      <c r="D934" s="17">
        <v>2350</v>
      </c>
      <c r="E934" s="39">
        <v>26</v>
      </c>
      <c r="F934" s="49">
        <v>1106.3829787233999</v>
      </c>
    </row>
    <row r="935" spans="1:6" x14ac:dyDescent="0.3">
      <c r="A935" s="10" t="s">
        <v>1989</v>
      </c>
      <c r="B935" s="11" t="s">
        <v>1990</v>
      </c>
      <c r="C935" s="42" t="s">
        <v>1931</v>
      </c>
      <c r="D935" s="17">
        <v>3384</v>
      </c>
      <c r="E935" s="38">
        <v>21</v>
      </c>
      <c r="F935" s="48">
        <v>620.56737588652504</v>
      </c>
    </row>
    <row r="936" spans="1:6" x14ac:dyDescent="0.3">
      <c r="A936" s="8" t="s">
        <v>1991</v>
      </c>
      <c r="B936" s="11" t="s">
        <v>1992</v>
      </c>
      <c r="C936" s="42" t="s">
        <v>1931</v>
      </c>
      <c r="D936" s="17">
        <v>5027</v>
      </c>
      <c r="E936" s="39">
        <v>39</v>
      </c>
      <c r="F936" s="49">
        <v>775.81062263775596</v>
      </c>
    </row>
    <row r="937" spans="1:6" x14ac:dyDescent="0.3">
      <c r="A937" s="8" t="s">
        <v>1993</v>
      </c>
      <c r="B937" s="11" t="s">
        <v>1994</v>
      </c>
      <c r="C937" s="42" t="s">
        <v>1931</v>
      </c>
      <c r="D937" s="17">
        <v>5777</v>
      </c>
      <c r="E937" s="39">
        <v>22</v>
      </c>
      <c r="F937" s="49">
        <v>380.82049506664401</v>
      </c>
    </row>
    <row r="938" spans="1:6" x14ac:dyDescent="0.3">
      <c r="A938" s="8" t="s">
        <v>1995</v>
      </c>
      <c r="B938" s="11" t="s">
        <v>1996</v>
      </c>
      <c r="C938" s="42" t="s">
        <v>1931</v>
      </c>
      <c r="D938" s="17">
        <v>4623</v>
      </c>
      <c r="E938" s="39">
        <v>10</v>
      </c>
      <c r="F938" s="49">
        <v>216.30975556997601</v>
      </c>
    </row>
    <row r="939" spans="1:6" x14ac:dyDescent="0.3">
      <c r="A939" s="8" t="s">
        <v>1997</v>
      </c>
      <c r="B939" s="11" t="s">
        <v>1998</v>
      </c>
      <c r="C939" s="42" t="s">
        <v>1931</v>
      </c>
      <c r="D939" s="17">
        <v>6180</v>
      </c>
      <c r="E939" s="39">
        <v>23</v>
      </c>
      <c r="F939" s="49">
        <v>372.16828478964402</v>
      </c>
    </row>
    <row r="940" spans="1:6" x14ac:dyDescent="0.3">
      <c r="A940" s="8" t="s">
        <v>1999</v>
      </c>
      <c r="B940" s="11" t="s">
        <v>2000</v>
      </c>
      <c r="C940" s="42" t="s">
        <v>1931</v>
      </c>
      <c r="D940" s="17">
        <v>5831</v>
      </c>
      <c r="E940" s="39">
        <v>14</v>
      </c>
      <c r="F940" s="49">
        <v>240.096038415366</v>
      </c>
    </row>
    <row r="941" spans="1:6" x14ac:dyDescent="0.3">
      <c r="A941" s="8" t="s">
        <v>2001</v>
      </c>
      <c r="B941" s="11" t="s">
        <v>2002</v>
      </c>
      <c r="C941" s="42" t="s">
        <v>1931</v>
      </c>
      <c r="D941" s="17">
        <v>6260</v>
      </c>
      <c r="E941" s="39">
        <v>45</v>
      </c>
      <c r="F941" s="49">
        <v>718.84984025559095</v>
      </c>
    </row>
    <row r="942" spans="1:6" x14ac:dyDescent="0.3">
      <c r="A942" s="8" t="s">
        <v>2003</v>
      </c>
      <c r="B942" s="11" t="s">
        <v>2004</v>
      </c>
      <c r="C942" s="42" t="s">
        <v>1931</v>
      </c>
      <c r="D942" s="17">
        <v>2414</v>
      </c>
      <c r="E942" s="39">
        <v>10</v>
      </c>
      <c r="F942" s="49">
        <v>414.250207125104</v>
      </c>
    </row>
    <row r="943" spans="1:6" x14ac:dyDescent="0.3">
      <c r="A943" s="8" t="s">
        <v>2005</v>
      </c>
      <c r="B943" s="11" t="s">
        <v>2006</v>
      </c>
      <c r="C943" s="42" t="s">
        <v>1931</v>
      </c>
      <c r="D943" s="17">
        <v>3966</v>
      </c>
      <c r="E943" s="39">
        <v>26</v>
      </c>
      <c r="F943" s="49">
        <v>655.57236510337896</v>
      </c>
    </row>
    <row r="944" spans="1:6" x14ac:dyDescent="0.3">
      <c r="A944" s="8" t="s">
        <v>2007</v>
      </c>
      <c r="B944" s="11" t="s">
        <v>2008</v>
      </c>
      <c r="C944" s="42" t="s">
        <v>1931</v>
      </c>
      <c r="D944" s="17">
        <v>4683</v>
      </c>
      <c r="E944" s="39">
        <v>25</v>
      </c>
      <c r="F944" s="49">
        <v>533.84582532564605</v>
      </c>
    </row>
    <row r="945" spans="1:6" x14ac:dyDescent="0.3">
      <c r="A945" s="8" t="s">
        <v>2009</v>
      </c>
      <c r="B945" s="11" t="s">
        <v>2010</v>
      </c>
      <c r="C945" s="42" t="s">
        <v>1931</v>
      </c>
      <c r="D945" s="17">
        <v>3873</v>
      </c>
      <c r="E945" s="39">
        <v>29</v>
      </c>
      <c r="F945" s="49">
        <v>748.77356054737902</v>
      </c>
    </row>
    <row r="946" spans="1:6" x14ac:dyDescent="0.3">
      <c r="A946" s="10" t="s">
        <v>2011</v>
      </c>
      <c r="B946" s="11" t="s">
        <v>2012</v>
      </c>
      <c r="C946" s="42" t="s">
        <v>1931</v>
      </c>
      <c r="D946" s="17">
        <v>2746</v>
      </c>
      <c r="E946" s="37">
        <v>13</v>
      </c>
      <c r="F946" s="48">
        <v>473.41587764020397</v>
      </c>
    </row>
    <row r="947" spans="1:6" x14ac:dyDescent="0.3">
      <c r="A947" s="8" t="s">
        <v>2013</v>
      </c>
      <c r="B947" s="11" t="s">
        <v>2014</v>
      </c>
      <c r="C947" s="42" t="s">
        <v>1931</v>
      </c>
      <c r="D947" s="17">
        <v>3255</v>
      </c>
      <c r="E947" s="39">
        <v>13</v>
      </c>
      <c r="F947" s="49">
        <v>399.38556067588303</v>
      </c>
    </row>
    <row r="948" spans="1:6" x14ac:dyDescent="0.3">
      <c r="A948" s="8" t="s">
        <v>2015</v>
      </c>
      <c r="B948" s="11" t="s">
        <v>2016</v>
      </c>
      <c r="C948" s="42" t="s">
        <v>1931</v>
      </c>
      <c r="D948" s="17">
        <v>6267</v>
      </c>
      <c r="E948" s="39">
        <v>21</v>
      </c>
      <c r="F948" s="49">
        <v>335.08855911919602</v>
      </c>
    </row>
    <row r="949" spans="1:6" x14ac:dyDescent="0.3">
      <c r="A949" s="8" t="s">
        <v>2017</v>
      </c>
      <c r="B949" s="11" t="s">
        <v>2018</v>
      </c>
      <c r="C949" s="42" t="s">
        <v>1931</v>
      </c>
      <c r="D949" s="17">
        <v>2354</v>
      </c>
      <c r="E949" s="39">
        <v>12</v>
      </c>
      <c r="F949" s="49">
        <v>509.77060322854697</v>
      </c>
    </row>
    <row r="950" spans="1:6" x14ac:dyDescent="0.3">
      <c r="A950" s="8" t="s">
        <v>2019</v>
      </c>
      <c r="B950" s="11" t="s">
        <v>2020</v>
      </c>
      <c r="C950" s="42" t="s">
        <v>1931</v>
      </c>
      <c r="D950" s="17">
        <v>2505</v>
      </c>
      <c r="E950" s="39">
        <v>5</v>
      </c>
      <c r="F950" s="49">
        <v>199.60079840319401</v>
      </c>
    </row>
    <row r="951" spans="1:6" x14ac:dyDescent="0.3">
      <c r="A951" s="8" t="s">
        <v>2021</v>
      </c>
      <c r="B951" s="11" t="s">
        <v>2022</v>
      </c>
      <c r="C951" s="42" t="s">
        <v>1931</v>
      </c>
      <c r="D951" s="17">
        <v>4163</v>
      </c>
      <c r="E951" s="39">
        <v>7</v>
      </c>
      <c r="F951" s="49">
        <v>168.147970213788</v>
      </c>
    </row>
    <row r="952" spans="1:6" x14ac:dyDescent="0.3">
      <c r="A952" s="8" t="s">
        <v>2023</v>
      </c>
      <c r="B952" s="11" t="s">
        <v>2024</v>
      </c>
      <c r="C952" s="42" t="s">
        <v>1931</v>
      </c>
      <c r="D952" s="17">
        <v>3429</v>
      </c>
      <c r="E952" s="39">
        <v>11</v>
      </c>
      <c r="F952" s="49">
        <v>320.79323417906102</v>
      </c>
    </row>
    <row r="953" spans="1:6" x14ac:dyDescent="0.3">
      <c r="A953" s="8" t="s">
        <v>2025</v>
      </c>
      <c r="B953" s="11" t="s">
        <v>2026</v>
      </c>
      <c r="C953" s="42" t="s">
        <v>1931</v>
      </c>
      <c r="D953" s="17">
        <v>3803</v>
      </c>
      <c r="E953" s="39">
        <v>7</v>
      </c>
      <c r="F953" s="49">
        <v>184.06521167499301</v>
      </c>
    </row>
    <row r="954" spans="1:6" x14ac:dyDescent="0.3">
      <c r="A954" s="8" t="s">
        <v>2027</v>
      </c>
      <c r="B954" s="11" t="s">
        <v>2028</v>
      </c>
      <c r="C954" s="42" t="s">
        <v>1931</v>
      </c>
      <c r="D954" s="17">
        <v>2961</v>
      </c>
      <c r="E954" s="39">
        <v>15</v>
      </c>
      <c r="F954" s="49">
        <v>506.58561296859199</v>
      </c>
    </row>
    <row r="955" spans="1:6" x14ac:dyDescent="0.3">
      <c r="A955" s="8" t="s">
        <v>2029</v>
      </c>
      <c r="B955" s="11" t="s">
        <v>2030</v>
      </c>
      <c r="C955" s="42" t="s">
        <v>1931</v>
      </c>
      <c r="D955" s="17">
        <v>4598</v>
      </c>
      <c r="E955" s="39">
        <v>16</v>
      </c>
      <c r="F955" s="49">
        <v>347.97738147020402</v>
      </c>
    </row>
    <row r="956" spans="1:6" x14ac:dyDescent="0.3">
      <c r="A956" s="8" t="s">
        <v>2031</v>
      </c>
      <c r="B956" s="11" t="s">
        <v>2032</v>
      </c>
      <c r="C956" s="42" t="s">
        <v>1931</v>
      </c>
      <c r="D956" s="17">
        <v>5584</v>
      </c>
      <c r="E956" s="39">
        <v>29</v>
      </c>
      <c r="F956" s="49">
        <v>519.34097421203398</v>
      </c>
    </row>
    <row r="957" spans="1:6" x14ac:dyDescent="0.3">
      <c r="A957" s="8" t="s">
        <v>2033</v>
      </c>
      <c r="B957" s="11" t="s">
        <v>2034</v>
      </c>
      <c r="C957" s="42" t="s">
        <v>1931</v>
      </c>
      <c r="D957" s="17">
        <v>5090</v>
      </c>
      <c r="E957" s="39">
        <v>26</v>
      </c>
      <c r="F957" s="49">
        <v>510.80550098231799</v>
      </c>
    </row>
    <row r="958" spans="1:6" x14ac:dyDescent="0.3">
      <c r="A958" s="8" t="s">
        <v>2035</v>
      </c>
      <c r="B958" s="11" t="s">
        <v>2036</v>
      </c>
      <c r="C958" s="42" t="s">
        <v>1931</v>
      </c>
      <c r="D958" s="17">
        <v>5061</v>
      </c>
      <c r="E958" s="39">
        <v>30</v>
      </c>
      <c r="F958" s="49">
        <v>592.76822762299901</v>
      </c>
    </row>
    <row r="959" spans="1:6" x14ac:dyDescent="0.3">
      <c r="A959" s="8" t="s">
        <v>2037</v>
      </c>
      <c r="B959" s="11" t="s">
        <v>2038</v>
      </c>
      <c r="C959" s="42" t="s">
        <v>1931</v>
      </c>
      <c r="D959" s="17">
        <v>4237</v>
      </c>
      <c r="E959" s="39">
        <v>18</v>
      </c>
      <c r="F959" s="49">
        <v>424.82888836440901</v>
      </c>
    </row>
    <row r="960" spans="1:6" x14ac:dyDescent="0.3">
      <c r="A960" s="8" t="s">
        <v>2039</v>
      </c>
      <c r="B960" s="11" t="s">
        <v>2040</v>
      </c>
      <c r="C960" s="42" t="s">
        <v>1931</v>
      </c>
      <c r="D960" s="17">
        <v>5957</v>
      </c>
      <c r="E960" s="39">
        <v>23</v>
      </c>
      <c r="F960" s="49">
        <v>386.100386100386</v>
      </c>
    </row>
    <row r="961" spans="1:6" x14ac:dyDescent="0.3">
      <c r="A961" s="8" t="s">
        <v>2041</v>
      </c>
      <c r="B961" s="11" t="s">
        <v>2042</v>
      </c>
      <c r="C961" s="42" t="s">
        <v>1931</v>
      </c>
      <c r="D961" s="17">
        <v>6062</v>
      </c>
      <c r="E961" s="39">
        <v>15</v>
      </c>
      <c r="F961" s="49">
        <v>247.44308808973901</v>
      </c>
    </row>
    <row r="962" spans="1:6" x14ac:dyDescent="0.3">
      <c r="A962" s="8" t="s">
        <v>2043</v>
      </c>
      <c r="B962" s="11" t="s">
        <v>2044</v>
      </c>
      <c r="C962" s="42" t="s">
        <v>1931</v>
      </c>
      <c r="D962" s="17">
        <v>8112</v>
      </c>
      <c r="E962" s="39">
        <v>14</v>
      </c>
      <c r="F962" s="49">
        <v>172.58382642998001</v>
      </c>
    </row>
    <row r="963" spans="1:6" x14ac:dyDescent="0.3">
      <c r="A963" s="8" t="s">
        <v>2045</v>
      </c>
      <c r="B963" s="11" t="s">
        <v>2046</v>
      </c>
      <c r="C963" s="42" t="s">
        <v>1931</v>
      </c>
      <c r="D963" s="17">
        <v>5001</v>
      </c>
      <c r="E963" s="39">
        <v>12</v>
      </c>
      <c r="F963" s="49">
        <v>239.95200959808</v>
      </c>
    </row>
    <row r="964" spans="1:6" x14ac:dyDescent="0.3">
      <c r="A964" s="8" t="s">
        <v>2047</v>
      </c>
      <c r="B964" s="11" t="s">
        <v>2048</v>
      </c>
      <c r="C964" s="42" t="s">
        <v>1931</v>
      </c>
      <c r="D964" s="17">
        <v>3377</v>
      </c>
      <c r="E964" s="39">
        <v>5</v>
      </c>
      <c r="F964" s="49">
        <v>148.06040864672801</v>
      </c>
    </row>
    <row r="965" spans="1:6" x14ac:dyDescent="0.3">
      <c r="A965" s="8" t="s">
        <v>2049</v>
      </c>
      <c r="B965" s="11" t="s">
        <v>2050</v>
      </c>
      <c r="C965" s="42" t="s">
        <v>1931</v>
      </c>
      <c r="D965" s="17">
        <v>4108</v>
      </c>
      <c r="E965" s="39">
        <v>12</v>
      </c>
      <c r="F965" s="49">
        <v>292.11295034079802</v>
      </c>
    </row>
    <row r="966" spans="1:6" x14ac:dyDescent="0.3">
      <c r="A966" s="8" t="s">
        <v>2051</v>
      </c>
      <c r="B966" s="11" t="s">
        <v>2052</v>
      </c>
      <c r="C966" s="42" t="s">
        <v>1931</v>
      </c>
      <c r="D966" s="17">
        <v>3483</v>
      </c>
      <c r="E966" s="39">
        <v>11</v>
      </c>
      <c r="F966" s="49">
        <v>315.81969566465699</v>
      </c>
    </row>
    <row r="967" spans="1:6" x14ac:dyDescent="0.3">
      <c r="A967" s="8" t="s">
        <v>2053</v>
      </c>
      <c r="B967" s="11" t="s">
        <v>2054</v>
      </c>
      <c r="C967" s="42" t="s">
        <v>1931</v>
      </c>
      <c r="D967" s="17">
        <v>3456</v>
      </c>
      <c r="E967" s="39">
        <v>10</v>
      </c>
      <c r="F967" s="49">
        <v>289.35185185185202</v>
      </c>
    </row>
    <row r="968" spans="1:6" x14ac:dyDescent="0.3">
      <c r="A968" s="8" t="s">
        <v>2055</v>
      </c>
      <c r="B968" s="11" t="s">
        <v>2056</v>
      </c>
      <c r="C968" s="42" t="s">
        <v>1931</v>
      </c>
      <c r="D968" s="17">
        <v>6276</v>
      </c>
      <c r="E968" s="39">
        <v>13</v>
      </c>
      <c r="F968" s="49">
        <v>207.13830465264499</v>
      </c>
    </row>
    <row r="969" spans="1:6" x14ac:dyDescent="0.3">
      <c r="A969" s="8" t="s">
        <v>2057</v>
      </c>
      <c r="B969" s="11" t="s">
        <v>2058</v>
      </c>
      <c r="C969" s="42" t="s">
        <v>1931</v>
      </c>
      <c r="D969" s="17">
        <v>4500</v>
      </c>
      <c r="E969" s="39">
        <v>26</v>
      </c>
      <c r="F969" s="49">
        <v>577.77777777777806</v>
      </c>
    </row>
    <row r="970" spans="1:6" x14ac:dyDescent="0.3">
      <c r="A970" s="8" t="s">
        <v>2059</v>
      </c>
      <c r="B970" s="11" t="s">
        <v>2060</v>
      </c>
      <c r="C970" s="42" t="s">
        <v>1931</v>
      </c>
      <c r="D970" s="17">
        <v>3703</v>
      </c>
      <c r="E970" s="39">
        <v>13</v>
      </c>
      <c r="F970" s="49">
        <v>351.06670267350802</v>
      </c>
    </row>
    <row r="971" spans="1:6" x14ac:dyDescent="0.3">
      <c r="A971" s="8" t="s">
        <v>2061</v>
      </c>
      <c r="B971" s="11" t="s">
        <v>2062</v>
      </c>
      <c r="C971" s="42" t="s">
        <v>1931</v>
      </c>
      <c r="D971" s="17">
        <v>3282</v>
      </c>
      <c r="E971" s="39">
        <v>8</v>
      </c>
      <c r="F971" s="49">
        <v>243.75380865325999</v>
      </c>
    </row>
    <row r="972" spans="1:6" x14ac:dyDescent="0.3">
      <c r="A972" s="8" t="s">
        <v>2063</v>
      </c>
      <c r="B972" s="11" t="s">
        <v>2064</v>
      </c>
      <c r="C972" s="42" t="s">
        <v>1931</v>
      </c>
      <c r="D972" s="17">
        <v>4590</v>
      </c>
      <c r="E972" s="39">
        <v>19</v>
      </c>
      <c r="F972" s="49">
        <v>413.94335511982598</v>
      </c>
    </row>
    <row r="973" spans="1:6" x14ac:dyDescent="0.3">
      <c r="A973" s="10" t="s">
        <v>2065</v>
      </c>
      <c r="B973" s="11" t="s">
        <v>2066</v>
      </c>
      <c r="C973" s="42" t="s">
        <v>1931</v>
      </c>
      <c r="D973" s="17">
        <v>3959</v>
      </c>
      <c r="E973" s="39">
        <v>19</v>
      </c>
      <c r="F973" s="49">
        <v>479.919171507957</v>
      </c>
    </row>
    <row r="974" spans="1:6" x14ac:dyDescent="0.3">
      <c r="A974" s="8" t="s">
        <v>2067</v>
      </c>
      <c r="B974" s="11" t="s">
        <v>2068</v>
      </c>
      <c r="C974" s="42" t="s">
        <v>1931</v>
      </c>
      <c r="D974" s="17">
        <v>3688</v>
      </c>
      <c r="E974" s="39">
        <v>12</v>
      </c>
      <c r="F974" s="49">
        <v>325.37960954446902</v>
      </c>
    </row>
    <row r="975" spans="1:6" x14ac:dyDescent="0.3">
      <c r="A975" s="8" t="s">
        <v>2069</v>
      </c>
      <c r="B975" s="11" t="s">
        <v>2070</v>
      </c>
      <c r="C975" s="42" t="s">
        <v>1931</v>
      </c>
      <c r="D975" s="17">
        <v>4098</v>
      </c>
      <c r="E975" s="39">
        <v>9</v>
      </c>
      <c r="F975" s="49">
        <v>219.619326500732</v>
      </c>
    </row>
    <row r="976" spans="1:6" x14ac:dyDescent="0.3">
      <c r="A976" s="8" t="s">
        <v>2071</v>
      </c>
      <c r="B976" s="11" t="s">
        <v>2072</v>
      </c>
      <c r="C976" s="42" t="s">
        <v>1931</v>
      </c>
      <c r="D976" s="17">
        <v>3677</v>
      </c>
      <c r="E976" s="39">
        <v>24</v>
      </c>
      <c r="F976" s="49">
        <v>652.70601033451203</v>
      </c>
    </row>
    <row r="977" spans="1:6" x14ac:dyDescent="0.3">
      <c r="A977" s="8" t="s">
        <v>2073</v>
      </c>
      <c r="B977" s="11" t="s">
        <v>2074</v>
      </c>
      <c r="C977" s="42" t="s">
        <v>1931</v>
      </c>
      <c r="D977" s="17">
        <v>4868</v>
      </c>
      <c r="E977" s="39">
        <v>12</v>
      </c>
      <c r="F977" s="49">
        <v>246.507806080526</v>
      </c>
    </row>
    <row r="978" spans="1:6" x14ac:dyDescent="0.3">
      <c r="A978" s="8" t="s">
        <v>2075</v>
      </c>
      <c r="B978" s="11" t="s">
        <v>2076</v>
      </c>
      <c r="C978" s="42" t="s">
        <v>1931</v>
      </c>
      <c r="D978" s="17">
        <v>3426</v>
      </c>
      <c r="E978" s="39">
        <v>5</v>
      </c>
      <c r="F978" s="49">
        <v>145.94279042615301</v>
      </c>
    </row>
    <row r="979" spans="1:6" x14ac:dyDescent="0.3">
      <c r="A979" s="10" t="s">
        <v>2077</v>
      </c>
      <c r="B979" s="11" t="s">
        <v>2078</v>
      </c>
      <c r="C979" s="42" t="s">
        <v>1931</v>
      </c>
      <c r="D979" s="17">
        <v>2589</v>
      </c>
      <c r="E979" s="38">
        <v>12</v>
      </c>
      <c r="F979" s="48">
        <v>463.49942062572399</v>
      </c>
    </row>
    <row r="980" spans="1:6" x14ac:dyDescent="0.3">
      <c r="A980" s="8" t="s">
        <v>2079</v>
      </c>
      <c r="B980" s="11" t="s">
        <v>2080</v>
      </c>
      <c r="C980" s="42" t="s">
        <v>1931</v>
      </c>
      <c r="D980" s="17">
        <v>8708</v>
      </c>
      <c r="E980" s="39">
        <v>25</v>
      </c>
      <c r="F980" s="49">
        <v>287.09232889297198</v>
      </c>
    </row>
    <row r="981" spans="1:6" x14ac:dyDescent="0.3">
      <c r="A981" s="8" t="s">
        <v>2081</v>
      </c>
      <c r="B981" s="11" t="s">
        <v>2082</v>
      </c>
      <c r="C981" s="42" t="s">
        <v>1931</v>
      </c>
      <c r="D981" s="17">
        <v>3159</v>
      </c>
      <c r="E981" s="39">
        <v>8</v>
      </c>
      <c r="F981" s="49">
        <v>253.24469768914199</v>
      </c>
    </row>
    <row r="982" spans="1:6" x14ac:dyDescent="0.3">
      <c r="A982" s="8" t="s">
        <v>2083</v>
      </c>
      <c r="B982" s="11" t="s">
        <v>2084</v>
      </c>
      <c r="C982" s="42" t="s">
        <v>1931</v>
      </c>
      <c r="D982" s="17">
        <v>3629</v>
      </c>
      <c r="E982" s="39">
        <v>12</v>
      </c>
      <c r="F982" s="49">
        <v>330.66960595205302</v>
      </c>
    </row>
    <row r="983" spans="1:6" x14ac:dyDescent="0.3">
      <c r="A983" s="8" t="s">
        <v>2085</v>
      </c>
      <c r="B983" s="11" t="s">
        <v>2086</v>
      </c>
      <c r="C983" s="42" t="s">
        <v>2087</v>
      </c>
      <c r="D983" s="17">
        <v>3226</v>
      </c>
      <c r="E983" s="39">
        <v>6</v>
      </c>
      <c r="F983" s="49">
        <v>185.98884066956001</v>
      </c>
    </row>
    <row r="984" spans="1:6" x14ac:dyDescent="0.3">
      <c r="A984" s="8" t="s">
        <v>2088</v>
      </c>
      <c r="B984" s="11" t="s">
        <v>2089</v>
      </c>
      <c r="C984" s="42" t="s">
        <v>2087</v>
      </c>
      <c r="D984" s="17">
        <v>4343</v>
      </c>
      <c r="E984" s="39">
        <v>3</v>
      </c>
      <c r="F984" s="49">
        <v>69.076675109371394</v>
      </c>
    </row>
    <row r="985" spans="1:6" x14ac:dyDescent="0.3">
      <c r="A985" s="8" t="s">
        <v>2090</v>
      </c>
      <c r="B985" s="11" t="s">
        <v>2091</v>
      </c>
      <c r="C985" s="42" t="s">
        <v>2087</v>
      </c>
      <c r="D985" s="17">
        <v>4677</v>
      </c>
      <c r="E985" s="39">
        <v>2</v>
      </c>
      <c r="F985" s="49">
        <v>42.762454564892003</v>
      </c>
    </row>
    <row r="986" spans="1:6" x14ac:dyDescent="0.3">
      <c r="A986" s="8" t="s">
        <v>2092</v>
      </c>
      <c r="B986" s="11" t="s">
        <v>2093</v>
      </c>
      <c r="C986" s="42" t="s">
        <v>2087</v>
      </c>
      <c r="D986" s="17">
        <v>3623</v>
      </c>
      <c r="E986" s="39">
        <v>3</v>
      </c>
      <c r="F986" s="49">
        <v>82.804305823902794</v>
      </c>
    </row>
    <row r="987" spans="1:6" x14ac:dyDescent="0.3">
      <c r="A987" s="8" t="s">
        <v>2094</v>
      </c>
      <c r="B987" s="11" t="s">
        <v>2095</v>
      </c>
      <c r="C987" s="42" t="s">
        <v>2087</v>
      </c>
      <c r="D987" s="17">
        <v>2352</v>
      </c>
      <c r="E987" s="39">
        <v>3</v>
      </c>
      <c r="F987" s="49">
        <v>127.551020408163</v>
      </c>
    </row>
    <row r="988" spans="1:6" x14ac:dyDescent="0.3">
      <c r="A988" s="8" t="s">
        <v>2096</v>
      </c>
      <c r="B988" s="11" t="s">
        <v>2097</v>
      </c>
      <c r="C988" s="42" t="s">
        <v>2087</v>
      </c>
      <c r="D988" s="17">
        <v>4319</v>
      </c>
      <c r="E988" s="39">
        <v>6</v>
      </c>
      <c r="F988" s="49">
        <v>138.921046538551</v>
      </c>
    </row>
    <row r="989" spans="1:6" x14ac:dyDescent="0.3">
      <c r="A989" s="8" t="s">
        <v>2098</v>
      </c>
      <c r="B989" s="11" t="s">
        <v>2099</v>
      </c>
      <c r="C989" s="42" t="s">
        <v>2100</v>
      </c>
      <c r="D989" s="17">
        <v>4712</v>
      </c>
      <c r="E989" s="39">
        <v>14</v>
      </c>
      <c r="F989" s="49">
        <v>297.11375212224101</v>
      </c>
    </row>
    <row r="990" spans="1:6" x14ac:dyDescent="0.3">
      <c r="A990" s="8" t="s">
        <v>2101</v>
      </c>
      <c r="B990" s="11" t="s">
        <v>2102</v>
      </c>
      <c r="C990" s="42" t="s">
        <v>2100</v>
      </c>
      <c r="D990" s="17">
        <v>4976</v>
      </c>
      <c r="E990" s="39">
        <v>11</v>
      </c>
      <c r="F990" s="49">
        <v>221.06109324758799</v>
      </c>
    </row>
    <row r="991" spans="1:6" x14ac:dyDescent="0.3">
      <c r="A991" s="8" t="s">
        <v>2103</v>
      </c>
      <c r="B991" s="11" t="s">
        <v>2104</v>
      </c>
      <c r="C991" s="42" t="s">
        <v>2100</v>
      </c>
      <c r="D991" s="17">
        <v>4045</v>
      </c>
      <c r="E991" s="39">
        <v>8</v>
      </c>
      <c r="F991" s="49">
        <v>197.77503090234899</v>
      </c>
    </row>
    <row r="992" spans="1:6" x14ac:dyDescent="0.3">
      <c r="A992" s="8" t="s">
        <v>2105</v>
      </c>
      <c r="B992" s="11" t="s">
        <v>2106</v>
      </c>
      <c r="C992" s="42" t="s">
        <v>2100</v>
      </c>
      <c r="D992" s="17">
        <v>4478</v>
      </c>
      <c r="E992" s="39">
        <v>16</v>
      </c>
      <c r="F992" s="49">
        <v>357.30236712818203</v>
      </c>
    </row>
    <row r="993" spans="1:6" x14ac:dyDescent="0.3">
      <c r="A993" s="10" t="s">
        <v>2107</v>
      </c>
      <c r="B993" s="11" t="s">
        <v>2108</v>
      </c>
      <c r="C993" s="42" t="s">
        <v>2100</v>
      </c>
      <c r="D993" s="17">
        <v>4192</v>
      </c>
      <c r="E993" s="37">
        <v>24</v>
      </c>
      <c r="F993" s="46">
        <v>572.51908396946601</v>
      </c>
    </row>
    <row r="994" spans="1:6" x14ac:dyDescent="0.3">
      <c r="A994" s="8" t="s">
        <v>2109</v>
      </c>
      <c r="B994" s="11" t="s">
        <v>2110</v>
      </c>
      <c r="C994" s="42" t="s">
        <v>2100</v>
      </c>
      <c r="D994" s="17">
        <v>3836</v>
      </c>
      <c r="E994" s="39">
        <v>7</v>
      </c>
      <c r="F994" s="49">
        <v>182.48175182481799</v>
      </c>
    </row>
    <row r="995" spans="1:6" x14ac:dyDescent="0.3">
      <c r="A995" s="8" t="s">
        <v>2111</v>
      </c>
      <c r="B995" s="11" t="s">
        <v>2112</v>
      </c>
      <c r="C995" s="42" t="s">
        <v>2100</v>
      </c>
      <c r="D995" s="17">
        <v>3078</v>
      </c>
      <c r="E995" s="39">
        <v>11</v>
      </c>
      <c r="F995" s="49">
        <v>357.37491877842803</v>
      </c>
    </row>
    <row r="996" spans="1:6" x14ac:dyDescent="0.3">
      <c r="A996" s="8" t="s">
        <v>2113</v>
      </c>
      <c r="B996" s="11" t="s">
        <v>2114</v>
      </c>
      <c r="C996" s="42" t="s">
        <v>2100</v>
      </c>
      <c r="D996" s="17">
        <v>4100</v>
      </c>
      <c r="E996" s="39">
        <v>13</v>
      </c>
      <c r="F996" s="49">
        <v>317.07317073170702</v>
      </c>
    </row>
    <row r="997" spans="1:6" x14ac:dyDescent="0.3">
      <c r="A997" s="8" t="s">
        <v>2115</v>
      </c>
      <c r="B997" s="11" t="s">
        <v>2116</v>
      </c>
      <c r="C997" s="42" t="s">
        <v>2100</v>
      </c>
      <c r="D997" s="17">
        <v>5103</v>
      </c>
      <c r="E997" s="39">
        <v>11</v>
      </c>
      <c r="F997" s="49">
        <v>215.559474818734</v>
      </c>
    </row>
    <row r="998" spans="1:6" x14ac:dyDescent="0.3">
      <c r="A998" s="8" t="s">
        <v>2117</v>
      </c>
      <c r="B998" s="11" t="s">
        <v>2118</v>
      </c>
      <c r="C998" s="42" t="s">
        <v>2100</v>
      </c>
      <c r="D998" s="17">
        <v>5086</v>
      </c>
      <c r="E998" s="39">
        <v>7</v>
      </c>
      <c r="F998" s="49">
        <v>137.63271726307499</v>
      </c>
    </row>
    <row r="999" spans="1:6" x14ac:dyDescent="0.3">
      <c r="A999" s="8" t="s">
        <v>2119</v>
      </c>
      <c r="B999" s="11" t="s">
        <v>2120</v>
      </c>
      <c r="C999" s="42" t="s">
        <v>2100</v>
      </c>
      <c r="D999" s="17">
        <v>5222</v>
      </c>
      <c r="E999" s="39">
        <v>14</v>
      </c>
      <c r="F999" s="49">
        <v>268.09651474530801</v>
      </c>
    </row>
    <row r="1000" spans="1:6" x14ac:dyDescent="0.3">
      <c r="A1000" s="8" t="s">
        <v>2121</v>
      </c>
      <c r="B1000" s="11" t="s">
        <v>2122</v>
      </c>
      <c r="C1000" s="42" t="s">
        <v>2100</v>
      </c>
      <c r="D1000" s="17">
        <v>3911</v>
      </c>
      <c r="E1000" s="39">
        <v>23</v>
      </c>
      <c r="F1000" s="49">
        <v>588.08488877524906</v>
      </c>
    </row>
    <row r="1001" spans="1:6" x14ac:dyDescent="0.3">
      <c r="A1001" s="8" t="s">
        <v>2123</v>
      </c>
      <c r="B1001" s="11" t="s">
        <v>2124</v>
      </c>
      <c r="C1001" s="42" t="s">
        <v>2100</v>
      </c>
      <c r="D1001" s="17">
        <v>5685</v>
      </c>
      <c r="E1001" s="39">
        <v>15</v>
      </c>
      <c r="F1001" s="49">
        <v>263.85224274406301</v>
      </c>
    </row>
    <row r="1002" spans="1:6" x14ac:dyDescent="0.3">
      <c r="A1002" s="8" t="s">
        <v>2125</v>
      </c>
      <c r="B1002" s="11" t="s">
        <v>2126</v>
      </c>
      <c r="C1002" s="42" t="s">
        <v>2100</v>
      </c>
      <c r="D1002" s="17">
        <v>4180</v>
      </c>
      <c r="E1002" s="39">
        <v>11</v>
      </c>
      <c r="F1002" s="49">
        <v>263.15789473684202</v>
      </c>
    </row>
    <row r="1003" spans="1:6" x14ac:dyDescent="0.3">
      <c r="A1003" s="8" t="s">
        <v>2127</v>
      </c>
      <c r="B1003" s="11" t="s">
        <v>601</v>
      </c>
      <c r="C1003" s="42" t="s">
        <v>2100</v>
      </c>
      <c r="D1003" s="17">
        <v>4288</v>
      </c>
      <c r="E1003" s="39">
        <v>16</v>
      </c>
      <c r="F1003" s="49">
        <v>373.13432835820902</v>
      </c>
    </row>
    <row r="1004" spans="1:6" x14ac:dyDescent="0.3">
      <c r="A1004" s="8" t="s">
        <v>2128</v>
      </c>
      <c r="B1004" s="11" t="s">
        <v>2129</v>
      </c>
      <c r="C1004" s="42" t="s">
        <v>2100</v>
      </c>
      <c r="D1004" s="17">
        <v>5286</v>
      </c>
      <c r="E1004" s="39">
        <v>14</v>
      </c>
      <c r="F1004" s="49">
        <v>264.85054861899403</v>
      </c>
    </row>
    <row r="1005" spans="1:6" x14ac:dyDescent="0.3">
      <c r="A1005" s="8" t="s">
        <v>2130</v>
      </c>
      <c r="B1005" s="11" t="s">
        <v>2131</v>
      </c>
      <c r="C1005" s="42" t="s">
        <v>2100</v>
      </c>
      <c r="D1005" s="17">
        <v>5782</v>
      </c>
      <c r="E1005" s="39">
        <v>23</v>
      </c>
      <c r="F1005" s="49">
        <v>397.78623313732299</v>
      </c>
    </row>
    <row r="1006" spans="1:6" x14ac:dyDescent="0.3">
      <c r="A1006" s="8" t="s">
        <v>2132</v>
      </c>
      <c r="B1006" s="11" t="s">
        <v>2133</v>
      </c>
      <c r="C1006" s="42" t="s">
        <v>2100</v>
      </c>
      <c r="D1006" s="17">
        <v>3112</v>
      </c>
      <c r="E1006" s="39">
        <v>12</v>
      </c>
      <c r="F1006" s="49">
        <v>385.60411311054003</v>
      </c>
    </row>
    <row r="1007" spans="1:6" x14ac:dyDescent="0.3">
      <c r="A1007" s="8" t="s">
        <v>2134</v>
      </c>
      <c r="B1007" s="11" t="s">
        <v>2135</v>
      </c>
      <c r="C1007" s="42" t="s">
        <v>2100</v>
      </c>
      <c r="D1007" s="17">
        <v>3749</v>
      </c>
      <c r="E1007" s="39">
        <v>13</v>
      </c>
      <c r="F1007" s="49">
        <v>346.759135769539</v>
      </c>
    </row>
    <row r="1008" spans="1:6" x14ac:dyDescent="0.3">
      <c r="A1008" s="8" t="s">
        <v>2136</v>
      </c>
      <c r="B1008" s="11" t="s">
        <v>2137</v>
      </c>
      <c r="C1008" s="42" t="s">
        <v>2100</v>
      </c>
      <c r="D1008" s="17">
        <v>2206</v>
      </c>
      <c r="E1008" s="39">
        <v>14</v>
      </c>
      <c r="F1008" s="49">
        <v>634.63281958295602</v>
      </c>
    </row>
    <row r="1009" spans="1:6" x14ac:dyDescent="0.3">
      <c r="A1009" s="8" t="s">
        <v>2138</v>
      </c>
      <c r="B1009" s="11" t="s">
        <v>2139</v>
      </c>
      <c r="C1009" s="42" t="s">
        <v>2100</v>
      </c>
      <c r="D1009" s="17">
        <v>4377</v>
      </c>
      <c r="E1009" s="39">
        <v>15</v>
      </c>
      <c r="F1009" s="49">
        <v>342.70047978067203</v>
      </c>
    </row>
    <row r="1010" spans="1:6" x14ac:dyDescent="0.3">
      <c r="A1010" s="8" t="s">
        <v>2140</v>
      </c>
      <c r="B1010" s="11" t="s">
        <v>2141</v>
      </c>
      <c r="C1010" s="42" t="s">
        <v>2100</v>
      </c>
      <c r="D1010" s="17">
        <v>3608</v>
      </c>
      <c r="E1010" s="39">
        <v>17</v>
      </c>
      <c r="F1010" s="49">
        <v>471.17516629711798</v>
      </c>
    </row>
    <row r="1011" spans="1:6" x14ac:dyDescent="0.3">
      <c r="A1011" s="8" t="s">
        <v>2142</v>
      </c>
      <c r="B1011" s="11" t="s">
        <v>2143</v>
      </c>
      <c r="C1011" s="42" t="s">
        <v>2100</v>
      </c>
      <c r="D1011" s="17">
        <v>5300</v>
      </c>
      <c r="E1011" s="39">
        <v>20</v>
      </c>
      <c r="F1011" s="49">
        <v>377.35849056603797</v>
      </c>
    </row>
    <row r="1012" spans="1:6" x14ac:dyDescent="0.3">
      <c r="A1012" s="8" t="s">
        <v>2144</v>
      </c>
      <c r="B1012" s="11" t="s">
        <v>2145</v>
      </c>
      <c r="C1012" s="42" t="s">
        <v>2100</v>
      </c>
      <c r="D1012" s="17">
        <v>4120</v>
      </c>
      <c r="E1012" s="39">
        <v>4</v>
      </c>
      <c r="F1012" s="49">
        <v>97.087378640776706</v>
      </c>
    </row>
    <row r="1013" spans="1:6" x14ac:dyDescent="0.3">
      <c r="A1013" s="10" t="s">
        <v>2146</v>
      </c>
      <c r="B1013" s="11" t="s">
        <v>2147</v>
      </c>
      <c r="C1013" s="42" t="s">
        <v>2100</v>
      </c>
      <c r="D1013" s="17">
        <v>4309</v>
      </c>
      <c r="E1013" s="37">
        <v>11</v>
      </c>
      <c r="F1013" s="48">
        <v>255.279647249942</v>
      </c>
    </row>
    <row r="1014" spans="1:6" x14ac:dyDescent="0.3">
      <c r="A1014" s="8" t="s">
        <v>2148</v>
      </c>
      <c r="B1014" s="11" t="s">
        <v>2149</v>
      </c>
      <c r="C1014" s="42" t="s">
        <v>2100</v>
      </c>
      <c r="D1014" s="17">
        <v>3767</v>
      </c>
      <c r="E1014" s="39">
        <v>11</v>
      </c>
      <c r="F1014" s="49">
        <v>292.0095566764</v>
      </c>
    </row>
    <row r="1015" spans="1:6" x14ac:dyDescent="0.3">
      <c r="A1015" s="8" t="s">
        <v>2150</v>
      </c>
      <c r="B1015" s="11" t="s">
        <v>2151</v>
      </c>
      <c r="C1015" s="42" t="s">
        <v>2100</v>
      </c>
      <c r="D1015" s="17">
        <v>5208</v>
      </c>
      <c r="E1015" s="39">
        <v>22</v>
      </c>
      <c r="F1015" s="49">
        <v>422.42703533026099</v>
      </c>
    </row>
    <row r="1016" spans="1:6" x14ac:dyDescent="0.3">
      <c r="A1016" s="8" t="s">
        <v>2152</v>
      </c>
      <c r="B1016" s="11" t="s">
        <v>2153</v>
      </c>
      <c r="C1016" s="42" t="s">
        <v>2100</v>
      </c>
      <c r="D1016" s="17">
        <v>3053</v>
      </c>
      <c r="E1016" s="39">
        <v>5</v>
      </c>
      <c r="F1016" s="49">
        <v>163.77333770062199</v>
      </c>
    </row>
    <row r="1017" spans="1:6" x14ac:dyDescent="0.3">
      <c r="A1017" s="8" t="s">
        <v>2154</v>
      </c>
      <c r="B1017" s="11" t="s">
        <v>2155</v>
      </c>
      <c r="C1017" s="42" t="s">
        <v>2100</v>
      </c>
      <c r="D1017" s="17">
        <v>4530</v>
      </c>
      <c r="E1017" s="39">
        <v>10</v>
      </c>
      <c r="F1017" s="49">
        <v>220.75055187638</v>
      </c>
    </row>
    <row r="1018" spans="1:6" x14ac:dyDescent="0.3">
      <c r="A1018" s="8" t="s">
        <v>2156</v>
      </c>
      <c r="B1018" s="11" t="s">
        <v>2157</v>
      </c>
      <c r="C1018" s="42" t="s">
        <v>2100</v>
      </c>
      <c r="D1018" s="17">
        <v>2923</v>
      </c>
      <c r="E1018" s="39">
        <v>14</v>
      </c>
      <c r="F1018" s="49">
        <v>478.959972630859</v>
      </c>
    </row>
    <row r="1019" spans="1:6" x14ac:dyDescent="0.3">
      <c r="A1019" s="8" t="s">
        <v>2158</v>
      </c>
      <c r="B1019" s="11" t="s">
        <v>2159</v>
      </c>
      <c r="C1019" s="42" t="s">
        <v>2100</v>
      </c>
      <c r="D1019" s="17">
        <v>5689</v>
      </c>
      <c r="E1019" s="39">
        <v>22</v>
      </c>
      <c r="F1019" s="49">
        <v>386.71119704693302</v>
      </c>
    </row>
    <row r="1020" spans="1:6" x14ac:dyDescent="0.3">
      <c r="A1020" s="8" t="s">
        <v>2160</v>
      </c>
      <c r="B1020" s="11" t="s">
        <v>2161</v>
      </c>
      <c r="C1020" s="42" t="s">
        <v>2100</v>
      </c>
      <c r="D1020" s="17">
        <v>4763</v>
      </c>
      <c r="E1020" s="39">
        <v>10</v>
      </c>
      <c r="F1020" s="49">
        <v>209.951711106446</v>
      </c>
    </row>
    <row r="1021" spans="1:6" x14ac:dyDescent="0.3">
      <c r="A1021" s="8" t="s">
        <v>2162</v>
      </c>
      <c r="B1021" s="11" t="s">
        <v>2163</v>
      </c>
      <c r="C1021" s="42" t="s">
        <v>2100</v>
      </c>
      <c r="D1021" s="17">
        <v>6512</v>
      </c>
      <c r="E1021" s="39">
        <v>13</v>
      </c>
      <c r="F1021" s="49">
        <v>199.63144963145001</v>
      </c>
    </row>
    <row r="1022" spans="1:6" x14ac:dyDescent="0.3">
      <c r="A1022" s="8" t="s">
        <v>2164</v>
      </c>
      <c r="B1022" s="11" t="s">
        <v>2165</v>
      </c>
      <c r="C1022" s="42" t="s">
        <v>2100</v>
      </c>
      <c r="D1022" s="17">
        <v>3881</v>
      </c>
      <c r="E1022" s="39">
        <v>11</v>
      </c>
      <c r="F1022" s="49">
        <v>283.43210512754399</v>
      </c>
    </row>
    <row r="1023" spans="1:6" x14ac:dyDescent="0.3">
      <c r="A1023" s="8" t="s">
        <v>2166</v>
      </c>
      <c r="B1023" s="11" t="s">
        <v>2167</v>
      </c>
      <c r="C1023" s="42" t="s">
        <v>2100</v>
      </c>
      <c r="D1023" s="17">
        <v>4743</v>
      </c>
      <c r="E1023" s="39">
        <v>7</v>
      </c>
      <c r="F1023" s="49">
        <v>147.58591608686501</v>
      </c>
    </row>
    <row r="1024" spans="1:6" x14ac:dyDescent="0.3">
      <c r="A1024" s="8" t="s">
        <v>2168</v>
      </c>
      <c r="B1024" s="11" t="s">
        <v>2169</v>
      </c>
      <c r="C1024" s="42" t="s">
        <v>2170</v>
      </c>
      <c r="D1024" s="17">
        <v>2642</v>
      </c>
      <c r="E1024" s="39">
        <v>8</v>
      </c>
      <c r="F1024" s="49">
        <v>302.80090840272499</v>
      </c>
    </row>
    <row r="1025" spans="1:6" x14ac:dyDescent="0.3">
      <c r="A1025" s="8" t="s">
        <v>2171</v>
      </c>
      <c r="B1025" s="11" t="s">
        <v>2172</v>
      </c>
      <c r="C1025" s="42" t="s">
        <v>2170</v>
      </c>
      <c r="D1025" s="17">
        <v>4267</v>
      </c>
      <c r="E1025" s="39">
        <v>36</v>
      </c>
      <c r="F1025" s="49">
        <v>843.68408718068895</v>
      </c>
    </row>
    <row r="1026" spans="1:6" x14ac:dyDescent="0.3">
      <c r="A1026" s="8" t="s">
        <v>2173</v>
      </c>
      <c r="B1026" s="11" t="s">
        <v>2174</v>
      </c>
      <c r="C1026" s="42" t="s">
        <v>2170</v>
      </c>
      <c r="D1026" s="17">
        <v>8978</v>
      </c>
      <c r="E1026" s="39">
        <v>57</v>
      </c>
      <c r="F1026" s="49">
        <v>634.88527511695304</v>
      </c>
    </row>
    <row r="1027" spans="1:6" x14ac:dyDescent="0.3">
      <c r="A1027" s="8" t="s">
        <v>2175</v>
      </c>
      <c r="B1027" s="11" t="s">
        <v>2176</v>
      </c>
      <c r="C1027" s="42" t="s">
        <v>2170</v>
      </c>
      <c r="D1027" s="17">
        <v>3091</v>
      </c>
      <c r="E1027" s="39">
        <v>11</v>
      </c>
      <c r="F1027" s="49">
        <v>355.87188612099601</v>
      </c>
    </row>
    <row r="1028" spans="1:6" x14ac:dyDescent="0.3">
      <c r="A1028" s="8" t="s">
        <v>2177</v>
      </c>
      <c r="B1028" s="11" t="s">
        <v>2178</v>
      </c>
      <c r="C1028" s="42" t="s">
        <v>2170</v>
      </c>
      <c r="D1028" s="17">
        <v>5602</v>
      </c>
      <c r="E1028" s="39">
        <v>15</v>
      </c>
      <c r="F1028" s="49">
        <v>267.76151374509101</v>
      </c>
    </row>
    <row r="1029" spans="1:6" x14ac:dyDescent="0.3">
      <c r="A1029" s="8" t="s">
        <v>2179</v>
      </c>
      <c r="B1029" s="11" t="s">
        <v>2180</v>
      </c>
      <c r="C1029" s="42" t="s">
        <v>2170</v>
      </c>
      <c r="D1029" s="17">
        <v>3417</v>
      </c>
      <c r="E1029" s="39">
        <v>16</v>
      </c>
      <c r="F1029" s="49">
        <v>468.24700029265398</v>
      </c>
    </row>
    <row r="1030" spans="1:6" x14ac:dyDescent="0.3">
      <c r="A1030" s="8" t="s">
        <v>2181</v>
      </c>
      <c r="B1030" s="11" t="s">
        <v>2182</v>
      </c>
      <c r="C1030" s="42" t="s">
        <v>2170</v>
      </c>
      <c r="D1030" s="17">
        <v>3405</v>
      </c>
      <c r="E1030" s="39">
        <v>28</v>
      </c>
      <c r="F1030" s="49">
        <v>822.32011747430204</v>
      </c>
    </row>
    <row r="1031" spans="1:6" x14ac:dyDescent="0.3">
      <c r="A1031" s="8" t="s">
        <v>2183</v>
      </c>
      <c r="B1031" s="11" t="s">
        <v>2184</v>
      </c>
      <c r="C1031" s="42" t="s">
        <v>2170</v>
      </c>
      <c r="D1031" s="17">
        <v>3733</v>
      </c>
      <c r="E1031" s="39">
        <v>14</v>
      </c>
      <c r="F1031" s="49">
        <v>375.03348513260102</v>
      </c>
    </row>
    <row r="1032" spans="1:6" x14ac:dyDescent="0.3">
      <c r="A1032" s="8" t="s">
        <v>2185</v>
      </c>
      <c r="B1032" s="11" t="s">
        <v>2186</v>
      </c>
      <c r="C1032" s="42" t="s">
        <v>2170</v>
      </c>
      <c r="D1032" s="17">
        <v>5145</v>
      </c>
      <c r="E1032" s="39">
        <v>20</v>
      </c>
      <c r="F1032" s="49">
        <v>388.726919339164</v>
      </c>
    </row>
    <row r="1033" spans="1:6" x14ac:dyDescent="0.3">
      <c r="A1033" s="8" t="s">
        <v>2187</v>
      </c>
      <c r="B1033" s="11" t="s">
        <v>2188</v>
      </c>
      <c r="C1033" s="42" t="s">
        <v>2170</v>
      </c>
      <c r="D1033" s="17">
        <v>3990</v>
      </c>
      <c r="E1033" s="39">
        <v>12</v>
      </c>
      <c r="F1033" s="49">
        <v>300.75187969924798</v>
      </c>
    </row>
    <row r="1034" spans="1:6" x14ac:dyDescent="0.3">
      <c r="A1034" s="8" t="s">
        <v>2189</v>
      </c>
      <c r="B1034" s="11" t="s">
        <v>2190</v>
      </c>
      <c r="C1034" s="42" t="s">
        <v>2170</v>
      </c>
      <c r="D1034" s="17">
        <v>3599</v>
      </c>
      <c r="E1034" s="39">
        <v>13</v>
      </c>
      <c r="F1034" s="49">
        <v>361.21144762434</v>
      </c>
    </row>
    <row r="1035" spans="1:6" x14ac:dyDescent="0.3">
      <c r="A1035" s="10" t="s">
        <v>2191</v>
      </c>
      <c r="B1035" s="11" t="s">
        <v>2192</v>
      </c>
      <c r="C1035" s="42" t="s">
        <v>2170</v>
      </c>
      <c r="D1035" s="17">
        <v>5233</v>
      </c>
      <c r="E1035" s="37">
        <v>32</v>
      </c>
      <c r="F1035" s="48">
        <v>611.50391744697095</v>
      </c>
    </row>
    <row r="1036" spans="1:6" x14ac:dyDescent="0.3">
      <c r="A1036" s="8" t="s">
        <v>2193</v>
      </c>
      <c r="B1036" s="11" t="s">
        <v>2194</v>
      </c>
      <c r="C1036" s="42" t="s">
        <v>2170</v>
      </c>
      <c r="D1036" s="17">
        <v>4677</v>
      </c>
      <c r="E1036" s="39">
        <v>24</v>
      </c>
      <c r="F1036" s="49">
        <v>513.14945477870401</v>
      </c>
    </row>
    <row r="1037" spans="1:6" x14ac:dyDescent="0.3">
      <c r="A1037" s="8" t="s">
        <v>2195</v>
      </c>
      <c r="B1037" s="11" t="s">
        <v>2196</v>
      </c>
      <c r="C1037" s="42" t="s">
        <v>2170</v>
      </c>
      <c r="D1037" s="17">
        <v>4525</v>
      </c>
      <c r="E1037" s="39">
        <v>5</v>
      </c>
      <c r="F1037" s="49">
        <v>110.497237569061</v>
      </c>
    </row>
    <row r="1038" spans="1:6" x14ac:dyDescent="0.3">
      <c r="A1038" s="8" t="s">
        <v>2197</v>
      </c>
      <c r="B1038" s="11" t="s">
        <v>2198</v>
      </c>
      <c r="C1038" s="42" t="s">
        <v>2170</v>
      </c>
      <c r="D1038" s="17">
        <v>3933</v>
      </c>
      <c r="E1038" s="39">
        <v>39</v>
      </c>
      <c r="F1038" s="49">
        <v>991.60945842868</v>
      </c>
    </row>
    <row r="1039" spans="1:6" x14ac:dyDescent="0.3">
      <c r="A1039" s="8" t="s">
        <v>2199</v>
      </c>
      <c r="B1039" s="11" t="s">
        <v>2200</v>
      </c>
      <c r="C1039" s="42" t="s">
        <v>2170</v>
      </c>
      <c r="D1039" s="17">
        <v>3273</v>
      </c>
      <c r="E1039" s="39">
        <v>16</v>
      </c>
      <c r="F1039" s="49">
        <v>488.84815154292698</v>
      </c>
    </row>
    <row r="1040" spans="1:6" x14ac:dyDescent="0.3">
      <c r="A1040" s="8" t="s">
        <v>2201</v>
      </c>
      <c r="B1040" s="11" t="s">
        <v>2202</v>
      </c>
      <c r="C1040" s="42" t="s">
        <v>2170</v>
      </c>
      <c r="D1040" s="17">
        <v>3547</v>
      </c>
      <c r="E1040" s="39">
        <v>14</v>
      </c>
      <c r="F1040" s="49">
        <v>394.699746264449</v>
      </c>
    </row>
    <row r="1041" spans="1:6" x14ac:dyDescent="0.3">
      <c r="A1041" s="8" t="s">
        <v>2203</v>
      </c>
      <c r="B1041" s="11" t="s">
        <v>2204</v>
      </c>
      <c r="C1041" s="42" t="s">
        <v>2170</v>
      </c>
      <c r="D1041" s="17">
        <v>5858</v>
      </c>
      <c r="E1041" s="39">
        <v>25</v>
      </c>
      <c r="F1041" s="49">
        <v>426.76681461249598</v>
      </c>
    </row>
    <row r="1042" spans="1:6" x14ac:dyDescent="0.3">
      <c r="A1042" s="8" t="s">
        <v>2205</v>
      </c>
      <c r="B1042" s="11" t="s">
        <v>2206</v>
      </c>
      <c r="C1042" s="42" t="s">
        <v>2170</v>
      </c>
      <c r="D1042" s="17">
        <v>4005</v>
      </c>
      <c r="E1042" s="39">
        <v>6</v>
      </c>
      <c r="F1042" s="49">
        <v>149.81273408239699</v>
      </c>
    </row>
    <row r="1043" spans="1:6" x14ac:dyDescent="0.3">
      <c r="A1043" s="8" t="s">
        <v>2207</v>
      </c>
      <c r="B1043" s="11" t="s">
        <v>2208</v>
      </c>
      <c r="C1043" s="42" t="s">
        <v>2170</v>
      </c>
      <c r="D1043" s="17">
        <v>4273</v>
      </c>
      <c r="E1043" s="39">
        <v>26</v>
      </c>
      <c r="F1043" s="49">
        <v>608.47179967236104</v>
      </c>
    </row>
    <row r="1044" spans="1:6" x14ac:dyDescent="0.3">
      <c r="A1044" s="8" t="s">
        <v>2209</v>
      </c>
      <c r="B1044" s="11" t="s">
        <v>2210</v>
      </c>
      <c r="C1044" s="42" t="s">
        <v>2170</v>
      </c>
      <c r="D1044" s="17">
        <v>6970</v>
      </c>
      <c r="E1044" s="39">
        <v>33</v>
      </c>
      <c r="F1044" s="49">
        <v>473.45767575322799</v>
      </c>
    </row>
    <row r="1045" spans="1:6" x14ac:dyDescent="0.3">
      <c r="A1045" s="8" t="s">
        <v>2211</v>
      </c>
      <c r="B1045" s="11" t="s">
        <v>2212</v>
      </c>
      <c r="C1045" s="42" t="s">
        <v>2170</v>
      </c>
      <c r="D1045" s="17">
        <v>5827</v>
      </c>
      <c r="E1045" s="39">
        <v>15</v>
      </c>
      <c r="F1045" s="49">
        <v>257.42234425948197</v>
      </c>
    </row>
    <row r="1046" spans="1:6" x14ac:dyDescent="0.3">
      <c r="A1046" s="8" t="s">
        <v>2213</v>
      </c>
      <c r="B1046" s="11" t="s">
        <v>2214</v>
      </c>
      <c r="C1046" s="42" t="s">
        <v>2170</v>
      </c>
      <c r="D1046" s="17">
        <v>4684</v>
      </c>
      <c r="E1046" s="39">
        <v>12</v>
      </c>
      <c r="F1046" s="49">
        <v>256.19128949615703</v>
      </c>
    </row>
    <row r="1047" spans="1:6" x14ac:dyDescent="0.3">
      <c r="A1047" s="8" t="s">
        <v>2215</v>
      </c>
      <c r="B1047" s="11" t="s">
        <v>2216</v>
      </c>
      <c r="C1047" s="42" t="s">
        <v>2170</v>
      </c>
      <c r="D1047" s="17">
        <v>5460</v>
      </c>
      <c r="E1047" s="39">
        <v>24</v>
      </c>
      <c r="F1047" s="49">
        <v>439.56043956043999</v>
      </c>
    </row>
    <row r="1048" spans="1:6" x14ac:dyDescent="0.3">
      <c r="A1048" s="8" t="s">
        <v>2217</v>
      </c>
      <c r="B1048" s="11" t="s">
        <v>2218</v>
      </c>
      <c r="C1048" s="42" t="s">
        <v>2170</v>
      </c>
      <c r="D1048" s="17">
        <v>5728</v>
      </c>
      <c r="E1048" s="39">
        <v>15</v>
      </c>
      <c r="F1048" s="49">
        <v>261.87150837988798</v>
      </c>
    </row>
    <row r="1049" spans="1:6" x14ac:dyDescent="0.3">
      <c r="A1049" s="8" t="s">
        <v>2219</v>
      </c>
      <c r="B1049" s="11" t="s">
        <v>2220</v>
      </c>
      <c r="C1049" s="42" t="s">
        <v>2170</v>
      </c>
      <c r="D1049" s="17">
        <v>6762</v>
      </c>
      <c r="E1049" s="39">
        <v>32</v>
      </c>
      <c r="F1049" s="49">
        <v>473.23277136941698</v>
      </c>
    </row>
    <row r="1050" spans="1:6" x14ac:dyDescent="0.3">
      <c r="A1050" s="8" t="s">
        <v>2221</v>
      </c>
      <c r="B1050" s="11" t="s">
        <v>2222</v>
      </c>
      <c r="C1050" s="42" t="s">
        <v>2170</v>
      </c>
      <c r="D1050" s="17">
        <v>4882</v>
      </c>
      <c r="E1050" s="39">
        <v>28</v>
      </c>
      <c r="F1050" s="49">
        <v>573.53543629659998</v>
      </c>
    </row>
    <row r="1051" spans="1:6" x14ac:dyDescent="0.3">
      <c r="A1051" s="8" t="s">
        <v>2223</v>
      </c>
      <c r="B1051" s="11" t="s">
        <v>2224</v>
      </c>
      <c r="C1051" s="42" t="s">
        <v>2170</v>
      </c>
      <c r="D1051" s="17">
        <v>5329</v>
      </c>
      <c r="E1051" s="39">
        <v>15</v>
      </c>
      <c r="F1051" s="49">
        <v>281.47870144492401</v>
      </c>
    </row>
    <row r="1052" spans="1:6" x14ac:dyDescent="0.3">
      <c r="A1052" s="8" t="s">
        <v>2225</v>
      </c>
      <c r="B1052" s="11" t="s">
        <v>2226</v>
      </c>
      <c r="C1052" s="42" t="s">
        <v>2170</v>
      </c>
      <c r="D1052" s="17">
        <v>7642</v>
      </c>
      <c r="E1052" s="39">
        <v>18</v>
      </c>
      <c r="F1052" s="49">
        <v>235.54043444124599</v>
      </c>
    </row>
    <row r="1053" spans="1:6" x14ac:dyDescent="0.3">
      <c r="A1053" s="8" t="s">
        <v>2227</v>
      </c>
      <c r="B1053" s="11" t="s">
        <v>2228</v>
      </c>
      <c r="C1053" s="42" t="s">
        <v>2170</v>
      </c>
      <c r="D1053" s="17">
        <v>5482</v>
      </c>
      <c r="E1053" s="39">
        <v>19</v>
      </c>
      <c r="F1053" s="49">
        <v>346.58883619117103</v>
      </c>
    </row>
    <row r="1054" spans="1:6" x14ac:dyDescent="0.3">
      <c r="A1054" s="8" t="s">
        <v>2229</v>
      </c>
      <c r="B1054" s="11" t="s">
        <v>2230</v>
      </c>
      <c r="C1054" s="42" t="s">
        <v>2170</v>
      </c>
      <c r="D1054" s="17">
        <v>4774</v>
      </c>
      <c r="E1054" s="39">
        <v>17</v>
      </c>
      <c r="F1054" s="49">
        <v>356.09551738584003</v>
      </c>
    </row>
    <row r="1055" spans="1:6" x14ac:dyDescent="0.3">
      <c r="A1055" s="8" t="s">
        <v>2231</v>
      </c>
      <c r="B1055" s="11" t="s">
        <v>2232</v>
      </c>
      <c r="C1055" s="42" t="s">
        <v>2170</v>
      </c>
      <c r="D1055" s="17">
        <v>5347</v>
      </c>
      <c r="E1055" s="39">
        <v>17</v>
      </c>
      <c r="F1055" s="49">
        <v>317.93529081728099</v>
      </c>
    </row>
    <row r="1056" spans="1:6" x14ac:dyDescent="0.3">
      <c r="A1056" s="8" t="s">
        <v>2233</v>
      </c>
      <c r="B1056" s="11" t="s">
        <v>2234</v>
      </c>
      <c r="C1056" s="42" t="s">
        <v>2170</v>
      </c>
      <c r="D1056" s="17">
        <v>4302</v>
      </c>
      <c r="E1056" s="39">
        <v>11</v>
      </c>
      <c r="F1056" s="49">
        <v>255.695025569503</v>
      </c>
    </row>
    <row r="1057" spans="1:6" x14ac:dyDescent="0.3">
      <c r="A1057" s="8" t="s">
        <v>2235</v>
      </c>
      <c r="B1057" s="11" t="s">
        <v>2236</v>
      </c>
      <c r="C1057" s="42" t="s">
        <v>2170</v>
      </c>
      <c r="D1057" s="17">
        <v>3969</v>
      </c>
      <c r="E1057" s="39">
        <v>27</v>
      </c>
      <c r="F1057" s="49">
        <v>680.27210884353701</v>
      </c>
    </row>
    <row r="1058" spans="1:6" x14ac:dyDescent="0.3">
      <c r="A1058" s="8" t="s">
        <v>2237</v>
      </c>
      <c r="B1058" s="11" t="s">
        <v>2238</v>
      </c>
      <c r="C1058" s="42" t="s">
        <v>2170</v>
      </c>
      <c r="D1058" s="17">
        <v>4401</v>
      </c>
      <c r="E1058" s="39">
        <v>18</v>
      </c>
      <c r="F1058" s="49">
        <v>408.99795501022498</v>
      </c>
    </row>
    <row r="1059" spans="1:6" x14ac:dyDescent="0.3">
      <c r="A1059" s="8" t="s">
        <v>2239</v>
      </c>
      <c r="B1059" s="11" t="s">
        <v>2240</v>
      </c>
      <c r="C1059" s="42" t="s">
        <v>2170</v>
      </c>
      <c r="D1059" s="17">
        <v>3083</v>
      </c>
      <c r="E1059" s="39">
        <v>6</v>
      </c>
      <c r="F1059" s="49">
        <v>194.61563412260799</v>
      </c>
    </row>
    <row r="1060" spans="1:6" x14ac:dyDescent="0.3">
      <c r="A1060" s="10" t="s">
        <v>2241</v>
      </c>
      <c r="B1060" s="11" t="s">
        <v>2242</v>
      </c>
      <c r="C1060" s="42" t="s">
        <v>2170</v>
      </c>
      <c r="D1060" s="17">
        <v>3232</v>
      </c>
      <c r="E1060" s="38">
        <v>4</v>
      </c>
      <c r="F1060" s="48">
        <v>123.762376237624</v>
      </c>
    </row>
    <row r="1061" spans="1:6" x14ac:dyDescent="0.3">
      <c r="A1061" s="8" t="s">
        <v>2243</v>
      </c>
      <c r="B1061" s="11" t="s">
        <v>2244</v>
      </c>
      <c r="C1061" s="42" t="s">
        <v>2170</v>
      </c>
      <c r="D1061" s="17">
        <v>4873</v>
      </c>
      <c r="E1061" s="39">
        <v>8</v>
      </c>
      <c r="F1061" s="49">
        <v>164.169915862918</v>
      </c>
    </row>
    <row r="1062" spans="1:6" x14ac:dyDescent="0.3">
      <c r="A1062" s="8" t="s">
        <v>2245</v>
      </c>
      <c r="B1062" s="11" t="s">
        <v>2246</v>
      </c>
      <c r="C1062" s="42" t="s">
        <v>2247</v>
      </c>
      <c r="D1062" s="17">
        <v>6389</v>
      </c>
      <c r="E1062" s="39">
        <v>11</v>
      </c>
      <c r="F1062" s="49">
        <v>172.17091876663</v>
      </c>
    </row>
    <row r="1063" spans="1:6" x14ac:dyDescent="0.3">
      <c r="A1063" s="8" t="s">
        <v>2248</v>
      </c>
      <c r="B1063" s="11" t="s">
        <v>2249</v>
      </c>
      <c r="C1063" s="42" t="s">
        <v>2247</v>
      </c>
      <c r="D1063" s="17">
        <v>4275</v>
      </c>
      <c r="E1063" s="39">
        <v>19</v>
      </c>
      <c r="F1063" s="49">
        <v>444.444444444444</v>
      </c>
    </row>
    <row r="1064" spans="1:6" x14ac:dyDescent="0.3">
      <c r="A1064" s="8" t="s">
        <v>2250</v>
      </c>
      <c r="B1064" s="11" t="s">
        <v>2251</v>
      </c>
      <c r="C1064" s="42" t="s">
        <v>2247</v>
      </c>
      <c r="D1064" s="17">
        <v>4306</v>
      </c>
      <c r="E1064" s="39">
        <v>5</v>
      </c>
      <c r="F1064" s="49">
        <v>116.11704598235001</v>
      </c>
    </row>
    <row r="1065" spans="1:6" x14ac:dyDescent="0.3">
      <c r="A1065" s="8" t="s">
        <v>2252</v>
      </c>
      <c r="B1065" s="11" t="s">
        <v>2253</v>
      </c>
      <c r="C1065" s="42" t="s">
        <v>2247</v>
      </c>
      <c r="D1065" s="17">
        <v>5801</v>
      </c>
      <c r="E1065" s="39">
        <v>13</v>
      </c>
      <c r="F1065" s="49">
        <v>224.09929322530601</v>
      </c>
    </row>
    <row r="1066" spans="1:6" x14ac:dyDescent="0.3">
      <c r="A1066" s="8" t="s">
        <v>2254</v>
      </c>
      <c r="B1066" s="11" t="s">
        <v>2255</v>
      </c>
      <c r="C1066" s="42" t="s">
        <v>2247</v>
      </c>
      <c r="D1066" s="17">
        <v>6190</v>
      </c>
      <c r="E1066" s="39">
        <v>11</v>
      </c>
      <c r="F1066" s="49">
        <v>177.705977382876</v>
      </c>
    </row>
    <row r="1067" spans="1:6" x14ac:dyDescent="0.3">
      <c r="A1067" s="8" t="s">
        <v>2256</v>
      </c>
      <c r="B1067" s="11" t="s">
        <v>2257</v>
      </c>
      <c r="C1067" s="42" t="s">
        <v>2247</v>
      </c>
      <c r="D1067" s="17">
        <v>3655</v>
      </c>
      <c r="E1067" s="39">
        <v>6</v>
      </c>
      <c r="F1067" s="49">
        <v>164.15868673050599</v>
      </c>
    </row>
    <row r="1068" spans="1:6" x14ac:dyDescent="0.3">
      <c r="A1068" s="8" t="s">
        <v>2258</v>
      </c>
      <c r="B1068" s="11" t="s">
        <v>2259</v>
      </c>
      <c r="C1068" s="42" t="s">
        <v>2247</v>
      </c>
      <c r="D1068" s="17">
        <v>2979</v>
      </c>
      <c r="E1068" s="39">
        <v>9</v>
      </c>
      <c r="F1068" s="49">
        <v>302.11480362537799</v>
      </c>
    </row>
    <row r="1069" spans="1:6" x14ac:dyDescent="0.3">
      <c r="A1069" s="8" t="s">
        <v>2260</v>
      </c>
      <c r="B1069" s="11" t="s">
        <v>2261</v>
      </c>
      <c r="C1069" s="42" t="s">
        <v>2247</v>
      </c>
      <c r="D1069" s="17">
        <v>3264</v>
      </c>
      <c r="E1069" s="39">
        <v>10</v>
      </c>
      <c r="F1069" s="49">
        <v>306.37254901960802</v>
      </c>
    </row>
    <row r="1070" spans="1:6" x14ac:dyDescent="0.3">
      <c r="A1070" s="8" t="s">
        <v>2262</v>
      </c>
      <c r="B1070" s="11" t="s">
        <v>2263</v>
      </c>
      <c r="C1070" s="42" t="s">
        <v>2247</v>
      </c>
      <c r="D1070" s="17">
        <v>2404</v>
      </c>
      <c r="E1070" s="39">
        <v>6</v>
      </c>
      <c r="F1070" s="49">
        <v>249.58402662229599</v>
      </c>
    </row>
    <row r="1071" spans="1:6" x14ac:dyDescent="0.3">
      <c r="A1071" s="8" t="s">
        <v>2264</v>
      </c>
      <c r="B1071" s="11" t="s">
        <v>2265</v>
      </c>
      <c r="C1071" s="42" t="s">
        <v>2247</v>
      </c>
      <c r="D1071" s="17">
        <v>5401</v>
      </c>
      <c r="E1071" s="39">
        <v>6</v>
      </c>
      <c r="F1071" s="49">
        <v>111.090538789113</v>
      </c>
    </row>
    <row r="1072" spans="1:6" x14ac:dyDescent="0.3">
      <c r="A1072" s="8" t="s">
        <v>2266</v>
      </c>
      <c r="B1072" s="11" t="s">
        <v>2267</v>
      </c>
      <c r="C1072" s="42" t="s">
        <v>2247</v>
      </c>
      <c r="D1072" s="17">
        <v>3231</v>
      </c>
      <c r="E1072" s="39">
        <v>2</v>
      </c>
      <c r="F1072" s="49">
        <v>61.900340451872502</v>
      </c>
    </row>
    <row r="1073" spans="1:6" x14ac:dyDescent="0.3">
      <c r="A1073" s="8" t="s">
        <v>2268</v>
      </c>
      <c r="B1073" s="11" t="s">
        <v>2269</v>
      </c>
      <c r="C1073" s="42" t="s">
        <v>2247</v>
      </c>
      <c r="D1073" s="17">
        <v>4155</v>
      </c>
      <c r="E1073" s="39">
        <v>2</v>
      </c>
      <c r="F1073" s="49">
        <v>48.134777376654597</v>
      </c>
    </row>
    <row r="1074" spans="1:6" x14ac:dyDescent="0.3">
      <c r="A1074" s="8" t="s">
        <v>2270</v>
      </c>
      <c r="B1074" s="11" t="s">
        <v>2271</v>
      </c>
      <c r="C1074" s="42" t="s">
        <v>2247</v>
      </c>
      <c r="D1074" s="17">
        <v>2887</v>
      </c>
      <c r="E1074" s="39">
        <v>9</v>
      </c>
      <c r="F1074" s="49">
        <v>311.74229303775502</v>
      </c>
    </row>
    <row r="1075" spans="1:6" x14ac:dyDescent="0.3">
      <c r="A1075" s="8" t="s">
        <v>2272</v>
      </c>
      <c r="B1075" s="11" t="s">
        <v>2273</v>
      </c>
      <c r="C1075" s="42" t="s">
        <v>2247</v>
      </c>
      <c r="D1075" s="17">
        <v>3932</v>
      </c>
      <c r="E1075" s="39">
        <v>5</v>
      </c>
      <c r="F1075" s="49">
        <v>127.161749745677</v>
      </c>
    </row>
    <row r="1076" spans="1:6" x14ac:dyDescent="0.3">
      <c r="A1076" s="8" t="s">
        <v>2274</v>
      </c>
      <c r="B1076" s="11" t="s">
        <v>2275</v>
      </c>
      <c r="C1076" s="42" t="s">
        <v>2247</v>
      </c>
      <c r="D1076" s="17">
        <v>3473</v>
      </c>
      <c r="E1076" s="39">
        <v>19</v>
      </c>
      <c r="F1076" s="49">
        <v>547.07745465015796</v>
      </c>
    </row>
    <row r="1077" spans="1:6" x14ac:dyDescent="0.3">
      <c r="A1077" s="8" t="s">
        <v>2276</v>
      </c>
      <c r="B1077" s="11" t="s">
        <v>2277</v>
      </c>
      <c r="C1077" s="42" t="s">
        <v>2247</v>
      </c>
      <c r="D1077" s="17">
        <v>3890</v>
      </c>
      <c r="E1077" s="39">
        <v>10</v>
      </c>
      <c r="F1077" s="49">
        <v>257.06940874036002</v>
      </c>
    </row>
    <row r="1078" spans="1:6" x14ac:dyDescent="0.3">
      <c r="A1078" s="8" t="s">
        <v>2278</v>
      </c>
      <c r="B1078" s="11" t="s">
        <v>2279</v>
      </c>
      <c r="C1078" s="42" t="s">
        <v>2247</v>
      </c>
      <c r="D1078" s="17">
        <v>2916</v>
      </c>
      <c r="E1078" s="39">
        <v>19</v>
      </c>
      <c r="F1078" s="49">
        <v>651.57750342935503</v>
      </c>
    </row>
    <row r="1079" spans="1:6" x14ac:dyDescent="0.3">
      <c r="A1079" s="8" t="s">
        <v>2280</v>
      </c>
      <c r="B1079" s="11" t="s">
        <v>2281</v>
      </c>
      <c r="C1079" s="42" t="s">
        <v>2247</v>
      </c>
      <c r="D1079" s="17">
        <v>4590</v>
      </c>
      <c r="E1079" s="39">
        <v>6</v>
      </c>
      <c r="F1079" s="49">
        <v>130.718954248366</v>
      </c>
    </row>
    <row r="1080" spans="1:6" x14ac:dyDescent="0.3">
      <c r="A1080" s="8" t="s">
        <v>2282</v>
      </c>
      <c r="B1080" s="11" t="s">
        <v>2283</v>
      </c>
      <c r="C1080" s="42" t="s">
        <v>2247</v>
      </c>
      <c r="D1080" s="17">
        <v>3189</v>
      </c>
      <c r="E1080" s="39">
        <v>15</v>
      </c>
      <c r="F1080" s="49">
        <v>470.36688617121303</v>
      </c>
    </row>
    <row r="1081" spans="1:6" x14ac:dyDescent="0.3">
      <c r="A1081" s="8" t="s">
        <v>2284</v>
      </c>
      <c r="B1081" s="11" t="s">
        <v>2285</v>
      </c>
      <c r="C1081" s="42" t="s">
        <v>2247</v>
      </c>
      <c r="D1081" s="17">
        <v>2422</v>
      </c>
      <c r="E1081" s="39">
        <v>10</v>
      </c>
      <c r="F1081" s="49">
        <v>412.88191577208897</v>
      </c>
    </row>
    <row r="1082" spans="1:6" x14ac:dyDescent="0.3">
      <c r="A1082" s="10" t="s">
        <v>2286</v>
      </c>
      <c r="B1082" s="11" t="s">
        <v>2287</v>
      </c>
      <c r="C1082" s="42" t="s">
        <v>2247</v>
      </c>
      <c r="D1082" s="17">
        <v>3087</v>
      </c>
      <c r="E1082" s="37">
        <v>8</v>
      </c>
      <c r="F1082" s="48">
        <v>259.15127955944303</v>
      </c>
    </row>
    <row r="1083" spans="1:6" x14ac:dyDescent="0.3">
      <c r="A1083" s="10" t="s">
        <v>2288</v>
      </c>
      <c r="B1083" s="11" t="s">
        <v>2289</v>
      </c>
      <c r="C1083" s="42" t="s">
        <v>2247</v>
      </c>
      <c r="D1083" s="17">
        <v>3777</v>
      </c>
      <c r="E1083" s="37">
        <v>13</v>
      </c>
      <c r="F1083" s="47">
        <v>344.18850939899397</v>
      </c>
    </row>
    <row r="1084" spans="1:6" x14ac:dyDescent="0.3">
      <c r="A1084" s="8" t="s">
        <v>2290</v>
      </c>
      <c r="B1084" s="11" t="s">
        <v>2291</v>
      </c>
      <c r="C1084" s="42" t="s">
        <v>2247</v>
      </c>
      <c r="D1084" s="17">
        <v>3832</v>
      </c>
      <c r="E1084" s="39">
        <v>5</v>
      </c>
      <c r="F1084" s="49">
        <v>130.48016701461401</v>
      </c>
    </row>
    <row r="1085" spans="1:6" x14ac:dyDescent="0.3">
      <c r="A1085" s="8" t="s">
        <v>2292</v>
      </c>
      <c r="B1085" s="11" t="s">
        <v>2293</v>
      </c>
      <c r="C1085" s="42" t="s">
        <v>2247</v>
      </c>
      <c r="D1085" s="17">
        <v>4138</v>
      </c>
      <c r="E1085" s="39">
        <v>14</v>
      </c>
      <c r="F1085" s="49">
        <v>338.327694538424</v>
      </c>
    </row>
    <row r="1086" spans="1:6" x14ac:dyDescent="0.3">
      <c r="A1086" s="8" t="s">
        <v>2294</v>
      </c>
      <c r="B1086" s="11" t="s">
        <v>2295</v>
      </c>
      <c r="C1086" s="42" t="s">
        <v>2247</v>
      </c>
      <c r="D1086" s="17">
        <v>2978</v>
      </c>
      <c r="E1086" s="39">
        <v>6</v>
      </c>
      <c r="F1086" s="49">
        <v>201.477501678979</v>
      </c>
    </row>
    <row r="1087" spans="1:6" x14ac:dyDescent="0.3">
      <c r="A1087" s="8" t="s">
        <v>2296</v>
      </c>
      <c r="B1087" s="11" t="s">
        <v>2297</v>
      </c>
      <c r="C1087" s="42" t="s">
        <v>2247</v>
      </c>
      <c r="D1087" s="17">
        <v>4177</v>
      </c>
      <c r="E1087" s="39">
        <v>30</v>
      </c>
      <c r="F1087" s="49">
        <v>718.21881733301404</v>
      </c>
    </row>
    <row r="1088" spans="1:6" x14ac:dyDescent="0.3">
      <c r="A1088" s="8" t="s">
        <v>2298</v>
      </c>
      <c r="B1088" s="11" t="s">
        <v>2299</v>
      </c>
      <c r="C1088" s="42" t="s">
        <v>2247</v>
      </c>
      <c r="D1088" s="17">
        <v>3227</v>
      </c>
      <c r="E1088" s="39">
        <v>19</v>
      </c>
      <c r="F1088" s="49">
        <v>588.78215060427601</v>
      </c>
    </row>
    <row r="1089" spans="1:6" x14ac:dyDescent="0.3">
      <c r="A1089" s="10" t="s">
        <v>2300</v>
      </c>
      <c r="B1089" s="11" t="s">
        <v>2301</v>
      </c>
      <c r="C1089" s="42" t="s">
        <v>2247</v>
      </c>
      <c r="D1089" s="17">
        <v>3204</v>
      </c>
      <c r="E1089" s="39">
        <v>6</v>
      </c>
      <c r="F1089" s="49">
        <v>187.26591760299601</v>
      </c>
    </row>
    <row r="1090" spans="1:6" x14ac:dyDescent="0.3">
      <c r="A1090" s="8" t="s">
        <v>2302</v>
      </c>
      <c r="B1090" s="11" t="s">
        <v>2303</v>
      </c>
      <c r="C1090" s="42" t="s">
        <v>2247</v>
      </c>
      <c r="D1090" s="17">
        <v>2793</v>
      </c>
      <c r="E1090" s="39">
        <v>7</v>
      </c>
      <c r="F1090" s="49">
        <v>250.62656641603999</v>
      </c>
    </row>
    <row r="1091" spans="1:6" x14ac:dyDescent="0.3">
      <c r="A1091" s="8" t="s">
        <v>2304</v>
      </c>
      <c r="B1091" s="11" t="s">
        <v>2305</v>
      </c>
      <c r="C1091" s="42" t="s">
        <v>2247</v>
      </c>
      <c r="D1091" s="17">
        <v>5458</v>
      </c>
      <c r="E1091" s="39">
        <v>11</v>
      </c>
      <c r="F1091" s="49">
        <v>201.539025283987</v>
      </c>
    </row>
    <row r="1092" spans="1:6" x14ac:dyDescent="0.3">
      <c r="A1092" s="8" t="s">
        <v>2306</v>
      </c>
      <c r="B1092" s="11" t="s">
        <v>2307</v>
      </c>
      <c r="C1092" s="42" t="s">
        <v>2308</v>
      </c>
      <c r="D1092" s="17">
        <v>3391</v>
      </c>
      <c r="E1092" s="39">
        <v>1</v>
      </c>
      <c r="F1092" s="49">
        <v>29.489826010026501</v>
      </c>
    </row>
    <row r="1093" spans="1:6" x14ac:dyDescent="0.3">
      <c r="A1093" s="8" t="s">
        <v>2309</v>
      </c>
      <c r="B1093" s="11" t="s">
        <v>2310</v>
      </c>
      <c r="C1093" s="42" t="s">
        <v>2308</v>
      </c>
      <c r="D1093" s="17">
        <v>3356</v>
      </c>
      <c r="E1093" s="39">
        <v>3</v>
      </c>
      <c r="F1093" s="49">
        <v>89.392133492252697</v>
      </c>
    </row>
    <row r="1094" spans="1:6" x14ac:dyDescent="0.3">
      <c r="A1094" s="8" t="s">
        <v>2311</v>
      </c>
      <c r="B1094" s="11" t="s">
        <v>2312</v>
      </c>
      <c r="C1094" s="42" t="s">
        <v>2308</v>
      </c>
      <c r="D1094" s="17">
        <v>4595</v>
      </c>
      <c r="E1094" s="39">
        <v>8</v>
      </c>
      <c r="F1094" s="49">
        <v>174.102285092492</v>
      </c>
    </row>
    <row r="1095" spans="1:6" x14ac:dyDescent="0.3">
      <c r="A1095" s="8" t="s">
        <v>2313</v>
      </c>
      <c r="B1095" s="11" t="s">
        <v>2314</v>
      </c>
      <c r="C1095" s="42" t="s">
        <v>2308</v>
      </c>
      <c r="D1095" s="17">
        <v>3494</v>
      </c>
      <c r="E1095" s="39">
        <v>2</v>
      </c>
      <c r="F1095" s="49">
        <v>57.2409845449342</v>
      </c>
    </row>
    <row r="1096" spans="1:6" x14ac:dyDescent="0.3">
      <c r="A1096" s="8" t="s">
        <v>2315</v>
      </c>
      <c r="B1096" s="11" t="s">
        <v>2316</v>
      </c>
      <c r="C1096" s="42" t="s">
        <v>2308</v>
      </c>
      <c r="D1096" s="17">
        <v>2918</v>
      </c>
      <c r="E1096" s="39">
        <v>7</v>
      </c>
      <c r="F1096" s="49">
        <v>239.89033584647001</v>
      </c>
    </row>
    <row r="1097" spans="1:6" x14ac:dyDescent="0.3">
      <c r="A1097" s="8" t="s">
        <v>2317</v>
      </c>
      <c r="B1097" s="11" t="s">
        <v>2318</v>
      </c>
      <c r="C1097" s="42" t="s">
        <v>2308</v>
      </c>
      <c r="D1097" s="17">
        <v>2579</v>
      </c>
      <c r="E1097" s="39">
        <v>2</v>
      </c>
      <c r="F1097" s="49">
        <v>77.549437766576204</v>
      </c>
    </row>
    <row r="1098" spans="1:6" x14ac:dyDescent="0.3">
      <c r="A1098" s="8" t="s">
        <v>2319</v>
      </c>
      <c r="B1098" s="11" t="s">
        <v>2320</v>
      </c>
      <c r="C1098" s="42" t="s">
        <v>2308</v>
      </c>
      <c r="D1098" s="17">
        <v>2607</v>
      </c>
      <c r="E1098" s="39">
        <v>1</v>
      </c>
      <c r="F1098" s="49">
        <v>38.358266206367503</v>
      </c>
    </row>
    <row r="1099" spans="1:6" x14ac:dyDescent="0.3">
      <c r="A1099" s="8" t="s">
        <v>2321</v>
      </c>
      <c r="B1099" s="11" t="s">
        <v>2322</v>
      </c>
      <c r="C1099" s="42" t="s">
        <v>2323</v>
      </c>
      <c r="D1099" s="17">
        <v>5366</v>
      </c>
      <c r="E1099" s="39">
        <v>26</v>
      </c>
      <c r="F1099" s="49">
        <v>484.53224002981699</v>
      </c>
    </row>
    <row r="1100" spans="1:6" x14ac:dyDescent="0.3">
      <c r="A1100" s="8" t="s">
        <v>2324</v>
      </c>
      <c r="B1100" s="11" t="s">
        <v>2325</v>
      </c>
      <c r="C1100" s="42" t="s">
        <v>2323</v>
      </c>
      <c r="D1100" s="17">
        <v>3157</v>
      </c>
      <c r="E1100" s="39">
        <v>11</v>
      </c>
      <c r="F1100" s="49">
        <v>348.43205574912901</v>
      </c>
    </row>
    <row r="1101" spans="1:6" x14ac:dyDescent="0.3">
      <c r="A1101" s="8" t="s">
        <v>2326</v>
      </c>
      <c r="B1101" s="11" t="s">
        <v>2327</v>
      </c>
      <c r="C1101" s="42" t="s">
        <v>2323</v>
      </c>
      <c r="D1101" s="17">
        <v>3139</v>
      </c>
      <c r="E1101" s="39">
        <v>21</v>
      </c>
      <c r="F1101" s="49">
        <v>669.00286715514505</v>
      </c>
    </row>
    <row r="1102" spans="1:6" x14ac:dyDescent="0.3">
      <c r="A1102" s="10" t="s">
        <v>2328</v>
      </c>
      <c r="B1102" s="11" t="s">
        <v>2329</v>
      </c>
      <c r="C1102" s="42" t="s">
        <v>2323</v>
      </c>
      <c r="D1102" s="17">
        <v>4646</v>
      </c>
      <c r="E1102" s="38">
        <v>13</v>
      </c>
      <c r="F1102" s="48">
        <v>279.81058975462798</v>
      </c>
    </row>
    <row r="1103" spans="1:6" x14ac:dyDescent="0.3">
      <c r="A1103" s="8" t="s">
        <v>2330</v>
      </c>
      <c r="B1103" s="11" t="s">
        <v>2331</v>
      </c>
      <c r="C1103" s="42" t="s">
        <v>2323</v>
      </c>
      <c r="D1103" s="17">
        <v>4801</v>
      </c>
      <c r="E1103" s="39">
        <v>12</v>
      </c>
      <c r="F1103" s="49">
        <v>249.94792751510099</v>
      </c>
    </row>
    <row r="1104" spans="1:6" x14ac:dyDescent="0.3">
      <c r="A1104" s="8" t="s">
        <v>2332</v>
      </c>
      <c r="B1104" s="11" t="s">
        <v>2333</v>
      </c>
      <c r="C1104" s="42" t="s">
        <v>2323</v>
      </c>
      <c r="D1104" s="17">
        <v>3777</v>
      </c>
      <c r="E1104" s="39">
        <v>12</v>
      </c>
      <c r="F1104" s="49">
        <v>317.712470214456</v>
      </c>
    </row>
    <row r="1105" spans="1:6" x14ac:dyDescent="0.3">
      <c r="A1105" s="8" t="s">
        <v>2334</v>
      </c>
      <c r="B1105" s="11" t="s">
        <v>2335</v>
      </c>
      <c r="C1105" s="42" t="s">
        <v>2323</v>
      </c>
      <c r="D1105" s="17">
        <v>5924</v>
      </c>
      <c r="E1105" s="39">
        <v>26</v>
      </c>
      <c r="F1105" s="49">
        <v>438.89264010803498</v>
      </c>
    </row>
    <row r="1106" spans="1:6" x14ac:dyDescent="0.3">
      <c r="A1106" s="10" t="s">
        <v>2336</v>
      </c>
      <c r="B1106" s="11" t="s">
        <v>2337</v>
      </c>
      <c r="C1106" s="42" t="s">
        <v>2323</v>
      </c>
      <c r="D1106" s="17">
        <v>4175</v>
      </c>
      <c r="E1106" s="38">
        <v>14</v>
      </c>
      <c r="F1106" s="48">
        <v>335.32934131736499</v>
      </c>
    </row>
    <row r="1107" spans="1:6" x14ac:dyDescent="0.3">
      <c r="A1107" s="8" t="s">
        <v>2338</v>
      </c>
      <c r="B1107" s="11" t="s">
        <v>2339</v>
      </c>
      <c r="C1107" s="42" t="s">
        <v>2323</v>
      </c>
      <c r="D1107" s="17">
        <v>5324</v>
      </c>
      <c r="E1107" s="39">
        <v>21</v>
      </c>
      <c r="F1107" s="49">
        <v>394.44027047332798</v>
      </c>
    </row>
    <row r="1108" spans="1:6" x14ac:dyDescent="0.3">
      <c r="A1108" s="10" t="s">
        <v>2340</v>
      </c>
      <c r="B1108" s="11" t="s">
        <v>2341</v>
      </c>
      <c r="C1108" s="42" t="s">
        <v>2323</v>
      </c>
      <c r="D1108" s="17">
        <v>4907</v>
      </c>
      <c r="E1108" s="37">
        <v>9</v>
      </c>
      <c r="F1108" s="46">
        <v>183.411453026289</v>
      </c>
    </row>
    <row r="1109" spans="1:6" x14ac:dyDescent="0.3">
      <c r="A1109" s="8" t="s">
        <v>2342</v>
      </c>
      <c r="B1109" s="11" t="s">
        <v>2343</v>
      </c>
      <c r="C1109" s="42" t="s">
        <v>2323</v>
      </c>
      <c r="D1109" s="17">
        <v>5373</v>
      </c>
      <c r="E1109" s="39">
        <v>52</v>
      </c>
      <c r="F1109" s="49">
        <v>967.80197282709798</v>
      </c>
    </row>
    <row r="1110" spans="1:6" x14ac:dyDescent="0.3">
      <c r="A1110" s="8" t="s">
        <v>2344</v>
      </c>
      <c r="B1110" s="11" t="s">
        <v>2345</v>
      </c>
      <c r="C1110" s="42" t="s">
        <v>2323</v>
      </c>
      <c r="D1110" s="17">
        <v>4513</v>
      </c>
      <c r="E1110" s="39">
        <v>19</v>
      </c>
      <c r="F1110" s="49">
        <v>421.00598271659601</v>
      </c>
    </row>
    <row r="1111" spans="1:6" x14ac:dyDescent="0.3">
      <c r="A1111" s="8" t="s">
        <v>2346</v>
      </c>
      <c r="B1111" s="11" t="s">
        <v>2347</v>
      </c>
      <c r="C1111" s="42" t="s">
        <v>2323</v>
      </c>
      <c r="D1111" s="17">
        <v>2381</v>
      </c>
      <c r="E1111" s="39">
        <v>4</v>
      </c>
      <c r="F1111" s="49">
        <v>167.996640067199</v>
      </c>
    </row>
    <row r="1112" spans="1:6" x14ac:dyDescent="0.3">
      <c r="A1112" s="8" t="s">
        <v>2348</v>
      </c>
      <c r="B1112" s="11" t="s">
        <v>2349</v>
      </c>
      <c r="C1112" s="42" t="s">
        <v>2323</v>
      </c>
      <c r="D1112" s="17">
        <v>2908</v>
      </c>
      <c r="E1112" s="39">
        <v>23</v>
      </c>
      <c r="F1112" s="49">
        <v>790.92159559834897</v>
      </c>
    </row>
    <row r="1113" spans="1:6" x14ac:dyDescent="0.3">
      <c r="A1113" s="8" t="s">
        <v>2350</v>
      </c>
      <c r="B1113" s="11" t="s">
        <v>2351</v>
      </c>
      <c r="C1113" s="42" t="s">
        <v>2323</v>
      </c>
      <c r="D1113" s="17">
        <v>4198</v>
      </c>
      <c r="E1113" s="39">
        <v>9</v>
      </c>
      <c r="F1113" s="49">
        <v>214.387803716055</v>
      </c>
    </row>
    <row r="1114" spans="1:6" x14ac:dyDescent="0.3">
      <c r="A1114" s="10" t="s">
        <v>2352</v>
      </c>
      <c r="B1114" s="11" t="s">
        <v>2353</v>
      </c>
      <c r="C1114" s="42" t="s">
        <v>2323</v>
      </c>
      <c r="D1114" s="17">
        <v>4166</v>
      </c>
      <c r="E1114" s="38">
        <v>16</v>
      </c>
      <c r="F1114" s="48">
        <v>384.06144983197299</v>
      </c>
    </row>
    <row r="1115" spans="1:6" x14ac:dyDescent="0.3">
      <c r="A1115" s="8" t="s">
        <v>2354</v>
      </c>
      <c r="B1115" s="11" t="s">
        <v>2355</v>
      </c>
      <c r="C1115" s="42" t="s">
        <v>2323</v>
      </c>
      <c r="D1115" s="17">
        <v>4304</v>
      </c>
      <c r="E1115" s="39">
        <v>20</v>
      </c>
      <c r="F1115" s="49">
        <v>464.68401486988802</v>
      </c>
    </row>
    <row r="1116" spans="1:6" x14ac:dyDescent="0.3">
      <c r="A1116" s="8" t="s">
        <v>2356</v>
      </c>
      <c r="B1116" s="11" t="s">
        <v>2357</v>
      </c>
      <c r="C1116" s="42" t="s">
        <v>2323</v>
      </c>
      <c r="D1116" s="17">
        <v>4019</v>
      </c>
      <c r="E1116" s="39">
        <v>17</v>
      </c>
      <c r="F1116" s="49">
        <v>422.990793729784</v>
      </c>
    </row>
    <row r="1117" spans="1:6" x14ac:dyDescent="0.3">
      <c r="A1117" s="8" t="s">
        <v>2358</v>
      </c>
      <c r="B1117" s="11" t="s">
        <v>2359</v>
      </c>
      <c r="C1117" s="42" t="s">
        <v>2323</v>
      </c>
      <c r="D1117" s="17">
        <v>5282</v>
      </c>
      <c r="E1117" s="39">
        <v>22</v>
      </c>
      <c r="F1117" s="49">
        <v>416.50889814464199</v>
      </c>
    </row>
    <row r="1118" spans="1:6" x14ac:dyDescent="0.3">
      <c r="A1118" s="8" t="s">
        <v>2360</v>
      </c>
      <c r="B1118" s="11" t="s">
        <v>2361</v>
      </c>
      <c r="C1118" s="42" t="s">
        <v>2323</v>
      </c>
      <c r="D1118" s="17">
        <v>3192</v>
      </c>
      <c r="E1118" s="39">
        <v>25</v>
      </c>
      <c r="F1118" s="49">
        <v>783.20802005012501</v>
      </c>
    </row>
    <row r="1119" spans="1:6" x14ac:dyDescent="0.3">
      <c r="A1119" s="8" t="s">
        <v>2362</v>
      </c>
      <c r="B1119" s="11" t="s">
        <v>2363</v>
      </c>
      <c r="C1119" s="42" t="s">
        <v>2323</v>
      </c>
      <c r="D1119" s="17">
        <v>5727</v>
      </c>
      <c r="E1119" s="39">
        <v>18</v>
      </c>
      <c r="F1119" s="49">
        <v>314.30068098480899</v>
      </c>
    </row>
    <row r="1120" spans="1:6" x14ac:dyDescent="0.3">
      <c r="A1120" s="8" t="s">
        <v>2364</v>
      </c>
      <c r="B1120" s="11" t="s">
        <v>2365</v>
      </c>
      <c r="C1120" s="42" t="s">
        <v>2323</v>
      </c>
      <c r="D1120" s="17">
        <v>6794</v>
      </c>
      <c r="E1120" s="39">
        <v>24</v>
      </c>
      <c r="F1120" s="49">
        <v>353.25287017956998</v>
      </c>
    </row>
    <row r="1121" spans="1:6" x14ac:dyDescent="0.3">
      <c r="A1121" s="8" t="s">
        <v>2366</v>
      </c>
      <c r="B1121" s="11" t="s">
        <v>2367</v>
      </c>
      <c r="C1121" s="42" t="s">
        <v>2323</v>
      </c>
      <c r="D1121" s="17">
        <v>5141</v>
      </c>
      <c r="E1121" s="39">
        <v>12</v>
      </c>
      <c r="F1121" s="49">
        <v>233.417623030539</v>
      </c>
    </row>
    <row r="1122" spans="1:6" x14ac:dyDescent="0.3">
      <c r="A1122" s="8" t="s">
        <v>2368</v>
      </c>
      <c r="B1122" s="11" t="s">
        <v>2369</v>
      </c>
      <c r="C1122" s="42" t="s">
        <v>2323</v>
      </c>
      <c r="D1122" s="17">
        <v>3824</v>
      </c>
      <c r="E1122" s="39">
        <v>18</v>
      </c>
      <c r="F1122" s="49">
        <v>470.71129707112999</v>
      </c>
    </row>
    <row r="1123" spans="1:6" x14ac:dyDescent="0.3">
      <c r="A1123" s="8" t="s">
        <v>2370</v>
      </c>
      <c r="B1123" s="11" t="s">
        <v>2371</v>
      </c>
      <c r="C1123" s="42" t="s">
        <v>2323</v>
      </c>
      <c r="D1123" s="17">
        <v>5412</v>
      </c>
      <c r="E1123" s="39">
        <v>21</v>
      </c>
      <c r="F1123" s="49">
        <v>388.02660753880298</v>
      </c>
    </row>
    <row r="1124" spans="1:6" x14ac:dyDescent="0.3">
      <c r="A1124" s="8" t="s">
        <v>2372</v>
      </c>
      <c r="B1124" s="11" t="s">
        <v>2373</v>
      </c>
      <c r="C1124" s="42" t="s">
        <v>2374</v>
      </c>
      <c r="D1124" s="17">
        <v>2441</v>
      </c>
      <c r="E1124" s="39">
        <v>4</v>
      </c>
      <c r="F1124" s="49">
        <v>163.867267513314</v>
      </c>
    </row>
    <row r="1125" spans="1:6" x14ac:dyDescent="0.3">
      <c r="A1125" s="8" t="s">
        <v>2375</v>
      </c>
      <c r="B1125" s="11" t="s">
        <v>2376</v>
      </c>
      <c r="C1125" s="42" t="s">
        <v>2374</v>
      </c>
      <c r="D1125" s="17">
        <v>5874</v>
      </c>
      <c r="E1125" s="39">
        <v>15</v>
      </c>
      <c r="F1125" s="49">
        <v>255.362614913177</v>
      </c>
    </row>
    <row r="1126" spans="1:6" x14ac:dyDescent="0.3">
      <c r="A1126" s="8" t="s">
        <v>2377</v>
      </c>
      <c r="B1126" s="11" t="s">
        <v>2378</v>
      </c>
      <c r="C1126" s="42" t="s">
        <v>2374</v>
      </c>
      <c r="D1126" s="17">
        <v>4850</v>
      </c>
      <c r="E1126" s="39">
        <v>4</v>
      </c>
      <c r="F1126" s="49">
        <v>82.474226804123703</v>
      </c>
    </row>
    <row r="1127" spans="1:6" x14ac:dyDescent="0.3">
      <c r="A1127" s="8" t="s">
        <v>2379</v>
      </c>
      <c r="B1127" s="11" t="s">
        <v>2380</v>
      </c>
      <c r="C1127" s="42" t="s">
        <v>2374</v>
      </c>
      <c r="D1127" s="17">
        <v>3604</v>
      </c>
      <c r="E1127" s="39">
        <v>13</v>
      </c>
      <c r="F1127" s="49">
        <v>360.71032186459502</v>
      </c>
    </row>
    <row r="1128" spans="1:6" x14ac:dyDescent="0.3">
      <c r="A1128" s="8" t="s">
        <v>2381</v>
      </c>
      <c r="B1128" s="11" t="s">
        <v>589</v>
      </c>
      <c r="C1128" s="42" t="s">
        <v>2374</v>
      </c>
      <c r="D1128" s="17">
        <v>3703</v>
      </c>
      <c r="E1128" s="39">
        <v>7</v>
      </c>
      <c r="F1128" s="49">
        <v>189.03591682419699</v>
      </c>
    </row>
    <row r="1129" spans="1:6" x14ac:dyDescent="0.3">
      <c r="A1129" s="10" t="s">
        <v>2382</v>
      </c>
      <c r="B1129" s="11" t="s">
        <v>2383</v>
      </c>
      <c r="C1129" s="42" t="s">
        <v>2374</v>
      </c>
      <c r="D1129" s="17">
        <v>2785</v>
      </c>
      <c r="E1129" s="37">
        <v>6</v>
      </c>
      <c r="F1129" s="48">
        <v>215.439856373429</v>
      </c>
    </row>
    <row r="1130" spans="1:6" x14ac:dyDescent="0.3">
      <c r="A1130" s="8" t="s">
        <v>2384</v>
      </c>
      <c r="B1130" s="11" t="s">
        <v>2385</v>
      </c>
      <c r="C1130" s="42" t="s">
        <v>2374</v>
      </c>
      <c r="D1130" s="17">
        <v>2463</v>
      </c>
      <c r="E1130" s="39">
        <v>7</v>
      </c>
      <c r="F1130" s="49">
        <v>284.206252537556</v>
      </c>
    </row>
    <row r="1131" spans="1:6" x14ac:dyDescent="0.3">
      <c r="A1131" s="8" t="s">
        <v>2386</v>
      </c>
      <c r="B1131" s="11" t="s">
        <v>2387</v>
      </c>
      <c r="C1131" s="42" t="s">
        <v>2374</v>
      </c>
      <c r="D1131" s="17">
        <v>4021</v>
      </c>
      <c r="E1131" s="39">
        <v>11</v>
      </c>
      <c r="F1131" s="49">
        <v>273.56379010196503</v>
      </c>
    </row>
    <row r="1132" spans="1:6" x14ac:dyDescent="0.3">
      <c r="A1132" s="8" t="s">
        <v>2388</v>
      </c>
      <c r="B1132" s="11" t="s">
        <v>2389</v>
      </c>
      <c r="C1132" s="42" t="s">
        <v>2374</v>
      </c>
      <c r="D1132" s="17">
        <v>3402</v>
      </c>
      <c r="E1132" s="39">
        <v>11</v>
      </c>
      <c r="F1132" s="49">
        <v>323.33921222810102</v>
      </c>
    </row>
    <row r="1133" spans="1:6" x14ac:dyDescent="0.3">
      <c r="A1133" s="8" t="s">
        <v>2390</v>
      </c>
      <c r="B1133" s="11" t="s">
        <v>2391</v>
      </c>
      <c r="C1133" s="42" t="s">
        <v>2374</v>
      </c>
      <c r="D1133" s="17">
        <v>2976</v>
      </c>
      <c r="E1133" s="39">
        <v>12</v>
      </c>
      <c r="F1133" s="49">
        <v>403.22580645161298</v>
      </c>
    </row>
    <row r="1134" spans="1:6" x14ac:dyDescent="0.3">
      <c r="A1134" s="8" t="s">
        <v>2392</v>
      </c>
      <c r="B1134" s="11" t="s">
        <v>2393</v>
      </c>
      <c r="C1134" s="42" t="s">
        <v>2374</v>
      </c>
      <c r="D1134" s="17">
        <v>2597</v>
      </c>
      <c r="E1134" s="39">
        <v>7</v>
      </c>
      <c r="F1134" s="49">
        <v>269.54177897574101</v>
      </c>
    </row>
    <row r="1135" spans="1:6" x14ac:dyDescent="0.3">
      <c r="A1135" s="8" t="s">
        <v>2394</v>
      </c>
      <c r="B1135" s="11" t="s">
        <v>2395</v>
      </c>
      <c r="C1135" s="42" t="s">
        <v>2374</v>
      </c>
      <c r="D1135" s="17">
        <v>2138</v>
      </c>
      <c r="E1135" s="39">
        <v>4</v>
      </c>
      <c r="F1135" s="49">
        <v>187.09073900841901</v>
      </c>
    </row>
    <row r="1136" spans="1:6" x14ac:dyDescent="0.3">
      <c r="A1136" s="8" t="s">
        <v>2396</v>
      </c>
      <c r="B1136" s="11" t="s">
        <v>2397</v>
      </c>
      <c r="C1136" s="42" t="s">
        <v>2374</v>
      </c>
      <c r="D1136" s="17">
        <v>3854</v>
      </c>
      <c r="E1136" s="39">
        <v>15</v>
      </c>
      <c r="F1136" s="49">
        <v>389.20601971977197</v>
      </c>
    </row>
    <row r="1137" spans="1:6" x14ac:dyDescent="0.3">
      <c r="A1137" s="8" t="s">
        <v>2398</v>
      </c>
      <c r="B1137" s="11" t="s">
        <v>2399</v>
      </c>
      <c r="C1137" s="42" t="s">
        <v>2374</v>
      </c>
      <c r="D1137" s="17">
        <v>4001</v>
      </c>
      <c r="E1137" s="39">
        <v>5</v>
      </c>
      <c r="F1137" s="49">
        <v>124.968757810547</v>
      </c>
    </row>
    <row r="1138" spans="1:6" x14ac:dyDescent="0.3">
      <c r="A1138" s="8" t="s">
        <v>2400</v>
      </c>
      <c r="B1138" s="11" t="s">
        <v>2401</v>
      </c>
      <c r="C1138" s="42" t="s">
        <v>2374</v>
      </c>
      <c r="D1138" s="17">
        <v>4269</v>
      </c>
      <c r="E1138" s="39">
        <v>21</v>
      </c>
      <c r="F1138" s="49">
        <v>491.91848208011203</v>
      </c>
    </row>
    <row r="1139" spans="1:6" x14ac:dyDescent="0.3">
      <c r="A1139" s="8" t="s">
        <v>2402</v>
      </c>
      <c r="B1139" s="11" t="s">
        <v>2403</v>
      </c>
      <c r="C1139" s="42" t="s">
        <v>2374</v>
      </c>
      <c r="D1139" s="17">
        <v>3734</v>
      </c>
      <c r="E1139" s="39">
        <v>23</v>
      </c>
      <c r="F1139" s="49">
        <v>615.96143545795405</v>
      </c>
    </row>
    <row r="1140" spans="1:6" x14ac:dyDescent="0.3">
      <c r="A1140" s="8" t="s">
        <v>2404</v>
      </c>
      <c r="B1140" s="11" t="s">
        <v>2405</v>
      </c>
      <c r="C1140" s="42" t="s">
        <v>2374</v>
      </c>
      <c r="D1140" s="17">
        <v>4276</v>
      </c>
      <c r="E1140" s="39">
        <v>10</v>
      </c>
      <c r="F1140" s="49">
        <v>233.863423760524</v>
      </c>
    </row>
    <row r="1141" spans="1:6" x14ac:dyDescent="0.3">
      <c r="A1141" s="8" t="s">
        <v>2406</v>
      </c>
      <c r="B1141" s="11" t="s">
        <v>2407</v>
      </c>
      <c r="C1141" s="42" t="s">
        <v>2374</v>
      </c>
      <c r="D1141" s="17">
        <v>3202</v>
      </c>
      <c r="E1141" s="39">
        <v>15</v>
      </c>
      <c r="F1141" s="49">
        <v>468.457214241099</v>
      </c>
    </row>
    <row r="1142" spans="1:6" x14ac:dyDescent="0.3">
      <c r="A1142" s="8" t="s">
        <v>2408</v>
      </c>
      <c r="B1142" s="11" t="s">
        <v>2409</v>
      </c>
      <c r="C1142" s="42" t="s">
        <v>2374</v>
      </c>
      <c r="D1142" s="17">
        <v>3193</v>
      </c>
      <c r="E1142" s="39">
        <v>11</v>
      </c>
      <c r="F1142" s="49">
        <v>344.50360162856202</v>
      </c>
    </row>
    <row r="1143" spans="1:6" x14ac:dyDescent="0.3">
      <c r="A1143" s="8" t="s">
        <v>2410</v>
      </c>
      <c r="B1143" s="11" t="s">
        <v>2411</v>
      </c>
      <c r="C1143" s="42" t="s">
        <v>2374</v>
      </c>
      <c r="D1143" s="17">
        <v>3917</v>
      </c>
      <c r="E1143" s="39">
        <v>19</v>
      </c>
      <c r="F1143" s="49">
        <v>485.065100842481</v>
      </c>
    </row>
    <row r="1144" spans="1:6" x14ac:dyDescent="0.3">
      <c r="A1144" s="8" t="s">
        <v>2412</v>
      </c>
      <c r="B1144" s="11" t="s">
        <v>2413</v>
      </c>
      <c r="C1144" s="42" t="s">
        <v>2374</v>
      </c>
      <c r="D1144" s="17">
        <v>3992</v>
      </c>
      <c r="E1144" s="39">
        <v>16</v>
      </c>
      <c r="F1144" s="49">
        <v>400.80160320641301</v>
      </c>
    </row>
    <row r="1145" spans="1:6" x14ac:dyDescent="0.3">
      <c r="A1145" s="8" t="s">
        <v>2414</v>
      </c>
      <c r="B1145" s="11" t="s">
        <v>2415</v>
      </c>
      <c r="C1145" s="42" t="s">
        <v>2374</v>
      </c>
      <c r="D1145" s="17">
        <v>3544</v>
      </c>
      <c r="E1145" s="39">
        <v>11</v>
      </c>
      <c r="F1145" s="49">
        <v>310.38374717833</v>
      </c>
    </row>
    <row r="1146" spans="1:6" x14ac:dyDescent="0.3">
      <c r="A1146" s="8" t="s">
        <v>2416</v>
      </c>
      <c r="B1146" s="11" t="s">
        <v>2417</v>
      </c>
      <c r="C1146" s="42" t="s">
        <v>2374</v>
      </c>
      <c r="D1146" s="17">
        <v>5764</v>
      </c>
      <c r="E1146" s="39">
        <v>24</v>
      </c>
      <c r="F1146" s="49">
        <v>416.37751561415701</v>
      </c>
    </row>
    <row r="1147" spans="1:6" x14ac:dyDescent="0.3">
      <c r="A1147" s="8" t="s">
        <v>2418</v>
      </c>
      <c r="B1147" s="11" t="s">
        <v>2419</v>
      </c>
      <c r="C1147" s="42" t="s">
        <v>2374</v>
      </c>
      <c r="D1147" s="17">
        <v>4622</v>
      </c>
      <c r="E1147" s="39">
        <v>17</v>
      </c>
      <c r="F1147" s="49">
        <v>367.80614452617903</v>
      </c>
    </row>
    <row r="1148" spans="1:6" x14ac:dyDescent="0.3">
      <c r="A1148" s="8" t="s">
        <v>2420</v>
      </c>
      <c r="B1148" s="11" t="s">
        <v>2421</v>
      </c>
      <c r="C1148" s="42" t="s">
        <v>2374</v>
      </c>
      <c r="D1148" s="17">
        <v>2930</v>
      </c>
      <c r="E1148" s="39">
        <v>6</v>
      </c>
      <c r="F1148" s="49">
        <v>204.778156996587</v>
      </c>
    </row>
    <row r="1149" spans="1:6" x14ac:dyDescent="0.3">
      <c r="A1149" s="8" t="s">
        <v>2422</v>
      </c>
      <c r="B1149" s="11" t="s">
        <v>2423</v>
      </c>
      <c r="C1149" s="42" t="s">
        <v>2374</v>
      </c>
      <c r="D1149" s="17">
        <v>3956</v>
      </c>
      <c r="E1149" s="39">
        <v>15</v>
      </c>
      <c r="F1149" s="49">
        <v>379.17087967644102</v>
      </c>
    </row>
    <row r="1150" spans="1:6" x14ac:dyDescent="0.3">
      <c r="A1150" s="8" t="s">
        <v>2424</v>
      </c>
      <c r="B1150" s="11" t="s">
        <v>2425</v>
      </c>
      <c r="C1150" s="42" t="s">
        <v>2374</v>
      </c>
      <c r="D1150" s="17">
        <v>4607</v>
      </c>
      <c r="E1150" s="39">
        <v>8</v>
      </c>
      <c r="F1150" s="49">
        <v>173.64879531148301</v>
      </c>
    </row>
    <row r="1151" spans="1:6" x14ac:dyDescent="0.3">
      <c r="A1151" s="8" t="s">
        <v>2426</v>
      </c>
      <c r="B1151" s="11" t="s">
        <v>2427</v>
      </c>
      <c r="C1151" s="42" t="s">
        <v>2374</v>
      </c>
      <c r="D1151" s="17">
        <v>3488</v>
      </c>
      <c r="E1151" s="39">
        <v>10</v>
      </c>
      <c r="F1151" s="49">
        <v>286.69724770642199</v>
      </c>
    </row>
    <row r="1152" spans="1:6" x14ac:dyDescent="0.3">
      <c r="A1152" s="8" t="s">
        <v>2428</v>
      </c>
      <c r="B1152" s="11" t="s">
        <v>2429</v>
      </c>
      <c r="C1152" s="42" t="s">
        <v>2374</v>
      </c>
      <c r="D1152" s="17">
        <v>2708</v>
      </c>
      <c r="E1152" s="39">
        <v>11</v>
      </c>
      <c r="F1152" s="49">
        <v>406.20384047267402</v>
      </c>
    </row>
    <row r="1153" spans="1:6" x14ac:dyDescent="0.3">
      <c r="A1153" s="8" t="s">
        <v>2430</v>
      </c>
      <c r="B1153" s="11" t="s">
        <v>2431</v>
      </c>
      <c r="C1153" s="42" t="s">
        <v>2374</v>
      </c>
      <c r="D1153" s="17">
        <v>2764</v>
      </c>
      <c r="E1153" s="39">
        <v>10</v>
      </c>
      <c r="F1153" s="49">
        <v>361.79450072358901</v>
      </c>
    </row>
    <row r="1154" spans="1:6" x14ac:dyDescent="0.3">
      <c r="A1154" s="8" t="s">
        <v>2432</v>
      </c>
      <c r="B1154" s="11" t="s">
        <v>2433</v>
      </c>
      <c r="C1154" s="42" t="s">
        <v>2374</v>
      </c>
      <c r="D1154" s="17">
        <v>4179</v>
      </c>
      <c r="E1154" s="39">
        <v>40</v>
      </c>
      <c r="F1154" s="49">
        <v>957.166786312515</v>
      </c>
    </row>
    <row r="1155" spans="1:6" x14ac:dyDescent="0.3">
      <c r="A1155" s="8" t="s">
        <v>2434</v>
      </c>
      <c r="B1155" s="11" t="s">
        <v>2435</v>
      </c>
      <c r="C1155" s="42" t="s">
        <v>2374</v>
      </c>
      <c r="D1155" s="17">
        <v>3560</v>
      </c>
      <c r="E1155" s="39">
        <v>10</v>
      </c>
      <c r="F1155" s="49">
        <v>280.89887640449399</v>
      </c>
    </row>
    <row r="1156" spans="1:6" x14ac:dyDescent="0.3">
      <c r="A1156" s="8" t="s">
        <v>2436</v>
      </c>
      <c r="B1156" s="11" t="s">
        <v>2437</v>
      </c>
      <c r="C1156" s="42" t="s">
        <v>2374</v>
      </c>
      <c r="D1156" s="17">
        <v>2038</v>
      </c>
      <c r="E1156" s="39">
        <v>9</v>
      </c>
      <c r="F1156" s="49">
        <v>441.609421000981</v>
      </c>
    </row>
    <row r="1157" spans="1:6" x14ac:dyDescent="0.3">
      <c r="A1157" s="8" t="s">
        <v>2438</v>
      </c>
      <c r="B1157" s="11" t="s">
        <v>2439</v>
      </c>
      <c r="C1157" s="42" t="s">
        <v>2374</v>
      </c>
      <c r="D1157" s="17">
        <v>2658</v>
      </c>
      <c r="E1157" s="39">
        <v>8</v>
      </c>
      <c r="F1157" s="49">
        <v>300.97817908201699</v>
      </c>
    </row>
    <row r="1158" spans="1:6" x14ac:dyDescent="0.3">
      <c r="A1158" s="8" t="s">
        <v>2440</v>
      </c>
      <c r="B1158" s="11" t="s">
        <v>2441</v>
      </c>
      <c r="C1158" s="42" t="s">
        <v>2374</v>
      </c>
      <c r="D1158" s="17">
        <v>7342</v>
      </c>
      <c r="E1158" s="39">
        <v>18</v>
      </c>
      <c r="F1158" s="49">
        <v>245.16480523018299</v>
      </c>
    </row>
    <row r="1159" spans="1:6" x14ac:dyDescent="0.3">
      <c r="A1159" s="8" t="s">
        <v>2442</v>
      </c>
      <c r="B1159" s="11" t="s">
        <v>2443</v>
      </c>
      <c r="C1159" s="42" t="s">
        <v>2374</v>
      </c>
      <c r="D1159" s="17">
        <v>3965</v>
      </c>
      <c r="E1159" s="39">
        <v>8</v>
      </c>
      <c r="F1159" s="49">
        <v>201.76544766708699</v>
      </c>
    </row>
    <row r="1160" spans="1:6" x14ac:dyDescent="0.3">
      <c r="A1160" s="8" t="s">
        <v>2444</v>
      </c>
      <c r="B1160" s="11" t="s">
        <v>2445</v>
      </c>
      <c r="C1160" s="42" t="s">
        <v>2374</v>
      </c>
      <c r="D1160" s="17">
        <v>3964</v>
      </c>
      <c r="E1160" s="39">
        <v>17</v>
      </c>
      <c r="F1160" s="49">
        <v>428.85973763874898</v>
      </c>
    </row>
    <row r="1161" spans="1:6" x14ac:dyDescent="0.3">
      <c r="A1161" s="8" t="s">
        <v>2446</v>
      </c>
      <c r="B1161" s="11" t="s">
        <v>2447</v>
      </c>
      <c r="C1161" s="42" t="s">
        <v>2374</v>
      </c>
      <c r="D1161" s="17">
        <v>3724</v>
      </c>
      <c r="E1161" s="39">
        <v>16</v>
      </c>
      <c r="F1161" s="49">
        <v>429.64554242749699</v>
      </c>
    </row>
    <row r="1162" spans="1:6" x14ac:dyDescent="0.3">
      <c r="A1162" s="8" t="s">
        <v>2448</v>
      </c>
      <c r="B1162" s="11" t="s">
        <v>2449</v>
      </c>
      <c r="C1162" s="42" t="s">
        <v>2374</v>
      </c>
      <c r="D1162" s="17">
        <v>4273</v>
      </c>
      <c r="E1162" s="39">
        <v>22</v>
      </c>
      <c r="F1162" s="49">
        <v>514.86075356892104</v>
      </c>
    </row>
    <row r="1163" spans="1:6" x14ac:dyDescent="0.3">
      <c r="A1163" s="8" t="s">
        <v>2450</v>
      </c>
      <c r="B1163" s="11" t="s">
        <v>2451</v>
      </c>
      <c r="C1163" s="42" t="s">
        <v>2374</v>
      </c>
      <c r="D1163" s="17">
        <v>3197</v>
      </c>
      <c r="E1163" s="39">
        <v>12</v>
      </c>
      <c r="F1163" s="49">
        <v>375.35189239912398</v>
      </c>
    </row>
    <row r="1164" spans="1:6" x14ac:dyDescent="0.3">
      <c r="A1164" s="8" t="s">
        <v>2452</v>
      </c>
      <c r="B1164" s="11" t="s">
        <v>2453</v>
      </c>
      <c r="C1164" s="42" t="s">
        <v>2374</v>
      </c>
      <c r="D1164" s="17">
        <v>2919</v>
      </c>
      <c r="E1164" s="39">
        <v>10</v>
      </c>
      <c r="F1164" s="49">
        <v>342.583076396026</v>
      </c>
    </row>
    <row r="1165" spans="1:6" x14ac:dyDescent="0.3">
      <c r="A1165" s="8" t="s">
        <v>2454</v>
      </c>
      <c r="B1165" s="11" t="s">
        <v>2455</v>
      </c>
      <c r="C1165" s="42" t="s">
        <v>2374</v>
      </c>
      <c r="D1165" s="17">
        <v>4800</v>
      </c>
      <c r="E1165" s="39">
        <v>12</v>
      </c>
      <c r="F1165" s="49">
        <v>250</v>
      </c>
    </row>
    <row r="1166" spans="1:6" x14ac:dyDescent="0.3">
      <c r="A1166" s="8" t="s">
        <v>2456</v>
      </c>
      <c r="B1166" s="11" t="s">
        <v>2457</v>
      </c>
      <c r="C1166" s="42" t="s">
        <v>2374</v>
      </c>
      <c r="D1166" s="17">
        <v>4572</v>
      </c>
      <c r="E1166" s="39">
        <v>23</v>
      </c>
      <c r="F1166" s="49">
        <v>503.06211723534602</v>
      </c>
    </row>
    <row r="1167" spans="1:6" x14ac:dyDescent="0.3">
      <c r="A1167" s="8" t="s">
        <v>2458</v>
      </c>
      <c r="B1167" s="11" t="s">
        <v>2459</v>
      </c>
      <c r="C1167" s="42" t="s">
        <v>2374</v>
      </c>
      <c r="D1167" s="17">
        <v>3719</v>
      </c>
      <c r="E1167" s="39">
        <v>43</v>
      </c>
      <c r="F1167" s="49">
        <v>1156.2247916106501</v>
      </c>
    </row>
    <row r="1168" spans="1:6" x14ac:dyDescent="0.3">
      <c r="A1168" s="8" t="s">
        <v>2460</v>
      </c>
      <c r="B1168" s="11" t="s">
        <v>2461</v>
      </c>
      <c r="C1168" s="42" t="s">
        <v>2374</v>
      </c>
      <c r="D1168" s="17">
        <v>3954</v>
      </c>
      <c r="E1168" s="39">
        <v>11</v>
      </c>
      <c r="F1168" s="49">
        <v>278.199291856348</v>
      </c>
    </row>
    <row r="1169" spans="1:6" x14ac:dyDescent="0.3">
      <c r="A1169" s="8" t="s">
        <v>2462</v>
      </c>
      <c r="B1169" s="11" t="s">
        <v>2463</v>
      </c>
      <c r="C1169" s="42" t="s">
        <v>2374</v>
      </c>
      <c r="D1169" s="17">
        <v>3544</v>
      </c>
      <c r="E1169" s="39">
        <v>11</v>
      </c>
      <c r="F1169" s="49">
        <v>310.38374717833</v>
      </c>
    </row>
    <row r="1170" spans="1:6" x14ac:dyDescent="0.3">
      <c r="A1170" s="10" t="s">
        <v>2464</v>
      </c>
      <c r="B1170" s="11" t="s">
        <v>2465</v>
      </c>
      <c r="C1170" s="42" t="s">
        <v>2374</v>
      </c>
      <c r="D1170" s="17">
        <v>3078</v>
      </c>
      <c r="E1170" s="37">
        <v>12</v>
      </c>
      <c r="F1170" s="48">
        <v>389.86354775828499</v>
      </c>
    </row>
    <row r="1171" spans="1:6" x14ac:dyDescent="0.3">
      <c r="A1171" s="8" t="s">
        <v>2466</v>
      </c>
      <c r="B1171" s="11" t="s">
        <v>2467</v>
      </c>
      <c r="C1171" s="42" t="s">
        <v>2374</v>
      </c>
      <c r="D1171" s="17">
        <v>6639</v>
      </c>
      <c r="E1171" s="39">
        <v>39</v>
      </c>
      <c r="F1171" s="49">
        <v>587.43786714866701</v>
      </c>
    </row>
    <row r="1172" spans="1:6" x14ac:dyDescent="0.3">
      <c r="A1172" s="10" t="s">
        <v>2468</v>
      </c>
      <c r="B1172" s="11" t="s">
        <v>2469</v>
      </c>
      <c r="C1172" s="42" t="s">
        <v>2374</v>
      </c>
      <c r="D1172" s="17">
        <v>8487</v>
      </c>
      <c r="E1172" s="37">
        <v>13</v>
      </c>
      <c r="F1172" s="48">
        <v>153.17544479792599</v>
      </c>
    </row>
    <row r="1173" spans="1:6" x14ac:dyDescent="0.3">
      <c r="A1173" s="8" t="s">
        <v>2470</v>
      </c>
      <c r="B1173" s="11" t="s">
        <v>2471</v>
      </c>
      <c r="C1173" s="42" t="s">
        <v>2374</v>
      </c>
      <c r="D1173" s="17">
        <v>6233</v>
      </c>
      <c r="E1173" s="39">
        <v>17</v>
      </c>
      <c r="F1173" s="49">
        <v>272.74185785336101</v>
      </c>
    </row>
    <row r="1174" spans="1:6" x14ac:dyDescent="0.3">
      <c r="A1174" s="8" t="s">
        <v>2472</v>
      </c>
      <c r="B1174" s="11" t="s">
        <v>2473</v>
      </c>
      <c r="C1174" s="42" t="s">
        <v>2374</v>
      </c>
      <c r="D1174" s="17">
        <v>3987</v>
      </c>
      <c r="E1174" s="39">
        <v>20</v>
      </c>
      <c r="F1174" s="49">
        <v>501.63029847002798</v>
      </c>
    </row>
    <row r="1175" spans="1:6" x14ac:dyDescent="0.3">
      <c r="A1175" s="8" t="s">
        <v>2474</v>
      </c>
      <c r="B1175" s="11" t="s">
        <v>2475</v>
      </c>
      <c r="C1175" s="42" t="s">
        <v>2374</v>
      </c>
      <c r="D1175" s="17">
        <v>4428</v>
      </c>
      <c r="E1175" s="39">
        <v>20</v>
      </c>
      <c r="F1175" s="49">
        <v>451.67118337850002</v>
      </c>
    </row>
    <row r="1176" spans="1:6" x14ac:dyDescent="0.3">
      <c r="A1176" s="8" t="s">
        <v>2476</v>
      </c>
      <c r="B1176" s="11" t="s">
        <v>2477</v>
      </c>
      <c r="C1176" s="42" t="s">
        <v>2374</v>
      </c>
      <c r="D1176" s="17">
        <v>3708</v>
      </c>
      <c r="E1176" s="39">
        <v>11</v>
      </c>
      <c r="F1176" s="49">
        <v>296.65587918015098</v>
      </c>
    </row>
    <row r="1177" spans="1:6" x14ac:dyDescent="0.3">
      <c r="A1177" s="8" t="s">
        <v>2478</v>
      </c>
      <c r="B1177" s="11" t="s">
        <v>2479</v>
      </c>
      <c r="C1177" s="42" t="s">
        <v>2374</v>
      </c>
      <c r="D1177" s="17">
        <v>5634</v>
      </c>
      <c r="E1177" s="39">
        <v>22</v>
      </c>
      <c r="F1177" s="49">
        <v>390.48633297834601</v>
      </c>
    </row>
    <row r="1178" spans="1:6" x14ac:dyDescent="0.3">
      <c r="A1178" s="8" t="s">
        <v>2480</v>
      </c>
      <c r="B1178" s="11" t="s">
        <v>2481</v>
      </c>
      <c r="C1178" s="42" t="s">
        <v>2374</v>
      </c>
      <c r="D1178" s="17">
        <v>3606</v>
      </c>
      <c r="E1178" s="39">
        <v>12</v>
      </c>
      <c r="F1178" s="49">
        <v>332.77870216306201</v>
      </c>
    </row>
    <row r="1179" spans="1:6" x14ac:dyDescent="0.3">
      <c r="A1179" s="8" t="s">
        <v>2482</v>
      </c>
      <c r="B1179" s="11" t="s">
        <v>2483</v>
      </c>
      <c r="C1179" s="42" t="s">
        <v>2374</v>
      </c>
      <c r="D1179" s="17">
        <v>3409</v>
      </c>
      <c r="E1179" s="39">
        <v>38</v>
      </c>
      <c r="F1179" s="49">
        <v>1114.6963919037801</v>
      </c>
    </row>
    <row r="1180" spans="1:6" x14ac:dyDescent="0.3">
      <c r="A1180" s="8" t="s">
        <v>2484</v>
      </c>
      <c r="B1180" s="11" t="s">
        <v>2485</v>
      </c>
      <c r="C1180" s="42" t="s">
        <v>2374</v>
      </c>
      <c r="D1180" s="17">
        <v>3313</v>
      </c>
      <c r="E1180" s="39">
        <v>23</v>
      </c>
      <c r="F1180" s="49">
        <v>694.234832478116</v>
      </c>
    </row>
    <row r="1181" spans="1:6" x14ac:dyDescent="0.3">
      <c r="A1181" s="8" t="s">
        <v>2486</v>
      </c>
      <c r="B1181" s="11" t="s">
        <v>2487</v>
      </c>
      <c r="C1181" s="42" t="s">
        <v>2374</v>
      </c>
      <c r="D1181" s="17">
        <v>2946</v>
      </c>
      <c r="E1181" s="39">
        <v>8</v>
      </c>
      <c r="F1181" s="49">
        <v>271.55465037338797</v>
      </c>
    </row>
    <row r="1182" spans="1:6" x14ac:dyDescent="0.3">
      <c r="A1182" s="8" t="s">
        <v>2488</v>
      </c>
      <c r="B1182" s="11" t="s">
        <v>2489</v>
      </c>
      <c r="C1182" s="42" t="s">
        <v>2374</v>
      </c>
      <c r="D1182" s="17">
        <v>2810</v>
      </c>
      <c r="E1182" s="39">
        <v>15</v>
      </c>
      <c r="F1182" s="49">
        <v>533.80782918149498</v>
      </c>
    </row>
    <row r="1183" spans="1:6" x14ac:dyDescent="0.3">
      <c r="A1183" s="8" t="s">
        <v>2490</v>
      </c>
      <c r="B1183" s="11" t="s">
        <v>2491</v>
      </c>
      <c r="C1183" s="42" t="s">
        <v>2374</v>
      </c>
      <c r="D1183" s="17">
        <v>3757</v>
      </c>
      <c r="E1183" s="39">
        <v>9</v>
      </c>
      <c r="F1183" s="49">
        <v>239.552834708544</v>
      </c>
    </row>
    <row r="1184" spans="1:6" x14ac:dyDescent="0.3">
      <c r="A1184" s="8" t="s">
        <v>2492</v>
      </c>
      <c r="B1184" s="11" t="s">
        <v>2493</v>
      </c>
      <c r="C1184" s="42" t="s">
        <v>2374</v>
      </c>
      <c r="D1184" s="17">
        <v>4292</v>
      </c>
      <c r="E1184" s="39">
        <v>19</v>
      </c>
      <c r="F1184" s="49">
        <v>442.68406337371903</v>
      </c>
    </row>
    <row r="1185" spans="1:6" x14ac:dyDescent="0.3">
      <c r="A1185" s="8" t="s">
        <v>2494</v>
      </c>
      <c r="B1185" s="11" t="s">
        <v>2495</v>
      </c>
      <c r="C1185" s="42" t="s">
        <v>2374</v>
      </c>
      <c r="D1185" s="17">
        <v>4463</v>
      </c>
      <c r="E1185" s="39">
        <v>15</v>
      </c>
      <c r="F1185" s="49">
        <v>336.09679587721303</v>
      </c>
    </row>
    <row r="1186" spans="1:6" x14ac:dyDescent="0.3">
      <c r="A1186" s="8" t="s">
        <v>2496</v>
      </c>
      <c r="B1186" s="11" t="s">
        <v>2497</v>
      </c>
      <c r="C1186" s="42" t="s">
        <v>2374</v>
      </c>
      <c r="D1186" s="17">
        <v>9122</v>
      </c>
      <c r="E1186" s="39">
        <v>46</v>
      </c>
      <c r="F1186" s="49">
        <v>504.27537820653401</v>
      </c>
    </row>
    <row r="1187" spans="1:6" x14ac:dyDescent="0.3">
      <c r="A1187" s="8" t="s">
        <v>2498</v>
      </c>
      <c r="B1187" s="11" t="s">
        <v>2499</v>
      </c>
      <c r="C1187" s="42" t="s">
        <v>2374</v>
      </c>
      <c r="D1187" s="17">
        <v>3474</v>
      </c>
      <c r="E1187" s="39">
        <v>6</v>
      </c>
      <c r="F1187" s="49">
        <v>172.711571675302</v>
      </c>
    </row>
    <row r="1188" spans="1:6" x14ac:dyDescent="0.3">
      <c r="A1188" s="10" t="s">
        <v>2500</v>
      </c>
      <c r="B1188" s="11" t="s">
        <v>2501</v>
      </c>
      <c r="C1188" s="42" t="s">
        <v>2374</v>
      </c>
      <c r="D1188" s="17">
        <v>3780</v>
      </c>
      <c r="E1188" s="38">
        <v>22</v>
      </c>
      <c r="F1188" s="48">
        <v>582.01058201058197</v>
      </c>
    </row>
    <row r="1189" spans="1:6" x14ac:dyDescent="0.3">
      <c r="A1189" s="8" t="s">
        <v>2502</v>
      </c>
      <c r="B1189" s="11" t="s">
        <v>2503</v>
      </c>
      <c r="C1189" s="42" t="s">
        <v>2374</v>
      </c>
      <c r="D1189" s="17">
        <v>4156</v>
      </c>
      <c r="E1189" s="39">
        <v>19</v>
      </c>
      <c r="F1189" s="49">
        <v>457.17035611164602</v>
      </c>
    </row>
    <row r="1190" spans="1:6" x14ac:dyDescent="0.3">
      <c r="A1190" s="8" t="s">
        <v>2504</v>
      </c>
      <c r="B1190" s="11" t="s">
        <v>2505</v>
      </c>
      <c r="C1190" s="42" t="s">
        <v>2374</v>
      </c>
      <c r="D1190" s="17">
        <v>4706</v>
      </c>
      <c r="E1190" s="39">
        <v>10</v>
      </c>
      <c r="F1190" s="49">
        <v>212.49468763280899</v>
      </c>
    </row>
    <row r="1191" spans="1:6" x14ac:dyDescent="0.3">
      <c r="A1191" s="8" t="s">
        <v>2506</v>
      </c>
      <c r="B1191" s="11" t="s">
        <v>2507</v>
      </c>
      <c r="C1191" s="42" t="s">
        <v>2374</v>
      </c>
      <c r="D1191" s="17">
        <v>4289</v>
      </c>
      <c r="E1191" s="39">
        <v>13</v>
      </c>
      <c r="F1191" s="49">
        <v>303.10095593378401</v>
      </c>
    </row>
    <row r="1192" spans="1:6" x14ac:dyDescent="0.3">
      <c r="A1192" s="8" t="s">
        <v>2508</v>
      </c>
      <c r="B1192" s="11" t="s">
        <v>2509</v>
      </c>
      <c r="C1192" s="42" t="s">
        <v>2374</v>
      </c>
      <c r="D1192" s="17">
        <v>3025</v>
      </c>
      <c r="E1192" s="39">
        <v>11</v>
      </c>
      <c r="F1192" s="49">
        <v>363.63636363636402</v>
      </c>
    </row>
    <row r="1193" spans="1:6" x14ac:dyDescent="0.3">
      <c r="A1193" s="8" t="s">
        <v>2510</v>
      </c>
      <c r="B1193" s="11" t="s">
        <v>2511</v>
      </c>
      <c r="C1193" s="42" t="s">
        <v>2374</v>
      </c>
      <c r="D1193" s="17">
        <v>2952</v>
      </c>
      <c r="E1193" s="39">
        <v>13</v>
      </c>
      <c r="F1193" s="49">
        <v>440.37940379403801</v>
      </c>
    </row>
    <row r="1194" spans="1:6" x14ac:dyDescent="0.3">
      <c r="A1194" s="8" t="s">
        <v>2512</v>
      </c>
      <c r="B1194" s="11" t="s">
        <v>2513</v>
      </c>
      <c r="C1194" s="42" t="s">
        <v>2374</v>
      </c>
      <c r="D1194" s="17">
        <v>2584</v>
      </c>
      <c r="E1194" s="39">
        <v>3</v>
      </c>
      <c r="F1194" s="49">
        <v>116.09907120743</v>
      </c>
    </row>
    <row r="1195" spans="1:6" x14ac:dyDescent="0.3">
      <c r="A1195" s="8" t="s">
        <v>2514</v>
      </c>
      <c r="B1195" s="11" t="s">
        <v>2515</v>
      </c>
      <c r="C1195" s="42" t="s">
        <v>2374</v>
      </c>
      <c r="D1195" s="17">
        <v>3930</v>
      </c>
      <c r="E1195" s="39">
        <v>8</v>
      </c>
      <c r="F1195" s="49">
        <v>203.562340966921</v>
      </c>
    </row>
    <row r="1196" spans="1:6" x14ac:dyDescent="0.3">
      <c r="A1196" s="8" t="s">
        <v>2516</v>
      </c>
      <c r="B1196" s="11" t="s">
        <v>2517</v>
      </c>
      <c r="C1196" s="42" t="s">
        <v>2374</v>
      </c>
      <c r="D1196" s="17">
        <v>4427</v>
      </c>
      <c r="E1196" s="39">
        <v>5</v>
      </c>
      <c r="F1196" s="49">
        <v>112.943302462164</v>
      </c>
    </row>
    <row r="1197" spans="1:6" x14ac:dyDescent="0.3">
      <c r="A1197" s="8" t="s">
        <v>2518</v>
      </c>
      <c r="B1197" s="11" t="s">
        <v>2519</v>
      </c>
      <c r="C1197" s="42" t="s">
        <v>2374</v>
      </c>
      <c r="D1197" s="17">
        <v>3717</v>
      </c>
      <c r="E1197" s="39">
        <v>20</v>
      </c>
      <c r="F1197" s="49">
        <v>538.06833467850402</v>
      </c>
    </row>
    <row r="1198" spans="1:6" x14ac:dyDescent="0.3">
      <c r="A1198" s="8" t="s">
        <v>2520</v>
      </c>
      <c r="B1198" s="11" t="s">
        <v>2521</v>
      </c>
      <c r="C1198" s="42" t="s">
        <v>2374</v>
      </c>
      <c r="D1198" s="17">
        <v>2658</v>
      </c>
      <c r="E1198" s="39">
        <v>6</v>
      </c>
      <c r="F1198" s="49">
        <v>225.73363431151199</v>
      </c>
    </row>
    <row r="1199" spans="1:6" x14ac:dyDescent="0.3">
      <c r="A1199" s="10" t="s">
        <v>2522</v>
      </c>
      <c r="B1199" s="11" t="s">
        <v>2523</v>
      </c>
      <c r="C1199" s="42" t="s">
        <v>2374</v>
      </c>
      <c r="D1199" s="17">
        <v>5295</v>
      </c>
      <c r="E1199" s="37">
        <v>34</v>
      </c>
      <c r="F1199" s="46">
        <v>642.11520302171903</v>
      </c>
    </row>
    <row r="1200" spans="1:6" x14ac:dyDescent="0.3">
      <c r="A1200" s="8" t="s">
        <v>2524</v>
      </c>
      <c r="B1200" s="11" t="s">
        <v>2525</v>
      </c>
      <c r="C1200" s="42" t="s">
        <v>2374</v>
      </c>
      <c r="D1200" s="17">
        <v>3956</v>
      </c>
      <c r="E1200" s="39">
        <v>36</v>
      </c>
      <c r="F1200" s="49">
        <v>910.01011122345801</v>
      </c>
    </row>
    <row r="1201" spans="1:6" x14ac:dyDescent="0.3">
      <c r="A1201" s="8" t="s">
        <v>2526</v>
      </c>
      <c r="B1201" s="11" t="s">
        <v>2527</v>
      </c>
      <c r="C1201" s="42" t="s">
        <v>2374</v>
      </c>
      <c r="D1201" s="17">
        <v>3038</v>
      </c>
      <c r="E1201" s="39">
        <v>11</v>
      </c>
      <c r="F1201" s="49">
        <v>362.08031599736699</v>
      </c>
    </row>
    <row r="1202" spans="1:6" x14ac:dyDescent="0.3">
      <c r="A1202" s="10" t="s">
        <v>2528</v>
      </c>
      <c r="B1202" s="11" t="s">
        <v>2529</v>
      </c>
      <c r="C1202" s="42" t="s">
        <v>2374</v>
      </c>
      <c r="D1202" s="17">
        <v>3951</v>
      </c>
      <c r="E1202" s="38">
        <v>8</v>
      </c>
      <c r="F1202" s="48">
        <v>202.480384712731</v>
      </c>
    </row>
    <row r="1203" spans="1:6" x14ac:dyDescent="0.3">
      <c r="A1203" s="8" t="s">
        <v>2530</v>
      </c>
      <c r="B1203" s="11" t="s">
        <v>2531</v>
      </c>
      <c r="C1203" s="42" t="s">
        <v>2374</v>
      </c>
      <c r="D1203" s="17">
        <v>3400</v>
      </c>
      <c r="E1203" s="39">
        <v>20</v>
      </c>
      <c r="F1203" s="49">
        <v>588.23529411764696</v>
      </c>
    </row>
    <row r="1204" spans="1:6" x14ac:dyDescent="0.3">
      <c r="A1204" s="8" t="s">
        <v>2532</v>
      </c>
      <c r="B1204" s="11" t="s">
        <v>2533</v>
      </c>
      <c r="C1204" s="42" t="s">
        <v>2374</v>
      </c>
      <c r="D1204" s="17">
        <v>3528</v>
      </c>
      <c r="E1204" s="39">
        <v>15</v>
      </c>
      <c r="F1204" s="49">
        <v>425.17006802721102</v>
      </c>
    </row>
    <row r="1205" spans="1:6" x14ac:dyDescent="0.3">
      <c r="A1205" s="10" t="s">
        <v>2534</v>
      </c>
      <c r="B1205" s="11" t="s">
        <v>2535</v>
      </c>
      <c r="C1205" s="42" t="s">
        <v>2374</v>
      </c>
      <c r="D1205" s="17">
        <v>3769</v>
      </c>
      <c r="E1205" s="38">
        <v>6</v>
      </c>
      <c r="F1205" s="48">
        <v>159.193420005306</v>
      </c>
    </row>
    <row r="1206" spans="1:6" x14ac:dyDescent="0.3">
      <c r="A1206" s="8" t="s">
        <v>2536</v>
      </c>
      <c r="B1206" s="11" t="s">
        <v>2537</v>
      </c>
      <c r="C1206" s="42" t="s">
        <v>2538</v>
      </c>
      <c r="D1206" s="17">
        <v>5627</v>
      </c>
      <c r="E1206" s="39">
        <v>19</v>
      </c>
      <c r="F1206" s="49">
        <v>337.65772169895098</v>
      </c>
    </row>
    <row r="1207" spans="1:6" x14ac:dyDescent="0.3">
      <c r="A1207" s="10" t="s">
        <v>2539</v>
      </c>
      <c r="B1207" s="11" t="s">
        <v>2540</v>
      </c>
      <c r="C1207" s="42" t="s">
        <v>2538</v>
      </c>
      <c r="D1207" s="17">
        <v>4412</v>
      </c>
      <c r="E1207" s="38">
        <v>10</v>
      </c>
      <c r="F1207" s="48">
        <v>226.65457842248401</v>
      </c>
    </row>
    <row r="1208" spans="1:6" x14ac:dyDescent="0.3">
      <c r="A1208" s="8" t="s">
        <v>2541</v>
      </c>
      <c r="B1208" s="11" t="s">
        <v>2542</v>
      </c>
      <c r="C1208" s="42" t="s">
        <v>2538</v>
      </c>
      <c r="D1208" s="17">
        <v>3221</v>
      </c>
      <c r="E1208" s="39">
        <v>2</v>
      </c>
      <c r="F1208" s="49">
        <v>62.092517851598899</v>
      </c>
    </row>
    <row r="1209" spans="1:6" x14ac:dyDescent="0.3">
      <c r="A1209" s="8" t="s">
        <v>2543</v>
      </c>
      <c r="B1209" s="11" t="s">
        <v>2544</v>
      </c>
      <c r="C1209" s="42" t="s">
        <v>2538</v>
      </c>
      <c r="D1209" s="17">
        <v>3824</v>
      </c>
      <c r="E1209" s="39">
        <v>11</v>
      </c>
      <c r="F1209" s="49">
        <v>287.65690376569</v>
      </c>
    </row>
    <row r="1210" spans="1:6" x14ac:dyDescent="0.3">
      <c r="A1210" s="8" t="s">
        <v>2545</v>
      </c>
      <c r="B1210" s="11" t="s">
        <v>2546</v>
      </c>
      <c r="C1210" s="42" t="s">
        <v>2538</v>
      </c>
      <c r="D1210" s="17">
        <v>3255</v>
      </c>
      <c r="E1210" s="39">
        <v>6</v>
      </c>
      <c r="F1210" s="49">
        <v>184.331797235023</v>
      </c>
    </row>
    <row r="1211" spans="1:6" x14ac:dyDescent="0.3">
      <c r="A1211" s="8" t="s">
        <v>2547</v>
      </c>
      <c r="B1211" s="11" t="s">
        <v>2548</v>
      </c>
      <c r="C1211" s="42" t="s">
        <v>2538</v>
      </c>
      <c r="D1211" s="17">
        <v>2681</v>
      </c>
      <c r="E1211" s="39">
        <v>11</v>
      </c>
      <c r="F1211" s="49">
        <v>410.29466616934002</v>
      </c>
    </row>
    <row r="1212" spans="1:6" x14ac:dyDescent="0.3">
      <c r="A1212" s="8" t="s">
        <v>2549</v>
      </c>
      <c r="B1212" s="11" t="s">
        <v>2550</v>
      </c>
      <c r="C1212" s="42" t="s">
        <v>2538</v>
      </c>
      <c r="D1212" s="17">
        <v>2806</v>
      </c>
      <c r="E1212" s="39">
        <v>12</v>
      </c>
      <c r="F1212" s="49">
        <v>427.65502494654299</v>
      </c>
    </row>
    <row r="1213" spans="1:6" x14ac:dyDescent="0.3">
      <c r="A1213" s="8" t="s">
        <v>2551</v>
      </c>
      <c r="B1213" s="11" t="s">
        <v>2552</v>
      </c>
      <c r="C1213" s="42" t="s">
        <v>2538</v>
      </c>
      <c r="D1213" s="17">
        <v>3322</v>
      </c>
      <c r="E1213" s="39">
        <v>29</v>
      </c>
      <c r="F1213" s="49">
        <v>872.96809151113803</v>
      </c>
    </row>
    <row r="1214" spans="1:6" x14ac:dyDescent="0.3">
      <c r="A1214" s="10" t="s">
        <v>2553</v>
      </c>
      <c r="B1214" s="11" t="s">
        <v>2554</v>
      </c>
      <c r="C1214" s="42" t="s">
        <v>2538</v>
      </c>
      <c r="D1214" s="17">
        <v>3373</v>
      </c>
      <c r="E1214" s="37">
        <v>7</v>
      </c>
      <c r="F1214" s="46">
        <v>207.530388378298</v>
      </c>
    </row>
    <row r="1215" spans="1:6" x14ac:dyDescent="0.3">
      <c r="A1215" s="8" t="s">
        <v>2555</v>
      </c>
      <c r="B1215" s="11" t="s">
        <v>2556</v>
      </c>
      <c r="C1215" s="42" t="s">
        <v>2538</v>
      </c>
      <c r="D1215" s="17">
        <v>5321</v>
      </c>
      <c r="E1215" s="39">
        <v>16</v>
      </c>
      <c r="F1215" s="49">
        <v>300.69535801541099</v>
      </c>
    </row>
    <row r="1216" spans="1:6" x14ac:dyDescent="0.3">
      <c r="A1216" s="8" t="s">
        <v>2557</v>
      </c>
      <c r="B1216" s="11" t="s">
        <v>2558</v>
      </c>
      <c r="C1216" s="42" t="s">
        <v>2538</v>
      </c>
      <c r="D1216" s="17">
        <v>4084</v>
      </c>
      <c r="E1216" s="39">
        <v>15</v>
      </c>
      <c r="F1216" s="49">
        <v>367.28697355533802</v>
      </c>
    </row>
    <row r="1217" spans="1:6" x14ac:dyDescent="0.3">
      <c r="A1217" s="8" t="s">
        <v>2559</v>
      </c>
      <c r="B1217" s="11" t="s">
        <v>2560</v>
      </c>
      <c r="C1217" s="42" t="s">
        <v>2538</v>
      </c>
      <c r="D1217" s="17">
        <v>4181</v>
      </c>
      <c r="E1217" s="39">
        <v>28</v>
      </c>
      <c r="F1217" s="49">
        <v>669.69624491748402</v>
      </c>
    </row>
    <row r="1218" spans="1:6" x14ac:dyDescent="0.3">
      <c r="A1218" s="8" t="s">
        <v>2561</v>
      </c>
      <c r="B1218" s="11" t="s">
        <v>2562</v>
      </c>
      <c r="C1218" s="42" t="s">
        <v>2538</v>
      </c>
      <c r="D1218" s="17">
        <v>2476</v>
      </c>
      <c r="E1218" s="39">
        <v>5</v>
      </c>
      <c r="F1218" s="49">
        <v>201.938610662359</v>
      </c>
    </row>
    <row r="1219" spans="1:6" x14ac:dyDescent="0.3">
      <c r="A1219" s="8" t="s">
        <v>2563</v>
      </c>
      <c r="B1219" s="11" t="s">
        <v>547</v>
      </c>
      <c r="C1219" s="42" t="s">
        <v>2538</v>
      </c>
      <c r="D1219" s="17">
        <v>3451</v>
      </c>
      <c r="E1219" s="39">
        <v>4</v>
      </c>
      <c r="F1219" s="49">
        <v>115.908432338453</v>
      </c>
    </row>
    <row r="1220" spans="1:6" x14ac:dyDescent="0.3">
      <c r="A1220" s="8" t="s">
        <v>2564</v>
      </c>
      <c r="B1220" s="11" t="s">
        <v>2565</v>
      </c>
      <c r="C1220" s="42" t="s">
        <v>2538</v>
      </c>
      <c r="D1220" s="17">
        <v>3636</v>
      </c>
      <c r="E1220" s="39">
        <v>23</v>
      </c>
      <c r="F1220" s="49">
        <v>632.56325632563301</v>
      </c>
    </row>
    <row r="1221" spans="1:6" x14ac:dyDescent="0.3">
      <c r="A1221" s="8" t="s">
        <v>2566</v>
      </c>
      <c r="B1221" s="11" t="s">
        <v>2567</v>
      </c>
      <c r="C1221" s="42" t="s">
        <v>2538</v>
      </c>
      <c r="D1221" s="17">
        <v>3075</v>
      </c>
      <c r="E1221" s="39">
        <v>8</v>
      </c>
      <c r="F1221" s="49">
        <v>260.162601626016</v>
      </c>
    </row>
    <row r="1222" spans="1:6" x14ac:dyDescent="0.3">
      <c r="A1222" s="8" t="s">
        <v>2568</v>
      </c>
      <c r="B1222" s="11" t="s">
        <v>2569</v>
      </c>
      <c r="C1222" s="42" t="s">
        <v>2538</v>
      </c>
      <c r="D1222" s="17">
        <v>2852</v>
      </c>
      <c r="E1222" s="39">
        <v>5</v>
      </c>
      <c r="F1222" s="49">
        <v>175.31556802244</v>
      </c>
    </row>
    <row r="1223" spans="1:6" x14ac:dyDescent="0.3">
      <c r="A1223" s="8" t="s">
        <v>2570</v>
      </c>
      <c r="B1223" s="11" t="s">
        <v>2571</v>
      </c>
      <c r="C1223" s="42" t="s">
        <v>2538</v>
      </c>
      <c r="D1223" s="17">
        <v>6581</v>
      </c>
      <c r="E1223" s="39">
        <v>15</v>
      </c>
      <c r="F1223" s="49">
        <v>227.92888618750999</v>
      </c>
    </row>
    <row r="1224" spans="1:6" x14ac:dyDescent="0.3">
      <c r="A1224" s="8" t="s">
        <v>2572</v>
      </c>
      <c r="B1224" s="11" t="s">
        <v>2573</v>
      </c>
      <c r="C1224" s="42" t="s">
        <v>2538</v>
      </c>
      <c r="D1224" s="17">
        <v>2871</v>
      </c>
      <c r="E1224" s="39">
        <v>5</v>
      </c>
      <c r="F1224" s="49">
        <v>174.15534656913999</v>
      </c>
    </row>
    <row r="1225" spans="1:6" x14ac:dyDescent="0.3">
      <c r="A1225" s="8" t="s">
        <v>2574</v>
      </c>
      <c r="B1225" s="11" t="s">
        <v>2575</v>
      </c>
      <c r="C1225" s="42" t="s">
        <v>2538</v>
      </c>
      <c r="D1225" s="17">
        <v>5634</v>
      </c>
      <c r="E1225" s="39">
        <v>12</v>
      </c>
      <c r="F1225" s="49">
        <v>212.99254526091599</v>
      </c>
    </row>
    <row r="1226" spans="1:6" x14ac:dyDescent="0.3">
      <c r="A1226" s="8" t="s">
        <v>2576</v>
      </c>
      <c r="B1226" s="11" t="s">
        <v>2577</v>
      </c>
      <c r="C1226" s="42" t="s">
        <v>2538</v>
      </c>
      <c r="D1226" s="17">
        <v>4513</v>
      </c>
      <c r="E1226" s="39">
        <v>11</v>
      </c>
      <c r="F1226" s="49">
        <v>243.740305783293</v>
      </c>
    </row>
    <row r="1227" spans="1:6" x14ac:dyDescent="0.3">
      <c r="A1227" s="8" t="s">
        <v>2578</v>
      </c>
      <c r="B1227" s="11" t="s">
        <v>2579</v>
      </c>
      <c r="C1227" s="42" t="s">
        <v>2538</v>
      </c>
      <c r="D1227" s="17">
        <v>5355</v>
      </c>
      <c r="E1227" s="39">
        <v>9</v>
      </c>
      <c r="F1227" s="49">
        <v>168.06722689075599</v>
      </c>
    </row>
    <row r="1228" spans="1:6" x14ac:dyDescent="0.3">
      <c r="A1228" s="8" t="s">
        <v>2580</v>
      </c>
      <c r="B1228" s="11" t="s">
        <v>2581</v>
      </c>
      <c r="C1228" s="42" t="s">
        <v>2538</v>
      </c>
      <c r="D1228" s="17">
        <v>3681</v>
      </c>
      <c r="E1228" s="39">
        <v>11</v>
      </c>
      <c r="F1228" s="49">
        <v>298.83183917413697</v>
      </c>
    </row>
    <row r="1229" spans="1:6" x14ac:dyDescent="0.3">
      <c r="A1229" s="8" t="s">
        <v>2582</v>
      </c>
      <c r="B1229" s="11" t="s">
        <v>1612</v>
      </c>
      <c r="C1229" s="42" t="s">
        <v>2538</v>
      </c>
      <c r="D1229" s="17">
        <v>3238</v>
      </c>
      <c r="E1229" s="39">
        <v>5</v>
      </c>
      <c r="F1229" s="49">
        <v>154.416306361952</v>
      </c>
    </row>
    <row r="1230" spans="1:6" x14ac:dyDescent="0.3">
      <c r="A1230" s="10" t="s">
        <v>2583</v>
      </c>
      <c r="B1230" s="11" t="s">
        <v>721</v>
      </c>
      <c r="C1230" s="42" t="s">
        <v>2584</v>
      </c>
      <c r="D1230" s="17">
        <v>3841</v>
      </c>
      <c r="E1230" s="39">
        <v>14</v>
      </c>
      <c r="F1230" s="49">
        <v>364.48841447539701</v>
      </c>
    </row>
    <row r="1231" spans="1:6" x14ac:dyDescent="0.3">
      <c r="A1231" s="8" t="s">
        <v>2585</v>
      </c>
      <c r="B1231" s="11" t="s">
        <v>724</v>
      </c>
      <c r="C1231" s="42" t="s">
        <v>2584</v>
      </c>
      <c r="D1231" s="17">
        <v>4511</v>
      </c>
      <c r="E1231" s="39">
        <v>38</v>
      </c>
      <c r="F1231" s="49">
        <v>842.38528042562598</v>
      </c>
    </row>
    <row r="1232" spans="1:6" x14ac:dyDescent="0.3">
      <c r="A1232" s="8" t="s">
        <v>2586</v>
      </c>
      <c r="B1232" s="11" t="s">
        <v>726</v>
      </c>
      <c r="C1232" s="42" t="s">
        <v>2584</v>
      </c>
      <c r="D1232" s="17">
        <v>5373</v>
      </c>
      <c r="E1232" s="39">
        <v>18</v>
      </c>
      <c r="F1232" s="49">
        <v>335.00837520938001</v>
      </c>
    </row>
    <row r="1233" spans="1:6" x14ac:dyDescent="0.3">
      <c r="A1233" s="8" t="s">
        <v>2587</v>
      </c>
      <c r="B1233" s="11" t="s">
        <v>728</v>
      </c>
      <c r="C1233" s="42" t="s">
        <v>2584</v>
      </c>
      <c r="D1233" s="17">
        <v>4394</v>
      </c>
      <c r="E1233" s="39">
        <v>24</v>
      </c>
      <c r="F1233" s="49">
        <v>546.19936276740998</v>
      </c>
    </row>
    <row r="1234" spans="1:6" x14ac:dyDescent="0.3">
      <c r="A1234" s="8" t="s">
        <v>2588</v>
      </c>
      <c r="B1234" s="11" t="s">
        <v>730</v>
      </c>
      <c r="C1234" s="42" t="s">
        <v>2584</v>
      </c>
      <c r="D1234" s="17">
        <v>3464</v>
      </c>
      <c r="E1234" s="39">
        <v>15</v>
      </c>
      <c r="F1234" s="49">
        <v>433.02540415704402</v>
      </c>
    </row>
    <row r="1235" spans="1:6" x14ac:dyDescent="0.3">
      <c r="A1235" s="8" t="s">
        <v>2589</v>
      </c>
      <c r="B1235" s="11" t="s">
        <v>732</v>
      </c>
      <c r="C1235" s="42" t="s">
        <v>2584</v>
      </c>
      <c r="D1235" s="17">
        <v>5076</v>
      </c>
      <c r="E1235" s="39">
        <v>15</v>
      </c>
      <c r="F1235" s="49">
        <v>295.508274231678</v>
      </c>
    </row>
    <row r="1236" spans="1:6" x14ac:dyDescent="0.3">
      <c r="A1236" s="8" t="s">
        <v>2590</v>
      </c>
      <c r="B1236" s="11" t="s">
        <v>734</v>
      </c>
      <c r="C1236" s="42" t="s">
        <v>2584</v>
      </c>
      <c r="D1236" s="17">
        <v>4310</v>
      </c>
      <c r="E1236" s="39">
        <v>26</v>
      </c>
      <c r="F1236" s="49">
        <v>603.24825986078895</v>
      </c>
    </row>
    <row r="1237" spans="1:6" x14ac:dyDescent="0.3">
      <c r="A1237" s="8" t="s">
        <v>2591</v>
      </c>
      <c r="B1237" s="11" t="s">
        <v>736</v>
      </c>
      <c r="C1237" s="42" t="s">
        <v>2584</v>
      </c>
      <c r="D1237" s="17">
        <v>5240</v>
      </c>
      <c r="E1237" s="39">
        <v>30</v>
      </c>
      <c r="F1237" s="49">
        <v>572.51908396946601</v>
      </c>
    </row>
    <row r="1238" spans="1:6" x14ac:dyDescent="0.3">
      <c r="A1238" s="8" t="s">
        <v>2592</v>
      </c>
      <c r="B1238" s="11" t="s">
        <v>738</v>
      </c>
      <c r="C1238" s="42" t="s">
        <v>2584</v>
      </c>
      <c r="D1238" s="17">
        <v>4686</v>
      </c>
      <c r="E1238" s="39">
        <v>9</v>
      </c>
      <c r="F1238" s="49">
        <v>192.061459667093</v>
      </c>
    </row>
    <row r="1239" spans="1:6" x14ac:dyDescent="0.3">
      <c r="A1239" s="8" t="s">
        <v>2593</v>
      </c>
      <c r="B1239" s="11" t="s">
        <v>740</v>
      </c>
      <c r="C1239" s="42" t="s">
        <v>2584</v>
      </c>
      <c r="D1239" s="17">
        <v>4222</v>
      </c>
      <c r="E1239" s="39">
        <v>21</v>
      </c>
      <c r="F1239" s="49">
        <v>497.39459971577401</v>
      </c>
    </row>
    <row r="1240" spans="1:6" x14ac:dyDescent="0.3">
      <c r="A1240" s="8" t="s">
        <v>2594</v>
      </c>
      <c r="B1240" s="11" t="s">
        <v>742</v>
      </c>
      <c r="C1240" s="42" t="s">
        <v>2584</v>
      </c>
      <c r="D1240" s="17">
        <v>4767</v>
      </c>
      <c r="E1240" s="39">
        <v>15</v>
      </c>
      <c r="F1240" s="49">
        <v>314.66331025802401</v>
      </c>
    </row>
    <row r="1241" spans="1:6" x14ac:dyDescent="0.3">
      <c r="A1241" s="10" t="s">
        <v>2595</v>
      </c>
      <c r="B1241" s="11" t="s">
        <v>744</v>
      </c>
      <c r="C1241" s="42" t="s">
        <v>2584</v>
      </c>
      <c r="D1241" s="17">
        <v>7162</v>
      </c>
      <c r="E1241" s="38">
        <v>36</v>
      </c>
      <c r="F1241" s="48">
        <v>502.65289025411897</v>
      </c>
    </row>
    <row r="1242" spans="1:6" x14ac:dyDescent="0.3">
      <c r="A1242" s="8" t="s">
        <v>2596</v>
      </c>
      <c r="B1242" s="11" t="s">
        <v>746</v>
      </c>
      <c r="C1242" s="42" t="s">
        <v>2584</v>
      </c>
      <c r="D1242" s="17">
        <v>5503</v>
      </c>
      <c r="E1242" s="39">
        <v>11</v>
      </c>
      <c r="F1242" s="49">
        <v>199.89096856260201</v>
      </c>
    </row>
    <row r="1243" spans="1:6" x14ac:dyDescent="0.3">
      <c r="A1243" s="8" t="s">
        <v>2597</v>
      </c>
      <c r="B1243" s="11" t="s">
        <v>748</v>
      </c>
      <c r="C1243" s="42" t="s">
        <v>2584</v>
      </c>
      <c r="D1243" s="17">
        <v>4907</v>
      </c>
      <c r="E1243" s="39">
        <v>15</v>
      </c>
      <c r="F1243" s="49">
        <v>305.68575504381499</v>
      </c>
    </row>
    <row r="1244" spans="1:6" x14ac:dyDescent="0.3">
      <c r="A1244" s="8" t="s">
        <v>2598</v>
      </c>
      <c r="B1244" s="11" t="s">
        <v>750</v>
      </c>
      <c r="C1244" s="42" t="s">
        <v>2584</v>
      </c>
      <c r="D1244" s="17">
        <v>6120</v>
      </c>
      <c r="E1244" s="39">
        <v>13</v>
      </c>
      <c r="F1244" s="49">
        <v>212.418300653595</v>
      </c>
    </row>
    <row r="1245" spans="1:6" x14ac:dyDescent="0.3">
      <c r="A1245" s="8" t="s">
        <v>2599</v>
      </c>
      <c r="B1245" s="11" t="s">
        <v>752</v>
      </c>
      <c r="C1245" s="42" t="s">
        <v>2584</v>
      </c>
      <c r="D1245" s="17">
        <v>3969</v>
      </c>
      <c r="E1245" s="39">
        <v>34</v>
      </c>
      <c r="F1245" s="49">
        <v>856.63895187704702</v>
      </c>
    </row>
    <row r="1246" spans="1:6" x14ac:dyDescent="0.3">
      <c r="A1246" s="8" t="s">
        <v>2600</v>
      </c>
      <c r="B1246" s="11" t="s">
        <v>754</v>
      </c>
      <c r="C1246" s="42" t="s">
        <v>2584</v>
      </c>
      <c r="D1246" s="17">
        <v>5801</v>
      </c>
      <c r="E1246" s="39">
        <v>25</v>
      </c>
      <c r="F1246" s="49">
        <v>430.96017927943501</v>
      </c>
    </row>
    <row r="1247" spans="1:6" x14ac:dyDescent="0.3">
      <c r="A1247" s="8" t="s">
        <v>2601</v>
      </c>
      <c r="B1247" s="11" t="s">
        <v>756</v>
      </c>
      <c r="C1247" s="42" t="s">
        <v>2584</v>
      </c>
      <c r="D1247" s="17">
        <v>4444</v>
      </c>
      <c r="E1247" s="39">
        <v>14</v>
      </c>
      <c r="F1247" s="49">
        <v>315.03150315031502</v>
      </c>
    </row>
    <row r="1248" spans="1:6" x14ac:dyDescent="0.3">
      <c r="A1248" s="8" t="s">
        <v>2602</v>
      </c>
      <c r="B1248" s="11" t="s">
        <v>2603</v>
      </c>
      <c r="C1248" s="42" t="s">
        <v>2604</v>
      </c>
      <c r="D1248" s="17">
        <v>4826</v>
      </c>
      <c r="E1248" s="39">
        <v>15</v>
      </c>
      <c r="F1248" s="49">
        <v>310.816411106506</v>
      </c>
    </row>
    <row r="1249" spans="1:6" x14ac:dyDescent="0.3">
      <c r="A1249" s="8" t="s">
        <v>2605</v>
      </c>
      <c r="B1249" s="11" t="s">
        <v>2606</v>
      </c>
      <c r="C1249" s="42" t="s">
        <v>2604</v>
      </c>
      <c r="D1249" s="17">
        <v>5099</v>
      </c>
      <c r="E1249" s="39">
        <v>12</v>
      </c>
      <c r="F1249" s="49">
        <v>235.340262796627</v>
      </c>
    </row>
    <row r="1250" spans="1:6" x14ac:dyDescent="0.3">
      <c r="A1250" s="8" t="s">
        <v>2607</v>
      </c>
      <c r="B1250" s="11" t="s">
        <v>2608</v>
      </c>
      <c r="C1250" s="42" t="s">
        <v>2604</v>
      </c>
      <c r="D1250" s="17">
        <v>5361</v>
      </c>
      <c r="E1250" s="39">
        <v>36</v>
      </c>
      <c r="F1250" s="49">
        <v>671.516508114158</v>
      </c>
    </row>
    <row r="1251" spans="1:6" x14ac:dyDescent="0.3">
      <c r="A1251" s="8" t="s">
        <v>2609</v>
      </c>
      <c r="B1251" s="11" t="s">
        <v>2610</v>
      </c>
      <c r="C1251" s="42" t="s">
        <v>2604</v>
      </c>
      <c r="D1251" s="17">
        <v>5150</v>
      </c>
      <c r="E1251" s="39">
        <v>8</v>
      </c>
      <c r="F1251" s="49">
        <v>155.33980582524299</v>
      </c>
    </row>
    <row r="1252" spans="1:6" x14ac:dyDescent="0.3">
      <c r="A1252" s="8" t="s">
        <v>2611</v>
      </c>
      <c r="B1252" s="11" t="s">
        <v>2612</v>
      </c>
      <c r="C1252" s="42" t="s">
        <v>2604</v>
      </c>
      <c r="D1252" s="17">
        <v>5253</v>
      </c>
      <c r="E1252" s="39">
        <v>14</v>
      </c>
      <c r="F1252" s="49">
        <v>266.514372739387</v>
      </c>
    </row>
    <row r="1253" spans="1:6" x14ac:dyDescent="0.3">
      <c r="A1253" s="8" t="s">
        <v>2613</v>
      </c>
      <c r="B1253" s="11" t="s">
        <v>2614</v>
      </c>
      <c r="C1253" s="42" t="s">
        <v>2604</v>
      </c>
      <c r="D1253" s="17">
        <v>5555</v>
      </c>
      <c r="E1253" s="39">
        <v>22</v>
      </c>
      <c r="F1253" s="49">
        <v>396.03960396039599</v>
      </c>
    </row>
    <row r="1254" spans="1:6" x14ac:dyDescent="0.3">
      <c r="A1254" s="8" t="s">
        <v>2615</v>
      </c>
      <c r="B1254" s="11" t="s">
        <v>2616</v>
      </c>
      <c r="C1254" s="42" t="s">
        <v>2604</v>
      </c>
      <c r="D1254" s="17">
        <v>5821</v>
      </c>
      <c r="E1254" s="39">
        <v>5</v>
      </c>
      <c r="F1254" s="49">
        <v>85.895894176258395</v>
      </c>
    </row>
    <row r="1255" spans="1:6" x14ac:dyDescent="0.3">
      <c r="A1255" s="10" t="s">
        <v>2617</v>
      </c>
      <c r="B1255" s="11" t="s">
        <v>2618</v>
      </c>
      <c r="C1255" s="42" t="s">
        <v>2604</v>
      </c>
      <c r="D1255" s="17">
        <v>7202</v>
      </c>
      <c r="E1255" s="38">
        <v>15</v>
      </c>
      <c r="F1255" s="48">
        <v>208.27547903360201</v>
      </c>
    </row>
    <row r="1256" spans="1:6" x14ac:dyDescent="0.3">
      <c r="A1256" s="8" t="s">
        <v>2619</v>
      </c>
      <c r="B1256" s="11" t="s">
        <v>2620</v>
      </c>
      <c r="C1256" s="42" t="s">
        <v>2604</v>
      </c>
      <c r="D1256" s="17">
        <v>3046</v>
      </c>
      <c r="E1256" s="39">
        <v>7</v>
      </c>
      <c r="F1256" s="49">
        <v>229.80958634274501</v>
      </c>
    </row>
    <row r="1257" spans="1:6" x14ac:dyDescent="0.3">
      <c r="A1257" s="8" t="s">
        <v>2621</v>
      </c>
      <c r="B1257" s="11" t="s">
        <v>2622</v>
      </c>
      <c r="C1257" s="42" t="s">
        <v>2604</v>
      </c>
      <c r="D1257" s="17">
        <v>5829</v>
      </c>
      <c r="E1257" s="39">
        <v>21</v>
      </c>
      <c r="F1257" s="49">
        <v>360.26762738034</v>
      </c>
    </row>
    <row r="1258" spans="1:6" x14ac:dyDescent="0.3">
      <c r="A1258" s="8" t="s">
        <v>2623</v>
      </c>
      <c r="B1258" s="11" t="s">
        <v>2624</v>
      </c>
      <c r="C1258" s="42" t="s">
        <v>2604</v>
      </c>
      <c r="D1258" s="17">
        <v>4740</v>
      </c>
      <c r="E1258" s="39">
        <v>5</v>
      </c>
      <c r="F1258" s="49">
        <v>105.48523206751101</v>
      </c>
    </row>
    <row r="1259" spans="1:6" x14ac:dyDescent="0.3">
      <c r="A1259" s="8" t="s">
        <v>2625</v>
      </c>
      <c r="B1259" s="11" t="s">
        <v>2626</v>
      </c>
      <c r="C1259" s="42" t="s">
        <v>2604</v>
      </c>
      <c r="D1259" s="17">
        <v>5458</v>
      </c>
      <c r="E1259" s="39">
        <v>19</v>
      </c>
      <c r="F1259" s="49">
        <v>348.11286185415901</v>
      </c>
    </row>
    <row r="1260" spans="1:6" x14ac:dyDescent="0.3">
      <c r="A1260" s="8" t="s">
        <v>2627</v>
      </c>
      <c r="B1260" s="11" t="s">
        <v>1972</v>
      </c>
      <c r="C1260" s="42" t="s">
        <v>2604</v>
      </c>
      <c r="D1260" s="17">
        <v>4905</v>
      </c>
      <c r="E1260" s="39">
        <v>7</v>
      </c>
      <c r="F1260" s="49">
        <v>142.71151885830801</v>
      </c>
    </row>
    <row r="1261" spans="1:6" x14ac:dyDescent="0.3">
      <c r="A1261" s="8" t="s">
        <v>2628</v>
      </c>
      <c r="B1261" s="11" t="s">
        <v>2629</v>
      </c>
      <c r="C1261" s="42" t="s">
        <v>2604</v>
      </c>
      <c r="D1261" s="17">
        <v>5549</v>
      </c>
      <c r="E1261" s="39">
        <v>6</v>
      </c>
      <c r="F1261" s="49">
        <v>108.127590556857</v>
      </c>
    </row>
    <row r="1262" spans="1:6" x14ac:dyDescent="0.3">
      <c r="A1262" s="8" t="s">
        <v>2630</v>
      </c>
      <c r="B1262" s="11" t="s">
        <v>2631</v>
      </c>
      <c r="C1262" s="42" t="s">
        <v>2604</v>
      </c>
      <c r="D1262" s="17">
        <v>3714</v>
      </c>
      <c r="E1262" s="39">
        <v>7</v>
      </c>
      <c r="F1262" s="49">
        <v>188.47603661820099</v>
      </c>
    </row>
    <row r="1263" spans="1:6" x14ac:dyDescent="0.3">
      <c r="A1263" s="8" t="s">
        <v>2632</v>
      </c>
      <c r="B1263" s="11" t="s">
        <v>2633</v>
      </c>
      <c r="C1263" s="42" t="s">
        <v>2604</v>
      </c>
      <c r="D1263" s="17">
        <v>2875</v>
      </c>
      <c r="E1263" s="39">
        <v>7</v>
      </c>
      <c r="F1263" s="49">
        <v>243.47826086956499</v>
      </c>
    </row>
    <row r="1264" spans="1:6" x14ac:dyDescent="0.3">
      <c r="A1264" s="8" t="s">
        <v>2634</v>
      </c>
      <c r="B1264" s="11" t="s">
        <v>2635</v>
      </c>
      <c r="C1264" s="42" t="s">
        <v>2604</v>
      </c>
      <c r="D1264" s="17">
        <v>5895</v>
      </c>
      <c r="E1264" s="39">
        <v>10</v>
      </c>
      <c r="F1264" s="49">
        <v>169.635284139101</v>
      </c>
    </row>
    <row r="1265" spans="1:6" x14ac:dyDescent="0.3">
      <c r="A1265" s="8" t="s">
        <v>2636</v>
      </c>
      <c r="B1265" s="11" t="s">
        <v>2637</v>
      </c>
      <c r="C1265" s="42" t="s">
        <v>2604</v>
      </c>
      <c r="D1265" s="17">
        <v>2159</v>
      </c>
      <c r="E1265" s="39">
        <v>2</v>
      </c>
      <c r="F1265" s="49">
        <v>92.635479388605802</v>
      </c>
    </row>
    <row r="1266" spans="1:6" x14ac:dyDescent="0.3">
      <c r="A1266" s="8" t="s">
        <v>2638</v>
      </c>
      <c r="B1266" s="11" t="s">
        <v>260</v>
      </c>
      <c r="C1266" s="42" t="s">
        <v>2604</v>
      </c>
      <c r="D1266" s="17">
        <v>5033</v>
      </c>
      <c r="E1266" s="39">
        <v>10</v>
      </c>
      <c r="F1266" s="49">
        <v>198.68865487780599</v>
      </c>
    </row>
    <row r="1267" spans="1:6" x14ac:dyDescent="0.3">
      <c r="A1267" s="8" t="s">
        <v>2639</v>
      </c>
      <c r="B1267" s="11" t="s">
        <v>2640</v>
      </c>
      <c r="C1267" s="42" t="s">
        <v>2604</v>
      </c>
      <c r="D1267" s="17">
        <v>5984</v>
      </c>
      <c r="E1267" s="39">
        <v>39</v>
      </c>
      <c r="F1267" s="49">
        <v>651.73796791443897</v>
      </c>
    </row>
    <row r="1268" spans="1:6" x14ac:dyDescent="0.3">
      <c r="A1268" s="8" t="s">
        <v>2641</v>
      </c>
      <c r="B1268" s="11" t="s">
        <v>2642</v>
      </c>
      <c r="C1268" s="42" t="s">
        <v>2604</v>
      </c>
      <c r="D1268" s="17">
        <v>4817</v>
      </c>
      <c r="E1268" s="39">
        <v>23</v>
      </c>
      <c r="F1268" s="49">
        <v>477.47560722441398</v>
      </c>
    </row>
    <row r="1269" spans="1:6" x14ac:dyDescent="0.3">
      <c r="A1269" s="8" t="s">
        <v>2643</v>
      </c>
      <c r="B1269" s="11" t="s">
        <v>2644</v>
      </c>
      <c r="C1269" s="42" t="s">
        <v>2604</v>
      </c>
      <c r="D1269" s="17">
        <v>5490</v>
      </c>
      <c r="E1269" s="39">
        <v>10</v>
      </c>
      <c r="F1269" s="49">
        <v>182.14936247723099</v>
      </c>
    </row>
    <row r="1270" spans="1:6" x14ac:dyDescent="0.3">
      <c r="A1270" s="8" t="s">
        <v>2645</v>
      </c>
      <c r="B1270" s="11" t="s">
        <v>2646</v>
      </c>
      <c r="C1270" s="42" t="s">
        <v>2604</v>
      </c>
      <c r="D1270" s="17">
        <v>5642</v>
      </c>
      <c r="E1270" s="39">
        <v>12</v>
      </c>
      <c r="F1270" s="49">
        <v>212.69053527118001</v>
      </c>
    </row>
    <row r="1271" spans="1:6" x14ac:dyDescent="0.3">
      <c r="A1271" s="8" t="s">
        <v>2647</v>
      </c>
      <c r="B1271" s="11" t="s">
        <v>2648</v>
      </c>
      <c r="C1271" s="42" t="s">
        <v>2604</v>
      </c>
      <c r="D1271" s="17">
        <v>6310</v>
      </c>
      <c r="E1271" s="39">
        <v>13</v>
      </c>
      <c r="F1271" s="49">
        <v>206.02218700475399</v>
      </c>
    </row>
    <row r="1272" spans="1:6" x14ac:dyDescent="0.3">
      <c r="A1272" s="8" t="s">
        <v>2649</v>
      </c>
      <c r="B1272" s="11" t="s">
        <v>2650</v>
      </c>
      <c r="C1272" s="42" t="s">
        <v>2604</v>
      </c>
      <c r="D1272" s="17">
        <v>7320</v>
      </c>
      <c r="E1272" s="39">
        <v>7</v>
      </c>
      <c r="F1272" s="49">
        <v>95.628415300546493</v>
      </c>
    </row>
    <row r="1273" spans="1:6" x14ac:dyDescent="0.3">
      <c r="A1273" s="8" t="s">
        <v>2651</v>
      </c>
      <c r="B1273" s="11" t="s">
        <v>2652</v>
      </c>
      <c r="C1273" s="42" t="s">
        <v>2604</v>
      </c>
      <c r="D1273" s="17">
        <v>4241</v>
      </c>
      <c r="E1273" s="39">
        <v>7</v>
      </c>
      <c r="F1273" s="49">
        <v>165.05541145956099</v>
      </c>
    </row>
    <row r="1274" spans="1:6" x14ac:dyDescent="0.3">
      <c r="A1274" s="8" t="s">
        <v>2653</v>
      </c>
      <c r="B1274" s="11" t="s">
        <v>2654</v>
      </c>
      <c r="C1274" s="42" t="s">
        <v>2604</v>
      </c>
      <c r="D1274" s="17">
        <v>6173</v>
      </c>
      <c r="E1274" s="39">
        <v>30</v>
      </c>
      <c r="F1274" s="49">
        <v>485.98736432852701</v>
      </c>
    </row>
    <row r="1275" spans="1:6" x14ac:dyDescent="0.3">
      <c r="A1275" s="8" t="s">
        <v>2655</v>
      </c>
      <c r="B1275" s="11" t="s">
        <v>2656</v>
      </c>
      <c r="C1275" s="42" t="s">
        <v>2604</v>
      </c>
      <c r="D1275" s="17">
        <v>5943</v>
      </c>
      <c r="E1275" s="39">
        <v>17</v>
      </c>
      <c r="F1275" s="49">
        <v>286.050816086152</v>
      </c>
    </row>
    <row r="1276" spans="1:6" x14ac:dyDescent="0.3">
      <c r="A1276" s="8" t="s">
        <v>2657</v>
      </c>
      <c r="B1276" s="11" t="s">
        <v>2658</v>
      </c>
      <c r="C1276" s="42" t="s">
        <v>2604</v>
      </c>
      <c r="D1276" s="17">
        <v>3817</v>
      </c>
      <c r="E1276" s="39">
        <v>7</v>
      </c>
      <c r="F1276" s="49">
        <v>183.39009693476601</v>
      </c>
    </row>
    <row r="1277" spans="1:6" x14ac:dyDescent="0.3">
      <c r="A1277" s="8" t="s">
        <v>2659</v>
      </c>
      <c r="B1277" s="11" t="s">
        <v>2660</v>
      </c>
      <c r="C1277" s="42" t="s">
        <v>2604</v>
      </c>
      <c r="D1277" s="17">
        <v>5812</v>
      </c>
      <c r="E1277" s="39">
        <v>9</v>
      </c>
      <c r="F1277" s="49">
        <v>154.85203028217501</v>
      </c>
    </row>
    <row r="1278" spans="1:6" x14ac:dyDescent="0.3">
      <c r="A1278" s="8" t="s">
        <v>2661</v>
      </c>
      <c r="B1278" s="11" t="s">
        <v>2662</v>
      </c>
      <c r="C1278" s="42" t="s">
        <v>2604</v>
      </c>
      <c r="D1278" s="17">
        <v>4217</v>
      </c>
      <c r="E1278" s="39">
        <v>11</v>
      </c>
      <c r="F1278" s="49">
        <v>260.84894474745101</v>
      </c>
    </row>
    <row r="1279" spans="1:6" x14ac:dyDescent="0.3">
      <c r="A1279" s="8" t="s">
        <v>2663</v>
      </c>
      <c r="B1279" s="11" t="s">
        <v>2664</v>
      </c>
      <c r="C1279" s="42" t="s">
        <v>2604</v>
      </c>
      <c r="D1279" s="17">
        <v>3389</v>
      </c>
      <c r="E1279" s="39">
        <v>7</v>
      </c>
      <c r="F1279" s="49">
        <v>206.55060489819999</v>
      </c>
    </row>
    <row r="1280" spans="1:6" x14ac:dyDescent="0.3">
      <c r="A1280" s="8" t="s">
        <v>2665</v>
      </c>
      <c r="B1280" s="11" t="s">
        <v>2666</v>
      </c>
      <c r="C1280" s="42" t="s">
        <v>2604</v>
      </c>
      <c r="D1280" s="17">
        <v>5914</v>
      </c>
      <c r="E1280" s="39">
        <v>9</v>
      </c>
      <c r="F1280" s="49">
        <v>152.18126479540101</v>
      </c>
    </row>
    <row r="1281" spans="1:6" x14ac:dyDescent="0.3">
      <c r="A1281" s="8" t="s">
        <v>2667</v>
      </c>
      <c r="B1281" s="11" t="s">
        <v>2668</v>
      </c>
      <c r="C1281" s="42" t="s">
        <v>2604</v>
      </c>
      <c r="D1281" s="17">
        <v>4564</v>
      </c>
      <c r="E1281" s="39">
        <v>10</v>
      </c>
      <c r="F1281" s="49">
        <v>219.10604732690601</v>
      </c>
    </row>
    <row r="1282" spans="1:6" x14ac:dyDescent="0.3">
      <c r="A1282" s="8" t="s">
        <v>2669</v>
      </c>
      <c r="B1282" s="11" t="s">
        <v>2670</v>
      </c>
      <c r="C1282" s="42" t="s">
        <v>2604</v>
      </c>
      <c r="D1282" s="17">
        <v>5452</v>
      </c>
      <c r="E1282" s="39">
        <v>25</v>
      </c>
      <c r="F1282" s="49">
        <v>458.54732208363902</v>
      </c>
    </row>
    <row r="1283" spans="1:6" x14ac:dyDescent="0.3">
      <c r="A1283" s="8" t="s">
        <v>2671</v>
      </c>
      <c r="B1283" s="11" t="s">
        <v>2672</v>
      </c>
      <c r="C1283" s="42" t="s">
        <v>2604</v>
      </c>
      <c r="D1283" s="17">
        <v>3842</v>
      </c>
      <c r="E1283" s="39">
        <v>5</v>
      </c>
      <c r="F1283" s="49">
        <v>130.14055179594001</v>
      </c>
    </row>
    <row r="1284" spans="1:6" x14ac:dyDescent="0.3">
      <c r="A1284" s="8" t="s">
        <v>2673</v>
      </c>
      <c r="B1284" s="11" t="s">
        <v>2674</v>
      </c>
      <c r="C1284" s="42" t="s">
        <v>2604</v>
      </c>
      <c r="D1284" s="17">
        <v>3183</v>
      </c>
      <c r="E1284" s="39">
        <v>5</v>
      </c>
      <c r="F1284" s="49">
        <v>157.08451146716899</v>
      </c>
    </row>
    <row r="1285" spans="1:6" x14ac:dyDescent="0.3">
      <c r="A1285" s="8"/>
      <c r="B1285" s="11"/>
      <c r="C1285" s="42"/>
      <c r="D1285" s="90"/>
      <c r="E1285" s="39"/>
      <c r="F1285" s="49"/>
    </row>
  </sheetData>
  <hyperlinks>
    <hyperlink ref="A4" location="Contents!A1" display="Back to table of contents" xr:uid="{00000000-0004-0000-0A00-000000000000}"/>
  </hyperlinks>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0"/>
  <sheetViews>
    <sheetView zoomScaleNormal="100" workbookViewId="0"/>
  </sheetViews>
  <sheetFormatPr defaultColWidth="9.33203125" defaultRowHeight="15.6" x14ac:dyDescent="0.3"/>
  <cols>
    <col min="1" max="2" width="16.6640625" style="7" customWidth="1"/>
    <col min="3" max="3" width="19.6640625" style="7" customWidth="1"/>
    <col min="4" max="4" width="19.6640625" style="41" customWidth="1"/>
    <col min="5" max="15" width="19.6640625" style="40" customWidth="1"/>
    <col min="16" max="16" width="19.6640625" style="7" customWidth="1"/>
    <col min="17" max="16384" width="9.33203125" style="7"/>
  </cols>
  <sheetData>
    <row r="1" spans="1:16" s="4" customFormat="1" x14ac:dyDescent="0.3">
      <c r="A1" s="3" t="s">
        <v>2796</v>
      </c>
      <c r="B1" s="3"/>
      <c r="D1" s="35"/>
      <c r="E1" s="13"/>
      <c r="F1" s="13"/>
      <c r="G1" s="13"/>
      <c r="H1" s="13"/>
      <c r="I1" s="13"/>
      <c r="J1" s="13"/>
      <c r="K1" s="13"/>
      <c r="L1" s="13"/>
      <c r="M1" s="13"/>
      <c r="N1" s="13"/>
      <c r="O1" s="13"/>
    </row>
    <row r="2" spans="1:16" s="4" customFormat="1" ht="15" x14ac:dyDescent="0.25">
      <c r="A2" s="5" t="s">
        <v>2850</v>
      </c>
      <c r="B2" s="5"/>
      <c r="D2" s="35"/>
      <c r="E2" s="13"/>
      <c r="F2" s="13"/>
      <c r="G2" s="13"/>
      <c r="H2" s="13"/>
      <c r="I2" s="13"/>
      <c r="J2" s="13"/>
      <c r="K2" s="13"/>
      <c r="L2" s="13"/>
      <c r="M2" s="13"/>
      <c r="N2" s="13"/>
      <c r="O2" s="13"/>
    </row>
    <row r="3" spans="1:16" s="4" customFormat="1" ht="15" x14ac:dyDescent="0.25">
      <c r="A3" s="5" t="s">
        <v>16</v>
      </c>
      <c r="B3" s="5"/>
      <c r="D3" s="35"/>
      <c r="E3" s="13"/>
      <c r="F3" s="13"/>
      <c r="G3" s="13"/>
      <c r="H3" s="13"/>
      <c r="I3" s="13"/>
      <c r="J3" s="13"/>
      <c r="K3" s="13"/>
      <c r="L3" s="13"/>
      <c r="M3" s="13"/>
      <c r="N3" s="13"/>
      <c r="O3" s="13"/>
    </row>
    <row r="4" spans="1:16" s="4" customFormat="1" ht="30" customHeight="1" x14ac:dyDescent="0.25">
      <c r="A4" s="6" t="s">
        <v>20</v>
      </c>
      <c r="B4" s="6"/>
      <c r="D4" s="35"/>
      <c r="E4" s="13"/>
      <c r="F4" s="13"/>
      <c r="G4" s="13"/>
      <c r="H4" s="13"/>
      <c r="I4" s="13"/>
      <c r="J4" s="13"/>
      <c r="K4" s="13"/>
      <c r="L4" s="13"/>
      <c r="M4" s="13"/>
      <c r="N4" s="13"/>
      <c r="O4" s="13"/>
    </row>
    <row r="5" spans="1:16" ht="167.1" customHeight="1" thickBot="1" x14ac:dyDescent="0.35">
      <c r="A5" s="9" t="s">
        <v>2755</v>
      </c>
      <c r="B5" s="9" t="s">
        <v>2756</v>
      </c>
      <c r="C5" s="43" t="s">
        <v>79</v>
      </c>
      <c r="D5" s="43" t="s">
        <v>80</v>
      </c>
      <c r="E5" s="43" t="s">
        <v>81</v>
      </c>
      <c r="F5" s="43" t="s">
        <v>82</v>
      </c>
      <c r="G5" s="43" t="s">
        <v>83</v>
      </c>
      <c r="H5" s="43" t="s">
        <v>84</v>
      </c>
      <c r="I5" s="43" t="s">
        <v>112</v>
      </c>
      <c r="J5" s="43" t="s">
        <v>113</v>
      </c>
      <c r="K5" s="43" t="s">
        <v>75</v>
      </c>
      <c r="L5" s="43" t="s">
        <v>76</v>
      </c>
      <c r="M5" s="43" t="s">
        <v>85</v>
      </c>
      <c r="N5" s="43" t="s">
        <v>86</v>
      </c>
      <c r="O5" s="43" t="s">
        <v>77</v>
      </c>
      <c r="P5" s="43" t="s">
        <v>78</v>
      </c>
    </row>
    <row r="6" spans="1:16" ht="30" customHeight="1" x14ac:dyDescent="0.3">
      <c r="A6" s="10" t="s">
        <v>88</v>
      </c>
      <c r="B6" s="10">
        <v>2020</v>
      </c>
      <c r="C6" s="36">
        <v>189</v>
      </c>
      <c r="D6" s="1">
        <v>174</v>
      </c>
      <c r="E6" s="17">
        <v>108</v>
      </c>
      <c r="F6" s="17">
        <v>91</v>
      </c>
      <c r="G6" s="17">
        <v>0</v>
      </c>
      <c r="H6" s="17" t="s">
        <v>111</v>
      </c>
      <c r="I6" s="17">
        <v>0</v>
      </c>
      <c r="J6" s="17" t="s">
        <v>111</v>
      </c>
      <c r="K6" s="17">
        <v>0</v>
      </c>
      <c r="L6" s="17" t="s">
        <v>111</v>
      </c>
      <c r="M6" s="17">
        <v>0</v>
      </c>
      <c r="N6" s="17" t="s">
        <v>111</v>
      </c>
      <c r="O6" s="17">
        <v>0</v>
      </c>
      <c r="P6" s="1">
        <v>0</v>
      </c>
    </row>
    <row r="7" spans="1:16" ht="16.2" customHeight="1" x14ac:dyDescent="0.3">
      <c r="A7" s="10" t="s">
        <v>89</v>
      </c>
      <c r="B7" s="10">
        <v>2020</v>
      </c>
      <c r="C7" s="37">
        <v>1491</v>
      </c>
      <c r="D7" s="2">
        <v>1441</v>
      </c>
      <c r="E7" s="17">
        <v>1015</v>
      </c>
      <c r="F7" s="17">
        <v>972</v>
      </c>
      <c r="G7" s="17">
        <v>0</v>
      </c>
      <c r="H7" s="17" t="s">
        <v>111</v>
      </c>
      <c r="I7" s="17">
        <v>0</v>
      </c>
      <c r="J7" s="17" t="s">
        <v>111</v>
      </c>
      <c r="K7" s="17">
        <v>0</v>
      </c>
      <c r="L7" s="17" t="s">
        <v>111</v>
      </c>
      <c r="M7" s="17">
        <v>0</v>
      </c>
      <c r="N7" s="17" t="s">
        <v>111</v>
      </c>
      <c r="O7" s="17">
        <v>0</v>
      </c>
      <c r="P7" s="2">
        <v>0</v>
      </c>
    </row>
    <row r="8" spans="1:16" ht="16.2" customHeight="1" x14ac:dyDescent="0.3">
      <c r="A8" s="10" t="s">
        <v>91</v>
      </c>
      <c r="B8" s="10">
        <v>2020</v>
      </c>
      <c r="C8" s="37">
        <v>941</v>
      </c>
      <c r="D8" s="2">
        <v>861</v>
      </c>
      <c r="E8" s="17">
        <v>235</v>
      </c>
      <c r="F8" s="17">
        <v>204</v>
      </c>
      <c r="G8" s="17">
        <v>0</v>
      </c>
      <c r="H8" s="17" t="s">
        <v>111</v>
      </c>
      <c r="I8" s="17">
        <v>0</v>
      </c>
      <c r="J8" s="17" t="s">
        <v>111</v>
      </c>
      <c r="K8" s="17">
        <v>0</v>
      </c>
      <c r="L8" s="17" t="s">
        <v>111</v>
      </c>
      <c r="M8" s="17">
        <v>0</v>
      </c>
      <c r="N8" s="17" t="s">
        <v>111</v>
      </c>
      <c r="O8" s="17">
        <v>0</v>
      </c>
      <c r="P8" s="2">
        <v>0</v>
      </c>
    </row>
    <row r="9" spans="1:16" ht="16.2" customHeight="1" x14ac:dyDescent="0.3">
      <c r="A9" s="10" t="s">
        <v>92</v>
      </c>
      <c r="B9" s="10">
        <v>2020</v>
      </c>
      <c r="C9" s="37">
        <v>164</v>
      </c>
      <c r="D9" s="2">
        <v>120</v>
      </c>
      <c r="E9" s="17">
        <v>33</v>
      </c>
      <c r="F9" s="17">
        <v>31</v>
      </c>
      <c r="G9" s="17">
        <v>0</v>
      </c>
      <c r="H9" s="17" t="s">
        <v>111</v>
      </c>
      <c r="I9" s="17">
        <v>1</v>
      </c>
      <c r="J9" s="17" t="s">
        <v>111</v>
      </c>
      <c r="K9" s="17">
        <v>0</v>
      </c>
      <c r="L9" s="17" t="s">
        <v>111</v>
      </c>
      <c r="M9" s="17">
        <v>0</v>
      </c>
      <c r="N9" s="17" t="s">
        <v>111</v>
      </c>
      <c r="O9" s="17">
        <v>0</v>
      </c>
      <c r="P9" s="2">
        <v>0</v>
      </c>
    </row>
    <row r="10" spans="1:16" ht="16.2" customHeight="1" x14ac:dyDescent="0.3">
      <c r="A10" s="10" t="s">
        <v>93</v>
      </c>
      <c r="B10" s="10">
        <v>2020</v>
      </c>
      <c r="C10" s="37">
        <v>29</v>
      </c>
      <c r="D10" s="2">
        <v>9</v>
      </c>
      <c r="E10" s="17">
        <v>8</v>
      </c>
      <c r="F10" s="17">
        <v>7</v>
      </c>
      <c r="G10" s="17">
        <v>0</v>
      </c>
      <c r="H10" s="17" t="s">
        <v>111</v>
      </c>
      <c r="I10" s="17">
        <v>1</v>
      </c>
      <c r="J10" s="17" t="s">
        <v>111</v>
      </c>
      <c r="K10" s="17">
        <v>0</v>
      </c>
      <c r="L10" s="17" t="s">
        <v>111</v>
      </c>
      <c r="M10" s="17">
        <v>0</v>
      </c>
      <c r="N10" s="17" t="s">
        <v>111</v>
      </c>
      <c r="O10" s="17">
        <v>0</v>
      </c>
      <c r="P10" s="2">
        <v>0</v>
      </c>
    </row>
    <row r="11" spans="1:16" ht="16.2" customHeight="1" x14ac:dyDescent="0.3">
      <c r="A11" s="10" t="s">
        <v>94</v>
      </c>
      <c r="B11" s="10">
        <v>2020</v>
      </c>
      <c r="C11" s="37">
        <v>16</v>
      </c>
      <c r="D11" s="2">
        <v>7</v>
      </c>
      <c r="E11" s="17">
        <v>3</v>
      </c>
      <c r="F11" s="17">
        <v>2</v>
      </c>
      <c r="G11" s="17">
        <v>0</v>
      </c>
      <c r="H11" s="17" t="s">
        <v>111</v>
      </c>
      <c r="I11" s="17">
        <v>0</v>
      </c>
      <c r="J11" s="17" t="s">
        <v>111</v>
      </c>
      <c r="K11" s="17">
        <v>0</v>
      </c>
      <c r="L11" s="17" t="s">
        <v>111</v>
      </c>
      <c r="M11" s="17">
        <v>0</v>
      </c>
      <c r="N11" s="17" t="s">
        <v>111</v>
      </c>
      <c r="O11" s="17">
        <v>0</v>
      </c>
      <c r="P11" s="2">
        <v>0</v>
      </c>
    </row>
    <row r="12" spans="1:16" ht="16.2" customHeight="1" x14ac:dyDescent="0.3">
      <c r="A12" s="10" t="s">
        <v>95</v>
      </c>
      <c r="B12" s="10">
        <v>2020</v>
      </c>
      <c r="C12" s="37">
        <v>41</v>
      </c>
      <c r="D12" s="2">
        <v>34</v>
      </c>
      <c r="E12" s="17">
        <v>2</v>
      </c>
      <c r="F12" s="17">
        <v>1</v>
      </c>
      <c r="G12" s="17">
        <v>0</v>
      </c>
      <c r="H12" s="17" t="s">
        <v>111</v>
      </c>
      <c r="I12" s="17">
        <v>1</v>
      </c>
      <c r="J12" s="17" t="s">
        <v>111</v>
      </c>
      <c r="K12" s="17">
        <v>0</v>
      </c>
      <c r="L12" s="17" t="s">
        <v>111</v>
      </c>
      <c r="M12" s="17">
        <v>0</v>
      </c>
      <c r="N12" s="17" t="s">
        <v>111</v>
      </c>
      <c r="O12" s="17">
        <v>0</v>
      </c>
      <c r="P12" s="2">
        <v>0</v>
      </c>
    </row>
    <row r="13" spans="1:16" ht="16.2" customHeight="1" x14ac:dyDescent="0.3">
      <c r="A13" s="10" t="s">
        <v>96</v>
      </c>
      <c r="B13" s="10">
        <v>2020</v>
      </c>
      <c r="C13" s="37">
        <v>459</v>
      </c>
      <c r="D13" s="2">
        <v>417</v>
      </c>
      <c r="E13" s="17">
        <v>28</v>
      </c>
      <c r="F13" s="17">
        <v>23</v>
      </c>
      <c r="G13" s="17">
        <v>0</v>
      </c>
      <c r="H13" s="17" t="s">
        <v>111</v>
      </c>
      <c r="I13" s="17">
        <v>1</v>
      </c>
      <c r="J13" s="17" t="s">
        <v>111</v>
      </c>
      <c r="K13" s="17">
        <v>0</v>
      </c>
      <c r="L13" s="17" t="s">
        <v>111</v>
      </c>
      <c r="M13" s="17">
        <v>0</v>
      </c>
      <c r="N13" s="17" t="s">
        <v>111</v>
      </c>
      <c r="O13" s="17">
        <v>0</v>
      </c>
      <c r="P13" s="2">
        <v>0</v>
      </c>
    </row>
    <row r="14" spans="1:16" ht="16.2" customHeight="1" x14ac:dyDescent="0.3">
      <c r="A14" s="10" t="s">
        <v>97</v>
      </c>
      <c r="B14" s="10">
        <v>2020</v>
      </c>
      <c r="C14" s="37">
        <v>1034</v>
      </c>
      <c r="D14" s="2">
        <v>898</v>
      </c>
      <c r="E14" s="17">
        <v>42</v>
      </c>
      <c r="F14" s="17">
        <v>36</v>
      </c>
      <c r="G14" s="17">
        <v>0</v>
      </c>
      <c r="H14" s="17" t="s">
        <v>111</v>
      </c>
      <c r="I14" s="17">
        <v>0</v>
      </c>
      <c r="J14" s="17" t="s">
        <v>111</v>
      </c>
      <c r="K14" s="17">
        <v>0</v>
      </c>
      <c r="L14" s="17" t="s">
        <v>111</v>
      </c>
      <c r="M14" s="17">
        <v>0</v>
      </c>
      <c r="N14" s="17" t="s">
        <v>111</v>
      </c>
      <c r="O14" s="17">
        <v>0</v>
      </c>
      <c r="P14" s="2">
        <v>0</v>
      </c>
    </row>
    <row r="15" spans="1:16" ht="16.2" customHeight="1" x14ac:dyDescent="0.3">
      <c r="A15" s="10" t="s">
        <v>98</v>
      </c>
      <c r="B15" s="10">
        <v>2020</v>
      </c>
      <c r="C15" s="37">
        <v>984</v>
      </c>
      <c r="D15" s="2">
        <v>819</v>
      </c>
      <c r="E15" s="17">
        <v>31</v>
      </c>
      <c r="F15" s="17">
        <v>29</v>
      </c>
      <c r="G15" s="17">
        <v>0</v>
      </c>
      <c r="H15" s="17" t="s">
        <v>111</v>
      </c>
      <c r="I15" s="17">
        <v>1</v>
      </c>
      <c r="J15" s="17" t="s">
        <v>111</v>
      </c>
      <c r="K15" s="17">
        <v>0</v>
      </c>
      <c r="L15" s="17" t="s">
        <v>111</v>
      </c>
      <c r="M15" s="17">
        <v>0</v>
      </c>
      <c r="N15" s="17" t="s">
        <v>111</v>
      </c>
      <c r="O15" s="17">
        <v>0</v>
      </c>
      <c r="P15" s="2">
        <v>0</v>
      </c>
    </row>
    <row r="16" spans="1:16" ht="16.2" customHeight="1" x14ac:dyDescent="0.3">
      <c r="A16" s="10" t="s">
        <v>99</v>
      </c>
      <c r="B16" s="10">
        <v>2021</v>
      </c>
      <c r="C16" s="37">
        <v>1728</v>
      </c>
      <c r="D16" s="2">
        <v>1516</v>
      </c>
      <c r="E16" s="17">
        <v>44</v>
      </c>
      <c r="F16" s="17">
        <v>35</v>
      </c>
      <c r="G16" s="17">
        <v>0</v>
      </c>
      <c r="H16" s="17" t="s">
        <v>111</v>
      </c>
      <c r="I16" s="17">
        <v>6</v>
      </c>
      <c r="J16" s="17" t="s">
        <v>111</v>
      </c>
      <c r="K16" s="17">
        <v>0</v>
      </c>
      <c r="L16" s="17" t="s">
        <v>111</v>
      </c>
      <c r="M16" s="17">
        <v>0</v>
      </c>
      <c r="N16" s="17" t="s">
        <v>111</v>
      </c>
      <c r="O16" s="17">
        <v>0</v>
      </c>
      <c r="P16" s="2">
        <v>0</v>
      </c>
    </row>
    <row r="17" spans="1:16" ht="16.2" customHeight="1" x14ac:dyDescent="0.3">
      <c r="A17" s="10" t="s">
        <v>100</v>
      </c>
      <c r="B17" s="10">
        <v>2021</v>
      </c>
      <c r="C17" s="37">
        <v>1059</v>
      </c>
      <c r="D17" s="2">
        <v>883</v>
      </c>
      <c r="E17" s="17">
        <v>12</v>
      </c>
      <c r="F17" s="17">
        <v>9</v>
      </c>
      <c r="G17" s="17">
        <v>0</v>
      </c>
      <c r="H17" s="17" t="s">
        <v>111</v>
      </c>
      <c r="I17" s="17">
        <v>2</v>
      </c>
      <c r="J17" s="17" t="s">
        <v>111</v>
      </c>
      <c r="K17" s="17">
        <v>0</v>
      </c>
      <c r="L17" s="17" t="s">
        <v>111</v>
      </c>
      <c r="M17" s="17">
        <v>0</v>
      </c>
      <c r="N17" s="17" t="s">
        <v>111</v>
      </c>
      <c r="O17" s="17">
        <v>0</v>
      </c>
      <c r="P17" s="2">
        <v>0</v>
      </c>
    </row>
    <row r="18" spans="1:16" ht="16.2" customHeight="1" x14ac:dyDescent="0.3">
      <c r="A18" s="10" t="s">
        <v>88</v>
      </c>
      <c r="B18" s="10">
        <v>2021</v>
      </c>
      <c r="C18" s="37">
        <v>321</v>
      </c>
      <c r="D18" s="2">
        <v>238</v>
      </c>
      <c r="E18" s="17">
        <v>3</v>
      </c>
      <c r="F18" s="17">
        <v>3</v>
      </c>
      <c r="G18" s="17">
        <v>0</v>
      </c>
      <c r="H18" s="17" t="s">
        <v>111</v>
      </c>
      <c r="I18" s="17">
        <v>3</v>
      </c>
      <c r="J18" s="17" t="s">
        <v>111</v>
      </c>
      <c r="K18" s="17">
        <v>0</v>
      </c>
      <c r="L18" s="17" t="s">
        <v>111</v>
      </c>
      <c r="M18" s="17">
        <v>0</v>
      </c>
      <c r="N18" s="17" t="s">
        <v>111</v>
      </c>
      <c r="O18" s="17">
        <v>2</v>
      </c>
      <c r="P18" s="2">
        <v>2</v>
      </c>
    </row>
    <row r="19" spans="1:16" ht="16.2" customHeight="1" x14ac:dyDescent="0.3">
      <c r="A19" s="10" t="s">
        <v>89</v>
      </c>
      <c r="B19" s="10">
        <v>2021</v>
      </c>
      <c r="C19" s="37">
        <v>87</v>
      </c>
      <c r="D19" s="17">
        <v>54</v>
      </c>
      <c r="E19" s="17">
        <v>1</v>
      </c>
      <c r="F19" s="17">
        <v>1</v>
      </c>
      <c r="G19" s="17">
        <v>0</v>
      </c>
      <c r="H19" s="17" t="s">
        <v>111</v>
      </c>
      <c r="I19" s="17">
        <v>4</v>
      </c>
      <c r="J19" s="17" t="s">
        <v>111</v>
      </c>
      <c r="K19" s="17">
        <v>0</v>
      </c>
      <c r="L19" s="17" t="s">
        <v>111</v>
      </c>
      <c r="M19" s="17">
        <v>0</v>
      </c>
      <c r="N19" s="17" t="s">
        <v>111</v>
      </c>
      <c r="O19" s="17">
        <v>5</v>
      </c>
      <c r="P19" s="17">
        <v>4</v>
      </c>
    </row>
    <row r="20" spans="1:16" ht="16.2" customHeight="1" x14ac:dyDescent="0.3">
      <c r="A20" s="10" t="s">
        <v>91</v>
      </c>
      <c r="B20" s="10">
        <v>2021</v>
      </c>
      <c r="C20" s="37">
        <v>25</v>
      </c>
      <c r="D20" s="14">
        <v>17</v>
      </c>
      <c r="E20" s="17">
        <v>1</v>
      </c>
      <c r="F20" s="17">
        <v>1</v>
      </c>
      <c r="G20" s="17">
        <v>0</v>
      </c>
      <c r="H20" s="17" t="s">
        <v>111</v>
      </c>
      <c r="I20" s="17">
        <v>2</v>
      </c>
      <c r="J20" s="17" t="s">
        <v>111</v>
      </c>
      <c r="K20" s="17">
        <v>0</v>
      </c>
      <c r="L20" s="17" t="s">
        <v>111</v>
      </c>
      <c r="M20" s="17">
        <v>0</v>
      </c>
      <c r="N20" s="17" t="s">
        <v>111</v>
      </c>
      <c r="O20" s="17">
        <v>1</v>
      </c>
      <c r="P20" s="14">
        <v>1</v>
      </c>
    </row>
    <row r="21" spans="1:16" ht="16.2" customHeight="1" x14ac:dyDescent="0.3">
      <c r="A21" s="10" t="s">
        <v>92</v>
      </c>
      <c r="B21" s="10">
        <v>2021</v>
      </c>
      <c r="C21" s="37">
        <v>58</v>
      </c>
      <c r="D21" s="14">
        <v>49</v>
      </c>
      <c r="E21" s="17">
        <v>4</v>
      </c>
      <c r="F21" s="17">
        <v>4</v>
      </c>
      <c r="G21" s="17">
        <v>0</v>
      </c>
      <c r="H21" s="17" t="s">
        <v>111</v>
      </c>
      <c r="I21" s="17">
        <v>4</v>
      </c>
      <c r="J21" s="17" t="s">
        <v>111</v>
      </c>
      <c r="K21" s="17">
        <v>0</v>
      </c>
      <c r="L21" s="17" t="s">
        <v>111</v>
      </c>
      <c r="M21" s="17">
        <v>0</v>
      </c>
      <c r="N21" s="17" t="s">
        <v>111</v>
      </c>
      <c r="O21" s="17">
        <v>1</v>
      </c>
      <c r="P21" s="14">
        <v>1</v>
      </c>
    </row>
    <row r="22" spans="1:16" ht="16.2" customHeight="1" x14ac:dyDescent="0.3">
      <c r="A22" s="10" t="s">
        <v>93</v>
      </c>
      <c r="B22" s="10">
        <v>2021</v>
      </c>
      <c r="C22" s="37">
        <v>205</v>
      </c>
      <c r="D22" s="14">
        <v>172</v>
      </c>
      <c r="E22" s="17">
        <v>3</v>
      </c>
      <c r="F22" s="17">
        <v>3</v>
      </c>
      <c r="G22" s="17">
        <v>0</v>
      </c>
      <c r="H22" s="17" t="s">
        <v>111</v>
      </c>
      <c r="I22" s="17">
        <v>1</v>
      </c>
      <c r="J22" s="17" t="s">
        <v>111</v>
      </c>
      <c r="K22" s="17">
        <v>0</v>
      </c>
      <c r="L22" s="17" t="s">
        <v>111</v>
      </c>
      <c r="M22" s="17">
        <v>0</v>
      </c>
      <c r="N22" s="17" t="s">
        <v>111</v>
      </c>
      <c r="O22" s="17">
        <v>0</v>
      </c>
      <c r="P22" s="14">
        <v>0</v>
      </c>
    </row>
    <row r="23" spans="1:16" ht="16.2" customHeight="1" x14ac:dyDescent="0.3">
      <c r="A23" s="10" t="s">
        <v>94</v>
      </c>
      <c r="B23" s="10">
        <v>2021</v>
      </c>
      <c r="C23" s="38">
        <v>209</v>
      </c>
      <c r="D23" s="14">
        <v>175</v>
      </c>
      <c r="E23" s="17">
        <v>5</v>
      </c>
      <c r="F23" s="17">
        <v>4</v>
      </c>
      <c r="G23" s="17">
        <v>0</v>
      </c>
      <c r="H23" s="17" t="s">
        <v>111</v>
      </c>
      <c r="I23" s="17">
        <v>0</v>
      </c>
      <c r="J23" s="17" t="s">
        <v>111</v>
      </c>
      <c r="K23" s="17">
        <v>0</v>
      </c>
      <c r="L23" s="17" t="s">
        <v>111</v>
      </c>
      <c r="M23" s="17">
        <v>0</v>
      </c>
      <c r="N23" s="17" t="s">
        <v>111</v>
      </c>
      <c r="O23" s="17">
        <v>1</v>
      </c>
      <c r="P23" s="14">
        <v>1</v>
      </c>
    </row>
    <row r="24" spans="1:16" ht="16.2" customHeight="1" x14ac:dyDescent="0.3">
      <c r="A24" s="10" t="s">
        <v>95</v>
      </c>
      <c r="B24" s="10">
        <v>2021</v>
      </c>
      <c r="C24" s="38">
        <v>580</v>
      </c>
      <c r="D24" s="14">
        <v>494</v>
      </c>
      <c r="E24" s="17">
        <v>8</v>
      </c>
      <c r="F24" s="17">
        <v>7</v>
      </c>
      <c r="G24" s="17">
        <v>0</v>
      </c>
      <c r="H24" s="17" t="s">
        <v>111</v>
      </c>
      <c r="I24" s="17">
        <v>0</v>
      </c>
      <c r="J24" s="17" t="s">
        <v>111</v>
      </c>
      <c r="K24" s="17">
        <v>0</v>
      </c>
      <c r="L24" s="17" t="s">
        <v>111</v>
      </c>
      <c r="M24" s="17">
        <v>0</v>
      </c>
      <c r="N24" s="17" t="s">
        <v>111</v>
      </c>
      <c r="O24" s="17">
        <v>0</v>
      </c>
      <c r="P24" s="14">
        <v>0</v>
      </c>
    </row>
    <row r="25" spans="1:16" ht="16.2" customHeight="1" x14ac:dyDescent="0.3">
      <c r="A25" s="10" t="s">
        <v>96</v>
      </c>
      <c r="B25" s="10">
        <v>2021</v>
      </c>
      <c r="C25" s="38">
        <v>584</v>
      </c>
      <c r="D25" s="14">
        <v>494</v>
      </c>
      <c r="E25" s="17">
        <v>5</v>
      </c>
      <c r="F25" s="17">
        <v>5</v>
      </c>
      <c r="G25" s="17">
        <v>0</v>
      </c>
      <c r="H25" s="17" t="s">
        <v>111</v>
      </c>
      <c r="I25" s="17">
        <v>4</v>
      </c>
      <c r="J25" s="17" t="s">
        <v>111</v>
      </c>
      <c r="K25" s="17">
        <v>0</v>
      </c>
      <c r="L25" s="17" t="s">
        <v>111</v>
      </c>
      <c r="M25" s="17">
        <v>0</v>
      </c>
      <c r="N25" s="17" t="s">
        <v>111</v>
      </c>
      <c r="O25" s="17">
        <v>0</v>
      </c>
      <c r="P25" s="14">
        <v>0</v>
      </c>
    </row>
    <row r="26" spans="1:16" ht="16.2" customHeight="1" x14ac:dyDescent="0.3">
      <c r="A26" s="10" t="s">
        <v>97</v>
      </c>
      <c r="B26" s="10">
        <v>2021</v>
      </c>
      <c r="C26" s="38">
        <v>442</v>
      </c>
      <c r="D26" s="14">
        <v>338</v>
      </c>
      <c r="E26" s="17">
        <v>1</v>
      </c>
      <c r="F26" s="17">
        <v>1</v>
      </c>
      <c r="G26" s="17">
        <v>0</v>
      </c>
      <c r="H26" s="17" t="s">
        <v>111</v>
      </c>
      <c r="I26" s="17">
        <v>1</v>
      </c>
      <c r="J26" s="17" t="s">
        <v>111</v>
      </c>
      <c r="K26" s="17">
        <v>0</v>
      </c>
      <c r="L26" s="17" t="s">
        <v>111</v>
      </c>
      <c r="M26" s="17">
        <v>0</v>
      </c>
      <c r="N26" s="17" t="s">
        <v>111</v>
      </c>
      <c r="O26" s="17">
        <v>1</v>
      </c>
      <c r="P26" s="14">
        <v>0</v>
      </c>
    </row>
    <row r="27" spans="1:16" ht="16.2" customHeight="1" x14ac:dyDescent="0.3">
      <c r="A27" s="10" t="s">
        <v>98</v>
      </c>
      <c r="B27" s="10">
        <v>2021</v>
      </c>
      <c r="C27" s="39">
        <v>312</v>
      </c>
      <c r="D27" s="14">
        <v>239</v>
      </c>
      <c r="E27" s="17">
        <v>3</v>
      </c>
      <c r="F27" s="17">
        <v>3</v>
      </c>
      <c r="G27" s="17">
        <v>0</v>
      </c>
      <c r="H27" s="17" t="s">
        <v>111</v>
      </c>
      <c r="I27" s="17">
        <v>1</v>
      </c>
      <c r="J27" s="17" t="s">
        <v>111</v>
      </c>
      <c r="K27" s="17">
        <v>0</v>
      </c>
      <c r="L27" s="17" t="s">
        <v>111</v>
      </c>
      <c r="M27" s="17">
        <v>0</v>
      </c>
      <c r="N27" s="17" t="s">
        <v>111</v>
      </c>
      <c r="O27" s="17">
        <v>0</v>
      </c>
      <c r="P27" s="14">
        <v>0</v>
      </c>
    </row>
    <row r="28" spans="1:16" ht="16.2" customHeight="1" x14ac:dyDescent="0.3">
      <c r="A28" s="10" t="s">
        <v>99</v>
      </c>
      <c r="B28" s="10">
        <v>2022</v>
      </c>
      <c r="C28" s="38">
        <v>521</v>
      </c>
      <c r="D28" s="14">
        <v>345</v>
      </c>
      <c r="E28" s="17">
        <v>10</v>
      </c>
      <c r="F28" s="17">
        <v>8</v>
      </c>
      <c r="G28" s="17">
        <v>0</v>
      </c>
      <c r="H28" s="17" t="s">
        <v>111</v>
      </c>
      <c r="I28" s="17">
        <v>0</v>
      </c>
      <c r="J28" s="17" t="s">
        <v>111</v>
      </c>
      <c r="K28" s="17">
        <v>0</v>
      </c>
      <c r="L28" s="17" t="s">
        <v>111</v>
      </c>
      <c r="M28" s="17">
        <v>0</v>
      </c>
      <c r="N28" s="17" t="s">
        <v>111</v>
      </c>
      <c r="O28" s="17">
        <v>0</v>
      </c>
      <c r="P28" s="14">
        <v>0</v>
      </c>
    </row>
    <row r="29" spans="1:16" x14ac:dyDescent="0.3">
      <c r="A29" s="95" t="s">
        <v>100</v>
      </c>
      <c r="B29" s="95">
        <v>2022</v>
      </c>
      <c r="C29" s="102">
        <v>337</v>
      </c>
      <c r="D29" s="100">
        <v>192</v>
      </c>
      <c r="E29" s="103">
        <v>3</v>
      </c>
      <c r="F29" s="103">
        <v>2</v>
      </c>
      <c r="G29" s="103">
        <v>0</v>
      </c>
      <c r="H29" s="103" t="s">
        <v>111</v>
      </c>
      <c r="I29" s="103">
        <v>0</v>
      </c>
      <c r="J29" s="103" t="s">
        <v>111</v>
      </c>
      <c r="K29" s="103">
        <v>0</v>
      </c>
      <c r="L29" s="17" t="s">
        <v>111</v>
      </c>
      <c r="M29" s="103">
        <v>0</v>
      </c>
      <c r="N29" s="103" t="s">
        <v>111</v>
      </c>
      <c r="O29" s="103">
        <v>0</v>
      </c>
      <c r="P29" s="100">
        <v>0</v>
      </c>
    </row>
    <row r="30" spans="1:16" x14ac:dyDescent="0.3">
      <c r="A30" s="8" t="s">
        <v>88</v>
      </c>
      <c r="B30" s="8">
        <v>2022</v>
      </c>
      <c r="C30" s="102">
        <v>675</v>
      </c>
      <c r="D30" s="100">
        <v>396</v>
      </c>
      <c r="E30" s="103">
        <v>1</v>
      </c>
      <c r="F30" s="103">
        <v>1</v>
      </c>
      <c r="G30" s="103">
        <v>0</v>
      </c>
      <c r="H30" s="103" t="s">
        <v>111</v>
      </c>
      <c r="I30" s="103">
        <v>0</v>
      </c>
      <c r="J30" s="103" t="s">
        <v>111</v>
      </c>
      <c r="K30" s="103">
        <v>0</v>
      </c>
      <c r="L30" s="17" t="s">
        <v>111</v>
      </c>
      <c r="M30" s="103">
        <v>0</v>
      </c>
      <c r="N30" s="103" t="s">
        <v>111</v>
      </c>
      <c r="O30" s="103">
        <v>0</v>
      </c>
      <c r="P30" s="100">
        <v>0</v>
      </c>
    </row>
    <row r="31" spans="1:16" x14ac:dyDescent="0.3">
      <c r="A31" s="95" t="s">
        <v>89</v>
      </c>
      <c r="B31" s="95">
        <v>2022</v>
      </c>
      <c r="C31" s="102">
        <v>498</v>
      </c>
      <c r="D31" s="100">
        <v>280</v>
      </c>
      <c r="E31" s="103">
        <v>0</v>
      </c>
      <c r="F31" s="103">
        <v>0</v>
      </c>
      <c r="G31" s="103">
        <v>0</v>
      </c>
      <c r="H31" s="103" t="s">
        <v>111</v>
      </c>
      <c r="I31" s="103">
        <v>1</v>
      </c>
      <c r="J31" s="103" t="s">
        <v>111</v>
      </c>
      <c r="K31" s="103">
        <v>0</v>
      </c>
      <c r="L31" s="103" t="s">
        <v>111</v>
      </c>
      <c r="M31" s="103">
        <v>0</v>
      </c>
      <c r="N31" s="103" t="s">
        <v>111</v>
      </c>
      <c r="O31" s="103">
        <v>0</v>
      </c>
      <c r="P31" s="100">
        <v>0</v>
      </c>
    </row>
    <row r="32" spans="1:16" x14ac:dyDescent="0.3">
      <c r="A32" s="95" t="s">
        <v>91</v>
      </c>
      <c r="B32" s="95">
        <v>2022</v>
      </c>
      <c r="C32" s="102">
        <v>215</v>
      </c>
      <c r="D32" s="100">
        <v>116</v>
      </c>
      <c r="E32" s="103">
        <v>0</v>
      </c>
      <c r="F32" s="103">
        <v>0</v>
      </c>
      <c r="G32" s="103">
        <v>0</v>
      </c>
      <c r="H32" s="103" t="s">
        <v>111</v>
      </c>
      <c r="I32" s="103">
        <v>3</v>
      </c>
      <c r="J32" s="103" t="s">
        <v>111</v>
      </c>
      <c r="K32" s="103">
        <v>0</v>
      </c>
      <c r="L32" s="103" t="s">
        <v>111</v>
      </c>
      <c r="M32" s="103">
        <v>0</v>
      </c>
      <c r="N32" s="103" t="s">
        <v>111</v>
      </c>
      <c r="O32" s="103">
        <v>0</v>
      </c>
      <c r="P32" s="100">
        <v>0</v>
      </c>
    </row>
    <row r="33" spans="1:16" x14ac:dyDescent="0.3">
      <c r="A33" s="95" t="s">
        <v>92</v>
      </c>
      <c r="B33" s="95">
        <v>2022</v>
      </c>
      <c r="C33" s="102">
        <v>215</v>
      </c>
      <c r="D33" s="100">
        <v>134</v>
      </c>
      <c r="E33" s="103">
        <v>1</v>
      </c>
      <c r="F33" s="103">
        <v>1</v>
      </c>
      <c r="G33" s="103">
        <v>0</v>
      </c>
      <c r="H33" s="103" t="s">
        <v>111</v>
      </c>
      <c r="I33" s="103">
        <v>1</v>
      </c>
      <c r="J33" s="103" t="s">
        <v>111</v>
      </c>
      <c r="K33" s="103">
        <v>0</v>
      </c>
      <c r="L33" s="103" t="s">
        <v>111</v>
      </c>
      <c r="M33" s="103">
        <v>0</v>
      </c>
      <c r="N33" s="103" t="s">
        <v>111</v>
      </c>
      <c r="O33" s="103">
        <v>0</v>
      </c>
      <c r="P33" s="100">
        <v>0</v>
      </c>
    </row>
    <row r="34" spans="1:16" x14ac:dyDescent="0.3">
      <c r="A34" s="95" t="s">
        <v>93</v>
      </c>
      <c r="B34" s="95">
        <v>2022</v>
      </c>
      <c r="C34" s="102">
        <v>364</v>
      </c>
      <c r="D34" s="100">
        <v>199</v>
      </c>
      <c r="E34" s="103">
        <v>0</v>
      </c>
      <c r="F34" s="103">
        <v>0</v>
      </c>
      <c r="G34" s="103">
        <v>0</v>
      </c>
      <c r="H34" s="103" t="s">
        <v>111</v>
      </c>
      <c r="I34" s="103">
        <v>3</v>
      </c>
      <c r="J34" s="103" t="s">
        <v>111</v>
      </c>
      <c r="K34" s="103">
        <v>0</v>
      </c>
      <c r="L34" s="103" t="s">
        <v>111</v>
      </c>
      <c r="M34" s="103">
        <v>0</v>
      </c>
      <c r="N34" s="103" t="s">
        <v>111</v>
      </c>
      <c r="O34" s="103">
        <v>2</v>
      </c>
      <c r="P34" s="100">
        <v>0</v>
      </c>
    </row>
    <row r="35" spans="1:16" x14ac:dyDescent="0.3">
      <c r="A35" s="155" t="s">
        <v>94</v>
      </c>
      <c r="B35" s="155">
        <v>2022</v>
      </c>
      <c r="C35" s="159">
        <v>211</v>
      </c>
      <c r="D35" s="160">
        <v>100</v>
      </c>
      <c r="E35" s="161">
        <v>0</v>
      </c>
      <c r="F35" s="161">
        <v>0</v>
      </c>
      <c r="G35" s="161">
        <v>0</v>
      </c>
      <c r="H35" s="161" t="s">
        <v>111</v>
      </c>
      <c r="I35" s="161">
        <v>2</v>
      </c>
      <c r="J35" s="161" t="s">
        <v>111</v>
      </c>
      <c r="K35" s="161">
        <v>0</v>
      </c>
      <c r="L35" s="161" t="s">
        <v>111</v>
      </c>
      <c r="M35" s="161">
        <v>0</v>
      </c>
      <c r="N35" s="161" t="s">
        <v>111</v>
      </c>
      <c r="O35" s="161">
        <v>0</v>
      </c>
      <c r="P35" s="160">
        <v>0</v>
      </c>
    </row>
    <row r="36" spans="1:16" x14ac:dyDescent="0.3">
      <c r="A36" s="155" t="s">
        <v>95</v>
      </c>
      <c r="B36" s="155">
        <v>2022</v>
      </c>
      <c r="C36" s="159">
        <v>169</v>
      </c>
      <c r="D36" s="160">
        <v>78</v>
      </c>
      <c r="E36" s="161">
        <v>0</v>
      </c>
      <c r="F36" s="161">
        <v>0</v>
      </c>
      <c r="G36" s="161">
        <v>0</v>
      </c>
      <c r="H36" s="161" t="s">
        <v>111</v>
      </c>
      <c r="I36" s="161">
        <v>3</v>
      </c>
      <c r="J36" s="161" t="s">
        <v>111</v>
      </c>
      <c r="K36" s="161">
        <v>0</v>
      </c>
      <c r="L36" s="161" t="s">
        <v>111</v>
      </c>
      <c r="M36" s="161">
        <v>0</v>
      </c>
      <c r="N36" s="161" t="s">
        <v>111</v>
      </c>
      <c r="O36" s="161">
        <v>0</v>
      </c>
      <c r="P36" s="160">
        <v>0</v>
      </c>
    </row>
    <row r="37" spans="1:16" x14ac:dyDescent="0.3">
      <c r="A37" s="155" t="s">
        <v>96</v>
      </c>
      <c r="B37" s="155">
        <v>2022</v>
      </c>
      <c r="C37" s="159">
        <v>192</v>
      </c>
      <c r="D37" s="160">
        <v>114</v>
      </c>
      <c r="E37" s="161">
        <v>0</v>
      </c>
      <c r="F37" s="161">
        <v>0</v>
      </c>
      <c r="G37" s="161">
        <v>0</v>
      </c>
      <c r="H37" s="161" t="s">
        <v>111</v>
      </c>
      <c r="I37" s="161">
        <v>0</v>
      </c>
      <c r="J37" s="161" t="s">
        <v>111</v>
      </c>
      <c r="K37" s="161">
        <v>0</v>
      </c>
      <c r="L37" s="161" t="s">
        <v>111</v>
      </c>
      <c r="M37" s="161">
        <v>0</v>
      </c>
      <c r="N37" s="161" t="s">
        <v>111</v>
      </c>
      <c r="O37" s="161">
        <v>0</v>
      </c>
      <c r="P37" s="160">
        <v>0</v>
      </c>
    </row>
    <row r="38" spans="1:16" x14ac:dyDescent="0.3">
      <c r="A38" s="155" t="s">
        <v>97</v>
      </c>
      <c r="B38" s="155">
        <v>2022</v>
      </c>
      <c r="C38" s="159">
        <v>183</v>
      </c>
      <c r="D38" s="160">
        <v>101</v>
      </c>
      <c r="E38" s="161">
        <v>0</v>
      </c>
      <c r="F38" s="161">
        <v>0</v>
      </c>
      <c r="G38" s="161">
        <v>0</v>
      </c>
      <c r="H38" s="161" t="s">
        <v>111</v>
      </c>
      <c r="I38" s="161">
        <v>2</v>
      </c>
      <c r="J38" s="161" t="s">
        <v>111</v>
      </c>
      <c r="K38" s="161">
        <v>0</v>
      </c>
      <c r="L38" s="161" t="s">
        <v>111</v>
      </c>
      <c r="M38" s="161">
        <v>0</v>
      </c>
      <c r="N38" s="161" t="s">
        <v>111</v>
      </c>
      <c r="O38" s="161">
        <v>0</v>
      </c>
      <c r="P38" s="160">
        <v>0</v>
      </c>
    </row>
    <row r="39" spans="1:16" x14ac:dyDescent="0.3">
      <c r="A39" s="155" t="s">
        <v>98</v>
      </c>
      <c r="B39" s="155">
        <v>2022</v>
      </c>
      <c r="C39" s="159">
        <v>273</v>
      </c>
      <c r="D39" s="160">
        <v>173</v>
      </c>
      <c r="E39" s="161">
        <v>0</v>
      </c>
      <c r="F39" s="161">
        <v>0</v>
      </c>
      <c r="G39" s="161">
        <v>0</v>
      </c>
      <c r="H39" s="161" t="s">
        <v>111</v>
      </c>
      <c r="I39" s="161">
        <v>2</v>
      </c>
      <c r="J39" s="161" t="s">
        <v>111</v>
      </c>
      <c r="K39" s="161">
        <v>0</v>
      </c>
      <c r="L39" s="161" t="s">
        <v>111</v>
      </c>
      <c r="M39" s="161">
        <v>0</v>
      </c>
      <c r="N39" s="161" t="s">
        <v>111</v>
      </c>
      <c r="O39" s="161">
        <v>0</v>
      </c>
      <c r="P39" s="160">
        <v>0</v>
      </c>
    </row>
    <row r="40" spans="1:16" x14ac:dyDescent="0.3">
      <c r="A40" s="162" t="s">
        <v>110</v>
      </c>
      <c r="B40" s="162" t="s">
        <v>110</v>
      </c>
      <c r="C40" s="163">
        <f>SUBTOTAL(109,tab_m9_wider_covid_related_WHO_codes[COVID-19, virus identified (U07.1)
Mentioned])</f>
        <v>14811</v>
      </c>
      <c r="D40" s="164">
        <f>SUBTOTAL(109,tab_m9_wider_covid_related_WHO_codes[COVID-19, virus identified (U07.1)
Underlying cause])</f>
        <v>11677</v>
      </c>
      <c r="E40" s="164">
        <f>SUBTOTAL(109,tab_m9_wider_covid_related_WHO_codes[COVID-19, virus not identified (U07.2)
Mentioned])</f>
        <v>1610</v>
      </c>
      <c r="F40" s="164">
        <f>SUBTOTAL(109,tab_m9_wider_covid_related_WHO_codes[COVID-19, virus not identified (U07.2)
Underlying cause])</f>
        <v>1484</v>
      </c>
      <c r="G40" s="164">
        <f>SUBTOTAL(109,tab_m9_wider_covid_related_WHO_codes[Personal history of COVID-19, unspecified (U08.9)
Mentioned])</f>
        <v>0</v>
      </c>
      <c r="H40" s="164" t="s">
        <v>111</v>
      </c>
      <c r="I40" s="164">
        <f>SUBTOTAL(109,tab_m9_wider_covid_related_WHO_codes[Post COVID-19 condition, unspecified (U09.9)
Mentioned])</f>
        <v>50</v>
      </c>
      <c r="J40" s="164" t="s">
        <v>111</v>
      </c>
      <c r="K40" s="164">
        <f>SUBTOTAL(109,tab_m9_wider_covid_related_WHO_codes[Multisystem inflammatory syndrome associated with COVID-19, unspecified (U10.9)
Mentioned])</f>
        <v>0</v>
      </c>
      <c r="L40" s="164" t="s">
        <v>111</v>
      </c>
      <c r="M40" s="164">
        <f>SUBTOTAL(109,tab_m9_wider_covid_related_WHO_codes[Need for immunisation against COVID-19, unspecified (U11.9)
Mentioned])</f>
        <v>0</v>
      </c>
      <c r="N40" s="164" t="s">
        <v>111</v>
      </c>
      <c r="O40" s="164">
        <f>SUBTOTAL(109,tab_m9_wider_covid_related_WHO_codes[COVID-19vaccines causing adverse effects in therapeutic use, unspecified (U12.9)
Mentioned])</f>
        <v>13</v>
      </c>
      <c r="P40" s="164">
        <f>SUBTOTAL(109,tab_m9_wider_covid_related_WHO_codes[COVID-19vaccines causing adverse effects in therapeutic use, unspecified (U12.9)
Underlying cause])</f>
        <v>9</v>
      </c>
    </row>
  </sheetData>
  <hyperlinks>
    <hyperlink ref="A4" location="Contents!A1" display="Back to table of contents" xr:uid="{00000000-0004-0000-0B00-000000000000}"/>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180"/>
  <sheetViews>
    <sheetView zoomScaleNormal="100" workbookViewId="0"/>
  </sheetViews>
  <sheetFormatPr defaultColWidth="9.33203125" defaultRowHeight="15.6" x14ac:dyDescent="0.3"/>
  <cols>
    <col min="1" max="4" width="16.6640625" style="7" customWidth="1"/>
    <col min="5" max="5" width="51.6640625" style="7" bestFit="1" customWidth="1"/>
    <col min="6" max="6" width="16.6640625" style="41" customWidth="1"/>
    <col min="7" max="7" width="16.6640625" style="40" customWidth="1"/>
    <col min="8" max="16384" width="9.33203125" style="7"/>
  </cols>
  <sheetData>
    <row r="1" spans="1:8" s="4" customFormat="1" x14ac:dyDescent="0.3">
      <c r="A1" s="3" t="s">
        <v>2789</v>
      </c>
      <c r="F1" s="35"/>
      <c r="G1" s="13"/>
    </row>
    <row r="2" spans="1:8" s="4" customFormat="1" ht="15" x14ac:dyDescent="0.25">
      <c r="A2" s="5" t="s">
        <v>2850</v>
      </c>
      <c r="F2" s="35"/>
      <c r="G2" s="13"/>
    </row>
    <row r="3" spans="1:8" s="4" customFormat="1" ht="15" x14ac:dyDescent="0.25">
      <c r="A3" s="5" t="s">
        <v>16</v>
      </c>
      <c r="F3" s="35"/>
      <c r="G3" s="13"/>
    </row>
    <row r="4" spans="1:8" s="4" customFormat="1" ht="30" customHeight="1" x14ac:dyDescent="0.25">
      <c r="A4" s="6" t="s">
        <v>20</v>
      </c>
      <c r="F4" s="35"/>
      <c r="G4" s="13"/>
    </row>
    <row r="5" spans="1:8" ht="95.1" customHeight="1" thickBot="1" x14ac:dyDescent="0.35">
      <c r="A5" s="81" t="s">
        <v>74</v>
      </c>
      <c r="B5" s="82" t="s">
        <v>87</v>
      </c>
      <c r="C5" s="82" t="s">
        <v>103</v>
      </c>
      <c r="D5" s="83" t="s">
        <v>104</v>
      </c>
      <c r="E5" s="82" t="s">
        <v>46</v>
      </c>
      <c r="F5" s="84" t="s">
        <v>41</v>
      </c>
      <c r="G5" s="81" t="s">
        <v>105</v>
      </c>
    </row>
    <row r="6" spans="1:8" ht="30" customHeight="1" x14ac:dyDescent="0.3">
      <c r="A6" s="10" t="s">
        <v>88</v>
      </c>
      <c r="B6" s="11" t="s">
        <v>90</v>
      </c>
      <c r="C6" s="65">
        <v>1</v>
      </c>
      <c r="D6" s="75" t="s">
        <v>2713</v>
      </c>
      <c r="E6" s="76" t="s">
        <v>2719</v>
      </c>
      <c r="F6" s="1">
        <v>656</v>
      </c>
      <c r="G6" s="105">
        <v>0.11599999999999999</v>
      </c>
      <c r="H6" s="144">
        <v>11.2</v>
      </c>
    </row>
    <row r="7" spans="1:8" ht="16.2" customHeight="1" x14ac:dyDescent="0.3">
      <c r="A7" s="10" t="s">
        <v>88</v>
      </c>
      <c r="B7" s="11" t="s">
        <v>90</v>
      </c>
      <c r="C7" s="65">
        <v>2</v>
      </c>
      <c r="D7" s="77" t="s">
        <v>2714</v>
      </c>
      <c r="E7" s="78" t="s">
        <v>2720</v>
      </c>
      <c r="F7" s="2">
        <v>596</v>
      </c>
      <c r="G7" s="105">
        <v>0.106</v>
      </c>
      <c r="H7" s="144">
        <v>9.5</v>
      </c>
    </row>
    <row r="8" spans="1:8" ht="16.2" customHeight="1" x14ac:dyDescent="0.3">
      <c r="A8" s="10" t="s">
        <v>88</v>
      </c>
      <c r="B8" s="11" t="s">
        <v>90</v>
      </c>
      <c r="C8" s="65">
        <v>3</v>
      </c>
      <c r="D8" s="77" t="s">
        <v>2715</v>
      </c>
      <c r="E8" s="78" t="s">
        <v>2721</v>
      </c>
      <c r="F8" s="2">
        <v>379</v>
      </c>
      <c r="G8" s="105">
        <v>6.7000000000000004E-2</v>
      </c>
      <c r="H8" s="144">
        <v>8.4</v>
      </c>
    </row>
    <row r="9" spans="1:8" ht="16.2" customHeight="1" x14ac:dyDescent="0.3">
      <c r="A9" s="10" t="s">
        <v>88</v>
      </c>
      <c r="B9" s="11" t="s">
        <v>90</v>
      </c>
      <c r="C9" s="65">
        <v>4</v>
      </c>
      <c r="D9" s="77" t="s">
        <v>2716</v>
      </c>
      <c r="E9" s="78" t="s">
        <v>2722</v>
      </c>
      <c r="F9" s="2">
        <v>365</v>
      </c>
      <c r="G9" s="105">
        <v>6.5000000000000002E-2</v>
      </c>
      <c r="H9" s="144">
        <v>6.3</v>
      </c>
    </row>
    <row r="10" spans="1:8" ht="16.2" customHeight="1" x14ac:dyDescent="0.3">
      <c r="A10" s="10" t="s">
        <v>88</v>
      </c>
      <c r="B10" s="11" t="s">
        <v>90</v>
      </c>
      <c r="C10" s="65">
        <v>5</v>
      </c>
      <c r="D10" s="77" t="s">
        <v>2717</v>
      </c>
      <c r="E10" s="78" t="s">
        <v>2723</v>
      </c>
      <c r="F10" s="2">
        <v>279</v>
      </c>
      <c r="G10" s="105">
        <v>4.9000000000000002E-2</v>
      </c>
      <c r="H10" s="144">
        <v>6.1</v>
      </c>
    </row>
    <row r="11" spans="1:8" ht="16.2" customHeight="1" x14ac:dyDescent="0.3">
      <c r="A11" s="10" t="s">
        <v>89</v>
      </c>
      <c r="B11" s="11" t="s">
        <v>90</v>
      </c>
      <c r="C11" s="65">
        <v>1</v>
      </c>
      <c r="D11" s="77" t="s">
        <v>2718</v>
      </c>
      <c r="E11" s="78" t="s">
        <v>2724</v>
      </c>
      <c r="F11" s="2">
        <v>2413</v>
      </c>
      <c r="G11" s="105">
        <v>0.314</v>
      </c>
      <c r="H11" s="144">
        <v>16.5</v>
      </c>
    </row>
    <row r="12" spans="1:8" ht="16.2" customHeight="1" x14ac:dyDescent="0.3">
      <c r="A12" s="10" t="s">
        <v>89</v>
      </c>
      <c r="B12" s="11" t="s">
        <v>90</v>
      </c>
      <c r="C12" s="65">
        <v>2</v>
      </c>
      <c r="D12" s="77" t="s">
        <v>2713</v>
      </c>
      <c r="E12" s="78" t="s">
        <v>2719</v>
      </c>
      <c r="F12" s="2">
        <v>784</v>
      </c>
      <c r="G12" s="105">
        <v>0.10199999999999999</v>
      </c>
      <c r="H12" s="144">
        <v>10.1</v>
      </c>
    </row>
    <row r="13" spans="1:8" ht="16.2" customHeight="1" x14ac:dyDescent="0.3">
      <c r="A13" s="10" t="s">
        <v>89</v>
      </c>
      <c r="B13" s="11" t="s">
        <v>90</v>
      </c>
      <c r="C13" s="65">
        <v>3</v>
      </c>
      <c r="D13" s="77" t="s">
        <v>2714</v>
      </c>
      <c r="E13" s="78" t="s">
        <v>2720</v>
      </c>
      <c r="F13" s="2">
        <v>577</v>
      </c>
      <c r="G13" s="105">
        <v>7.4999999999999997E-2</v>
      </c>
      <c r="H13" s="144">
        <v>8.9</v>
      </c>
    </row>
    <row r="14" spans="1:8" ht="16.2" customHeight="1" x14ac:dyDescent="0.3">
      <c r="A14" s="10" t="s">
        <v>89</v>
      </c>
      <c r="B14" s="11" t="s">
        <v>90</v>
      </c>
      <c r="C14" s="65">
        <v>4</v>
      </c>
      <c r="D14" s="77" t="s">
        <v>2715</v>
      </c>
      <c r="E14" s="78" t="s">
        <v>2721</v>
      </c>
      <c r="F14" s="17">
        <v>375</v>
      </c>
      <c r="G14" s="105">
        <v>4.9000000000000002E-2</v>
      </c>
      <c r="H14" s="144">
        <v>5.5</v>
      </c>
    </row>
    <row r="15" spans="1:8" ht="16.2" customHeight="1" x14ac:dyDescent="0.3">
      <c r="A15" s="10" t="s">
        <v>89</v>
      </c>
      <c r="B15" s="11" t="s">
        <v>90</v>
      </c>
      <c r="C15" s="65">
        <v>5</v>
      </c>
      <c r="D15" s="77" t="s">
        <v>2716</v>
      </c>
      <c r="E15" s="78" t="s">
        <v>2722</v>
      </c>
      <c r="F15" s="14">
        <v>331</v>
      </c>
      <c r="G15" s="105">
        <v>4.2999999999999997E-2</v>
      </c>
      <c r="H15" s="144">
        <v>5.2</v>
      </c>
    </row>
    <row r="16" spans="1:8" ht="16.2" customHeight="1" x14ac:dyDescent="0.3">
      <c r="A16" s="10" t="s">
        <v>91</v>
      </c>
      <c r="B16" s="11" t="s">
        <v>90</v>
      </c>
      <c r="C16" s="65">
        <v>1</v>
      </c>
      <c r="D16" s="77" t="s">
        <v>2718</v>
      </c>
      <c r="E16" s="78" t="s">
        <v>2724</v>
      </c>
      <c r="F16" s="116">
        <v>1065</v>
      </c>
      <c r="G16" s="105">
        <v>0.184</v>
      </c>
      <c r="H16" s="144">
        <v>13.9</v>
      </c>
    </row>
    <row r="17" spans="1:8" ht="16.2" customHeight="1" x14ac:dyDescent="0.3">
      <c r="A17" s="10" t="s">
        <v>91</v>
      </c>
      <c r="B17" s="11" t="s">
        <v>90</v>
      </c>
      <c r="C17" s="65">
        <v>2</v>
      </c>
      <c r="D17" s="77" t="s">
        <v>2714</v>
      </c>
      <c r="E17" s="78" t="s">
        <v>2720</v>
      </c>
      <c r="F17" s="14">
        <v>563</v>
      </c>
      <c r="G17" s="105">
        <v>9.6999999999999989E-2</v>
      </c>
      <c r="H17" s="144">
        <v>10.8</v>
      </c>
    </row>
    <row r="18" spans="1:8" ht="16.2" customHeight="1" x14ac:dyDescent="0.3">
      <c r="A18" s="10" t="s">
        <v>91</v>
      </c>
      <c r="B18" s="11" t="s">
        <v>90</v>
      </c>
      <c r="C18" s="65">
        <v>3</v>
      </c>
      <c r="D18" s="77" t="s">
        <v>2713</v>
      </c>
      <c r="E18" s="78" t="s">
        <v>2719</v>
      </c>
      <c r="F18" s="14">
        <v>501</v>
      </c>
      <c r="G18" s="105">
        <v>8.6999999999999994E-2</v>
      </c>
      <c r="H18" s="144">
        <v>8.5</v>
      </c>
    </row>
    <row r="19" spans="1:8" ht="16.2" customHeight="1" x14ac:dyDescent="0.3">
      <c r="A19" s="10" t="s">
        <v>91</v>
      </c>
      <c r="B19" s="11" t="s">
        <v>90</v>
      </c>
      <c r="C19" s="65">
        <v>4</v>
      </c>
      <c r="D19" s="77" t="s">
        <v>2715</v>
      </c>
      <c r="E19" s="78" t="s">
        <v>2721</v>
      </c>
      <c r="F19" s="14">
        <v>319</v>
      </c>
      <c r="G19" s="105">
        <v>5.5E-2</v>
      </c>
      <c r="H19" s="144">
        <v>5.9</v>
      </c>
    </row>
    <row r="20" spans="1:8" ht="16.2" customHeight="1" x14ac:dyDescent="0.3">
      <c r="A20" s="10" t="s">
        <v>91</v>
      </c>
      <c r="B20" s="11" t="s">
        <v>90</v>
      </c>
      <c r="C20" s="65">
        <v>5</v>
      </c>
      <c r="D20" s="79" t="s">
        <v>2716</v>
      </c>
      <c r="E20" s="80" t="s">
        <v>2722</v>
      </c>
      <c r="F20" s="14">
        <v>286</v>
      </c>
      <c r="G20" s="105">
        <v>4.9000000000000002E-2</v>
      </c>
      <c r="H20" s="144">
        <v>5.9</v>
      </c>
    </row>
    <row r="21" spans="1:8" ht="16.2" customHeight="1" x14ac:dyDescent="0.3">
      <c r="A21" s="10" t="s">
        <v>92</v>
      </c>
      <c r="B21" s="11" t="s">
        <v>90</v>
      </c>
      <c r="C21" s="65">
        <v>1</v>
      </c>
      <c r="D21" s="77" t="s">
        <v>2714</v>
      </c>
      <c r="E21" s="78" t="s">
        <v>2720</v>
      </c>
      <c r="F21" s="116">
        <v>481</v>
      </c>
      <c r="G21" s="105">
        <v>0.10800000000000001</v>
      </c>
      <c r="H21" s="144">
        <v>11.6</v>
      </c>
    </row>
    <row r="22" spans="1:8" ht="16.2" customHeight="1" x14ac:dyDescent="0.3">
      <c r="A22" s="10" t="s">
        <v>92</v>
      </c>
      <c r="B22" s="11" t="s">
        <v>90</v>
      </c>
      <c r="C22" s="65">
        <v>2</v>
      </c>
      <c r="D22" s="77" t="s">
        <v>2713</v>
      </c>
      <c r="E22" s="78" t="s">
        <v>2719</v>
      </c>
      <c r="F22" s="14">
        <v>393</v>
      </c>
      <c r="G22" s="105">
        <v>8.8000000000000009E-2</v>
      </c>
      <c r="H22" s="144">
        <v>10.6</v>
      </c>
    </row>
    <row r="23" spans="1:8" ht="16.2" customHeight="1" x14ac:dyDescent="0.3">
      <c r="A23" s="10" t="s">
        <v>92</v>
      </c>
      <c r="B23" s="11" t="s">
        <v>90</v>
      </c>
      <c r="C23" s="65">
        <v>3</v>
      </c>
      <c r="D23" s="77" t="s">
        <v>2716</v>
      </c>
      <c r="E23" s="78" t="s">
        <v>2722</v>
      </c>
      <c r="F23" s="14">
        <v>287</v>
      </c>
      <c r="G23" s="105">
        <v>6.5000000000000002E-2</v>
      </c>
      <c r="H23" s="144">
        <v>6.7</v>
      </c>
    </row>
    <row r="24" spans="1:8" ht="16.2" customHeight="1" x14ac:dyDescent="0.3">
      <c r="A24" s="10" t="s">
        <v>92</v>
      </c>
      <c r="B24" s="11" t="s">
        <v>90</v>
      </c>
      <c r="C24" s="65">
        <v>4</v>
      </c>
      <c r="D24" s="77" t="s">
        <v>2715</v>
      </c>
      <c r="E24" s="78" t="s">
        <v>2721</v>
      </c>
      <c r="F24" s="14">
        <v>277</v>
      </c>
      <c r="G24" s="105">
        <v>6.2E-2</v>
      </c>
      <c r="H24" s="144">
        <v>6.5</v>
      </c>
    </row>
    <row r="25" spans="1:8" ht="16.2" customHeight="1" x14ac:dyDescent="0.3">
      <c r="A25" s="10" t="s">
        <v>92</v>
      </c>
      <c r="B25" s="11" t="s">
        <v>90</v>
      </c>
      <c r="C25" s="65">
        <v>5</v>
      </c>
      <c r="D25" s="77" t="s">
        <v>2717</v>
      </c>
      <c r="E25" s="78" t="s">
        <v>2723</v>
      </c>
      <c r="F25" s="14">
        <v>205</v>
      </c>
      <c r="G25" s="105">
        <v>4.5999999999999999E-2</v>
      </c>
      <c r="H25" s="144">
        <v>4.9000000000000004</v>
      </c>
    </row>
    <row r="26" spans="1:8" ht="16.2" customHeight="1" x14ac:dyDescent="0.3">
      <c r="A26" s="10" t="s">
        <v>93</v>
      </c>
      <c r="B26" s="11" t="s">
        <v>90</v>
      </c>
      <c r="C26" s="113">
        <v>1</v>
      </c>
      <c r="D26" s="77" t="s">
        <v>2714</v>
      </c>
      <c r="E26" s="78" t="s">
        <v>2720</v>
      </c>
      <c r="F26" s="116">
        <v>534</v>
      </c>
      <c r="G26" s="105">
        <v>0.11900000000000001</v>
      </c>
      <c r="H26" s="144">
        <v>31.4</v>
      </c>
    </row>
    <row r="27" spans="1:8" ht="16.2" customHeight="1" x14ac:dyDescent="0.3">
      <c r="A27" s="10" t="s">
        <v>93</v>
      </c>
      <c r="B27" s="11" t="s">
        <v>90</v>
      </c>
      <c r="C27" s="113">
        <v>2</v>
      </c>
      <c r="D27" s="77" t="s">
        <v>2713</v>
      </c>
      <c r="E27" s="78" t="s">
        <v>2719</v>
      </c>
      <c r="F27" s="14">
        <v>416</v>
      </c>
      <c r="G27" s="105">
        <v>9.1999999999999998E-2</v>
      </c>
      <c r="H27" s="144">
        <v>10.199999999999999</v>
      </c>
    </row>
    <row r="28" spans="1:8" ht="16.2" customHeight="1" x14ac:dyDescent="0.3">
      <c r="A28" s="10" t="s">
        <v>93</v>
      </c>
      <c r="B28" s="11" t="s">
        <v>90</v>
      </c>
      <c r="C28" s="113">
        <v>3</v>
      </c>
      <c r="D28" s="77" t="s">
        <v>2715</v>
      </c>
      <c r="E28" s="78" t="s">
        <v>2721</v>
      </c>
      <c r="F28" s="14">
        <v>315</v>
      </c>
      <c r="G28" s="105">
        <v>7.0000000000000007E-2</v>
      </c>
      <c r="H28" s="144">
        <v>7.5</v>
      </c>
    </row>
    <row r="29" spans="1:8" ht="16.2" customHeight="1" x14ac:dyDescent="0.3">
      <c r="A29" s="10" t="s">
        <v>93</v>
      </c>
      <c r="B29" s="11" t="s">
        <v>90</v>
      </c>
      <c r="C29" s="113">
        <v>4</v>
      </c>
      <c r="D29" s="77" t="s">
        <v>2716</v>
      </c>
      <c r="E29" s="78" t="s">
        <v>2722</v>
      </c>
      <c r="F29" s="14">
        <v>313</v>
      </c>
      <c r="G29" s="105">
        <v>7.0000000000000007E-2</v>
      </c>
      <c r="H29" s="144">
        <v>4.9000000000000004</v>
      </c>
    </row>
    <row r="30" spans="1:8" ht="16.2" customHeight="1" x14ac:dyDescent="0.3">
      <c r="A30" s="10" t="s">
        <v>93</v>
      </c>
      <c r="B30" s="11" t="s">
        <v>90</v>
      </c>
      <c r="C30" s="113">
        <v>5</v>
      </c>
      <c r="D30" s="79" t="s">
        <v>2717</v>
      </c>
      <c r="E30" s="80" t="s">
        <v>2723</v>
      </c>
      <c r="F30" s="14">
        <v>162</v>
      </c>
      <c r="G30" s="105">
        <v>3.6000000000000004E-2</v>
      </c>
      <c r="H30" s="144">
        <v>4.3</v>
      </c>
    </row>
    <row r="31" spans="1:8" ht="16.2" customHeight="1" x14ac:dyDescent="0.3">
      <c r="A31" s="10" t="s">
        <v>94</v>
      </c>
      <c r="B31" s="11" t="s">
        <v>90</v>
      </c>
      <c r="C31" s="113">
        <v>1</v>
      </c>
      <c r="D31" s="77" t="s">
        <v>2714</v>
      </c>
      <c r="E31" s="78" t="s">
        <v>2720</v>
      </c>
      <c r="F31" s="116">
        <v>506</v>
      </c>
      <c r="G31" s="105">
        <v>0.114</v>
      </c>
      <c r="H31" s="144">
        <v>18.399999999999999</v>
      </c>
    </row>
    <row r="32" spans="1:8" ht="16.2" customHeight="1" x14ac:dyDescent="0.3">
      <c r="A32" s="10" t="s">
        <v>94</v>
      </c>
      <c r="B32" s="11" t="s">
        <v>90</v>
      </c>
      <c r="C32" s="113">
        <v>2</v>
      </c>
      <c r="D32" s="77" t="s">
        <v>2713</v>
      </c>
      <c r="E32" s="78" t="s">
        <v>2719</v>
      </c>
      <c r="F32" s="14">
        <v>415</v>
      </c>
      <c r="G32" s="105">
        <v>9.4E-2</v>
      </c>
      <c r="H32" s="144">
        <v>9.6999999999999993</v>
      </c>
    </row>
    <row r="33" spans="1:8" ht="16.2" customHeight="1" x14ac:dyDescent="0.3">
      <c r="A33" s="10" t="s">
        <v>94</v>
      </c>
      <c r="B33" s="11" t="s">
        <v>90</v>
      </c>
      <c r="C33" s="113">
        <v>3</v>
      </c>
      <c r="D33" s="77" t="s">
        <v>2716</v>
      </c>
      <c r="E33" s="78" t="s">
        <v>2722</v>
      </c>
      <c r="F33" s="14">
        <v>326</v>
      </c>
      <c r="G33" s="105">
        <v>7.400000000000001E-2</v>
      </c>
      <c r="H33" s="144">
        <v>8.6999999999999993</v>
      </c>
    </row>
    <row r="34" spans="1:8" ht="16.2" customHeight="1" x14ac:dyDescent="0.3">
      <c r="A34" s="10" t="s">
        <v>94</v>
      </c>
      <c r="B34" s="11" t="s">
        <v>90</v>
      </c>
      <c r="C34" s="113">
        <v>4</v>
      </c>
      <c r="D34" s="77" t="s">
        <v>2715</v>
      </c>
      <c r="E34" s="78" t="s">
        <v>2721</v>
      </c>
      <c r="F34" s="14">
        <v>273</v>
      </c>
      <c r="G34" s="105">
        <v>6.2E-2</v>
      </c>
      <c r="H34" s="144">
        <v>5.5</v>
      </c>
    </row>
    <row r="35" spans="1:8" ht="16.2" customHeight="1" x14ac:dyDescent="0.3">
      <c r="A35" s="10" t="s">
        <v>94</v>
      </c>
      <c r="B35" s="11" t="s">
        <v>90</v>
      </c>
      <c r="C35" s="113">
        <v>5</v>
      </c>
      <c r="D35" s="77" t="s">
        <v>2717</v>
      </c>
      <c r="E35" s="78" t="s">
        <v>2723</v>
      </c>
      <c r="F35" s="14">
        <v>191</v>
      </c>
      <c r="G35" s="105">
        <v>4.2999999999999997E-2</v>
      </c>
      <c r="H35" s="144">
        <v>4.9000000000000004</v>
      </c>
    </row>
    <row r="36" spans="1:8" ht="16.2" customHeight="1" x14ac:dyDescent="0.3">
      <c r="A36" s="10" t="s">
        <v>95</v>
      </c>
      <c r="B36" s="11" t="s">
        <v>90</v>
      </c>
      <c r="C36" s="65">
        <v>1</v>
      </c>
      <c r="D36" s="77" t="s">
        <v>2714</v>
      </c>
      <c r="E36" s="78" t="s">
        <v>2720</v>
      </c>
      <c r="F36" s="14">
        <v>514</v>
      </c>
      <c r="G36" s="105">
        <v>0.115</v>
      </c>
      <c r="H36" s="144">
        <v>10.8</v>
      </c>
    </row>
    <row r="37" spans="1:8" ht="16.2" customHeight="1" x14ac:dyDescent="0.3">
      <c r="A37" s="10" t="s">
        <v>95</v>
      </c>
      <c r="B37" s="11" t="s">
        <v>90</v>
      </c>
      <c r="C37" s="65">
        <v>2</v>
      </c>
      <c r="D37" s="77" t="s">
        <v>2713</v>
      </c>
      <c r="E37" s="78" t="s">
        <v>2719</v>
      </c>
      <c r="F37" s="14">
        <v>440</v>
      </c>
      <c r="G37" s="105">
        <v>9.8000000000000004E-2</v>
      </c>
      <c r="H37" s="144">
        <v>8.8000000000000007</v>
      </c>
    </row>
    <row r="38" spans="1:8" ht="16.2" customHeight="1" x14ac:dyDescent="0.3">
      <c r="A38" s="10" t="s">
        <v>95</v>
      </c>
      <c r="B38" s="11" t="s">
        <v>90</v>
      </c>
      <c r="C38" s="65">
        <v>3</v>
      </c>
      <c r="D38" s="77" t="s">
        <v>2716</v>
      </c>
      <c r="E38" s="78" t="s">
        <v>2722</v>
      </c>
      <c r="F38" s="14">
        <v>321</v>
      </c>
      <c r="G38" s="105">
        <v>7.2000000000000008E-2</v>
      </c>
      <c r="H38" s="144">
        <v>6.5</v>
      </c>
    </row>
    <row r="39" spans="1:8" ht="16.2" customHeight="1" x14ac:dyDescent="0.3">
      <c r="A39" s="10" t="s">
        <v>95</v>
      </c>
      <c r="B39" s="11" t="s">
        <v>90</v>
      </c>
      <c r="C39" s="65">
        <v>4</v>
      </c>
      <c r="D39" s="77" t="s">
        <v>2715</v>
      </c>
      <c r="E39" s="78" t="s">
        <v>2721</v>
      </c>
      <c r="F39" s="14">
        <v>307</v>
      </c>
      <c r="G39" s="105">
        <v>6.8000000000000005E-2</v>
      </c>
      <c r="H39" s="144">
        <v>6.2</v>
      </c>
    </row>
    <row r="40" spans="1:8" ht="16.2" customHeight="1" x14ac:dyDescent="0.3">
      <c r="A40" s="10" t="s">
        <v>95</v>
      </c>
      <c r="B40" s="11" t="s">
        <v>90</v>
      </c>
      <c r="C40" s="65">
        <v>5</v>
      </c>
      <c r="D40" s="77" t="s">
        <v>2717</v>
      </c>
      <c r="E40" s="78" t="s">
        <v>2723</v>
      </c>
      <c r="F40" s="14">
        <v>215</v>
      </c>
      <c r="G40" s="105">
        <v>4.8000000000000001E-2</v>
      </c>
      <c r="H40" s="144">
        <v>4.5999999999999996</v>
      </c>
    </row>
    <row r="41" spans="1:8" ht="16.2" customHeight="1" x14ac:dyDescent="0.3">
      <c r="A41" s="10" t="s">
        <v>96</v>
      </c>
      <c r="B41" s="11" t="s">
        <v>90</v>
      </c>
      <c r="C41" s="65">
        <v>1</v>
      </c>
      <c r="D41" s="77" t="s">
        <v>2714</v>
      </c>
      <c r="E41" s="78" t="s">
        <v>2720</v>
      </c>
      <c r="F41" s="116">
        <v>584</v>
      </c>
      <c r="G41" s="105">
        <v>0.11199999999999999</v>
      </c>
      <c r="H41" s="144">
        <v>11.9</v>
      </c>
    </row>
    <row r="42" spans="1:8" ht="16.2" customHeight="1" x14ac:dyDescent="0.3">
      <c r="A42" s="10" t="s">
        <v>96</v>
      </c>
      <c r="B42" s="11" t="s">
        <v>90</v>
      </c>
      <c r="C42" s="65">
        <v>2</v>
      </c>
      <c r="D42" s="77" t="s">
        <v>2713</v>
      </c>
      <c r="E42" s="78" t="s">
        <v>2719</v>
      </c>
      <c r="F42" s="14">
        <v>497</v>
      </c>
      <c r="G42" s="105">
        <v>9.5000000000000001E-2</v>
      </c>
      <c r="H42" s="144">
        <v>9.1999999999999993</v>
      </c>
    </row>
    <row r="43" spans="1:8" ht="16.2" customHeight="1" x14ac:dyDescent="0.3">
      <c r="A43" s="10" t="s">
        <v>96</v>
      </c>
      <c r="B43" s="11" t="s">
        <v>90</v>
      </c>
      <c r="C43" s="65">
        <v>3</v>
      </c>
      <c r="D43" s="77" t="s">
        <v>2718</v>
      </c>
      <c r="E43" s="78" t="s">
        <v>2724</v>
      </c>
      <c r="F43" s="14">
        <v>440</v>
      </c>
      <c r="G43" s="105">
        <v>8.4000000000000005E-2</v>
      </c>
      <c r="H43" s="144">
        <v>7</v>
      </c>
    </row>
    <row r="44" spans="1:8" ht="16.2" customHeight="1" x14ac:dyDescent="0.3">
      <c r="A44" s="10" t="s">
        <v>96</v>
      </c>
      <c r="B44" s="11" t="s">
        <v>90</v>
      </c>
      <c r="C44" s="65">
        <v>4</v>
      </c>
      <c r="D44" s="77" t="s">
        <v>2715</v>
      </c>
      <c r="E44" s="78" t="s">
        <v>2721</v>
      </c>
      <c r="F44" s="17">
        <v>330</v>
      </c>
      <c r="G44" s="105">
        <v>6.3E-2</v>
      </c>
      <c r="H44" s="144">
        <v>7</v>
      </c>
    </row>
    <row r="45" spans="1:8" ht="16.2" customHeight="1" x14ac:dyDescent="0.3">
      <c r="A45" s="10" t="s">
        <v>96</v>
      </c>
      <c r="B45" s="11" t="s">
        <v>90</v>
      </c>
      <c r="C45" s="65">
        <v>5</v>
      </c>
      <c r="D45" s="77" t="s">
        <v>2716</v>
      </c>
      <c r="E45" s="78" t="s">
        <v>2722</v>
      </c>
      <c r="F45" s="14">
        <v>316</v>
      </c>
      <c r="G45" s="105">
        <v>6.0999999999999999E-2</v>
      </c>
      <c r="H45" s="144">
        <v>3.6</v>
      </c>
    </row>
    <row r="46" spans="1:8" ht="16.2" customHeight="1" x14ac:dyDescent="0.3">
      <c r="A46" s="10" t="s">
        <v>97</v>
      </c>
      <c r="B46" s="11" t="s">
        <v>90</v>
      </c>
      <c r="C46" s="65">
        <v>1</v>
      </c>
      <c r="D46" s="77" t="s">
        <v>2718</v>
      </c>
      <c r="E46" s="78" t="s">
        <v>2724</v>
      </c>
      <c r="F46" s="116">
        <v>934</v>
      </c>
      <c r="G46" s="105">
        <v>0.16500000000000001</v>
      </c>
      <c r="H46" s="144">
        <v>11.4</v>
      </c>
    </row>
    <row r="47" spans="1:8" ht="16.2" customHeight="1" x14ac:dyDescent="0.3">
      <c r="A47" s="10" t="s">
        <v>97</v>
      </c>
      <c r="B47" s="11" t="s">
        <v>90</v>
      </c>
      <c r="C47" s="65">
        <v>2</v>
      </c>
      <c r="D47" s="77" t="s">
        <v>2714</v>
      </c>
      <c r="E47" s="78" t="s">
        <v>2720</v>
      </c>
      <c r="F47" s="17">
        <v>571</v>
      </c>
      <c r="G47" s="105">
        <v>0.10099999999999999</v>
      </c>
      <c r="H47" s="144">
        <v>9.4</v>
      </c>
    </row>
    <row r="48" spans="1:8" ht="16.2" customHeight="1" x14ac:dyDescent="0.3">
      <c r="A48" s="10" t="s">
        <v>97</v>
      </c>
      <c r="B48" s="11" t="s">
        <v>90</v>
      </c>
      <c r="C48" s="65">
        <v>3</v>
      </c>
      <c r="D48" s="77" t="s">
        <v>2713</v>
      </c>
      <c r="E48" s="78" t="s">
        <v>2719</v>
      </c>
      <c r="F48" s="17">
        <v>503</v>
      </c>
      <c r="G48" s="105">
        <v>8.900000000000001E-2</v>
      </c>
      <c r="H48" s="144">
        <v>7.4</v>
      </c>
    </row>
    <row r="49" spans="1:10" ht="16.2" customHeight="1" x14ac:dyDescent="0.3">
      <c r="A49" s="10" t="s">
        <v>97</v>
      </c>
      <c r="B49" s="11" t="s">
        <v>90</v>
      </c>
      <c r="C49" s="65">
        <v>4</v>
      </c>
      <c r="D49" s="77" t="s">
        <v>2715</v>
      </c>
      <c r="E49" s="78" t="s">
        <v>2721</v>
      </c>
      <c r="F49" s="17">
        <v>311</v>
      </c>
      <c r="G49" s="105">
        <v>5.5E-2</v>
      </c>
      <c r="H49" s="144">
        <v>6.2</v>
      </c>
    </row>
    <row r="50" spans="1:10" ht="16.2" customHeight="1" x14ac:dyDescent="0.3">
      <c r="A50" s="10" t="s">
        <v>97</v>
      </c>
      <c r="B50" s="11" t="s">
        <v>90</v>
      </c>
      <c r="C50" s="65">
        <v>5</v>
      </c>
      <c r="D50" s="77" t="s">
        <v>2716</v>
      </c>
      <c r="E50" s="78" t="s">
        <v>2722</v>
      </c>
      <c r="F50" s="17">
        <v>295</v>
      </c>
      <c r="G50" s="105">
        <v>5.2000000000000005E-2</v>
      </c>
      <c r="H50" s="144">
        <v>4.3</v>
      </c>
    </row>
    <row r="51" spans="1:10" ht="16.2" customHeight="1" x14ac:dyDescent="0.3">
      <c r="A51" s="10" t="s">
        <v>98</v>
      </c>
      <c r="B51" s="11" t="s">
        <v>90</v>
      </c>
      <c r="C51" s="65">
        <v>1</v>
      </c>
      <c r="D51" s="77" t="s">
        <v>2718</v>
      </c>
      <c r="E51" s="78" t="s">
        <v>2724</v>
      </c>
      <c r="F51" s="2">
        <v>848</v>
      </c>
      <c r="G51" s="105">
        <v>0.13900000000000001</v>
      </c>
      <c r="H51" s="144">
        <v>11.5</v>
      </c>
    </row>
    <row r="52" spans="1:10" ht="16.2" customHeight="1" x14ac:dyDescent="0.3">
      <c r="A52" s="10" t="s">
        <v>98</v>
      </c>
      <c r="B52" s="11" t="s">
        <v>90</v>
      </c>
      <c r="C52" s="65">
        <v>2</v>
      </c>
      <c r="D52" s="77" t="s">
        <v>2714</v>
      </c>
      <c r="E52" s="78" t="s">
        <v>2720</v>
      </c>
      <c r="F52" s="2">
        <v>656</v>
      </c>
      <c r="G52" s="105">
        <v>0.10800000000000001</v>
      </c>
      <c r="H52" s="144">
        <v>9.8000000000000007</v>
      </c>
    </row>
    <row r="53" spans="1:10" ht="16.2" customHeight="1" x14ac:dyDescent="0.3">
      <c r="A53" s="10" t="s">
        <v>98</v>
      </c>
      <c r="B53" s="11" t="s">
        <v>90</v>
      </c>
      <c r="C53" s="65">
        <v>3</v>
      </c>
      <c r="D53" s="77" t="s">
        <v>2713</v>
      </c>
      <c r="E53" s="78" t="s">
        <v>2719</v>
      </c>
      <c r="F53" s="2">
        <v>518</v>
      </c>
      <c r="G53" s="105">
        <v>8.5000000000000006E-2</v>
      </c>
      <c r="H53" s="144">
        <v>7.2</v>
      </c>
    </row>
    <row r="54" spans="1:10" ht="16.2" customHeight="1" x14ac:dyDescent="0.3">
      <c r="A54" s="10" t="s">
        <v>98</v>
      </c>
      <c r="B54" s="11" t="s">
        <v>90</v>
      </c>
      <c r="C54" s="65">
        <v>4</v>
      </c>
      <c r="D54" s="77" t="s">
        <v>2715</v>
      </c>
      <c r="E54" s="78" t="s">
        <v>2721</v>
      </c>
      <c r="F54" s="2">
        <v>362</v>
      </c>
      <c r="G54" s="105">
        <v>5.9000000000000004E-2</v>
      </c>
      <c r="H54" s="144">
        <v>6.8</v>
      </c>
    </row>
    <row r="55" spans="1:10" ht="16.2" customHeight="1" x14ac:dyDescent="0.3">
      <c r="A55" s="10" t="s">
        <v>98</v>
      </c>
      <c r="B55" s="11" t="s">
        <v>90</v>
      </c>
      <c r="C55" s="65">
        <v>5</v>
      </c>
      <c r="D55" s="77" t="s">
        <v>2716</v>
      </c>
      <c r="E55" s="78" t="s">
        <v>2722</v>
      </c>
      <c r="F55" s="2">
        <v>359</v>
      </c>
      <c r="G55" s="105">
        <v>5.9000000000000004E-2</v>
      </c>
      <c r="H55" s="144">
        <v>4.8</v>
      </c>
    </row>
    <row r="56" spans="1:10" ht="16.2" customHeight="1" x14ac:dyDescent="0.3">
      <c r="A56" s="10" t="s">
        <v>99</v>
      </c>
      <c r="B56" s="11" t="s">
        <v>101</v>
      </c>
      <c r="C56" s="65">
        <v>1</v>
      </c>
      <c r="D56" s="77" t="s">
        <v>2718</v>
      </c>
      <c r="E56" s="78" t="s">
        <v>2724</v>
      </c>
      <c r="F56" s="74">
        <v>1551</v>
      </c>
      <c r="G56" s="105">
        <v>0.23199999999999998</v>
      </c>
      <c r="H56" s="144">
        <v>23.2</v>
      </c>
      <c r="J56"/>
    </row>
    <row r="57" spans="1:10" ht="16.2" customHeight="1" x14ac:dyDescent="0.3">
      <c r="A57" s="10" t="s">
        <v>99</v>
      </c>
      <c r="B57" s="11" t="s">
        <v>101</v>
      </c>
      <c r="C57" s="65">
        <v>2</v>
      </c>
      <c r="D57" s="77" t="s">
        <v>2714</v>
      </c>
      <c r="E57" s="78" t="s">
        <v>2720</v>
      </c>
      <c r="F57" s="17">
        <v>635</v>
      </c>
      <c r="G57" s="105">
        <v>9.5000000000000001E-2</v>
      </c>
      <c r="H57" s="144">
        <v>9.5</v>
      </c>
      <c r="J57"/>
    </row>
    <row r="58" spans="1:10" ht="16.2" customHeight="1" x14ac:dyDescent="0.3">
      <c r="A58" s="10" t="s">
        <v>99</v>
      </c>
      <c r="B58" s="11" t="s">
        <v>101</v>
      </c>
      <c r="C58" s="65">
        <v>3</v>
      </c>
      <c r="D58" s="77" t="s">
        <v>2713</v>
      </c>
      <c r="E58" s="78" t="s">
        <v>2719</v>
      </c>
      <c r="F58" s="17">
        <v>518</v>
      </c>
      <c r="G58" s="105">
        <v>7.8E-2</v>
      </c>
      <c r="H58" s="144">
        <v>7.8</v>
      </c>
      <c r="J58"/>
    </row>
    <row r="59" spans="1:10" ht="16.2" customHeight="1" x14ac:dyDescent="0.3">
      <c r="A59" s="8" t="s">
        <v>99</v>
      </c>
      <c r="B59" s="11" t="s">
        <v>101</v>
      </c>
      <c r="C59" s="65">
        <v>4</v>
      </c>
      <c r="D59" s="77" t="s">
        <v>2715</v>
      </c>
      <c r="E59" s="78" t="s">
        <v>2721</v>
      </c>
      <c r="F59" s="17">
        <v>345</v>
      </c>
      <c r="G59" s="105">
        <v>5.2000000000000005E-2</v>
      </c>
      <c r="H59" s="144">
        <v>5.2</v>
      </c>
      <c r="J59"/>
    </row>
    <row r="60" spans="1:10" ht="16.2" customHeight="1" x14ac:dyDescent="0.3">
      <c r="A60" s="8" t="s">
        <v>99</v>
      </c>
      <c r="B60" s="11" t="s">
        <v>101</v>
      </c>
      <c r="C60" s="65">
        <v>5</v>
      </c>
      <c r="D60" s="77" t="s">
        <v>2716</v>
      </c>
      <c r="E60" s="78" t="s">
        <v>2722</v>
      </c>
      <c r="F60" s="17">
        <v>337</v>
      </c>
      <c r="G60" s="105">
        <v>0.05</v>
      </c>
      <c r="H60" s="144">
        <v>5</v>
      </c>
      <c r="J60"/>
    </row>
    <row r="61" spans="1:10" ht="16.2" customHeight="1" x14ac:dyDescent="0.3">
      <c r="A61" s="8" t="s">
        <v>100</v>
      </c>
      <c r="B61" s="11" t="s">
        <v>101</v>
      </c>
      <c r="C61" s="113">
        <v>1</v>
      </c>
      <c r="D61" s="77" t="s">
        <v>2718</v>
      </c>
      <c r="E61" s="78" t="s">
        <v>2724</v>
      </c>
      <c r="F61" s="17">
        <v>892</v>
      </c>
      <c r="G61" s="105">
        <v>0.16399999999999998</v>
      </c>
      <c r="H61" s="144">
        <v>10.4</v>
      </c>
      <c r="J61"/>
    </row>
    <row r="62" spans="1:10" ht="16.2" customHeight="1" x14ac:dyDescent="0.3">
      <c r="A62" s="8" t="s">
        <v>100</v>
      </c>
      <c r="B62" s="11" t="s">
        <v>101</v>
      </c>
      <c r="C62" s="113">
        <v>2</v>
      </c>
      <c r="D62" s="77" t="s">
        <v>2714</v>
      </c>
      <c r="E62" s="78" t="s">
        <v>2720</v>
      </c>
      <c r="F62" s="17">
        <v>559</v>
      </c>
      <c r="G62" s="105">
        <v>0.10300000000000001</v>
      </c>
      <c r="H62" s="144">
        <v>10</v>
      </c>
      <c r="J62"/>
    </row>
    <row r="63" spans="1:10" ht="16.2" customHeight="1" x14ac:dyDescent="0.3">
      <c r="A63" s="8" t="s">
        <v>100</v>
      </c>
      <c r="B63" s="11" t="s">
        <v>101</v>
      </c>
      <c r="C63" s="113">
        <v>3</v>
      </c>
      <c r="D63" s="77" t="s">
        <v>2713</v>
      </c>
      <c r="E63" s="78" t="s">
        <v>2719</v>
      </c>
      <c r="F63" s="17">
        <v>485</v>
      </c>
      <c r="G63" s="105">
        <v>8.900000000000001E-2</v>
      </c>
      <c r="H63" s="144">
        <v>8.5</v>
      </c>
      <c r="J63"/>
    </row>
    <row r="64" spans="1:10" ht="16.2" customHeight="1" x14ac:dyDescent="0.3">
      <c r="A64" s="8" t="s">
        <v>100</v>
      </c>
      <c r="B64" s="11" t="s">
        <v>101</v>
      </c>
      <c r="C64" s="113">
        <v>4</v>
      </c>
      <c r="D64" s="77" t="s">
        <v>2715</v>
      </c>
      <c r="E64" s="78" t="s">
        <v>2721</v>
      </c>
      <c r="F64" s="17">
        <v>322</v>
      </c>
      <c r="G64" s="105">
        <v>5.9000000000000004E-2</v>
      </c>
      <c r="H64" s="144">
        <v>6</v>
      </c>
      <c r="J64"/>
    </row>
    <row r="65" spans="1:10" ht="16.2" customHeight="1" x14ac:dyDescent="0.3">
      <c r="A65" s="8" t="s">
        <v>100</v>
      </c>
      <c r="B65" s="11" t="s">
        <v>101</v>
      </c>
      <c r="C65" s="113">
        <v>5</v>
      </c>
      <c r="D65" s="77" t="s">
        <v>2716</v>
      </c>
      <c r="E65" s="78" t="s">
        <v>2722</v>
      </c>
      <c r="F65" s="17">
        <v>299</v>
      </c>
      <c r="G65" s="105">
        <v>5.5E-2</v>
      </c>
      <c r="H65" s="144">
        <v>5.6</v>
      </c>
      <c r="J65"/>
    </row>
    <row r="66" spans="1:10" ht="16.2" customHeight="1" x14ac:dyDescent="0.3">
      <c r="A66" s="8" t="s">
        <v>88</v>
      </c>
      <c r="B66" s="11" t="s">
        <v>101</v>
      </c>
      <c r="C66" s="65">
        <v>1</v>
      </c>
      <c r="D66" s="77" t="s">
        <v>2714</v>
      </c>
      <c r="E66" s="78" t="s">
        <v>2720</v>
      </c>
      <c r="F66" s="17">
        <v>594</v>
      </c>
      <c r="G66" s="105">
        <v>0.12</v>
      </c>
      <c r="H66" s="144">
        <v>10.7</v>
      </c>
      <c r="J66"/>
    </row>
    <row r="67" spans="1:10" ht="16.2" customHeight="1" x14ac:dyDescent="0.3">
      <c r="A67" s="8" t="s">
        <v>88</v>
      </c>
      <c r="B67" s="11" t="s">
        <v>101</v>
      </c>
      <c r="C67" s="65">
        <v>2</v>
      </c>
      <c r="D67" s="77" t="s">
        <v>2713</v>
      </c>
      <c r="E67" s="78" t="s">
        <v>2719</v>
      </c>
      <c r="F67" s="17">
        <v>463</v>
      </c>
      <c r="G67" s="105">
        <v>9.4E-2</v>
      </c>
      <c r="H67" s="144">
        <v>10.3</v>
      </c>
      <c r="J67"/>
    </row>
    <row r="68" spans="1:10" ht="16.2" customHeight="1" x14ac:dyDescent="0.3">
      <c r="A68" s="8" t="s">
        <v>88</v>
      </c>
      <c r="B68" s="11" t="s">
        <v>101</v>
      </c>
      <c r="C68" s="65">
        <v>3</v>
      </c>
      <c r="D68" s="77" t="s">
        <v>2716</v>
      </c>
      <c r="E68" s="78" t="s">
        <v>2722</v>
      </c>
      <c r="F68" s="17">
        <v>343</v>
      </c>
      <c r="G68" s="105">
        <v>6.9000000000000006E-2</v>
      </c>
      <c r="H68" s="144">
        <v>6.3</v>
      </c>
      <c r="J68"/>
    </row>
    <row r="69" spans="1:10" ht="16.2" customHeight="1" x14ac:dyDescent="0.3">
      <c r="A69" s="8" t="s">
        <v>88</v>
      </c>
      <c r="B69" s="11" t="s">
        <v>101</v>
      </c>
      <c r="C69" s="65">
        <v>4</v>
      </c>
      <c r="D69" s="77" t="s">
        <v>2715</v>
      </c>
      <c r="E69" s="78" t="s">
        <v>2721</v>
      </c>
      <c r="F69" s="17">
        <v>313</v>
      </c>
      <c r="G69" s="105">
        <v>6.3E-2</v>
      </c>
      <c r="H69" s="144">
        <v>6.2</v>
      </c>
      <c r="J69"/>
    </row>
    <row r="70" spans="1:10" ht="16.2" customHeight="1" x14ac:dyDescent="0.3">
      <c r="A70" s="8" t="s">
        <v>88</v>
      </c>
      <c r="B70" s="11" t="s">
        <v>101</v>
      </c>
      <c r="C70" s="65">
        <v>5</v>
      </c>
      <c r="D70" s="77" t="s">
        <v>2718</v>
      </c>
      <c r="E70" s="78" t="s">
        <v>2724</v>
      </c>
      <c r="F70" s="17">
        <v>241</v>
      </c>
      <c r="G70" s="105">
        <v>4.9000000000000002E-2</v>
      </c>
      <c r="H70" s="144">
        <v>6.1</v>
      </c>
      <c r="J70"/>
    </row>
    <row r="71" spans="1:10" ht="16.2" customHeight="1" x14ac:dyDescent="0.3">
      <c r="A71" s="8" t="s">
        <v>89</v>
      </c>
      <c r="B71" s="11" t="s">
        <v>101</v>
      </c>
      <c r="C71" s="65">
        <v>1</v>
      </c>
      <c r="D71" s="77" t="s">
        <v>2714</v>
      </c>
      <c r="E71" s="78" t="s">
        <v>2720</v>
      </c>
      <c r="F71" s="17">
        <v>544</v>
      </c>
      <c r="G71" s="105">
        <v>0.122</v>
      </c>
      <c r="H71" s="144">
        <v>11.2</v>
      </c>
      <c r="J71"/>
    </row>
    <row r="72" spans="1:10" ht="16.2" customHeight="1" x14ac:dyDescent="0.3">
      <c r="A72" s="8" t="s">
        <v>89</v>
      </c>
      <c r="B72" s="11" t="s">
        <v>101</v>
      </c>
      <c r="C72" s="65">
        <v>2</v>
      </c>
      <c r="D72" s="77" t="s">
        <v>2713</v>
      </c>
      <c r="E72" s="78" t="s">
        <v>2719</v>
      </c>
      <c r="F72" s="17">
        <v>417</v>
      </c>
      <c r="G72" s="105">
        <v>9.3000000000000013E-2</v>
      </c>
      <c r="H72" s="144">
        <v>11.1</v>
      </c>
      <c r="J72"/>
    </row>
    <row r="73" spans="1:10" ht="16.2" customHeight="1" x14ac:dyDescent="0.3">
      <c r="A73" s="8" t="s">
        <v>89</v>
      </c>
      <c r="B73" s="11" t="s">
        <v>101</v>
      </c>
      <c r="C73" s="65">
        <v>3</v>
      </c>
      <c r="D73" s="77" t="s">
        <v>2716</v>
      </c>
      <c r="E73" s="78" t="s">
        <v>2722</v>
      </c>
      <c r="F73" s="17">
        <v>328</v>
      </c>
      <c r="G73" s="105">
        <v>7.400000000000001E-2</v>
      </c>
      <c r="H73" s="144">
        <v>6.8</v>
      </c>
      <c r="J73"/>
    </row>
    <row r="74" spans="1:10" ht="16.2" customHeight="1" x14ac:dyDescent="0.3">
      <c r="A74" s="8" t="s">
        <v>89</v>
      </c>
      <c r="B74" s="11" t="s">
        <v>101</v>
      </c>
      <c r="C74" s="65">
        <v>4</v>
      </c>
      <c r="D74" s="77" t="s">
        <v>2715</v>
      </c>
      <c r="E74" s="78" t="s">
        <v>2721</v>
      </c>
      <c r="F74" s="17">
        <v>279</v>
      </c>
      <c r="G74" s="105">
        <v>6.3E-2</v>
      </c>
      <c r="H74" s="144">
        <v>5.7</v>
      </c>
      <c r="J74"/>
    </row>
    <row r="75" spans="1:10" ht="16.2" customHeight="1" x14ac:dyDescent="0.3">
      <c r="A75" s="8" t="s">
        <v>89</v>
      </c>
      <c r="B75" s="11" t="s">
        <v>101</v>
      </c>
      <c r="C75" s="65">
        <v>5</v>
      </c>
      <c r="D75" s="77" t="s">
        <v>2717</v>
      </c>
      <c r="E75" s="78" t="s">
        <v>2723</v>
      </c>
      <c r="F75" s="17">
        <v>182</v>
      </c>
      <c r="G75" s="105">
        <v>4.0999999999999995E-2</v>
      </c>
      <c r="H75" s="144">
        <v>5.3</v>
      </c>
      <c r="J75"/>
    </row>
    <row r="76" spans="1:10" ht="16.2" customHeight="1" x14ac:dyDescent="0.3">
      <c r="A76" s="8" t="s">
        <v>91</v>
      </c>
      <c r="B76" s="11" t="s">
        <v>101</v>
      </c>
      <c r="C76" s="113">
        <v>1</v>
      </c>
      <c r="D76" s="77" t="s">
        <v>2714</v>
      </c>
      <c r="E76" s="78" t="s">
        <v>2720</v>
      </c>
      <c r="F76" s="17">
        <v>607</v>
      </c>
      <c r="G76" s="105">
        <v>0.129</v>
      </c>
      <c r="H76" s="144">
        <v>16.399999999999999</v>
      </c>
      <c r="J76"/>
    </row>
    <row r="77" spans="1:10" ht="16.2" customHeight="1" x14ac:dyDescent="0.3">
      <c r="A77" s="8" t="s">
        <v>91</v>
      </c>
      <c r="B77" s="11" t="s">
        <v>101</v>
      </c>
      <c r="C77" s="113">
        <v>2</v>
      </c>
      <c r="D77" s="77" t="s">
        <v>2713</v>
      </c>
      <c r="E77" s="78" t="s">
        <v>2719</v>
      </c>
      <c r="F77" s="17">
        <v>425</v>
      </c>
      <c r="G77" s="105">
        <v>0.09</v>
      </c>
      <c r="H77" s="144">
        <v>10.3</v>
      </c>
      <c r="J77"/>
    </row>
    <row r="78" spans="1:10" ht="16.2" customHeight="1" x14ac:dyDescent="0.3">
      <c r="A78" s="8" t="s">
        <v>91</v>
      </c>
      <c r="B78" s="11" t="s">
        <v>101</v>
      </c>
      <c r="C78" s="113">
        <v>3</v>
      </c>
      <c r="D78" s="77" t="s">
        <v>2716</v>
      </c>
      <c r="E78" s="78" t="s">
        <v>2722</v>
      </c>
      <c r="F78" s="17">
        <v>331</v>
      </c>
      <c r="G78" s="105">
        <v>7.0000000000000007E-2</v>
      </c>
      <c r="H78" s="144">
        <v>8.9</v>
      </c>
      <c r="J78"/>
    </row>
    <row r="79" spans="1:10" ht="16.2" customHeight="1" x14ac:dyDescent="0.3">
      <c r="A79" s="8" t="s">
        <v>91</v>
      </c>
      <c r="B79" s="11" t="s">
        <v>101</v>
      </c>
      <c r="C79" s="113">
        <v>4</v>
      </c>
      <c r="D79" s="77" t="s">
        <v>2715</v>
      </c>
      <c r="E79" s="78" t="s">
        <v>2721</v>
      </c>
      <c r="F79" s="17">
        <v>281</v>
      </c>
      <c r="G79" s="105">
        <v>0.06</v>
      </c>
      <c r="H79" s="144">
        <v>5.9</v>
      </c>
      <c r="J79"/>
    </row>
    <row r="80" spans="1:10" ht="16.2" customHeight="1" x14ac:dyDescent="0.3">
      <c r="A80" s="8" t="s">
        <v>91</v>
      </c>
      <c r="B80" s="11" t="s">
        <v>101</v>
      </c>
      <c r="C80" s="113">
        <v>5</v>
      </c>
      <c r="D80" s="79" t="s">
        <v>2717</v>
      </c>
      <c r="E80" s="80" t="s">
        <v>2723</v>
      </c>
      <c r="F80" s="17">
        <v>199</v>
      </c>
      <c r="G80" s="105">
        <v>4.2000000000000003E-2</v>
      </c>
      <c r="H80" s="144">
        <v>5.5</v>
      </c>
      <c r="J80"/>
    </row>
    <row r="81" spans="1:10" ht="16.2" customHeight="1" x14ac:dyDescent="0.3">
      <c r="A81" s="8" t="s">
        <v>92</v>
      </c>
      <c r="B81" s="11" t="s">
        <v>101</v>
      </c>
      <c r="C81" s="65">
        <v>1</v>
      </c>
      <c r="D81" s="77" t="s">
        <v>2714</v>
      </c>
      <c r="E81" s="78" t="s">
        <v>2720</v>
      </c>
      <c r="F81" s="17">
        <v>534</v>
      </c>
      <c r="G81" s="105">
        <v>0.114</v>
      </c>
      <c r="H81" s="144">
        <v>12</v>
      </c>
      <c r="J81"/>
    </row>
    <row r="82" spans="1:10" ht="16.2" customHeight="1" x14ac:dyDescent="0.3">
      <c r="A82" s="8" t="s">
        <v>92</v>
      </c>
      <c r="B82" s="11" t="s">
        <v>101</v>
      </c>
      <c r="C82" s="65">
        <v>2</v>
      </c>
      <c r="D82" s="77" t="s">
        <v>2713</v>
      </c>
      <c r="E82" s="78" t="s">
        <v>2719</v>
      </c>
      <c r="F82" s="17">
        <v>420</v>
      </c>
      <c r="G82" s="105">
        <v>0.09</v>
      </c>
      <c r="H82" s="144">
        <v>9.4</v>
      </c>
      <c r="J82"/>
    </row>
    <row r="83" spans="1:10" ht="16.2" customHeight="1" x14ac:dyDescent="0.3">
      <c r="A83" s="8" t="s">
        <v>92</v>
      </c>
      <c r="B83" s="11" t="s">
        <v>101</v>
      </c>
      <c r="C83" s="65">
        <v>3</v>
      </c>
      <c r="D83" s="77" t="s">
        <v>2716</v>
      </c>
      <c r="E83" s="78" t="s">
        <v>2722</v>
      </c>
      <c r="F83" s="17">
        <v>339</v>
      </c>
      <c r="G83" s="105">
        <v>7.2999999999999995E-2</v>
      </c>
      <c r="H83" s="144">
        <v>6.9</v>
      </c>
      <c r="J83"/>
    </row>
    <row r="84" spans="1:10" ht="16.2" customHeight="1" x14ac:dyDescent="0.3">
      <c r="A84" s="8" t="s">
        <v>92</v>
      </c>
      <c r="B84" s="11" t="s">
        <v>101</v>
      </c>
      <c r="C84" s="65">
        <v>4</v>
      </c>
      <c r="D84" s="77" t="s">
        <v>2715</v>
      </c>
      <c r="E84" s="78" t="s">
        <v>2721</v>
      </c>
      <c r="F84" s="17">
        <v>291</v>
      </c>
      <c r="G84" s="105">
        <v>6.2E-2</v>
      </c>
      <c r="H84" s="144">
        <v>6.3</v>
      </c>
      <c r="J84"/>
    </row>
    <row r="85" spans="1:10" ht="16.2" customHeight="1" x14ac:dyDescent="0.3">
      <c r="A85" s="8" t="s">
        <v>92</v>
      </c>
      <c r="B85" s="11" t="s">
        <v>101</v>
      </c>
      <c r="C85" s="65">
        <v>5</v>
      </c>
      <c r="D85" s="77" t="s">
        <v>2717</v>
      </c>
      <c r="E85" s="78" t="s">
        <v>2723</v>
      </c>
      <c r="F85" s="17">
        <v>213</v>
      </c>
      <c r="G85" s="105">
        <v>4.5999999999999999E-2</v>
      </c>
      <c r="H85" s="144">
        <v>4.9000000000000004</v>
      </c>
      <c r="J85"/>
    </row>
    <row r="86" spans="1:10" ht="16.2" customHeight="1" x14ac:dyDescent="0.3">
      <c r="A86" s="8" t="s">
        <v>93</v>
      </c>
      <c r="B86" s="11" t="s">
        <v>101</v>
      </c>
      <c r="C86" s="65">
        <v>1</v>
      </c>
      <c r="D86" s="77" t="s">
        <v>2714</v>
      </c>
      <c r="E86" s="78" t="s">
        <v>2720</v>
      </c>
      <c r="F86" s="17">
        <v>595</v>
      </c>
      <c r="G86" s="105">
        <v>0.11900000000000001</v>
      </c>
      <c r="H86" s="144">
        <v>12.2</v>
      </c>
      <c r="J86"/>
    </row>
    <row r="87" spans="1:10" ht="16.2" customHeight="1" x14ac:dyDescent="0.3">
      <c r="A87" s="8" t="s">
        <v>93</v>
      </c>
      <c r="B87" s="11" t="s">
        <v>101</v>
      </c>
      <c r="C87" s="65">
        <v>2</v>
      </c>
      <c r="D87" s="77" t="s">
        <v>2713</v>
      </c>
      <c r="E87" s="78" t="s">
        <v>2719</v>
      </c>
      <c r="F87" s="17">
        <v>506</v>
      </c>
      <c r="G87" s="105">
        <v>0.10099999999999999</v>
      </c>
      <c r="H87" s="144">
        <v>9.4</v>
      </c>
      <c r="J87"/>
    </row>
    <row r="88" spans="1:10" ht="16.2" customHeight="1" x14ac:dyDescent="0.3">
      <c r="A88" s="8" t="s">
        <v>93</v>
      </c>
      <c r="B88" s="11" t="s">
        <v>101</v>
      </c>
      <c r="C88" s="65">
        <v>3</v>
      </c>
      <c r="D88" s="77" t="s">
        <v>2716</v>
      </c>
      <c r="E88" s="78" t="s">
        <v>2722</v>
      </c>
      <c r="F88" s="17">
        <v>299</v>
      </c>
      <c r="G88" s="105">
        <v>0.06</v>
      </c>
      <c r="H88" s="144">
        <v>7.4</v>
      </c>
      <c r="J88"/>
    </row>
    <row r="89" spans="1:10" ht="16.2" customHeight="1" x14ac:dyDescent="0.3">
      <c r="A89" s="8" t="s">
        <v>93</v>
      </c>
      <c r="B89" s="11" t="s">
        <v>101</v>
      </c>
      <c r="C89" s="65">
        <v>4</v>
      </c>
      <c r="D89" s="77" t="s">
        <v>2715</v>
      </c>
      <c r="E89" s="78" t="s">
        <v>2721</v>
      </c>
      <c r="F89" s="17">
        <v>287</v>
      </c>
      <c r="G89" s="105">
        <v>5.7999999999999996E-2</v>
      </c>
      <c r="H89" s="144">
        <v>6.3</v>
      </c>
      <c r="J89"/>
    </row>
    <row r="90" spans="1:10" ht="16.2" customHeight="1" x14ac:dyDescent="0.3">
      <c r="A90" s="8" t="s">
        <v>93</v>
      </c>
      <c r="B90" s="11" t="s">
        <v>101</v>
      </c>
      <c r="C90" s="65">
        <v>5</v>
      </c>
      <c r="D90" s="79" t="s">
        <v>2717</v>
      </c>
      <c r="E90" s="80" t="s">
        <v>2723</v>
      </c>
      <c r="F90" s="17">
        <v>227</v>
      </c>
      <c r="G90" s="105">
        <v>4.5999999999999999E-2</v>
      </c>
      <c r="H90" s="144">
        <v>4.0999999999999996</v>
      </c>
      <c r="J90"/>
    </row>
    <row r="91" spans="1:10" ht="16.2" customHeight="1" x14ac:dyDescent="0.3">
      <c r="A91" s="8" t="s">
        <v>94</v>
      </c>
      <c r="B91" s="11" t="s">
        <v>101</v>
      </c>
      <c r="C91" s="113">
        <v>1</v>
      </c>
      <c r="D91" s="77" t="s">
        <v>2714</v>
      </c>
      <c r="E91" s="78" t="s">
        <v>2720</v>
      </c>
      <c r="F91" s="17">
        <v>581</v>
      </c>
      <c r="G91" s="105">
        <v>0.11699999999999999</v>
      </c>
      <c r="H91" s="144">
        <v>12.9</v>
      </c>
      <c r="J91"/>
    </row>
    <row r="92" spans="1:10" ht="16.2" customHeight="1" x14ac:dyDescent="0.3">
      <c r="A92" s="8" t="s">
        <v>94</v>
      </c>
      <c r="B92" s="11" t="s">
        <v>101</v>
      </c>
      <c r="C92" s="113">
        <v>2</v>
      </c>
      <c r="D92" s="77" t="s">
        <v>2713</v>
      </c>
      <c r="E92" s="78" t="s">
        <v>2719</v>
      </c>
      <c r="F92" s="17">
        <v>512</v>
      </c>
      <c r="G92" s="105">
        <v>0.10300000000000001</v>
      </c>
      <c r="H92" s="144">
        <v>9</v>
      </c>
      <c r="J92"/>
    </row>
    <row r="93" spans="1:10" ht="16.2" customHeight="1" x14ac:dyDescent="0.3">
      <c r="A93" s="8" t="s">
        <v>94</v>
      </c>
      <c r="B93" s="11" t="s">
        <v>101</v>
      </c>
      <c r="C93" s="113">
        <v>3</v>
      </c>
      <c r="D93" s="77" t="s">
        <v>2716</v>
      </c>
      <c r="E93" s="78" t="s">
        <v>2722</v>
      </c>
      <c r="F93" s="17">
        <v>339</v>
      </c>
      <c r="G93" s="105">
        <v>6.8000000000000005E-2</v>
      </c>
      <c r="H93" s="144">
        <v>7</v>
      </c>
      <c r="J93"/>
    </row>
    <row r="94" spans="1:10" ht="16.2" customHeight="1" x14ac:dyDescent="0.3">
      <c r="A94" s="8" t="s">
        <v>94</v>
      </c>
      <c r="B94" s="11" t="s">
        <v>101</v>
      </c>
      <c r="C94" s="113">
        <v>4</v>
      </c>
      <c r="D94" s="77" t="s">
        <v>2715</v>
      </c>
      <c r="E94" s="78" t="s">
        <v>2721</v>
      </c>
      <c r="F94" s="17">
        <v>314</v>
      </c>
      <c r="G94" s="105">
        <v>6.3E-2</v>
      </c>
      <c r="H94" s="144">
        <v>6</v>
      </c>
      <c r="J94"/>
    </row>
    <row r="95" spans="1:10" ht="16.2" customHeight="1" x14ac:dyDescent="0.3">
      <c r="A95" s="8" t="s">
        <v>94</v>
      </c>
      <c r="B95" s="11" t="s">
        <v>101</v>
      </c>
      <c r="C95" s="113">
        <v>5</v>
      </c>
      <c r="D95" s="77" t="s">
        <v>2717</v>
      </c>
      <c r="E95" s="78" t="s">
        <v>2723</v>
      </c>
      <c r="F95" s="17">
        <v>221</v>
      </c>
      <c r="G95" s="105">
        <v>4.4000000000000004E-2</v>
      </c>
      <c r="H95" s="144">
        <v>4.2</v>
      </c>
      <c r="J95"/>
    </row>
    <row r="96" spans="1:10" ht="16.2" customHeight="1" x14ac:dyDescent="0.3">
      <c r="A96" s="8" t="s">
        <v>95</v>
      </c>
      <c r="B96" s="11" t="s">
        <v>101</v>
      </c>
      <c r="C96" s="113">
        <v>1</v>
      </c>
      <c r="D96" s="77" t="s">
        <v>2714</v>
      </c>
      <c r="E96" s="78" t="s">
        <v>2720</v>
      </c>
      <c r="F96" s="17">
        <v>544</v>
      </c>
      <c r="G96" s="105">
        <v>0.10099999999999999</v>
      </c>
      <c r="H96" s="144">
        <v>11.4</v>
      </c>
      <c r="J96"/>
    </row>
    <row r="97" spans="1:10" ht="16.2" customHeight="1" x14ac:dyDescent="0.3">
      <c r="A97" s="8" t="s">
        <v>95</v>
      </c>
      <c r="B97" s="11" t="s">
        <v>101</v>
      </c>
      <c r="C97" s="113">
        <v>2</v>
      </c>
      <c r="D97" s="77" t="s">
        <v>2713</v>
      </c>
      <c r="E97" s="78" t="s">
        <v>2719</v>
      </c>
      <c r="F97" s="17">
        <v>509</v>
      </c>
      <c r="G97" s="105">
        <v>9.5000000000000001E-2</v>
      </c>
      <c r="H97" s="144">
        <v>9</v>
      </c>
      <c r="J97"/>
    </row>
    <row r="98" spans="1:10" ht="16.2" customHeight="1" x14ac:dyDescent="0.3">
      <c r="A98" s="8" t="s">
        <v>95</v>
      </c>
      <c r="B98" s="11" t="s">
        <v>101</v>
      </c>
      <c r="C98" s="113">
        <v>3</v>
      </c>
      <c r="D98" s="77" t="s">
        <v>2718</v>
      </c>
      <c r="E98" s="78" t="s">
        <v>2724</v>
      </c>
      <c r="F98" s="17">
        <v>501</v>
      </c>
      <c r="G98" s="105">
        <v>9.3000000000000013E-2</v>
      </c>
      <c r="H98" s="144">
        <v>7.3</v>
      </c>
      <c r="J98"/>
    </row>
    <row r="99" spans="1:10" ht="16.2" customHeight="1" x14ac:dyDescent="0.3">
      <c r="A99" s="8" t="s">
        <v>95</v>
      </c>
      <c r="B99" s="11" t="s">
        <v>101</v>
      </c>
      <c r="C99" s="113">
        <v>4</v>
      </c>
      <c r="D99" s="77" t="s">
        <v>2716</v>
      </c>
      <c r="E99" s="78" t="s">
        <v>2722</v>
      </c>
      <c r="F99" s="17">
        <v>317</v>
      </c>
      <c r="G99" s="105">
        <v>5.9000000000000004E-2</v>
      </c>
      <c r="H99" s="144">
        <v>6.2</v>
      </c>
      <c r="J99"/>
    </row>
    <row r="100" spans="1:10" ht="16.2" customHeight="1" x14ac:dyDescent="0.3">
      <c r="A100" s="8" t="s">
        <v>95</v>
      </c>
      <c r="B100" s="11" t="s">
        <v>101</v>
      </c>
      <c r="C100" s="113">
        <v>5</v>
      </c>
      <c r="D100" s="79" t="s">
        <v>2715</v>
      </c>
      <c r="E100" s="80" t="s">
        <v>2721</v>
      </c>
      <c r="F100" s="17">
        <v>317</v>
      </c>
      <c r="G100" s="105">
        <v>5.9000000000000004E-2</v>
      </c>
      <c r="H100" s="144">
        <v>4.5999999999999996</v>
      </c>
      <c r="J100"/>
    </row>
    <row r="101" spans="1:10" ht="16.2" customHeight="1" x14ac:dyDescent="0.3">
      <c r="A101" s="8" t="s">
        <v>96</v>
      </c>
      <c r="B101" s="11" t="s">
        <v>101</v>
      </c>
      <c r="C101" s="65">
        <v>1</v>
      </c>
      <c r="D101" s="77" t="s">
        <v>2714</v>
      </c>
      <c r="E101" s="78" t="s">
        <v>2720</v>
      </c>
      <c r="F101" s="17">
        <v>612</v>
      </c>
      <c r="G101" s="105">
        <v>0.10400000000000001</v>
      </c>
      <c r="H101" s="144">
        <v>11.9</v>
      </c>
      <c r="J101"/>
    </row>
    <row r="102" spans="1:10" ht="16.2" customHeight="1" x14ac:dyDescent="0.3">
      <c r="A102" s="8" t="s">
        <v>96</v>
      </c>
      <c r="B102" s="11" t="s">
        <v>101</v>
      </c>
      <c r="C102" s="65">
        <v>2</v>
      </c>
      <c r="D102" s="77" t="s">
        <v>2713</v>
      </c>
      <c r="E102" s="78" t="s">
        <v>2719</v>
      </c>
      <c r="F102" s="17">
        <v>590</v>
      </c>
      <c r="G102" s="105">
        <v>0.1</v>
      </c>
      <c r="H102" s="144">
        <v>10.1</v>
      </c>
      <c r="J102"/>
    </row>
    <row r="103" spans="1:10" ht="16.2" customHeight="1" x14ac:dyDescent="0.3">
      <c r="A103" s="8" t="s">
        <v>96</v>
      </c>
      <c r="B103" s="11" t="s">
        <v>101</v>
      </c>
      <c r="C103" s="65">
        <v>3</v>
      </c>
      <c r="D103" s="77" t="s">
        <v>2718</v>
      </c>
      <c r="E103" s="78" t="s">
        <v>2724</v>
      </c>
      <c r="F103" s="17">
        <v>499</v>
      </c>
      <c r="G103" s="105">
        <v>8.5000000000000006E-2</v>
      </c>
      <c r="H103" s="144">
        <v>6</v>
      </c>
      <c r="J103"/>
    </row>
    <row r="104" spans="1:10" ht="16.2" customHeight="1" x14ac:dyDescent="0.3">
      <c r="A104" s="8" t="s">
        <v>96</v>
      </c>
      <c r="B104" s="11" t="s">
        <v>101</v>
      </c>
      <c r="C104" s="65">
        <v>4</v>
      </c>
      <c r="D104" s="77" t="s">
        <v>2716</v>
      </c>
      <c r="E104" s="78" t="s">
        <v>2722</v>
      </c>
      <c r="F104" s="17">
        <v>351</v>
      </c>
      <c r="G104" s="105">
        <v>0.06</v>
      </c>
      <c r="H104" s="144">
        <v>5.8</v>
      </c>
      <c r="J104"/>
    </row>
    <row r="105" spans="1:10" ht="16.2" customHeight="1" x14ac:dyDescent="0.3">
      <c r="A105" s="8" t="s">
        <v>96</v>
      </c>
      <c r="B105" s="11" t="s">
        <v>101</v>
      </c>
      <c r="C105" s="65">
        <v>5</v>
      </c>
      <c r="D105" s="77" t="s">
        <v>2715</v>
      </c>
      <c r="E105" s="78" t="s">
        <v>2721</v>
      </c>
      <c r="F105" s="17">
        <v>331</v>
      </c>
      <c r="G105" s="105">
        <v>5.5999999999999994E-2</v>
      </c>
      <c r="H105" s="144">
        <v>4.5999999999999996</v>
      </c>
      <c r="J105"/>
    </row>
    <row r="106" spans="1:10" ht="16.2" customHeight="1" x14ac:dyDescent="0.3">
      <c r="A106" s="8" t="s">
        <v>97</v>
      </c>
      <c r="B106" s="11" t="s">
        <v>101</v>
      </c>
      <c r="C106" s="65">
        <v>1</v>
      </c>
      <c r="D106" s="77" t="s">
        <v>2714</v>
      </c>
      <c r="E106" s="78" t="s">
        <v>2720</v>
      </c>
      <c r="F106" s="17">
        <v>594</v>
      </c>
      <c r="G106" s="105">
        <v>0.107</v>
      </c>
      <c r="H106" s="144">
        <v>11.7</v>
      </c>
      <c r="J106"/>
    </row>
    <row r="107" spans="1:10" ht="16.2" customHeight="1" x14ac:dyDescent="0.3">
      <c r="A107" s="8" t="s">
        <v>97</v>
      </c>
      <c r="B107" s="11" t="s">
        <v>101</v>
      </c>
      <c r="C107" s="65">
        <v>2</v>
      </c>
      <c r="D107" s="77" t="s">
        <v>2713</v>
      </c>
      <c r="E107" s="78" t="s">
        <v>2719</v>
      </c>
      <c r="F107" s="17">
        <v>571</v>
      </c>
      <c r="G107" s="105">
        <v>0.10300000000000001</v>
      </c>
      <c r="H107" s="144">
        <v>10.3</v>
      </c>
      <c r="J107"/>
    </row>
    <row r="108" spans="1:10" ht="16.2" customHeight="1" x14ac:dyDescent="0.3">
      <c r="A108" s="8" t="s">
        <v>97</v>
      </c>
      <c r="B108" s="11" t="s">
        <v>101</v>
      </c>
      <c r="C108" s="65">
        <v>3</v>
      </c>
      <c r="D108" s="77" t="s">
        <v>2715</v>
      </c>
      <c r="E108" s="78" t="s">
        <v>2721</v>
      </c>
      <c r="F108" s="17">
        <v>351</v>
      </c>
      <c r="G108" s="105">
        <v>6.3E-2</v>
      </c>
      <c r="H108" s="144">
        <v>6.8</v>
      </c>
      <c r="J108"/>
    </row>
    <row r="109" spans="1:10" ht="16.2" customHeight="1" x14ac:dyDescent="0.3">
      <c r="A109" s="8" t="s">
        <v>97</v>
      </c>
      <c r="B109" s="11" t="s">
        <v>101</v>
      </c>
      <c r="C109" s="65">
        <v>4</v>
      </c>
      <c r="D109" s="77" t="s">
        <v>2716</v>
      </c>
      <c r="E109" s="78" t="s">
        <v>2722</v>
      </c>
      <c r="F109" s="17">
        <v>344</v>
      </c>
      <c r="G109" s="105">
        <v>6.2E-2</v>
      </c>
      <c r="H109" s="144">
        <v>6.3</v>
      </c>
      <c r="J109"/>
    </row>
    <row r="110" spans="1:10" ht="16.2" customHeight="1" x14ac:dyDescent="0.3">
      <c r="A110" s="8" t="s">
        <v>97</v>
      </c>
      <c r="B110" s="11" t="s">
        <v>101</v>
      </c>
      <c r="C110" s="65">
        <v>5</v>
      </c>
      <c r="D110" s="77" t="s">
        <v>2718</v>
      </c>
      <c r="E110" s="78" t="s">
        <v>2724</v>
      </c>
      <c r="F110" s="17">
        <v>339</v>
      </c>
      <c r="G110" s="105">
        <v>6.0999999999999999E-2</v>
      </c>
      <c r="H110" s="144">
        <v>4.4000000000000004</v>
      </c>
      <c r="J110"/>
    </row>
    <row r="111" spans="1:10" ht="16.2" customHeight="1" x14ac:dyDescent="0.3">
      <c r="A111" s="8" t="s">
        <v>98</v>
      </c>
      <c r="B111" s="11" t="s">
        <v>101</v>
      </c>
      <c r="C111" s="65">
        <v>1</v>
      </c>
      <c r="D111" s="77" t="s">
        <v>2714</v>
      </c>
      <c r="E111" s="78" t="s">
        <v>2720</v>
      </c>
      <c r="F111" s="17">
        <v>665</v>
      </c>
      <c r="G111" s="105">
        <v>0.11199999999999999</v>
      </c>
      <c r="H111" s="144">
        <v>10.1</v>
      </c>
      <c r="J111"/>
    </row>
    <row r="112" spans="1:10" ht="16.2" customHeight="1" x14ac:dyDescent="0.3">
      <c r="A112" s="8" t="s">
        <v>98</v>
      </c>
      <c r="B112" s="11" t="s">
        <v>101</v>
      </c>
      <c r="C112" s="65">
        <v>2</v>
      </c>
      <c r="D112" s="77" t="s">
        <v>2713</v>
      </c>
      <c r="E112" s="78" t="s">
        <v>2719</v>
      </c>
      <c r="F112" s="17">
        <v>660</v>
      </c>
      <c r="G112" s="105">
        <v>0.111</v>
      </c>
      <c r="H112" s="144">
        <v>9.5</v>
      </c>
      <c r="J112"/>
    </row>
    <row r="113" spans="1:10" ht="16.2" customHeight="1" x14ac:dyDescent="0.3">
      <c r="A113" s="8" t="s">
        <v>98</v>
      </c>
      <c r="B113" s="11" t="s">
        <v>101</v>
      </c>
      <c r="C113" s="65">
        <v>3</v>
      </c>
      <c r="D113" s="77" t="s">
        <v>2715</v>
      </c>
      <c r="E113" s="78" t="s">
        <v>2721</v>
      </c>
      <c r="F113" s="17">
        <v>402</v>
      </c>
      <c r="G113" s="105">
        <v>6.8000000000000005E-2</v>
      </c>
      <c r="H113" s="144">
        <v>9.3000000000000007</v>
      </c>
      <c r="J113"/>
    </row>
    <row r="114" spans="1:10" ht="16.2" customHeight="1" x14ac:dyDescent="0.3">
      <c r="A114" s="8" t="s">
        <v>98</v>
      </c>
      <c r="B114" s="11" t="s">
        <v>101</v>
      </c>
      <c r="C114" s="65">
        <v>4</v>
      </c>
      <c r="D114" s="77" t="s">
        <v>2716</v>
      </c>
      <c r="E114" s="78" t="s">
        <v>2722</v>
      </c>
      <c r="F114" s="17">
        <v>337</v>
      </c>
      <c r="G114" s="105">
        <v>5.7000000000000002E-2</v>
      </c>
      <c r="H114" s="144">
        <v>5.9</v>
      </c>
      <c r="J114"/>
    </row>
    <row r="115" spans="1:10" ht="16.2" customHeight="1" x14ac:dyDescent="0.3">
      <c r="A115" s="8" t="s">
        <v>98</v>
      </c>
      <c r="B115" s="11" t="s">
        <v>101</v>
      </c>
      <c r="C115" s="65">
        <v>5</v>
      </c>
      <c r="D115" s="77" t="s">
        <v>2717</v>
      </c>
      <c r="E115" s="78" t="s">
        <v>2723</v>
      </c>
      <c r="F115" s="17">
        <v>318</v>
      </c>
      <c r="G115" s="105">
        <v>5.4000000000000006E-2</v>
      </c>
      <c r="H115" s="144">
        <v>5.9</v>
      </c>
      <c r="J115"/>
    </row>
    <row r="116" spans="1:10" ht="16.2" customHeight="1" x14ac:dyDescent="0.3">
      <c r="A116" s="8" t="s">
        <v>99</v>
      </c>
      <c r="B116" s="11" t="s">
        <v>102</v>
      </c>
      <c r="C116" s="65">
        <v>1</v>
      </c>
      <c r="D116" s="77" t="s">
        <v>2714</v>
      </c>
      <c r="E116" s="78" t="s">
        <v>2720</v>
      </c>
      <c r="F116" s="17">
        <v>605</v>
      </c>
      <c r="G116" s="105">
        <v>0.106</v>
      </c>
      <c r="H116" s="144">
        <v>10.7</v>
      </c>
      <c r="J116"/>
    </row>
    <row r="117" spans="1:10" ht="16.2" customHeight="1" x14ac:dyDescent="0.3">
      <c r="A117" s="8" t="s">
        <v>99</v>
      </c>
      <c r="B117" s="11" t="s">
        <v>102</v>
      </c>
      <c r="C117" s="65">
        <v>2</v>
      </c>
      <c r="D117" s="77" t="s">
        <v>2713</v>
      </c>
      <c r="E117" s="78" t="s">
        <v>2719</v>
      </c>
      <c r="F117" s="17">
        <v>590</v>
      </c>
      <c r="G117" s="105">
        <v>0.10400000000000001</v>
      </c>
      <c r="H117" s="144">
        <v>10.4</v>
      </c>
      <c r="J117"/>
    </row>
    <row r="118" spans="1:10" ht="16.2" customHeight="1" x14ac:dyDescent="0.3">
      <c r="A118" s="8" t="s">
        <v>99</v>
      </c>
      <c r="B118" s="11" t="s">
        <v>102</v>
      </c>
      <c r="C118" s="65">
        <v>3</v>
      </c>
      <c r="D118" s="77" t="s">
        <v>2715</v>
      </c>
      <c r="E118" s="78" t="s">
        <v>2721</v>
      </c>
      <c r="F118" s="17">
        <v>368</v>
      </c>
      <c r="G118" s="105">
        <v>6.5000000000000002E-2</v>
      </c>
      <c r="H118" s="144">
        <v>6.5</v>
      </c>
      <c r="J118"/>
    </row>
    <row r="119" spans="1:10" ht="16.2" customHeight="1" x14ac:dyDescent="0.3">
      <c r="A119" s="8" t="s">
        <v>99</v>
      </c>
      <c r="B119" s="11" t="s">
        <v>102</v>
      </c>
      <c r="C119" s="65">
        <v>4</v>
      </c>
      <c r="D119" s="77" t="s">
        <v>2718</v>
      </c>
      <c r="E119" s="78" t="s">
        <v>2724</v>
      </c>
      <c r="F119" s="17">
        <v>353</v>
      </c>
      <c r="G119" s="105">
        <v>6.2E-2</v>
      </c>
      <c r="H119" s="144">
        <v>6.2</v>
      </c>
      <c r="J119"/>
    </row>
    <row r="120" spans="1:10" ht="16.2" customHeight="1" x14ac:dyDescent="0.3">
      <c r="A120" s="8" t="s">
        <v>99</v>
      </c>
      <c r="B120" s="11" t="s">
        <v>102</v>
      </c>
      <c r="C120" s="65">
        <v>5</v>
      </c>
      <c r="D120" s="77" t="s">
        <v>2716</v>
      </c>
      <c r="E120" s="78" t="s">
        <v>2722</v>
      </c>
      <c r="F120" s="17">
        <v>344</v>
      </c>
      <c r="G120" s="105">
        <v>0.06</v>
      </c>
      <c r="H120" s="144">
        <v>6</v>
      </c>
      <c r="J120"/>
    </row>
    <row r="121" spans="1:10" ht="16.2" customHeight="1" x14ac:dyDescent="0.3">
      <c r="A121" s="155" t="s">
        <v>100</v>
      </c>
      <c r="B121" s="156" t="s">
        <v>102</v>
      </c>
      <c r="C121" s="196">
        <v>1</v>
      </c>
      <c r="D121" s="166" t="s">
        <v>2714</v>
      </c>
      <c r="E121" s="167" t="s">
        <v>2720</v>
      </c>
      <c r="F121" s="179">
        <v>504</v>
      </c>
      <c r="G121" s="168">
        <v>0.106</v>
      </c>
      <c r="H121" s="144">
        <v>10.6</v>
      </c>
      <c r="J121"/>
    </row>
    <row r="122" spans="1:10" ht="16.2" customHeight="1" x14ac:dyDescent="0.3">
      <c r="A122" s="155" t="s">
        <v>100</v>
      </c>
      <c r="B122" s="156" t="s">
        <v>102</v>
      </c>
      <c r="C122" s="196">
        <v>2</v>
      </c>
      <c r="D122" s="166" t="s">
        <v>2713</v>
      </c>
      <c r="E122" s="167" t="s">
        <v>2719</v>
      </c>
      <c r="F122" s="179">
        <v>483</v>
      </c>
      <c r="G122" s="168">
        <v>0.10099999999999999</v>
      </c>
      <c r="H122" s="144">
        <v>10.1</v>
      </c>
      <c r="J122"/>
    </row>
    <row r="123" spans="1:10" ht="16.2" customHeight="1" x14ac:dyDescent="0.3">
      <c r="A123" s="155" t="s">
        <v>100</v>
      </c>
      <c r="B123" s="156" t="s">
        <v>102</v>
      </c>
      <c r="C123" s="196">
        <v>3</v>
      </c>
      <c r="D123" s="166" t="s">
        <v>2716</v>
      </c>
      <c r="E123" s="167" t="s">
        <v>2722</v>
      </c>
      <c r="F123" s="179">
        <v>314</v>
      </c>
      <c r="G123" s="168">
        <v>6.6000000000000003E-2</v>
      </c>
      <c r="H123" s="144">
        <v>6.6</v>
      </c>
      <c r="J123"/>
    </row>
    <row r="124" spans="1:10" ht="16.2" customHeight="1" x14ac:dyDescent="0.3">
      <c r="A124" s="155" t="s">
        <v>100</v>
      </c>
      <c r="B124" s="156" t="s">
        <v>102</v>
      </c>
      <c r="C124" s="196">
        <v>4</v>
      </c>
      <c r="D124" s="166" t="s">
        <v>2715</v>
      </c>
      <c r="E124" s="167" t="s">
        <v>2721</v>
      </c>
      <c r="F124" s="179">
        <v>294</v>
      </c>
      <c r="G124" s="168">
        <v>6.2E-2</v>
      </c>
      <c r="H124" s="144">
        <v>6.2</v>
      </c>
      <c r="J124"/>
    </row>
    <row r="125" spans="1:10" ht="16.2" customHeight="1" x14ac:dyDescent="0.3">
      <c r="A125" s="155" t="s">
        <v>100</v>
      </c>
      <c r="B125" s="156" t="s">
        <v>102</v>
      </c>
      <c r="C125" s="196">
        <v>5</v>
      </c>
      <c r="D125" s="166" t="s">
        <v>2717</v>
      </c>
      <c r="E125" s="167" t="s">
        <v>2723</v>
      </c>
      <c r="F125" s="179">
        <v>237</v>
      </c>
      <c r="G125" s="168">
        <v>0.05</v>
      </c>
      <c r="H125" s="144">
        <v>5</v>
      </c>
      <c r="J125"/>
    </row>
    <row r="126" spans="1:10" ht="16.2" customHeight="1" x14ac:dyDescent="0.3">
      <c r="A126" s="155" t="s">
        <v>88</v>
      </c>
      <c r="B126" s="156" t="s">
        <v>102</v>
      </c>
      <c r="C126" s="196">
        <v>1</v>
      </c>
      <c r="D126" s="166" t="s">
        <v>2714</v>
      </c>
      <c r="E126" s="167" t="s">
        <v>2720</v>
      </c>
      <c r="F126" s="179">
        <v>620</v>
      </c>
      <c r="G126" s="168">
        <v>0.111</v>
      </c>
      <c r="H126" s="144">
        <v>11.1</v>
      </c>
      <c r="J126"/>
    </row>
    <row r="127" spans="1:10" ht="16.2" customHeight="1" x14ac:dyDescent="0.3">
      <c r="A127" s="155" t="s">
        <v>88</v>
      </c>
      <c r="B127" s="156" t="s">
        <v>102</v>
      </c>
      <c r="C127" s="196">
        <v>2</v>
      </c>
      <c r="D127" s="166" t="s">
        <v>2713</v>
      </c>
      <c r="E127" s="167" t="s">
        <v>2719</v>
      </c>
      <c r="F127" s="179">
        <v>533</v>
      </c>
      <c r="G127" s="168">
        <v>9.6000000000000002E-2</v>
      </c>
      <c r="H127" s="144">
        <v>9.6</v>
      </c>
      <c r="J127"/>
    </row>
    <row r="128" spans="1:10" ht="16.2" customHeight="1" x14ac:dyDescent="0.3">
      <c r="A128" s="155" t="s">
        <v>88</v>
      </c>
      <c r="B128" s="156" t="s">
        <v>102</v>
      </c>
      <c r="C128" s="196">
        <v>3</v>
      </c>
      <c r="D128" s="166" t="s">
        <v>2718</v>
      </c>
      <c r="E128" s="167" t="s">
        <v>2724</v>
      </c>
      <c r="F128" s="179">
        <v>397</v>
      </c>
      <c r="G128" s="168">
        <v>7.0999999999999994E-2</v>
      </c>
      <c r="H128" s="144">
        <v>7.1</v>
      </c>
      <c r="J128"/>
    </row>
    <row r="129" spans="1:10" ht="16.2" customHeight="1" x14ac:dyDescent="0.3">
      <c r="A129" s="155" t="s">
        <v>88</v>
      </c>
      <c r="B129" s="156" t="s">
        <v>102</v>
      </c>
      <c r="C129" s="196">
        <v>4</v>
      </c>
      <c r="D129" s="166" t="s">
        <v>2715</v>
      </c>
      <c r="E129" s="167" t="s">
        <v>2721</v>
      </c>
      <c r="F129" s="179">
        <v>342</v>
      </c>
      <c r="G129" s="168">
        <v>6.0999999999999999E-2</v>
      </c>
      <c r="H129" s="144">
        <v>6.1</v>
      </c>
      <c r="J129"/>
    </row>
    <row r="130" spans="1:10" ht="16.2" customHeight="1" x14ac:dyDescent="0.3">
      <c r="A130" s="155" t="s">
        <v>88</v>
      </c>
      <c r="B130" s="156" t="s">
        <v>102</v>
      </c>
      <c r="C130" s="196">
        <v>5</v>
      </c>
      <c r="D130" s="166" t="s">
        <v>2716</v>
      </c>
      <c r="E130" s="167" t="s">
        <v>2722</v>
      </c>
      <c r="F130" s="179">
        <v>329</v>
      </c>
      <c r="G130" s="168">
        <v>5.9000000000000004E-2</v>
      </c>
      <c r="H130" s="144">
        <v>5.9</v>
      </c>
      <c r="J130"/>
    </row>
    <row r="131" spans="1:10" x14ac:dyDescent="0.3">
      <c r="A131" s="8" t="s">
        <v>89</v>
      </c>
      <c r="B131" s="11" t="s">
        <v>102</v>
      </c>
      <c r="C131" s="69">
        <v>1</v>
      </c>
      <c r="D131" s="77" t="s">
        <v>2714</v>
      </c>
      <c r="E131" s="78" t="s">
        <v>2720</v>
      </c>
      <c r="F131" s="17">
        <v>561</v>
      </c>
      <c r="G131" s="105">
        <v>0.10800000000000001</v>
      </c>
      <c r="H131" s="144">
        <v>10.8</v>
      </c>
      <c r="J131"/>
    </row>
    <row r="132" spans="1:10" x14ac:dyDescent="0.3">
      <c r="A132" s="8" t="s">
        <v>89</v>
      </c>
      <c r="B132" s="11" t="s">
        <v>102</v>
      </c>
      <c r="C132" s="69">
        <v>2</v>
      </c>
      <c r="D132" s="77" t="s">
        <v>2713</v>
      </c>
      <c r="E132" s="78" t="s">
        <v>2719</v>
      </c>
      <c r="F132" s="17">
        <v>548</v>
      </c>
      <c r="G132" s="105">
        <v>0.106</v>
      </c>
      <c r="H132" s="144">
        <v>10.6</v>
      </c>
      <c r="J132"/>
    </row>
    <row r="133" spans="1:10" x14ac:dyDescent="0.3">
      <c r="A133" s="8" t="s">
        <v>89</v>
      </c>
      <c r="B133" s="11" t="s">
        <v>102</v>
      </c>
      <c r="C133" s="69">
        <v>3</v>
      </c>
      <c r="D133" s="77" t="s">
        <v>2715</v>
      </c>
      <c r="E133" s="78" t="s">
        <v>2721</v>
      </c>
      <c r="F133" s="17">
        <v>299</v>
      </c>
      <c r="G133" s="105">
        <v>5.7999999999999996E-2</v>
      </c>
      <c r="H133" s="144">
        <v>5.8</v>
      </c>
      <c r="J133"/>
    </row>
    <row r="134" spans="1:10" x14ac:dyDescent="0.3">
      <c r="A134" s="8" t="s">
        <v>89</v>
      </c>
      <c r="B134" s="11" t="s">
        <v>102</v>
      </c>
      <c r="C134" s="69">
        <v>4</v>
      </c>
      <c r="D134" s="77" t="s">
        <v>2716</v>
      </c>
      <c r="E134" s="78" t="s">
        <v>2722</v>
      </c>
      <c r="F134" s="17">
        <v>297</v>
      </c>
      <c r="G134" s="105">
        <v>5.7000000000000002E-2</v>
      </c>
      <c r="H134" s="144">
        <v>5.7</v>
      </c>
      <c r="J134"/>
    </row>
    <row r="135" spans="1:10" x14ac:dyDescent="0.3">
      <c r="A135" s="8" t="s">
        <v>89</v>
      </c>
      <c r="B135" s="11" t="s">
        <v>102</v>
      </c>
      <c r="C135" s="69">
        <v>5</v>
      </c>
      <c r="D135" s="79" t="s">
        <v>2718</v>
      </c>
      <c r="E135" s="80" t="s">
        <v>2724</v>
      </c>
      <c r="F135" s="17">
        <v>280</v>
      </c>
      <c r="G135" s="105">
        <v>5.4000000000000006E-2</v>
      </c>
      <c r="H135" s="144">
        <v>5.4</v>
      </c>
      <c r="J135"/>
    </row>
    <row r="136" spans="1:10" x14ac:dyDescent="0.3">
      <c r="A136" s="8" t="s">
        <v>91</v>
      </c>
      <c r="B136" s="11" t="s">
        <v>102</v>
      </c>
      <c r="C136" s="69">
        <v>1</v>
      </c>
      <c r="D136" s="77" t="s">
        <v>2714</v>
      </c>
      <c r="E136" s="78" t="s">
        <v>2720</v>
      </c>
      <c r="F136" s="17">
        <v>579</v>
      </c>
      <c r="G136" s="105">
        <v>0.11599999999999999</v>
      </c>
      <c r="H136" s="144">
        <v>11.7</v>
      </c>
    </row>
    <row r="137" spans="1:10" x14ac:dyDescent="0.3">
      <c r="A137" s="8" t="s">
        <v>91</v>
      </c>
      <c r="B137" s="11" t="s">
        <v>102</v>
      </c>
      <c r="C137" s="69">
        <v>2</v>
      </c>
      <c r="D137" s="77" t="s">
        <v>2713</v>
      </c>
      <c r="E137" s="78" t="s">
        <v>2719</v>
      </c>
      <c r="F137" s="17">
        <v>453</v>
      </c>
      <c r="G137" s="105">
        <v>9.0999999999999998E-2</v>
      </c>
      <c r="H137" s="144">
        <v>9.1</v>
      </c>
    </row>
    <row r="138" spans="1:10" x14ac:dyDescent="0.3">
      <c r="A138" s="8" t="s">
        <v>91</v>
      </c>
      <c r="B138" s="11" t="s">
        <v>102</v>
      </c>
      <c r="C138" s="69">
        <v>3</v>
      </c>
      <c r="D138" s="77" t="s">
        <v>2716</v>
      </c>
      <c r="E138" s="78" t="s">
        <v>2722</v>
      </c>
      <c r="F138" s="17">
        <v>308</v>
      </c>
      <c r="G138" s="105">
        <v>6.2E-2</v>
      </c>
      <c r="H138" s="144">
        <v>6.2</v>
      </c>
    </row>
    <row r="139" spans="1:10" x14ac:dyDescent="0.3">
      <c r="A139" s="8" t="s">
        <v>91</v>
      </c>
      <c r="B139" s="11" t="s">
        <v>102</v>
      </c>
      <c r="C139" s="69">
        <v>4</v>
      </c>
      <c r="D139" s="77" t="s">
        <v>2715</v>
      </c>
      <c r="E139" s="78" t="s">
        <v>2721</v>
      </c>
      <c r="F139" s="17">
        <v>292</v>
      </c>
      <c r="G139" s="105">
        <v>5.9000000000000004E-2</v>
      </c>
      <c r="H139" s="144">
        <v>5.9</v>
      </c>
    </row>
    <row r="140" spans="1:10" x14ac:dyDescent="0.3">
      <c r="A140" s="8" t="s">
        <v>91</v>
      </c>
      <c r="B140" s="11" t="s">
        <v>102</v>
      </c>
      <c r="C140" s="69">
        <v>5</v>
      </c>
      <c r="D140" s="77" t="s">
        <v>2717</v>
      </c>
      <c r="E140" s="78" t="s">
        <v>2723</v>
      </c>
      <c r="F140" s="17">
        <v>194</v>
      </c>
      <c r="G140" s="105">
        <v>3.9E-2</v>
      </c>
      <c r="H140" s="144">
        <v>4</v>
      </c>
    </row>
    <row r="141" spans="1:10" x14ac:dyDescent="0.3">
      <c r="A141" s="155" t="s">
        <v>92</v>
      </c>
      <c r="B141" s="156" t="s">
        <v>102</v>
      </c>
      <c r="C141" s="165">
        <v>1</v>
      </c>
      <c r="D141" s="166" t="s">
        <v>2714</v>
      </c>
      <c r="E141" s="167" t="s">
        <v>2720</v>
      </c>
      <c r="F141" s="161">
        <v>555</v>
      </c>
      <c r="G141" s="168">
        <v>0.114</v>
      </c>
      <c r="H141" s="144">
        <v>11.3</v>
      </c>
    </row>
    <row r="142" spans="1:10" x14ac:dyDescent="0.3">
      <c r="A142" s="155" t="s">
        <v>92</v>
      </c>
      <c r="B142" s="156" t="s">
        <v>102</v>
      </c>
      <c r="C142" s="165">
        <v>2</v>
      </c>
      <c r="D142" s="166" t="s">
        <v>2713</v>
      </c>
      <c r="E142" s="167" t="s">
        <v>2719</v>
      </c>
      <c r="F142" s="161">
        <v>469</v>
      </c>
      <c r="G142" s="168">
        <v>9.6000000000000002E-2</v>
      </c>
      <c r="H142" s="144">
        <v>9.6</v>
      </c>
    </row>
    <row r="143" spans="1:10" x14ac:dyDescent="0.3">
      <c r="A143" s="155" t="s">
        <v>92</v>
      </c>
      <c r="B143" s="156" t="s">
        <v>102</v>
      </c>
      <c r="C143" s="165">
        <v>3</v>
      </c>
      <c r="D143" s="166" t="s">
        <v>2716</v>
      </c>
      <c r="E143" s="167" t="s">
        <v>2722</v>
      </c>
      <c r="F143" s="161">
        <v>336</v>
      </c>
      <c r="G143" s="168">
        <v>6.9000000000000006E-2</v>
      </c>
      <c r="H143" s="144">
        <v>6.9</v>
      </c>
    </row>
    <row r="144" spans="1:10" x14ac:dyDescent="0.3">
      <c r="A144" s="155" t="s">
        <v>92</v>
      </c>
      <c r="B144" s="156" t="s">
        <v>102</v>
      </c>
      <c r="C144" s="165">
        <v>4</v>
      </c>
      <c r="D144" s="166" t="s">
        <v>2715</v>
      </c>
      <c r="E144" s="167" t="s">
        <v>2721</v>
      </c>
      <c r="F144" s="161">
        <v>289</v>
      </c>
      <c r="G144" s="168">
        <v>5.9000000000000004E-2</v>
      </c>
      <c r="H144" s="144">
        <v>6</v>
      </c>
    </row>
    <row r="145" spans="1:8" x14ac:dyDescent="0.3">
      <c r="A145" s="155" t="s">
        <v>92</v>
      </c>
      <c r="B145" s="156" t="s">
        <v>102</v>
      </c>
      <c r="C145" s="165">
        <v>5</v>
      </c>
      <c r="D145" s="166" t="s">
        <v>2717</v>
      </c>
      <c r="E145" s="167" t="s">
        <v>2723</v>
      </c>
      <c r="F145" s="161">
        <v>231</v>
      </c>
      <c r="G145" s="168">
        <v>4.7E-2</v>
      </c>
      <c r="H145" s="144">
        <v>5.2</v>
      </c>
    </row>
    <row r="146" spans="1:8" x14ac:dyDescent="0.3">
      <c r="A146" s="8" t="s">
        <v>93</v>
      </c>
      <c r="B146" s="11" t="s">
        <v>102</v>
      </c>
      <c r="C146" s="69">
        <v>1</v>
      </c>
      <c r="D146" s="77" t="s">
        <v>2714</v>
      </c>
      <c r="E146" s="78" t="s">
        <v>2720</v>
      </c>
      <c r="F146" s="17">
        <v>530</v>
      </c>
      <c r="G146" s="105">
        <v>0.105</v>
      </c>
      <c r="H146" s="144">
        <v>10.4</v>
      </c>
    </row>
    <row r="147" spans="1:8" x14ac:dyDescent="0.3">
      <c r="A147" s="8" t="s">
        <v>93</v>
      </c>
      <c r="B147" s="11" t="s">
        <v>102</v>
      </c>
      <c r="C147" s="69">
        <v>2</v>
      </c>
      <c r="D147" s="77" t="s">
        <v>2713</v>
      </c>
      <c r="E147" s="78" t="s">
        <v>2719</v>
      </c>
      <c r="F147" s="17">
        <v>485</v>
      </c>
      <c r="G147" s="105">
        <v>9.6000000000000002E-2</v>
      </c>
      <c r="H147" s="144">
        <v>9.8000000000000007</v>
      </c>
    </row>
    <row r="148" spans="1:8" x14ac:dyDescent="0.3">
      <c r="A148" s="8" t="s">
        <v>93</v>
      </c>
      <c r="B148" s="11" t="s">
        <v>102</v>
      </c>
      <c r="C148" s="69">
        <v>3</v>
      </c>
      <c r="D148" s="77" t="s">
        <v>2716</v>
      </c>
      <c r="E148" s="78" t="s">
        <v>2722</v>
      </c>
      <c r="F148" s="17">
        <v>345</v>
      </c>
      <c r="G148" s="105">
        <v>6.9000000000000006E-2</v>
      </c>
      <c r="H148" s="144">
        <v>6.9</v>
      </c>
    </row>
    <row r="149" spans="1:8" x14ac:dyDescent="0.3">
      <c r="A149" s="8" t="s">
        <v>93</v>
      </c>
      <c r="B149" s="11" t="s">
        <v>102</v>
      </c>
      <c r="C149" s="69">
        <v>4</v>
      </c>
      <c r="D149" s="77" t="s">
        <v>2715</v>
      </c>
      <c r="E149" s="78" t="s">
        <v>2721</v>
      </c>
      <c r="F149" s="17">
        <v>315</v>
      </c>
      <c r="G149" s="105">
        <v>6.3E-2</v>
      </c>
      <c r="H149" s="144">
        <v>6.3</v>
      </c>
    </row>
    <row r="150" spans="1:8" x14ac:dyDescent="0.3">
      <c r="A150" s="8" t="s">
        <v>93</v>
      </c>
      <c r="B150" s="11" t="s">
        <v>102</v>
      </c>
      <c r="C150" s="69">
        <v>5</v>
      </c>
      <c r="D150" s="77" t="s">
        <v>2717</v>
      </c>
      <c r="E150" s="78" t="s">
        <v>2723</v>
      </c>
      <c r="F150" s="17">
        <v>211</v>
      </c>
      <c r="G150" s="178">
        <v>4.2000000000000003E-2</v>
      </c>
      <c r="H150" s="144">
        <v>4.5999999999999996</v>
      </c>
    </row>
    <row r="151" spans="1:8" x14ac:dyDescent="0.3">
      <c r="A151" s="95" t="s">
        <v>94</v>
      </c>
      <c r="B151" s="96" t="s">
        <v>102</v>
      </c>
      <c r="C151" s="130">
        <v>1</v>
      </c>
      <c r="D151" s="131" t="s">
        <v>2714</v>
      </c>
      <c r="E151" s="132" t="s">
        <v>2720</v>
      </c>
      <c r="F151" s="103">
        <v>545</v>
      </c>
      <c r="G151" s="178">
        <v>0.111</v>
      </c>
      <c r="H151" s="144">
        <v>10.8</v>
      </c>
    </row>
    <row r="152" spans="1:8" x14ac:dyDescent="0.3">
      <c r="A152" s="95" t="s">
        <v>94</v>
      </c>
      <c r="B152" s="96" t="s">
        <v>102</v>
      </c>
      <c r="C152" s="130">
        <v>2</v>
      </c>
      <c r="D152" s="131" t="s">
        <v>2713</v>
      </c>
      <c r="E152" s="132" t="s">
        <v>2719</v>
      </c>
      <c r="F152" s="103">
        <v>456</v>
      </c>
      <c r="G152" s="105">
        <v>9.3000000000000013E-2</v>
      </c>
      <c r="H152" s="144">
        <v>9.6</v>
      </c>
    </row>
    <row r="153" spans="1:8" x14ac:dyDescent="0.3">
      <c r="A153" s="95" t="s">
        <v>94</v>
      </c>
      <c r="B153" s="96" t="s">
        <v>102</v>
      </c>
      <c r="C153" s="130">
        <v>3</v>
      </c>
      <c r="D153" s="131" t="s">
        <v>2716</v>
      </c>
      <c r="E153" s="132" t="s">
        <v>2722</v>
      </c>
      <c r="F153" s="103">
        <v>314</v>
      </c>
      <c r="G153" s="105">
        <v>6.4000000000000001E-2</v>
      </c>
      <c r="H153" s="144">
        <v>8.1999999999999993</v>
      </c>
    </row>
    <row r="154" spans="1:8" x14ac:dyDescent="0.3">
      <c r="A154" s="95" t="s">
        <v>94</v>
      </c>
      <c r="B154" s="96" t="s">
        <v>102</v>
      </c>
      <c r="C154" s="130">
        <v>4</v>
      </c>
      <c r="D154" s="131" t="s">
        <v>2715</v>
      </c>
      <c r="E154" s="132" t="s">
        <v>2721</v>
      </c>
      <c r="F154" s="103">
        <v>277</v>
      </c>
      <c r="G154" s="105">
        <v>5.5999999999999994E-2</v>
      </c>
      <c r="H154" s="144">
        <v>6.1</v>
      </c>
    </row>
    <row r="155" spans="1:8" x14ac:dyDescent="0.3">
      <c r="A155" s="95" t="s">
        <v>94</v>
      </c>
      <c r="B155" s="96" t="s">
        <v>102</v>
      </c>
      <c r="C155" s="130">
        <v>5</v>
      </c>
      <c r="D155" s="131" t="s">
        <v>2717</v>
      </c>
      <c r="E155" s="132" t="s">
        <v>2723</v>
      </c>
      <c r="F155" s="103">
        <v>242</v>
      </c>
      <c r="G155" s="178">
        <v>4.9000000000000002E-2</v>
      </c>
      <c r="H155" s="144">
        <v>6</v>
      </c>
    </row>
    <row r="156" spans="1:8" x14ac:dyDescent="0.3">
      <c r="A156" s="155" t="s">
        <v>95</v>
      </c>
      <c r="B156" s="156" t="s">
        <v>102</v>
      </c>
      <c r="C156" s="165">
        <v>1</v>
      </c>
      <c r="D156" s="166" t="s">
        <v>2714</v>
      </c>
      <c r="E156" s="167" t="s">
        <v>2720</v>
      </c>
      <c r="F156" s="161">
        <v>544</v>
      </c>
      <c r="G156" s="168">
        <v>0.11</v>
      </c>
    </row>
    <row r="157" spans="1:8" x14ac:dyDescent="0.3">
      <c r="A157" s="155" t="s">
        <v>95</v>
      </c>
      <c r="B157" s="156" t="s">
        <v>102</v>
      </c>
      <c r="C157" s="165">
        <v>2</v>
      </c>
      <c r="D157" s="166" t="s">
        <v>2713</v>
      </c>
      <c r="E157" s="167" t="s">
        <v>2719</v>
      </c>
      <c r="F157" s="161">
        <v>503</v>
      </c>
      <c r="G157" s="168">
        <v>0.10099999999999999</v>
      </c>
    </row>
    <row r="158" spans="1:8" x14ac:dyDescent="0.3">
      <c r="A158" s="155" t="s">
        <v>95</v>
      </c>
      <c r="B158" s="156" t="s">
        <v>102</v>
      </c>
      <c r="C158" s="165">
        <v>3</v>
      </c>
      <c r="D158" s="166" t="s">
        <v>2716</v>
      </c>
      <c r="E158" s="167" t="s">
        <v>2722</v>
      </c>
      <c r="F158" s="161">
        <v>311</v>
      </c>
      <c r="G158" s="168">
        <v>6.3E-2</v>
      </c>
    </row>
    <row r="159" spans="1:8" x14ac:dyDescent="0.3">
      <c r="A159" s="155" t="s">
        <v>95</v>
      </c>
      <c r="B159" s="156" t="s">
        <v>102</v>
      </c>
      <c r="C159" s="165">
        <v>4</v>
      </c>
      <c r="D159" s="166" t="s">
        <v>2715</v>
      </c>
      <c r="E159" s="167" t="s">
        <v>2721</v>
      </c>
      <c r="F159" s="161">
        <v>302</v>
      </c>
      <c r="G159" s="168">
        <v>6.0999999999999999E-2</v>
      </c>
    </row>
    <row r="160" spans="1:8" x14ac:dyDescent="0.3">
      <c r="A160" s="155" t="s">
        <v>95</v>
      </c>
      <c r="B160" s="156" t="s">
        <v>102</v>
      </c>
      <c r="C160" s="165">
        <v>5</v>
      </c>
      <c r="D160" s="166" t="s">
        <v>2717</v>
      </c>
      <c r="E160" s="167" t="s">
        <v>2723</v>
      </c>
      <c r="F160" s="161">
        <v>252</v>
      </c>
      <c r="G160" s="168">
        <v>5.0999999999999997E-2</v>
      </c>
    </row>
    <row r="161" spans="1:7" x14ac:dyDescent="0.3">
      <c r="A161" s="95" t="s">
        <v>96</v>
      </c>
      <c r="B161" s="96" t="s">
        <v>102</v>
      </c>
      <c r="C161" s="130">
        <v>1</v>
      </c>
      <c r="D161" s="131" t="s">
        <v>2714</v>
      </c>
      <c r="E161" s="132" t="s">
        <v>2720</v>
      </c>
      <c r="F161" s="103">
        <v>611</v>
      </c>
      <c r="G161" s="105">
        <v>0.111</v>
      </c>
    </row>
    <row r="162" spans="1:7" x14ac:dyDescent="0.3">
      <c r="A162" s="95" t="s">
        <v>96</v>
      </c>
      <c r="B162" s="96" t="s">
        <v>102</v>
      </c>
      <c r="C162" s="130">
        <v>2</v>
      </c>
      <c r="D162" s="131" t="s">
        <v>2713</v>
      </c>
      <c r="E162" s="132" t="s">
        <v>2719</v>
      </c>
      <c r="F162" s="103">
        <v>582</v>
      </c>
      <c r="G162" s="105">
        <v>0.106</v>
      </c>
    </row>
    <row r="163" spans="1:7" x14ac:dyDescent="0.3">
      <c r="A163" s="95" t="s">
        <v>96</v>
      </c>
      <c r="B163" s="96" t="s">
        <v>102</v>
      </c>
      <c r="C163" s="130">
        <v>3</v>
      </c>
      <c r="D163" s="131" t="s">
        <v>2715</v>
      </c>
      <c r="E163" s="132" t="s">
        <v>2721</v>
      </c>
      <c r="F163" s="103">
        <v>361</v>
      </c>
      <c r="G163" s="105">
        <v>6.6000000000000003E-2</v>
      </c>
    </row>
    <row r="164" spans="1:7" x14ac:dyDescent="0.3">
      <c r="A164" s="95" t="s">
        <v>96</v>
      </c>
      <c r="B164" s="96" t="s">
        <v>102</v>
      </c>
      <c r="C164" s="130">
        <v>4</v>
      </c>
      <c r="D164" s="131" t="s">
        <v>2716</v>
      </c>
      <c r="E164" s="132" t="s">
        <v>2722</v>
      </c>
      <c r="F164" s="103">
        <v>349</v>
      </c>
      <c r="G164" s="105">
        <v>6.3E-2</v>
      </c>
    </row>
    <row r="165" spans="1:7" x14ac:dyDescent="0.3">
      <c r="A165" s="95" t="s">
        <v>96</v>
      </c>
      <c r="B165" s="96" t="s">
        <v>102</v>
      </c>
      <c r="C165" s="130">
        <v>5</v>
      </c>
      <c r="D165" s="131" t="s">
        <v>2717</v>
      </c>
      <c r="E165" s="132" t="s">
        <v>2723</v>
      </c>
      <c r="F165" s="103">
        <v>303</v>
      </c>
      <c r="G165" s="105">
        <v>5.5E-2</v>
      </c>
    </row>
    <row r="166" spans="1:7" x14ac:dyDescent="0.3">
      <c r="A166" s="95" t="s">
        <v>97</v>
      </c>
      <c r="B166" s="96" t="s">
        <v>102</v>
      </c>
      <c r="C166" s="130">
        <v>1</v>
      </c>
      <c r="D166" s="131" t="s">
        <v>2714</v>
      </c>
      <c r="E166" s="132" t="s">
        <v>2720</v>
      </c>
      <c r="F166" s="103">
        <v>564</v>
      </c>
      <c r="G166" s="105">
        <v>0.10400000000000001</v>
      </c>
    </row>
    <row r="167" spans="1:7" x14ac:dyDescent="0.3">
      <c r="A167" s="95" t="s">
        <v>97</v>
      </c>
      <c r="B167" s="96" t="s">
        <v>102</v>
      </c>
      <c r="C167" s="130">
        <v>2</v>
      </c>
      <c r="D167" s="131" t="s">
        <v>2713</v>
      </c>
      <c r="E167" s="132" t="s">
        <v>2719</v>
      </c>
      <c r="F167" s="103">
        <v>554</v>
      </c>
      <c r="G167" s="105">
        <v>0.10199999999999999</v>
      </c>
    </row>
    <row r="168" spans="1:7" x14ac:dyDescent="0.3">
      <c r="A168" s="95" t="s">
        <v>97</v>
      </c>
      <c r="B168" s="96" t="s">
        <v>102</v>
      </c>
      <c r="C168" s="130">
        <v>3</v>
      </c>
      <c r="D168" s="131" t="s">
        <v>2715</v>
      </c>
      <c r="E168" s="132" t="s">
        <v>2721</v>
      </c>
      <c r="F168" s="103">
        <v>350</v>
      </c>
      <c r="G168" s="105">
        <v>6.4000000000000001E-2</v>
      </c>
    </row>
    <row r="169" spans="1:7" x14ac:dyDescent="0.3">
      <c r="A169" s="95" t="s">
        <v>97</v>
      </c>
      <c r="B169" s="96" t="s">
        <v>102</v>
      </c>
      <c r="C169" s="130">
        <v>4</v>
      </c>
      <c r="D169" s="131" t="s">
        <v>2846</v>
      </c>
      <c r="E169" s="132" t="s">
        <v>2728</v>
      </c>
      <c r="F169" s="103">
        <v>338</v>
      </c>
      <c r="G169" s="105">
        <v>6.2E-2</v>
      </c>
    </row>
    <row r="170" spans="1:7" x14ac:dyDescent="0.3">
      <c r="A170" s="95" t="s">
        <v>97</v>
      </c>
      <c r="B170" s="96" t="s">
        <v>102</v>
      </c>
      <c r="C170" s="130">
        <v>5</v>
      </c>
      <c r="D170" s="131" t="s">
        <v>2716</v>
      </c>
      <c r="E170" s="132" t="s">
        <v>2722</v>
      </c>
      <c r="F170" s="103">
        <v>333</v>
      </c>
      <c r="G170" s="105">
        <v>6.0999999999999999E-2</v>
      </c>
    </row>
    <row r="171" spans="1:7" x14ac:dyDescent="0.3">
      <c r="A171" s="95" t="s">
        <v>98</v>
      </c>
      <c r="B171" s="96" t="s">
        <v>102</v>
      </c>
      <c r="C171" s="130">
        <v>1</v>
      </c>
      <c r="D171" s="131" t="s">
        <v>2714</v>
      </c>
      <c r="E171" s="132" t="s">
        <v>2720</v>
      </c>
      <c r="F171" s="103">
        <v>730</v>
      </c>
      <c r="G171" s="105">
        <v>0.114</v>
      </c>
    </row>
    <row r="172" spans="1:7" x14ac:dyDescent="0.3">
      <c r="A172" s="95" t="s">
        <v>98</v>
      </c>
      <c r="B172" s="96" t="s">
        <v>102</v>
      </c>
      <c r="C172" s="130">
        <v>2</v>
      </c>
      <c r="D172" s="131" t="s">
        <v>2713</v>
      </c>
      <c r="E172" s="132" t="s">
        <v>2719</v>
      </c>
      <c r="F172" s="103">
        <v>714</v>
      </c>
      <c r="G172" s="105">
        <v>0.11199999999999999</v>
      </c>
    </row>
    <row r="173" spans="1:7" x14ac:dyDescent="0.3">
      <c r="A173" s="95" t="s">
        <v>98</v>
      </c>
      <c r="B173" s="96" t="s">
        <v>102</v>
      </c>
      <c r="C173" s="130">
        <v>3</v>
      </c>
      <c r="D173" s="131" t="s">
        <v>2715</v>
      </c>
      <c r="E173" s="132" t="s">
        <v>2721</v>
      </c>
      <c r="F173" s="103">
        <v>407</v>
      </c>
      <c r="G173" s="105">
        <v>6.4000000000000001E-2</v>
      </c>
    </row>
    <row r="174" spans="1:7" x14ac:dyDescent="0.3">
      <c r="A174" s="95" t="s">
        <v>98</v>
      </c>
      <c r="B174" s="96" t="s">
        <v>102</v>
      </c>
      <c r="C174" s="130">
        <v>4</v>
      </c>
      <c r="D174" s="131" t="s">
        <v>2717</v>
      </c>
      <c r="E174" s="132" t="s">
        <v>2723</v>
      </c>
      <c r="F174" s="177">
        <v>404</v>
      </c>
      <c r="G174" s="178">
        <v>6.3E-2</v>
      </c>
    </row>
    <row r="175" spans="1:7" x14ac:dyDescent="0.3">
      <c r="A175" s="95" t="s">
        <v>98</v>
      </c>
      <c r="B175" s="96" t="s">
        <v>102</v>
      </c>
      <c r="C175" s="130">
        <v>5</v>
      </c>
      <c r="D175" s="131" t="s">
        <v>2716</v>
      </c>
      <c r="E175" s="132" t="s">
        <v>2722</v>
      </c>
      <c r="F175" s="177">
        <v>345</v>
      </c>
      <c r="G175" s="178">
        <v>5.4000000000000006E-2</v>
      </c>
    </row>
    <row r="176" spans="1:7" x14ac:dyDescent="0.3">
      <c r="A176" s="155" t="s">
        <v>110</v>
      </c>
      <c r="B176" s="156" t="s">
        <v>110</v>
      </c>
      <c r="C176" s="165">
        <v>1</v>
      </c>
      <c r="D176" s="166" t="s">
        <v>2714</v>
      </c>
      <c r="E176" s="167" t="s">
        <v>2720</v>
      </c>
      <c r="F176" s="161">
        <v>19594</v>
      </c>
      <c r="G176" s="168">
        <v>0.10800000000000001</v>
      </c>
    </row>
    <row r="177" spans="1:7" x14ac:dyDescent="0.3">
      <c r="A177" s="155" t="s">
        <v>110</v>
      </c>
      <c r="B177" s="156" t="s">
        <v>110</v>
      </c>
      <c r="C177" s="165">
        <v>2</v>
      </c>
      <c r="D177" s="166" t="s">
        <v>2713</v>
      </c>
      <c r="E177" s="167" t="s">
        <v>2719</v>
      </c>
      <c r="F177" s="161">
        <v>17569</v>
      </c>
      <c r="G177" s="168">
        <v>9.6999999999999989E-2</v>
      </c>
    </row>
    <row r="178" spans="1:7" x14ac:dyDescent="0.3">
      <c r="A178" s="155" t="s">
        <v>110</v>
      </c>
      <c r="B178" s="156" t="s">
        <v>110</v>
      </c>
      <c r="C178" s="165">
        <v>3</v>
      </c>
      <c r="D178" s="166" t="s">
        <v>2718</v>
      </c>
      <c r="E178" s="167" t="s">
        <v>2724</v>
      </c>
      <c r="F178" s="161">
        <v>13161</v>
      </c>
      <c r="G178" s="168">
        <v>7.2999999999999995E-2</v>
      </c>
    </row>
    <row r="179" spans="1:7" x14ac:dyDescent="0.3">
      <c r="A179" s="155" t="s">
        <v>110</v>
      </c>
      <c r="B179" s="156" t="s">
        <v>110</v>
      </c>
      <c r="C179" s="165">
        <v>4</v>
      </c>
      <c r="D179" s="166" t="s">
        <v>2716</v>
      </c>
      <c r="E179" s="167" t="s">
        <v>2722</v>
      </c>
      <c r="F179" s="161">
        <v>11088</v>
      </c>
      <c r="G179" s="168">
        <v>6.0999999999999999E-2</v>
      </c>
    </row>
    <row r="180" spans="1:7" x14ac:dyDescent="0.3">
      <c r="A180" s="155" t="s">
        <v>110</v>
      </c>
      <c r="B180" s="156" t="s">
        <v>110</v>
      </c>
      <c r="C180" s="165">
        <v>5</v>
      </c>
      <c r="D180" s="166" t="s">
        <v>2715</v>
      </c>
      <c r="E180" s="167" t="s">
        <v>2721</v>
      </c>
      <c r="F180" s="161">
        <v>10977</v>
      </c>
      <c r="G180" s="168">
        <v>6.0999999999999999E-2</v>
      </c>
    </row>
  </sheetData>
  <hyperlinks>
    <hyperlink ref="A4" location="Contents!A1" display="Back to table of contents" xr:uid="{00000000-0004-0000-0C00-000000000000}"/>
  </hyperlinks>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50"/>
  <sheetViews>
    <sheetView zoomScaleNormal="100" workbookViewId="0"/>
  </sheetViews>
  <sheetFormatPr defaultColWidth="9.33203125" defaultRowHeight="15.6" x14ac:dyDescent="0.3"/>
  <cols>
    <col min="1" max="2" width="16.6640625" style="7" customWidth="1"/>
    <col min="3" max="3" width="62.6640625" style="7" bestFit="1" customWidth="1"/>
    <col min="4" max="5" width="16.6640625" style="7" customWidth="1"/>
    <col min="6" max="6" width="16.6640625" style="40" customWidth="1"/>
    <col min="7" max="16384" width="9.33203125" style="7"/>
  </cols>
  <sheetData>
    <row r="1" spans="1:6" s="4" customFormat="1" x14ac:dyDescent="0.3">
      <c r="A1" s="3" t="s">
        <v>2790</v>
      </c>
      <c r="F1" s="13"/>
    </row>
    <row r="2" spans="1:6" s="4" customFormat="1" ht="15" x14ac:dyDescent="0.25">
      <c r="A2" s="5" t="s">
        <v>2850</v>
      </c>
      <c r="F2" s="13"/>
    </row>
    <row r="3" spans="1:6" s="4" customFormat="1" ht="15" x14ac:dyDescent="0.25">
      <c r="A3" s="5" t="s">
        <v>16</v>
      </c>
      <c r="F3" s="13"/>
    </row>
    <row r="4" spans="1:6" s="4" customFormat="1" ht="30" customHeight="1" x14ac:dyDescent="0.25">
      <c r="A4" s="6" t="s">
        <v>20</v>
      </c>
      <c r="F4" s="13"/>
    </row>
    <row r="5" spans="1:6" s="89" customFormat="1" ht="95.1" customHeight="1" thickBot="1" x14ac:dyDescent="0.35">
      <c r="A5" s="81" t="s">
        <v>74</v>
      </c>
      <c r="B5" s="82" t="s">
        <v>87</v>
      </c>
      <c r="C5" s="82" t="s">
        <v>106</v>
      </c>
      <c r="D5" s="43" t="s">
        <v>107</v>
      </c>
      <c r="E5" s="85" t="s">
        <v>108</v>
      </c>
      <c r="F5" s="91"/>
    </row>
    <row r="6" spans="1:6" ht="30" customHeight="1" x14ac:dyDescent="0.3">
      <c r="A6" s="10" t="s">
        <v>88</v>
      </c>
      <c r="B6" s="11" t="s">
        <v>90</v>
      </c>
      <c r="C6" s="12" t="s">
        <v>2731</v>
      </c>
      <c r="D6" s="176">
        <v>297</v>
      </c>
      <c r="E6" s="92">
        <v>1</v>
      </c>
      <c r="F6" s="17"/>
    </row>
    <row r="7" spans="1:6" ht="16.2" customHeight="1" x14ac:dyDescent="0.3">
      <c r="A7" s="8" t="s">
        <v>88</v>
      </c>
      <c r="B7" s="11" t="s">
        <v>90</v>
      </c>
      <c r="C7" s="12" t="s">
        <v>2723</v>
      </c>
      <c r="D7" s="39">
        <v>53</v>
      </c>
      <c r="E7" s="92">
        <v>0.178451178451178</v>
      </c>
      <c r="F7" s="17"/>
    </row>
    <row r="8" spans="1:6" ht="16.2" customHeight="1" x14ac:dyDescent="0.3">
      <c r="A8" s="10" t="s">
        <v>88</v>
      </c>
      <c r="B8" s="11" t="s">
        <v>90</v>
      </c>
      <c r="C8" s="12" t="s">
        <v>2720</v>
      </c>
      <c r="D8" s="38">
        <v>51</v>
      </c>
      <c r="E8" s="92">
        <v>0.17171717171717199</v>
      </c>
      <c r="F8" s="17"/>
    </row>
    <row r="9" spans="1:6" ht="16.2" customHeight="1" x14ac:dyDescent="0.3">
      <c r="A9" s="10" t="s">
        <v>88</v>
      </c>
      <c r="B9" s="11" t="s">
        <v>90</v>
      </c>
      <c r="C9" s="12" t="s">
        <v>2719</v>
      </c>
      <c r="D9" s="38">
        <v>30</v>
      </c>
      <c r="E9" s="92">
        <v>0.10101010101010099</v>
      </c>
      <c r="F9" s="17"/>
    </row>
    <row r="10" spans="1:6" ht="16.2" customHeight="1" x14ac:dyDescent="0.3">
      <c r="A10" s="10" t="s">
        <v>88</v>
      </c>
      <c r="B10" s="11" t="s">
        <v>90</v>
      </c>
      <c r="C10" s="12" t="s">
        <v>2730</v>
      </c>
      <c r="D10" s="38">
        <v>26</v>
      </c>
      <c r="E10" s="92">
        <v>8.7542087542087504E-2</v>
      </c>
      <c r="F10" s="17"/>
    </row>
    <row r="11" spans="1:6" ht="16.2" customHeight="1" x14ac:dyDescent="0.3">
      <c r="A11" s="8" t="s">
        <v>88</v>
      </c>
      <c r="B11" s="11" t="s">
        <v>90</v>
      </c>
      <c r="C11" s="12" t="s">
        <v>2726</v>
      </c>
      <c r="D11" s="39">
        <v>21</v>
      </c>
      <c r="E11" s="92">
        <v>7.0707070707070704E-2</v>
      </c>
      <c r="F11" s="17"/>
    </row>
    <row r="12" spans="1:6" ht="16.2" customHeight="1" x14ac:dyDescent="0.3">
      <c r="A12" s="10" t="s">
        <v>88</v>
      </c>
      <c r="B12" s="11" t="s">
        <v>90</v>
      </c>
      <c r="C12" s="12" t="s">
        <v>2725</v>
      </c>
      <c r="D12" s="38">
        <v>20</v>
      </c>
      <c r="E12" s="92">
        <v>6.7340067340067297E-2</v>
      </c>
      <c r="F12" s="17"/>
    </row>
    <row r="13" spans="1:6" ht="16.2" customHeight="1" x14ac:dyDescent="0.3">
      <c r="A13" s="10" t="s">
        <v>89</v>
      </c>
      <c r="B13" s="11" t="s">
        <v>90</v>
      </c>
      <c r="C13" s="12" t="s">
        <v>2731</v>
      </c>
      <c r="D13" s="39">
        <v>2506</v>
      </c>
      <c r="E13" s="92">
        <v>1</v>
      </c>
      <c r="F13" s="17"/>
    </row>
    <row r="14" spans="1:6" ht="16.2" customHeight="1" x14ac:dyDescent="0.3">
      <c r="A14" s="10" t="s">
        <v>89</v>
      </c>
      <c r="B14" s="11" t="s">
        <v>90</v>
      </c>
      <c r="C14" s="12" t="s">
        <v>2719</v>
      </c>
      <c r="D14" s="38">
        <v>782</v>
      </c>
      <c r="E14" s="92">
        <v>0.31205107741420601</v>
      </c>
      <c r="F14" s="17"/>
    </row>
    <row r="15" spans="1:6" ht="16.2" customHeight="1" x14ac:dyDescent="0.3">
      <c r="A15" s="10" t="s">
        <v>89</v>
      </c>
      <c r="B15" s="11" t="s">
        <v>90</v>
      </c>
      <c r="C15" s="12" t="s">
        <v>2720</v>
      </c>
      <c r="D15" s="38">
        <v>317</v>
      </c>
      <c r="E15" s="92">
        <v>0.12649640861931399</v>
      </c>
      <c r="F15" s="17"/>
    </row>
    <row r="16" spans="1:6" ht="16.2" customHeight="1" x14ac:dyDescent="0.3">
      <c r="A16" s="8" t="s">
        <v>89</v>
      </c>
      <c r="B16" s="11" t="s">
        <v>90</v>
      </c>
      <c r="C16" s="12" t="s">
        <v>2723</v>
      </c>
      <c r="D16" s="39">
        <v>279</v>
      </c>
      <c r="E16" s="92">
        <v>0.111332801276935</v>
      </c>
      <c r="F16" s="17"/>
    </row>
    <row r="17" spans="1:6" ht="16.2" customHeight="1" x14ac:dyDescent="0.3">
      <c r="A17" s="8" t="s">
        <v>89</v>
      </c>
      <c r="B17" s="11" t="s">
        <v>90</v>
      </c>
      <c r="C17" s="12" t="s">
        <v>2730</v>
      </c>
      <c r="D17" s="39">
        <v>216</v>
      </c>
      <c r="E17" s="92">
        <v>8.6193136472466098E-2</v>
      </c>
      <c r="F17" s="17"/>
    </row>
    <row r="18" spans="1:6" ht="16.2" customHeight="1" x14ac:dyDescent="0.3">
      <c r="A18" s="10" t="s">
        <v>89</v>
      </c>
      <c r="B18" s="11" t="s">
        <v>90</v>
      </c>
      <c r="C18" s="12" t="s">
        <v>2721</v>
      </c>
      <c r="D18" s="38">
        <v>152</v>
      </c>
      <c r="E18" s="92">
        <v>6.0654429369513201E-2</v>
      </c>
      <c r="F18" s="17"/>
    </row>
    <row r="19" spans="1:6" ht="16.2" customHeight="1" x14ac:dyDescent="0.3">
      <c r="A19" s="10" t="s">
        <v>89</v>
      </c>
      <c r="B19" s="11" t="s">
        <v>90</v>
      </c>
      <c r="C19" s="12" t="s">
        <v>2727</v>
      </c>
      <c r="D19" s="39">
        <v>110</v>
      </c>
      <c r="E19" s="92">
        <v>4.38946528332003E-2</v>
      </c>
      <c r="F19" s="17"/>
    </row>
    <row r="20" spans="1:6" ht="16.2" customHeight="1" x14ac:dyDescent="0.3">
      <c r="A20" s="10" t="s">
        <v>91</v>
      </c>
      <c r="B20" s="11" t="s">
        <v>90</v>
      </c>
      <c r="C20" s="12" t="s">
        <v>2731</v>
      </c>
      <c r="D20" s="38">
        <v>1176</v>
      </c>
      <c r="E20" s="92">
        <v>1</v>
      </c>
      <c r="F20" s="17"/>
    </row>
    <row r="21" spans="1:6" ht="16.2" customHeight="1" x14ac:dyDescent="0.3">
      <c r="A21" s="10" t="s">
        <v>91</v>
      </c>
      <c r="B21" s="11" t="s">
        <v>90</v>
      </c>
      <c r="C21" s="12" t="s">
        <v>2719</v>
      </c>
      <c r="D21" s="38">
        <v>442</v>
      </c>
      <c r="E21" s="92">
        <v>0.37585034013605401</v>
      </c>
      <c r="F21" s="17"/>
    </row>
    <row r="22" spans="1:6" ht="16.2" customHeight="1" x14ac:dyDescent="0.3">
      <c r="A22" s="10" t="s">
        <v>91</v>
      </c>
      <c r="B22" s="11" t="s">
        <v>90</v>
      </c>
      <c r="C22" s="12" t="s">
        <v>2720</v>
      </c>
      <c r="D22" s="38">
        <v>135</v>
      </c>
      <c r="E22" s="92">
        <v>0.114795918367347</v>
      </c>
      <c r="F22" s="17"/>
    </row>
    <row r="23" spans="1:6" ht="16.2" customHeight="1" x14ac:dyDescent="0.3">
      <c r="A23" s="8" t="s">
        <v>91</v>
      </c>
      <c r="B23" s="11" t="s">
        <v>90</v>
      </c>
      <c r="C23" s="12" t="s">
        <v>2723</v>
      </c>
      <c r="D23" s="39">
        <v>89</v>
      </c>
      <c r="E23" s="92">
        <v>7.5680272108843497E-2</v>
      </c>
      <c r="F23" s="17"/>
    </row>
    <row r="24" spans="1:6" ht="16.2" customHeight="1" x14ac:dyDescent="0.3">
      <c r="A24" s="10" t="s">
        <v>91</v>
      </c>
      <c r="B24" s="11" t="s">
        <v>90</v>
      </c>
      <c r="C24" s="12" t="s">
        <v>2730</v>
      </c>
      <c r="D24" s="39">
        <v>88</v>
      </c>
      <c r="E24" s="92">
        <v>7.4829931972789102E-2</v>
      </c>
      <c r="F24" s="17"/>
    </row>
    <row r="25" spans="1:6" ht="16.2" customHeight="1" x14ac:dyDescent="0.3">
      <c r="A25" s="10" t="s">
        <v>91</v>
      </c>
      <c r="B25" s="11" t="s">
        <v>90</v>
      </c>
      <c r="C25" s="12" t="s">
        <v>2721</v>
      </c>
      <c r="D25" s="39">
        <v>65</v>
      </c>
      <c r="E25" s="92">
        <v>5.52721088435374E-2</v>
      </c>
      <c r="F25" s="17"/>
    </row>
    <row r="26" spans="1:6" ht="16.2" customHeight="1" x14ac:dyDescent="0.3">
      <c r="A26" s="8" t="s">
        <v>91</v>
      </c>
      <c r="B26" s="11" t="s">
        <v>90</v>
      </c>
      <c r="C26" s="12" t="s">
        <v>2728</v>
      </c>
      <c r="D26" s="39">
        <v>55</v>
      </c>
      <c r="E26" s="92">
        <v>4.6768707482993201E-2</v>
      </c>
      <c r="F26" s="17"/>
    </row>
    <row r="27" spans="1:6" ht="16.2" customHeight="1" x14ac:dyDescent="0.3">
      <c r="A27" s="10" t="s">
        <v>92</v>
      </c>
      <c r="B27" s="11" t="s">
        <v>90</v>
      </c>
      <c r="C27" s="12" t="s">
        <v>2731</v>
      </c>
      <c r="D27" s="39">
        <v>197</v>
      </c>
      <c r="E27" s="92">
        <v>1</v>
      </c>
      <c r="F27" s="17"/>
    </row>
    <row r="28" spans="1:6" ht="16.2" customHeight="1" x14ac:dyDescent="0.3">
      <c r="A28" s="8" t="s">
        <v>92</v>
      </c>
      <c r="B28" s="11" t="s">
        <v>90</v>
      </c>
      <c r="C28" s="12" t="s">
        <v>2719</v>
      </c>
      <c r="D28" s="39">
        <v>56</v>
      </c>
      <c r="E28" s="92">
        <v>0.28426395939086302</v>
      </c>
      <c r="F28" s="17"/>
    </row>
    <row r="29" spans="1:6" ht="16.2" customHeight="1" x14ac:dyDescent="0.3">
      <c r="A29" s="10" t="s">
        <v>92</v>
      </c>
      <c r="B29" s="11" t="s">
        <v>90</v>
      </c>
      <c r="C29" s="12" t="s">
        <v>2720</v>
      </c>
      <c r="D29" s="39">
        <v>25</v>
      </c>
      <c r="E29" s="92">
        <v>0.12690355329949199</v>
      </c>
      <c r="F29" s="17"/>
    </row>
    <row r="30" spans="1:6" ht="16.2" customHeight="1" x14ac:dyDescent="0.3">
      <c r="A30" s="10" t="s">
        <v>92</v>
      </c>
      <c r="B30" s="11" t="s">
        <v>90</v>
      </c>
      <c r="C30" s="12" t="s">
        <v>2723</v>
      </c>
      <c r="D30" s="37">
        <v>18</v>
      </c>
      <c r="E30" s="92">
        <v>9.13705583756345E-2</v>
      </c>
      <c r="F30" s="17"/>
    </row>
    <row r="31" spans="1:6" ht="16.2" customHeight="1" x14ac:dyDescent="0.3">
      <c r="A31" s="10" t="s">
        <v>92</v>
      </c>
      <c r="B31" s="11" t="s">
        <v>90</v>
      </c>
      <c r="C31" s="12" t="s">
        <v>2730</v>
      </c>
      <c r="D31" s="37">
        <v>14</v>
      </c>
      <c r="E31" s="92">
        <v>7.1065989847715699E-2</v>
      </c>
      <c r="F31" s="17"/>
    </row>
    <row r="32" spans="1:6" ht="16.2" customHeight="1" x14ac:dyDescent="0.3">
      <c r="A32" s="10" t="s">
        <v>92</v>
      </c>
      <c r="B32" s="11" t="s">
        <v>90</v>
      </c>
      <c r="C32" s="12" t="s">
        <v>2721</v>
      </c>
      <c r="D32" s="37">
        <v>12</v>
      </c>
      <c r="E32" s="92">
        <v>6.0913705583756299E-2</v>
      </c>
      <c r="F32" s="17"/>
    </row>
    <row r="33" spans="1:6" ht="16.2" customHeight="1" x14ac:dyDescent="0.3">
      <c r="A33" s="8" t="s">
        <v>92</v>
      </c>
      <c r="B33" s="11" t="s">
        <v>90</v>
      </c>
      <c r="C33" s="12" t="s">
        <v>2726</v>
      </c>
      <c r="D33" s="39">
        <v>11</v>
      </c>
      <c r="E33" s="92">
        <v>5.5837563451776699E-2</v>
      </c>
      <c r="F33" s="17"/>
    </row>
    <row r="34" spans="1:6" ht="16.2" customHeight="1" x14ac:dyDescent="0.3">
      <c r="A34" s="10" t="s">
        <v>93</v>
      </c>
      <c r="B34" s="11" t="s">
        <v>90</v>
      </c>
      <c r="C34" s="12" t="s">
        <v>2731</v>
      </c>
      <c r="D34" s="37">
        <v>37</v>
      </c>
      <c r="E34" s="92">
        <v>1</v>
      </c>
      <c r="F34" s="17"/>
    </row>
    <row r="35" spans="1:6" ht="16.2" customHeight="1" x14ac:dyDescent="0.3">
      <c r="A35" s="10" t="s">
        <v>93</v>
      </c>
      <c r="B35" s="11" t="s">
        <v>90</v>
      </c>
      <c r="C35" s="12" t="s">
        <v>2720</v>
      </c>
      <c r="D35" s="37">
        <v>10</v>
      </c>
      <c r="E35" s="92">
        <v>0.27027027027027001</v>
      </c>
      <c r="F35" s="17"/>
    </row>
    <row r="36" spans="1:6" ht="16.2" customHeight="1" x14ac:dyDescent="0.3">
      <c r="A36" s="10" t="s">
        <v>93</v>
      </c>
      <c r="B36" s="11" t="s">
        <v>90</v>
      </c>
      <c r="C36" s="12" t="s">
        <v>2719</v>
      </c>
      <c r="D36" s="37">
        <v>9</v>
      </c>
      <c r="E36" s="92">
        <v>0.24324324324324301</v>
      </c>
      <c r="F36" s="17"/>
    </row>
    <row r="37" spans="1:6" ht="16.2" customHeight="1" x14ac:dyDescent="0.3">
      <c r="A37" s="8" t="s">
        <v>93</v>
      </c>
      <c r="B37" s="11" t="s">
        <v>90</v>
      </c>
      <c r="C37" s="12" t="s">
        <v>2723</v>
      </c>
      <c r="D37" s="39">
        <v>4</v>
      </c>
      <c r="E37" s="92">
        <v>0.108108108108108</v>
      </c>
      <c r="F37" s="17"/>
    </row>
    <row r="38" spans="1:6" ht="16.2" customHeight="1" x14ac:dyDescent="0.3">
      <c r="A38" s="10" t="s">
        <v>93</v>
      </c>
      <c r="B38" s="11" t="s">
        <v>90</v>
      </c>
      <c r="C38" s="12" t="s">
        <v>2721</v>
      </c>
      <c r="D38" s="37">
        <v>3</v>
      </c>
      <c r="E38" s="92">
        <v>8.1081081081081099E-2</v>
      </c>
      <c r="F38" s="17"/>
    </row>
    <row r="39" spans="1:6" ht="16.2" customHeight="1" x14ac:dyDescent="0.3">
      <c r="A39" s="8" t="s">
        <v>93</v>
      </c>
      <c r="B39" s="11" t="s">
        <v>90</v>
      </c>
      <c r="C39" s="12" t="s">
        <v>2729</v>
      </c>
      <c r="D39" s="39">
        <v>2</v>
      </c>
      <c r="E39" s="92">
        <v>5.4054054054054099E-2</v>
      </c>
      <c r="F39" s="17"/>
    </row>
    <row r="40" spans="1:6" ht="16.2" customHeight="1" x14ac:dyDescent="0.3">
      <c r="A40" s="10" t="s">
        <v>93</v>
      </c>
      <c r="B40" s="11" t="s">
        <v>90</v>
      </c>
      <c r="C40" s="12" t="s">
        <v>2730</v>
      </c>
      <c r="D40" s="37">
        <v>1</v>
      </c>
      <c r="E40" s="92">
        <v>2.7027027027027001E-2</v>
      </c>
      <c r="F40" s="17"/>
    </row>
    <row r="41" spans="1:6" ht="16.2" customHeight="1" x14ac:dyDescent="0.3">
      <c r="A41" s="10" t="s">
        <v>94</v>
      </c>
      <c r="B41" s="11" t="s">
        <v>90</v>
      </c>
      <c r="C41" s="12" t="s">
        <v>2731</v>
      </c>
      <c r="D41" s="37">
        <v>19</v>
      </c>
      <c r="E41" s="92">
        <v>1</v>
      </c>
      <c r="F41" s="17"/>
    </row>
    <row r="42" spans="1:6" ht="16.2" customHeight="1" x14ac:dyDescent="0.3">
      <c r="A42" s="10" t="s">
        <v>94</v>
      </c>
      <c r="B42" s="11" t="s">
        <v>90</v>
      </c>
      <c r="C42" s="12" t="s">
        <v>2719</v>
      </c>
      <c r="D42" s="37">
        <v>7</v>
      </c>
      <c r="E42" s="92">
        <v>0.36842105263157898</v>
      </c>
      <c r="F42" s="17"/>
    </row>
    <row r="43" spans="1:6" ht="16.2" customHeight="1" x14ac:dyDescent="0.3">
      <c r="A43" s="10" t="s">
        <v>94</v>
      </c>
      <c r="B43" s="11" t="s">
        <v>90</v>
      </c>
      <c r="C43" s="12" t="s">
        <v>2720</v>
      </c>
      <c r="D43" s="37">
        <v>3</v>
      </c>
      <c r="E43" s="92">
        <v>0.157894736842105</v>
      </c>
      <c r="F43" s="17"/>
    </row>
    <row r="44" spans="1:6" ht="16.2" customHeight="1" x14ac:dyDescent="0.3">
      <c r="A44" s="8" t="s">
        <v>94</v>
      </c>
      <c r="B44" s="11" t="s">
        <v>90</v>
      </c>
      <c r="C44" s="12" t="s">
        <v>2721</v>
      </c>
      <c r="D44" s="39">
        <v>2</v>
      </c>
      <c r="E44" s="92">
        <v>0.105263157894737</v>
      </c>
      <c r="F44" s="17"/>
    </row>
    <row r="45" spans="1:6" ht="16.2" customHeight="1" x14ac:dyDescent="0.3">
      <c r="A45" s="10" t="s">
        <v>94</v>
      </c>
      <c r="B45" s="11" t="s">
        <v>90</v>
      </c>
      <c r="C45" s="12" t="s">
        <v>2726</v>
      </c>
      <c r="D45" s="37">
        <v>2</v>
      </c>
      <c r="E45" s="92">
        <v>0.105263157894737</v>
      </c>
      <c r="F45" s="17"/>
    </row>
    <row r="46" spans="1:6" ht="16.2" customHeight="1" x14ac:dyDescent="0.3">
      <c r="A46" s="8" t="s">
        <v>94</v>
      </c>
      <c r="B46" s="11" t="s">
        <v>90</v>
      </c>
      <c r="C46" s="12" t="s">
        <v>2723</v>
      </c>
      <c r="D46" s="39">
        <v>2</v>
      </c>
      <c r="E46" s="92">
        <v>0.105263157894737</v>
      </c>
      <c r="F46" s="17"/>
    </row>
    <row r="47" spans="1:6" ht="16.2" customHeight="1" x14ac:dyDescent="0.3">
      <c r="A47" s="10" t="s">
        <v>94</v>
      </c>
      <c r="B47" s="11" t="s">
        <v>90</v>
      </c>
      <c r="C47" s="12" t="s">
        <v>2730</v>
      </c>
      <c r="D47" s="37">
        <v>1</v>
      </c>
      <c r="E47" s="92">
        <v>5.2631578947368397E-2</v>
      </c>
      <c r="F47" s="17"/>
    </row>
    <row r="48" spans="1:6" ht="16.2" customHeight="1" x14ac:dyDescent="0.3">
      <c r="A48" s="10" t="s">
        <v>95</v>
      </c>
      <c r="B48" s="11" t="s">
        <v>90</v>
      </c>
      <c r="C48" s="12" t="s">
        <v>2731</v>
      </c>
      <c r="D48" s="37">
        <v>44</v>
      </c>
      <c r="E48" s="92">
        <v>1</v>
      </c>
      <c r="F48" s="17"/>
    </row>
    <row r="49" spans="1:6" ht="16.2" customHeight="1" x14ac:dyDescent="0.3">
      <c r="A49" s="10" t="s">
        <v>95</v>
      </c>
      <c r="B49" s="11" t="s">
        <v>90</v>
      </c>
      <c r="C49" s="12" t="s">
        <v>2719</v>
      </c>
      <c r="D49" s="37">
        <v>10</v>
      </c>
      <c r="E49" s="92">
        <v>0.22727272727272699</v>
      </c>
      <c r="F49" s="17"/>
    </row>
    <row r="50" spans="1:6" ht="16.2" customHeight="1" x14ac:dyDescent="0.3">
      <c r="A50" s="10" t="s">
        <v>95</v>
      </c>
      <c r="B50" s="11" t="s">
        <v>90</v>
      </c>
      <c r="C50" s="12" t="s">
        <v>2720</v>
      </c>
      <c r="D50" s="37">
        <v>7</v>
      </c>
      <c r="E50" s="92">
        <v>0.15909090909090901</v>
      </c>
      <c r="F50" s="17"/>
    </row>
    <row r="51" spans="1:6" ht="16.2" customHeight="1" x14ac:dyDescent="0.3">
      <c r="A51" s="8" t="s">
        <v>95</v>
      </c>
      <c r="B51" s="11" t="s">
        <v>90</v>
      </c>
      <c r="C51" s="12" t="s">
        <v>2723</v>
      </c>
      <c r="D51" s="39">
        <v>5</v>
      </c>
      <c r="E51" s="92">
        <v>0.11363636363636399</v>
      </c>
      <c r="F51" s="17"/>
    </row>
    <row r="52" spans="1:6" ht="16.2" customHeight="1" x14ac:dyDescent="0.3">
      <c r="A52" s="10" t="s">
        <v>95</v>
      </c>
      <c r="B52" s="11" t="s">
        <v>90</v>
      </c>
      <c r="C52" s="12" t="s">
        <v>2730</v>
      </c>
      <c r="D52" s="39">
        <v>4</v>
      </c>
      <c r="E52" s="92">
        <v>9.0909090909090898E-2</v>
      </c>
      <c r="F52" s="17"/>
    </row>
    <row r="53" spans="1:6" ht="16.2" customHeight="1" x14ac:dyDescent="0.3">
      <c r="A53" s="95" t="s">
        <v>95</v>
      </c>
      <c r="B53" s="96" t="s">
        <v>90</v>
      </c>
      <c r="C53" s="110" t="s">
        <v>2725</v>
      </c>
      <c r="D53" s="102">
        <v>3</v>
      </c>
      <c r="E53" s="133">
        <v>6.8181818181818205E-2</v>
      </c>
      <c r="F53" s="17"/>
    </row>
    <row r="54" spans="1:6" ht="16.2" customHeight="1" x14ac:dyDescent="0.3">
      <c r="A54" s="10" t="s">
        <v>95</v>
      </c>
      <c r="B54" s="11" t="s">
        <v>90</v>
      </c>
      <c r="C54" s="12" t="s">
        <v>2728</v>
      </c>
      <c r="D54" s="39">
        <v>3</v>
      </c>
      <c r="E54" s="92">
        <v>6.8181818181818205E-2</v>
      </c>
      <c r="F54" s="17"/>
    </row>
    <row r="55" spans="1:6" ht="16.2" customHeight="1" x14ac:dyDescent="0.3">
      <c r="A55" s="8" t="s">
        <v>96</v>
      </c>
      <c r="B55" s="11" t="s">
        <v>90</v>
      </c>
      <c r="C55" s="12" t="s">
        <v>2731</v>
      </c>
      <c r="D55" s="39">
        <v>487</v>
      </c>
      <c r="E55" s="92">
        <v>1</v>
      </c>
      <c r="F55" s="17"/>
    </row>
    <row r="56" spans="1:6" ht="16.2" customHeight="1" x14ac:dyDescent="0.3">
      <c r="A56" s="8" t="s">
        <v>96</v>
      </c>
      <c r="B56" s="11" t="s">
        <v>90</v>
      </c>
      <c r="C56" s="12" t="s">
        <v>2719</v>
      </c>
      <c r="D56" s="39">
        <v>92</v>
      </c>
      <c r="E56" s="92">
        <v>0.18891170431211499</v>
      </c>
      <c r="F56" s="17"/>
    </row>
    <row r="57" spans="1:6" ht="16.2" customHeight="1" x14ac:dyDescent="0.3">
      <c r="A57" s="8" t="s">
        <v>96</v>
      </c>
      <c r="B57" s="11" t="s">
        <v>90</v>
      </c>
      <c r="C57" s="12" t="s">
        <v>2720</v>
      </c>
      <c r="D57" s="39">
        <v>69</v>
      </c>
      <c r="E57" s="92">
        <v>0.14168377823408601</v>
      </c>
      <c r="F57" s="17"/>
    </row>
    <row r="58" spans="1:6" ht="16.2" customHeight="1" x14ac:dyDescent="0.3">
      <c r="A58" s="8" t="s">
        <v>96</v>
      </c>
      <c r="B58" s="11" t="s">
        <v>90</v>
      </c>
      <c r="C58" s="12" t="s">
        <v>2723</v>
      </c>
      <c r="D58" s="39">
        <v>69</v>
      </c>
      <c r="E58" s="92">
        <v>0.14168377823408601</v>
      </c>
      <c r="F58" s="17"/>
    </row>
    <row r="59" spans="1:6" ht="16.2" customHeight="1" x14ac:dyDescent="0.3">
      <c r="A59" s="95" t="s">
        <v>96</v>
      </c>
      <c r="B59" s="96" t="s">
        <v>90</v>
      </c>
      <c r="C59" s="110" t="s">
        <v>2721</v>
      </c>
      <c r="D59" s="102">
        <v>38</v>
      </c>
      <c r="E59" s="133">
        <v>7.8028747433264906E-2</v>
      </c>
      <c r="F59" s="17"/>
    </row>
    <row r="60" spans="1:6" ht="16.2" customHeight="1" x14ac:dyDescent="0.3">
      <c r="A60" s="8" t="s">
        <v>96</v>
      </c>
      <c r="B60" s="11" t="s">
        <v>90</v>
      </c>
      <c r="C60" s="12" t="s">
        <v>2725</v>
      </c>
      <c r="D60" s="39">
        <v>32</v>
      </c>
      <c r="E60" s="92">
        <v>6.5708418891170406E-2</v>
      </c>
      <c r="F60" s="17"/>
    </row>
    <row r="61" spans="1:6" ht="16.2" customHeight="1" x14ac:dyDescent="0.3">
      <c r="A61" s="8" t="s">
        <v>96</v>
      </c>
      <c r="B61" s="11" t="s">
        <v>90</v>
      </c>
      <c r="C61" s="12" t="s">
        <v>2730</v>
      </c>
      <c r="D61" s="39">
        <v>29</v>
      </c>
      <c r="E61" s="92">
        <v>5.9548254620123198E-2</v>
      </c>
      <c r="F61" s="17"/>
    </row>
    <row r="62" spans="1:6" ht="16.2" customHeight="1" x14ac:dyDescent="0.3">
      <c r="A62" s="8" t="s">
        <v>97</v>
      </c>
      <c r="B62" s="11" t="s">
        <v>90</v>
      </c>
      <c r="C62" s="12" t="s">
        <v>2731</v>
      </c>
      <c r="D62" s="39">
        <v>1076</v>
      </c>
      <c r="E62" s="92">
        <v>1</v>
      </c>
      <c r="F62" s="17"/>
    </row>
    <row r="63" spans="1:6" ht="16.2" customHeight="1" x14ac:dyDescent="0.3">
      <c r="A63" s="8" t="s">
        <v>97</v>
      </c>
      <c r="B63" s="11" t="s">
        <v>90</v>
      </c>
      <c r="C63" s="12" t="s">
        <v>2719</v>
      </c>
      <c r="D63" s="39">
        <v>225</v>
      </c>
      <c r="E63" s="92">
        <v>0.20910780669144999</v>
      </c>
      <c r="F63" s="17"/>
    </row>
    <row r="64" spans="1:6" ht="16.2" customHeight="1" x14ac:dyDescent="0.3">
      <c r="A64" s="8" t="s">
        <v>97</v>
      </c>
      <c r="B64" s="11" t="s">
        <v>90</v>
      </c>
      <c r="C64" s="12" t="s">
        <v>2720</v>
      </c>
      <c r="D64" s="39">
        <v>182</v>
      </c>
      <c r="E64" s="92">
        <v>0.16914498141263901</v>
      </c>
      <c r="F64" s="17"/>
    </row>
    <row r="65" spans="1:6" ht="16.2" customHeight="1" x14ac:dyDescent="0.3">
      <c r="A65" s="8" t="s">
        <v>97</v>
      </c>
      <c r="B65" s="11" t="s">
        <v>90</v>
      </c>
      <c r="C65" s="12" t="s">
        <v>2723</v>
      </c>
      <c r="D65" s="39">
        <v>127</v>
      </c>
      <c r="E65" s="92">
        <v>0.118029739776952</v>
      </c>
      <c r="F65" s="17"/>
    </row>
    <row r="66" spans="1:6" ht="16.2" customHeight="1" x14ac:dyDescent="0.3">
      <c r="A66" s="95" t="s">
        <v>97</v>
      </c>
      <c r="B66" s="96" t="s">
        <v>90</v>
      </c>
      <c r="C66" s="110" t="s">
        <v>2726</v>
      </c>
      <c r="D66" s="102">
        <v>91</v>
      </c>
      <c r="E66" s="133">
        <v>8.4572490706319697E-2</v>
      </c>
      <c r="F66" s="17"/>
    </row>
    <row r="67" spans="1:6" ht="16.2" customHeight="1" x14ac:dyDescent="0.3">
      <c r="A67" s="8" t="s">
        <v>97</v>
      </c>
      <c r="B67" s="11" t="s">
        <v>90</v>
      </c>
      <c r="C67" s="12" t="s">
        <v>2721</v>
      </c>
      <c r="D67" s="39">
        <v>82</v>
      </c>
      <c r="E67" s="92">
        <v>7.6208178438661706E-2</v>
      </c>
      <c r="F67" s="17"/>
    </row>
    <row r="68" spans="1:6" ht="16.2" customHeight="1" x14ac:dyDescent="0.3">
      <c r="A68" s="8" t="s">
        <v>97</v>
      </c>
      <c r="B68" s="11" t="s">
        <v>90</v>
      </c>
      <c r="C68" s="12" t="s">
        <v>2730</v>
      </c>
      <c r="D68" s="39">
        <v>42</v>
      </c>
      <c r="E68" s="92">
        <v>3.9033457249070598E-2</v>
      </c>
      <c r="F68" s="17"/>
    </row>
    <row r="69" spans="1:6" ht="16.2" customHeight="1" x14ac:dyDescent="0.3">
      <c r="A69" s="8" t="s">
        <v>98</v>
      </c>
      <c r="B69" s="11" t="s">
        <v>90</v>
      </c>
      <c r="C69" s="12" t="s">
        <v>2731</v>
      </c>
      <c r="D69" s="39">
        <v>1016</v>
      </c>
      <c r="E69" s="92">
        <v>1</v>
      </c>
      <c r="F69" s="17"/>
    </row>
    <row r="70" spans="1:6" ht="16.2" customHeight="1" x14ac:dyDescent="0.3">
      <c r="A70" s="8" t="s">
        <v>98</v>
      </c>
      <c r="B70" s="11" t="s">
        <v>90</v>
      </c>
      <c r="C70" s="12" t="s">
        <v>2719</v>
      </c>
      <c r="D70" s="39">
        <v>268</v>
      </c>
      <c r="E70" s="92">
        <v>0.26377952755905498</v>
      </c>
      <c r="F70" s="17"/>
    </row>
    <row r="71" spans="1:6" ht="16.2" customHeight="1" x14ac:dyDescent="0.3">
      <c r="A71" s="8" t="s">
        <v>98</v>
      </c>
      <c r="B71" s="11" t="s">
        <v>90</v>
      </c>
      <c r="C71" s="12" t="s">
        <v>2720</v>
      </c>
      <c r="D71" s="39">
        <v>155</v>
      </c>
      <c r="E71" s="92">
        <v>0.15255905511810999</v>
      </c>
      <c r="F71" s="17"/>
    </row>
    <row r="72" spans="1:6" ht="16.2" customHeight="1" x14ac:dyDescent="0.3">
      <c r="A72" s="8" t="s">
        <v>98</v>
      </c>
      <c r="B72" s="11" t="s">
        <v>90</v>
      </c>
      <c r="C72" s="12" t="s">
        <v>2726</v>
      </c>
      <c r="D72" s="39">
        <v>107</v>
      </c>
      <c r="E72" s="92">
        <v>0.105314960629921</v>
      </c>
      <c r="F72" s="17"/>
    </row>
    <row r="73" spans="1:6" ht="16.2" customHeight="1" x14ac:dyDescent="0.3">
      <c r="A73" s="95" t="s">
        <v>98</v>
      </c>
      <c r="B73" s="96" t="s">
        <v>90</v>
      </c>
      <c r="C73" s="110" t="s">
        <v>2723</v>
      </c>
      <c r="D73" s="102">
        <v>97</v>
      </c>
      <c r="E73" s="133">
        <v>9.5472440944881901E-2</v>
      </c>
      <c r="F73" s="17"/>
    </row>
    <row r="74" spans="1:6" ht="16.2" customHeight="1" x14ac:dyDescent="0.3">
      <c r="A74" s="8" t="s">
        <v>98</v>
      </c>
      <c r="B74" s="11" t="s">
        <v>90</v>
      </c>
      <c r="C74" s="12" t="s">
        <v>2721</v>
      </c>
      <c r="D74" s="39">
        <v>63</v>
      </c>
      <c r="E74" s="92">
        <v>6.2007874015747998E-2</v>
      </c>
      <c r="F74" s="17"/>
    </row>
    <row r="75" spans="1:6" ht="16.2" customHeight="1" x14ac:dyDescent="0.3">
      <c r="A75" s="8" t="s">
        <v>98</v>
      </c>
      <c r="B75" s="11" t="s">
        <v>90</v>
      </c>
      <c r="C75" s="12" t="s">
        <v>2730</v>
      </c>
      <c r="D75" s="39">
        <v>48</v>
      </c>
      <c r="E75" s="92">
        <v>4.7244094488188997E-2</v>
      </c>
      <c r="F75" s="17"/>
    </row>
    <row r="76" spans="1:6" ht="16.2" customHeight="1" x14ac:dyDescent="0.3">
      <c r="A76" s="8" t="s">
        <v>99</v>
      </c>
      <c r="B76" s="11" t="s">
        <v>101</v>
      </c>
      <c r="C76" s="12" t="s">
        <v>2731</v>
      </c>
      <c r="D76" s="39">
        <v>1775</v>
      </c>
      <c r="E76" s="92">
        <v>1</v>
      </c>
      <c r="F76" s="17"/>
    </row>
    <row r="77" spans="1:6" ht="16.2" customHeight="1" x14ac:dyDescent="0.3">
      <c r="A77" s="8" t="s">
        <v>99</v>
      </c>
      <c r="B77" s="11" t="s">
        <v>101</v>
      </c>
      <c r="C77" s="12" t="s">
        <v>2719</v>
      </c>
      <c r="D77" s="39">
        <v>373</v>
      </c>
      <c r="E77" s="92">
        <v>0.21014084507042299</v>
      </c>
      <c r="F77" s="17"/>
    </row>
    <row r="78" spans="1:6" ht="16.2" customHeight="1" x14ac:dyDescent="0.3">
      <c r="A78" s="8" t="s">
        <v>99</v>
      </c>
      <c r="B78" s="11" t="s">
        <v>101</v>
      </c>
      <c r="C78" s="12" t="s">
        <v>2723</v>
      </c>
      <c r="D78" s="39">
        <v>221</v>
      </c>
      <c r="E78" s="92">
        <v>0.12450704225352099</v>
      </c>
      <c r="F78" s="17"/>
    </row>
    <row r="79" spans="1:6" ht="16.2" customHeight="1" x14ac:dyDescent="0.3">
      <c r="A79" s="8" t="s">
        <v>99</v>
      </c>
      <c r="B79" s="11" t="s">
        <v>101</v>
      </c>
      <c r="C79" s="12" t="s">
        <v>2720</v>
      </c>
      <c r="D79" s="39">
        <v>218</v>
      </c>
      <c r="E79" s="92">
        <v>0.122816901408451</v>
      </c>
      <c r="F79" s="17"/>
    </row>
    <row r="80" spans="1:6" ht="16.2" customHeight="1" x14ac:dyDescent="0.3">
      <c r="A80" s="95" t="s">
        <v>99</v>
      </c>
      <c r="B80" s="96" t="s">
        <v>101</v>
      </c>
      <c r="C80" s="110" t="s">
        <v>2726</v>
      </c>
      <c r="D80" s="102">
        <v>169</v>
      </c>
      <c r="E80" s="133">
        <v>9.5211267605633795E-2</v>
      </c>
      <c r="F80" s="17"/>
    </row>
    <row r="81" spans="1:6" ht="16.2" customHeight="1" x14ac:dyDescent="0.3">
      <c r="A81" s="8" t="s">
        <v>99</v>
      </c>
      <c r="B81" s="11" t="s">
        <v>101</v>
      </c>
      <c r="C81" s="12" t="s">
        <v>2730</v>
      </c>
      <c r="D81" s="39">
        <v>129</v>
      </c>
      <c r="E81" s="92">
        <v>7.2676056338028205E-2</v>
      </c>
      <c r="F81" s="17"/>
    </row>
    <row r="82" spans="1:6" ht="16.2" customHeight="1" x14ac:dyDescent="0.3">
      <c r="A82" s="8" t="s">
        <v>99</v>
      </c>
      <c r="B82" s="11" t="s">
        <v>101</v>
      </c>
      <c r="C82" s="12" t="s">
        <v>2721</v>
      </c>
      <c r="D82" s="39">
        <v>127</v>
      </c>
      <c r="E82" s="92">
        <v>7.15492957746479E-2</v>
      </c>
      <c r="F82" s="17"/>
    </row>
    <row r="83" spans="1:6" ht="16.2" customHeight="1" x14ac:dyDescent="0.3">
      <c r="A83" s="8" t="s">
        <v>100</v>
      </c>
      <c r="B83" s="11" t="s">
        <v>101</v>
      </c>
      <c r="C83" s="12" t="s">
        <v>2731</v>
      </c>
      <c r="D83" s="39">
        <v>1073</v>
      </c>
      <c r="E83" s="92">
        <v>1</v>
      </c>
      <c r="F83" s="17"/>
    </row>
    <row r="84" spans="1:6" ht="16.2" customHeight="1" x14ac:dyDescent="0.3">
      <c r="A84" s="8" t="s">
        <v>100</v>
      </c>
      <c r="B84" s="11" t="s">
        <v>101</v>
      </c>
      <c r="C84" s="12" t="s">
        <v>2720</v>
      </c>
      <c r="D84" s="39">
        <v>169</v>
      </c>
      <c r="E84" s="92">
        <v>0.15750232991612301</v>
      </c>
      <c r="F84" s="17"/>
    </row>
    <row r="85" spans="1:6" ht="16.2" customHeight="1" x14ac:dyDescent="0.3">
      <c r="A85" s="8" t="s">
        <v>100</v>
      </c>
      <c r="B85" s="11" t="s">
        <v>101</v>
      </c>
      <c r="C85" s="12" t="s">
        <v>2719</v>
      </c>
      <c r="D85" s="39">
        <v>159</v>
      </c>
      <c r="E85" s="92">
        <v>0.14818266542404501</v>
      </c>
      <c r="F85" s="17"/>
    </row>
    <row r="86" spans="1:6" ht="16.2" customHeight="1" x14ac:dyDescent="0.3">
      <c r="A86" s="8" t="s">
        <v>100</v>
      </c>
      <c r="B86" s="11" t="s">
        <v>101</v>
      </c>
      <c r="C86" s="12" t="s">
        <v>2726</v>
      </c>
      <c r="D86" s="39">
        <v>147</v>
      </c>
      <c r="E86" s="92">
        <v>0.136999068033551</v>
      </c>
      <c r="F86" s="17"/>
    </row>
    <row r="87" spans="1:6" ht="16.2" customHeight="1" x14ac:dyDescent="0.3">
      <c r="A87" s="95" t="s">
        <v>100</v>
      </c>
      <c r="B87" s="96" t="s">
        <v>101</v>
      </c>
      <c r="C87" s="110" t="s">
        <v>2723</v>
      </c>
      <c r="D87" s="102">
        <v>146</v>
      </c>
      <c r="E87" s="133">
        <v>0.13606710158434299</v>
      </c>
      <c r="F87" s="17"/>
    </row>
    <row r="88" spans="1:6" ht="16.2" customHeight="1" x14ac:dyDescent="0.3">
      <c r="A88" s="8" t="s">
        <v>100</v>
      </c>
      <c r="B88" s="11" t="s">
        <v>101</v>
      </c>
      <c r="C88" s="12" t="s">
        <v>2721</v>
      </c>
      <c r="D88" s="39">
        <v>87</v>
      </c>
      <c r="E88" s="92">
        <v>8.1081081081081099E-2</v>
      </c>
      <c r="F88" s="17"/>
    </row>
    <row r="89" spans="1:6" ht="16.2" customHeight="1" x14ac:dyDescent="0.3">
      <c r="A89" s="8" t="s">
        <v>100</v>
      </c>
      <c r="B89" s="11" t="s">
        <v>101</v>
      </c>
      <c r="C89" s="12" t="s">
        <v>2730</v>
      </c>
      <c r="D89" s="39">
        <v>63</v>
      </c>
      <c r="E89" s="92">
        <v>5.87138863000932E-2</v>
      </c>
      <c r="F89" s="17"/>
    </row>
    <row r="90" spans="1:6" ht="16.2" customHeight="1" x14ac:dyDescent="0.3">
      <c r="A90" s="8" t="s">
        <v>88</v>
      </c>
      <c r="B90" s="11" t="s">
        <v>101</v>
      </c>
      <c r="C90" s="12" t="s">
        <v>2731</v>
      </c>
      <c r="D90" s="39">
        <v>325</v>
      </c>
      <c r="E90" s="92">
        <v>1</v>
      </c>
      <c r="F90" s="17"/>
    </row>
    <row r="91" spans="1:6" ht="16.2" customHeight="1" x14ac:dyDescent="0.3">
      <c r="A91" s="8" t="s">
        <v>88</v>
      </c>
      <c r="B91" s="11" t="s">
        <v>101</v>
      </c>
      <c r="C91" s="12" t="s">
        <v>2726</v>
      </c>
      <c r="D91" s="39">
        <v>48</v>
      </c>
      <c r="E91" s="92">
        <v>0.14769230769230801</v>
      </c>
      <c r="F91" s="17"/>
    </row>
    <row r="92" spans="1:6" ht="16.2" customHeight="1" x14ac:dyDescent="0.3">
      <c r="A92" s="8" t="s">
        <v>88</v>
      </c>
      <c r="B92" s="11" t="s">
        <v>101</v>
      </c>
      <c r="C92" s="12" t="s">
        <v>2719</v>
      </c>
      <c r="D92" s="39">
        <v>43</v>
      </c>
      <c r="E92" s="92">
        <v>0.13230769230769199</v>
      </c>
      <c r="F92" s="17"/>
    </row>
    <row r="93" spans="1:6" ht="16.2" customHeight="1" x14ac:dyDescent="0.3">
      <c r="A93" s="8" t="s">
        <v>88</v>
      </c>
      <c r="B93" s="11" t="s">
        <v>101</v>
      </c>
      <c r="C93" s="12" t="s">
        <v>2720</v>
      </c>
      <c r="D93" s="39">
        <v>43</v>
      </c>
      <c r="E93" s="92">
        <v>0.13230769230769199</v>
      </c>
      <c r="F93" s="17"/>
    </row>
    <row r="94" spans="1:6" ht="16.2" customHeight="1" x14ac:dyDescent="0.3">
      <c r="A94" s="95" t="s">
        <v>88</v>
      </c>
      <c r="B94" s="96" t="s">
        <v>101</v>
      </c>
      <c r="C94" s="110" t="s">
        <v>2723</v>
      </c>
      <c r="D94" s="102">
        <v>39</v>
      </c>
      <c r="E94" s="133">
        <v>0.12</v>
      </c>
      <c r="F94" s="17"/>
    </row>
    <row r="95" spans="1:6" ht="16.2" customHeight="1" x14ac:dyDescent="0.3">
      <c r="A95" s="8" t="s">
        <v>88</v>
      </c>
      <c r="B95" s="11" t="s">
        <v>101</v>
      </c>
      <c r="C95" s="12" t="s">
        <v>2721</v>
      </c>
      <c r="D95" s="39">
        <v>26</v>
      </c>
      <c r="E95" s="92">
        <v>0.08</v>
      </c>
      <c r="F95" s="17"/>
    </row>
    <row r="96" spans="1:6" ht="16.2" customHeight="1" x14ac:dyDescent="0.3">
      <c r="A96" s="8" t="s">
        <v>88</v>
      </c>
      <c r="B96" s="11" t="s">
        <v>101</v>
      </c>
      <c r="C96" s="12" t="s">
        <v>2730</v>
      </c>
      <c r="D96" s="39">
        <v>24</v>
      </c>
      <c r="E96" s="92">
        <v>7.3846153846153895E-2</v>
      </c>
      <c r="F96" s="17"/>
    </row>
    <row r="97" spans="1:6" ht="16.2" customHeight="1" x14ac:dyDescent="0.3">
      <c r="A97" s="8" t="s">
        <v>89</v>
      </c>
      <c r="B97" s="11" t="s">
        <v>101</v>
      </c>
      <c r="C97" s="12" t="s">
        <v>2731</v>
      </c>
      <c r="D97" s="39">
        <v>91</v>
      </c>
      <c r="E97" s="92">
        <v>1</v>
      </c>
      <c r="F97" s="17"/>
    </row>
    <row r="98" spans="1:6" ht="16.2" customHeight="1" x14ac:dyDescent="0.3">
      <c r="A98" s="8" t="s">
        <v>89</v>
      </c>
      <c r="B98" s="11" t="s">
        <v>101</v>
      </c>
      <c r="C98" s="12" t="s">
        <v>2719</v>
      </c>
      <c r="D98" s="39">
        <v>14</v>
      </c>
      <c r="E98" s="92">
        <v>0.15384615384615399</v>
      </c>
      <c r="F98" s="17"/>
    </row>
    <row r="99" spans="1:6" ht="16.2" customHeight="1" x14ac:dyDescent="0.3">
      <c r="A99" s="8" t="s">
        <v>89</v>
      </c>
      <c r="B99" s="11" t="s">
        <v>101</v>
      </c>
      <c r="C99" s="12" t="s">
        <v>2723</v>
      </c>
      <c r="D99" s="39">
        <v>13</v>
      </c>
      <c r="E99" s="92">
        <v>0.14285714285714299</v>
      </c>
      <c r="F99" s="17"/>
    </row>
    <row r="100" spans="1:6" ht="16.2" customHeight="1" x14ac:dyDescent="0.3">
      <c r="A100" s="8" t="s">
        <v>89</v>
      </c>
      <c r="B100" s="11" t="s">
        <v>101</v>
      </c>
      <c r="C100" s="12" t="s">
        <v>2720</v>
      </c>
      <c r="D100" s="39">
        <v>11</v>
      </c>
      <c r="E100" s="92">
        <v>0.120879120879121</v>
      </c>
      <c r="F100" s="17"/>
    </row>
    <row r="101" spans="1:6" ht="16.2" customHeight="1" x14ac:dyDescent="0.3">
      <c r="A101" s="95" t="s">
        <v>89</v>
      </c>
      <c r="B101" s="96" t="s">
        <v>101</v>
      </c>
      <c r="C101" s="110" t="s">
        <v>2721</v>
      </c>
      <c r="D101" s="102">
        <v>10</v>
      </c>
      <c r="E101" s="133">
        <v>0.10989010989011</v>
      </c>
      <c r="F101" s="17"/>
    </row>
    <row r="102" spans="1:6" ht="16.2" customHeight="1" x14ac:dyDescent="0.3">
      <c r="A102" s="8" t="s">
        <v>89</v>
      </c>
      <c r="B102" s="11" t="s">
        <v>101</v>
      </c>
      <c r="C102" s="12" t="s">
        <v>2726</v>
      </c>
      <c r="D102" s="39">
        <v>9</v>
      </c>
      <c r="E102" s="92">
        <v>9.8901098901098897E-2</v>
      </c>
      <c r="F102" s="17"/>
    </row>
    <row r="103" spans="1:6" ht="16.2" customHeight="1" x14ac:dyDescent="0.3">
      <c r="A103" s="8" t="s">
        <v>89</v>
      </c>
      <c r="B103" s="11" t="s">
        <v>101</v>
      </c>
      <c r="C103" s="12" t="s">
        <v>2730</v>
      </c>
      <c r="D103" s="39">
        <v>6</v>
      </c>
      <c r="E103" s="92">
        <v>6.5934065934065894E-2</v>
      </c>
      <c r="F103" s="17"/>
    </row>
    <row r="104" spans="1:6" ht="16.2" customHeight="1" x14ac:dyDescent="0.3">
      <c r="A104" s="8" t="s">
        <v>91</v>
      </c>
      <c r="B104" s="11" t="s">
        <v>101</v>
      </c>
      <c r="C104" s="12" t="s">
        <v>2731</v>
      </c>
      <c r="D104" s="39">
        <v>28</v>
      </c>
      <c r="E104" s="92">
        <v>1</v>
      </c>
      <c r="F104" s="17"/>
    </row>
    <row r="105" spans="1:6" ht="16.2" customHeight="1" x14ac:dyDescent="0.3">
      <c r="A105" s="8" t="s">
        <v>91</v>
      </c>
      <c r="B105" s="11" t="s">
        <v>101</v>
      </c>
      <c r="C105" s="12" t="s">
        <v>2720</v>
      </c>
      <c r="D105" s="39">
        <v>8</v>
      </c>
      <c r="E105" s="92">
        <v>0.28571428571428598</v>
      </c>
      <c r="F105" s="17"/>
    </row>
    <row r="106" spans="1:6" ht="16.2" customHeight="1" x14ac:dyDescent="0.3">
      <c r="A106" s="8" t="s">
        <v>91</v>
      </c>
      <c r="B106" s="11" t="s">
        <v>101</v>
      </c>
      <c r="C106" s="12" t="s">
        <v>2725</v>
      </c>
      <c r="D106" s="39">
        <v>3</v>
      </c>
      <c r="E106" s="92">
        <v>0.107142857142857</v>
      </c>
      <c r="F106" s="17"/>
    </row>
    <row r="107" spans="1:6" ht="16.2" customHeight="1" x14ac:dyDescent="0.3">
      <c r="A107" s="8" t="s">
        <v>91</v>
      </c>
      <c r="B107" s="11" t="s">
        <v>101</v>
      </c>
      <c r="C107" s="12" t="s">
        <v>2719</v>
      </c>
      <c r="D107" s="39">
        <v>3</v>
      </c>
      <c r="E107" s="92">
        <v>0.107142857142857</v>
      </c>
      <c r="F107" s="17"/>
    </row>
    <row r="108" spans="1:6" ht="16.2" customHeight="1" x14ac:dyDescent="0.3">
      <c r="A108" s="8" t="s">
        <v>91</v>
      </c>
      <c r="B108" s="11" t="s">
        <v>101</v>
      </c>
      <c r="C108" s="12" t="s">
        <v>2723</v>
      </c>
      <c r="D108" s="39">
        <v>3</v>
      </c>
      <c r="E108" s="92">
        <v>0.107142857142857</v>
      </c>
      <c r="F108" s="17"/>
    </row>
    <row r="109" spans="1:6" ht="16.2" customHeight="1" x14ac:dyDescent="0.3">
      <c r="A109" s="8" t="s">
        <v>91</v>
      </c>
      <c r="B109" s="11" t="s">
        <v>101</v>
      </c>
      <c r="C109" s="12" t="s">
        <v>2730</v>
      </c>
      <c r="D109" s="39">
        <v>3</v>
      </c>
      <c r="E109" s="92">
        <v>0.107142857142857</v>
      </c>
      <c r="F109" s="17"/>
    </row>
    <row r="110" spans="1:6" ht="16.2" customHeight="1" x14ac:dyDescent="0.3">
      <c r="A110" s="95" t="s">
        <v>91</v>
      </c>
      <c r="B110" s="96" t="s">
        <v>101</v>
      </c>
      <c r="C110" s="110" t="s">
        <v>2726</v>
      </c>
      <c r="D110" s="102">
        <v>2</v>
      </c>
      <c r="E110" s="133">
        <v>7.1428571428571397E-2</v>
      </c>
      <c r="F110" s="17"/>
    </row>
    <row r="111" spans="1:6" ht="16.2" customHeight="1" x14ac:dyDescent="0.3">
      <c r="A111" s="8" t="s">
        <v>92</v>
      </c>
      <c r="B111" s="11" t="s">
        <v>101</v>
      </c>
      <c r="C111" s="12" t="s">
        <v>2731</v>
      </c>
      <c r="D111" s="39">
        <v>66</v>
      </c>
      <c r="E111" s="92">
        <v>1</v>
      </c>
      <c r="F111" s="17"/>
    </row>
    <row r="112" spans="1:6" ht="16.2" customHeight="1" x14ac:dyDescent="0.3">
      <c r="A112" s="8" t="s">
        <v>92</v>
      </c>
      <c r="B112" s="11" t="s">
        <v>101</v>
      </c>
      <c r="C112" s="12" t="s">
        <v>2720</v>
      </c>
      <c r="D112" s="39">
        <v>11</v>
      </c>
      <c r="E112" s="92">
        <v>0.16666666666666699</v>
      </c>
      <c r="F112" s="17"/>
    </row>
    <row r="113" spans="1:6" ht="16.2" customHeight="1" x14ac:dyDescent="0.3">
      <c r="A113" s="8" t="s">
        <v>92</v>
      </c>
      <c r="B113" s="11" t="s">
        <v>101</v>
      </c>
      <c r="C113" s="12" t="s">
        <v>2723</v>
      </c>
      <c r="D113" s="39">
        <v>10</v>
      </c>
      <c r="E113" s="92">
        <v>0.15151515151515199</v>
      </c>
      <c r="F113" s="17"/>
    </row>
    <row r="114" spans="1:6" ht="16.2" customHeight="1" x14ac:dyDescent="0.3">
      <c r="A114" s="8" t="s">
        <v>92</v>
      </c>
      <c r="B114" s="11" t="s">
        <v>101</v>
      </c>
      <c r="C114" s="12" t="s">
        <v>2719</v>
      </c>
      <c r="D114" s="39">
        <v>7</v>
      </c>
      <c r="E114" s="92">
        <v>0.10606060606060599</v>
      </c>
      <c r="F114" s="17"/>
    </row>
    <row r="115" spans="1:6" ht="16.2" customHeight="1" x14ac:dyDescent="0.3">
      <c r="A115" s="8" t="s">
        <v>92</v>
      </c>
      <c r="B115" s="11" t="s">
        <v>101</v>
      </c>
      <c r="C115" s="12" t="s">
        <v>2726</v>
      </c>
      <c r="D115" s="39">
        <v>7</v>
      </c>
      <c r="E115" s="92">
        <v>0.10606060606060599</v>
      </c>
      <c r="F115" s="17"/>
    </row>
    <row r="116" spans="1:6" ht="16.2" customHeight="1" x14ac:dyDescent="0.3">
      <c r="A116" s="8" t="s">
        <v>92</v>
      </c>
      <c r="B116" s="11" t="s">
        <v>101</v>
      </c>
      <c r="C116" s="12" t="s">
        <v>2722</v>
      </c>
      <c r="D116" s="39">
        <v>4</v>
      </c>
      <c r="E116" s="92">
        <v>6.0606060606060601E-2</v>
      </c>
      <c r="F116" s="17"/>
    </row>
    <row r="117" spans="1:6" ht="16.2" customHeight="1" x14ac:dyDescent="0.3">
      <c r="A117" s="95" t="s">
        <v>92</v>
      </c>
      <c r="B117" s="96" t="s">
        <v>101</v>
      </c>
      <c r="C117" s="110" t="s">
        <v>2730</v>
      </c>
      <c r="D117" s="102">
        <v>1</v>
      </c>
      <c r="E117" s="133">
        <v>1.5151515151515201E-2</v>
      </c>
      <c r="F117" s="17"/>
    </row>
    <row r="118" spans="1:6" ht="16.2" customHeight="1" x14ac:dyDescent="0.3">
      <c r="A118" s="8" t="s">
        <v>93</v>
      </c>
      <c r="B118" s="11" t="s">
        <v>101</v>
      </c>
      <c r="C118" s="12" t="s">
        <v>2731</v>
      </c>
      <c r="D118" s="39">
        <v>209</v>
      </c>
      <c r="E118" s="92">
        <v>1</v>
      </c>
      <c r="F118" s="17"/>
    </row>
    <row r="119" spans="1:6" ht="16.2" customHeight="1" x14ac:dyDescent="0.3">
      <c r="A119" s="10" t="s">
        <v>93</v>
      </c>
      <c r="B119" s="11" t="s">
        <v>101</v>
      </c>
      <c r="C119" s="12" t="s">
        <v>2720</v>
      </c>
      <c r="D119" s="39">
        <v>32</v>
      </c>
      <c r="E119" s="92">
        <v>0.15311004784689</v>
      </c>
      <c r="F119" s="17"/>
    </row>
    <row r="120" spans="1:6" ht="16.2" customHeight="1" x14ac:dyDescent="0.3">
      <c r="A120" s="8" t="s">
        <v>93</v>
      </c>
      <c r="B120" s="11" t="s">
        <v>101</v>
      </c>
      <c r="C120" s="12" t="s">
        <v>2723</v>
      </c>
      <c r="D120" s="39">
        <v>31</v>
      </c>
      <c r="E120" s="92">
        <v>0.148325358851675</v>
      </c>
      <c r="F120" s="17"/>
    </row>
    <row r="121" spans="1:6" ht="16.2" customHeight="1" x14ac:dyDescent="0.3">
      <c r="A121" s="8" t="s">
        <v>93</v>
      </c>
      <c r="B121" s="11" t="s">
        <v>101</v>
      </c>
      <c r="C121" s="12" t="s">
        <v>2719</v>
      </c>
      <c r="D121" s="39">
        <v>20</v>
      </c>
      <c r="E121" s="92">
        <v>9.5693779904306206E-2</v>
      </c>
      <c r="F121" s="17"/>
    </row>
    <row r="122" spans="1:6" ht="16.2" customHeight="1" x14ac:dyDescent="0.3">
      <c r="A122" s="8" t="s">
        <v>93</v>
      </c>
      <c r="B122" s="11" t="s">
        <v>101</v>
      </c>
      <c r="C122" s="12" t="s">
        <v>2725</v>
      </c>
      <c r="D122" s="39">
        <v>17</v>
      </c>
      <c r="E122" s="92">
        <v>8.1339712918660295E-2</v>
      </c>
      <c r="F122" s="17"/>
    </row>
    <row r="123" spans="1:6" ht="16.2" customHeight="1" x14ac:dyDescent="0.3">
      <c r="A123" s="8" t="s">
        <v>93</v>
      </c>
      <c r="B123" s="11" t="s">
        <v>101</v>
      </c>
      <c r="C123" s="12" t="s">
        <v>2726</v>
      </c>
      <c r="D123" s="39">
        <v>14</v>
      </c>
      <c r="E123" s="92">
        <v>6.6985645933014398E-2</v>
      </c>
      <c r="F123" s="17"/>
    </row>
    <row r="124" spans="1:6" ht="16.2" customHeight="1" x14ac:dyDescent="0.3">
      <c r="A124" s="95" t="s">
        <v>93</v>
      </c>
      <c r="B124" s="96" t="s">
        <v>101</v>
      </c>
      <c r="C124" s="110" t="s">
        <v>2730</v>
      </c>
      <c r="D124" s="102">
        <v>14</v>
      </c>
      <c r="E124" s="133">
        <v>6.6985645933014398E-2</v>
      </c>
      <c r="F124" s="17"/>
    </row>
    <row r="125" spans="1:6" ht="16.2" customHeight="1" x14ac:dyDescent="0.3">
      <c r="A125" s="8" t="s">
        <v>94</v>
      </c>
      <c r="B125" s="11" t="s">
        <v>101</v>
      </c>
      <c r="C125" s="12" t="s">
        <v>2731</v>
      </c>
      <c r="D125" s="39">
        <v>214</v>
      </c>
      <c r="E125" s="92">
        <v>1</v>
      </c>
      <c r="F125" s="17"/>
    </row>
    <row r="126" spans="1:6" ht="16.2" customHeight="1" x14ac:dyDescent="0.3">
      <c r="A126" s="8" t="s">
        <v>94</v>
      </c>
      <c r="B126" s="11" t="s">
        <v>101</v>
      </c>
      <c r="C126" s="12" t="s">
        <v>2723</v>
      </c>
      <c r="D126" s="39">
        <v>31</v>
      </c>
      <c r="E126" s="92">
        <v>0.144859813084112</v>
      </c>
      <c r="F126" s="17"/>
    </row>
    <row r="127" spans="1:6" ht="16.2" customHeight="1" x14ac:dyDescent="0.3">
      <c r="A127" s="8" t="s">
        <v>94</v>
      </c>
      <c r="B127" s="11" t="s">
        <v>101</v>
      </c>
      <c r="C127" s="12" t="s">
        <v>2719</v>
      </c>
      <c r="D127" s="39">
        <v>28</v>
      </c>
      <c r="E127" s="92">
        <v>0.13084112149532701</v>
      </c>
      <c r="F127" s="17"/>
    </row>
    <row r="128" spans="1:6" ht="16.2" customHeight="1" x14ac:dyDescent="0.3">
      <c r="A128" s="8" t="s">
        <v>94</v>
      </c>
      <c r="B128" s="11" t="s">
        <v>101</v>
      </c>
      <c r="C128" s="12" t="s">
        <v>2720</v>
      </c>
      <c r="D128" s="39">
        <v>28</v>
      </c>
      <c r="E128" s="92">
        <v>0.13084112149532701</v>
      </c>
      <c r="F128" s="17"/>
    </row>
    <row r="129" spans="1:6" ht="16.2" customHeight="1" x14ac:dyDescent="0.3">
      <c r="A129" s="8" t="s">
        <v>94</v>
      </c>
      <c r="B129" s="11" t="s">
        <v>101</v>
      </c>
      <c r="C129" s="12" t="s">
        <v>2730</v>
      </c>
      <c r="D129" s="39">
        <v>28</v>
      </c>
      <c r="E129" s="92">
        <v>0.13084112149532701</v>
      </c>
      <c r="F129" s="17"/>
    </row>
    <row r="130" spans="1:6" ht="16.2" customHeight="1" x14ac:dyDescent="0.3">
      <c r="A130" s="95" t="s">
        <v>94</v>
      </c>
      <c r="B130" s="96" t="s">
        <v>101</v>
      </c>
      <c r="C130" s="110" t="s">
        <v>2725</v>
      </c>
      <c r="D130" s="102">
        <v>13</v>
      </c>
      <c r="E130" s="133">
        <v>6.0747663551401897E-2</v>
      </c>
      <c r="F130" s="17"/>
    </row>
    <row r="131" spans="1:6" ht="16.2" customHeight="1" x14ac:dyDescent="0.3">
      <c r="A131" s="8" t="s">
        <v>94</v>
      </c>
      <c r="B131" s="11" t="s">
        <v>101</v>
      </c>
      <c r="C131" s="12" t="s">
        <v>2728</v>
      </c>
      <c r="D131" s="39">
        <v>12</v>
      </c>
      <c r="E131" s="92">
        <v>5.60747663551402E-2</v>
      </c>
      <c r="F131" s="17"/>
    </row>
    <row r="132" spans="1:6" ht="16.2" customHeight="1" x14ac:dyDescent="0.3">
      <c r="A132" s="8" t="s">
        <v>95</v>
      </c>
      <c r="B132" s="11" t="s">
        <v>101</v>
      </c>
      <c r="C132" s="12" t="s">
        <v>2731</v>
      </c>
      <c r="D132" s="39">
        <v>588</v>
      </c>
      <c r="E132" s="92">
        <v>1</v>
      </c>
      <c r="F132" s="17"/>
    </row>
    <row r="133" spans="1:6" ht="16.2" customHeight="1" x14ac:dyDescent="0.3">
      <c r="A133" s="8" t="s">
        <v>95</v>
      </c>
      <c r="B133" s="11" t="s">
        <v>101</v>
      </c>
      <c r="C133" s="12" t="s">
        <v>2723</v>
      </c>
      <c r="D133" s="39">
        <v>86</v>
      </c>
      <c r="E133" s="92">
        <v>0.14625850340136101</v>
      </c>
      <c r="F133" s="17"/>
    </row>
    <row r="134" spans="1:6" ht="16.2" customHeight="1" x14ac:dyDescent="0.3">
      <c r="A134" s="8" t="s">
        <v>95</v>
      </c>
      <c r="B134" s="11" t="s">
        <v>101</v>
      </c>
      <c r="C134" s="12" t="s">
        <v>2720</v>
      </c>
      <c r="D134" s="39">
        <v>81</v>
      </c>
      <c r="E134" s="92">
        <v>0.13775510204081601</v>
      </c>
      <c r="F134" s="17"/>
    </row>
    <row r="135" spans="1:6" ht="16.2" customHeight="1" x14ac:dyDescent="0.3">
      <c r="A135" s="8" t="s">
        <v>95</v>
      </c>
      <c r="B135" s="11" t="s">
        <v>101</v>
      </c>
      <c r="C135" s="12" t="s">
        <v>2719</v>
      </c>
      <c r="D135" s="39">
        <v>79</v>
      </c>
      <c r="E135" s="92">
        <v>0.13435374149659901</v>
      </c>
      <c r="F135" s="17"/>
    </row>
    <row r="136" spans="1:6" ht="16.2" customHeight="1" x14ac:dyDescent="0.3">
      <c r="A136" s="8" t="s">
        <v>95</v>
      </c>
      <c r="B136" s="11" t="s">
        <v>101</v>
      </c>
      <c r="C136" s="12" t="s">
        <v>2730</v>
      </c>
      <c r="D136" s="39">
        <v>61</v>
      </c>
      <c r="E136" s="92">
        <v>0.103741496598639</v>
      </c>
      <c r="F136" s="17"/>
    </row>
    <row r="137" spans="1:6" ht="16.2" customHeight="1" x14ac:dyDescent="0.3">
      <c r="A137" s="8" t="s">
        <v>95</v>
      </c>
      <c r="B137" s="11" t="s">
        <v>101</v>
      </c>
      <c r="C137" s="12" t="s">
        <v>2725</v>
      </c>
      <c r="D137" s="39">
        <v>42</v>
      </c>
      <c r="E137" s="92">
        <v>7.1428571428571397E-2</v>
      </c>
      <c r="F137" s="17"/>
    </row>
    <row r="138" spans="1:6" ht="16.2" customHeight="1" x14ac:dyDescent="0.3">
      <c r="A138" s="95" t="s">
        <v>95</v>
      </c>
      <c r="B138" s="96" t="s">
        <v>101</v>
      </c>
      <c r="C138" s="110" t="s">
        <v>2727</v>
      </c>
      <c r="D138" s="102">
        <v>39</v>
      </c>
      <c r="E138" s="133">
        <v>6.6326530612244902E-2</v>
      </c>
      <c r="F138" s="17"/>
    </row>
    <row r="139" spans="1:6" ht="16.2" customHeight="1" x14ac:dyDescent="0.3">
      <c r="A139" s="8" t="s">
        <v>96</v>
      </c>
      <c r="B139" s="11" t="s">
        <v>101</v>
      </c>
      <c r="C139" s="12" t="s">
        <v>2731</v>
      </c>
      <c r="D139" s="39">
        <v>591</v>
      </c>
      <c r="E139" s="92">
        <v>1</v>
      </c>
      <c r="F139" s="17"/>
    </row>
    <row r="140" spans="1:6" ht="16.2" customHeight="1" x14ac:dyDescent="0.3">
      <c r="A140" s="8" t="s">
        <v>96</v>
      </c>
      <c r="B140" s="11" t="s">
        <v>101</v>
      </c>
      <c r="C140" s="12" t="s">
        <v>2723</v>
      </c>
      <c r="D140" s="39">
        <v>90</v>
      </c>
      <c r="E140" s="92">
        <v>0.15228426395939099</v>
      </c>
      <c r="F140" s="17"/>
    </row>
    <row r="141" spans="1:6" ht="16.2" customHeight="1" x14ac:dyDescent="0.3">
      <c r="A141" s="8" t="s">
        <v>96</v>
      </c>
      <c r="B141" s="11" t="s">
        <v>101</v>
      </c>
      <c r="C141" s="12" t="s">
        <v>2720</v>
      </c>
      <c r="D141" s="39">
        <v>86</v>
      </c>
      <c r="E141" s="92">
        <v>0.14551607445008499</v>
      </c>
      <c r="F141" s="17"/>
    </row>
    <row r="142" spans="1:6" ht="16.2" customHeight="1" x14ac:dyDescent="0.3">
      <c r="A142" s="8" t="s">
        <v>96</v>
      </c>
      <c r="B142" s="11" t="s">
        <v>101</v>
      </c>
      <c r="C142" s="111" t="s">
        <v>2719</v>
      </c>
      <c r="D142" s="39">
        <v>73</v>
      </c>
      <c r="E142" s="92">
        <v>0.12351945854483901</v>
      </c>
      <c r="F142" s="17"/>
    </row>
    <row r="143" spans="1:6" ht="16.2" customHeight="1" x14ac:dyDescent="0.3">
      <c r="A143" s="8" t="s">
        <v>96</v>
      </c>
      <c r="B143" s="11" t="s">
        <v>101</v>
      </c>
      <c r="C143" s="111" t="s">
        <v>2725</v>
      </c>
      <c r="D143" s="39">
        <v>48</v>
      </c>
      <c r="E143" s="92">
        <v>8.1218274111675107E-2</v>
      </c>
      <c r="F143" s="17"/>
    </row>
    <row r="144" spans="1:6" ht="16.2" customHeight="1" x14ac:dyDescent="0.3">
      <c r="A144" s="95" t="s">
        <v>96</v>
      </c>
      <c r="B144" s="96" t="s">
        <v>101</v>
      </c>
      <c r="C144" s="110" t="s">
        <v>2730</v>
      </c>
      <c r="D144" s="102">
        <v>48</v>
      </c>
      <c r="E144" s="133">
        <v>8.1218274111675107E-2</v>
      </c>
      <c r="F144" s="17"/>
    </row>
    <row r="145" spans="1:7" ht="16.2" customHeight="1" x14ac:dyDescent="0.3">
      <c r="A145" s="8" t="s">
        <v>96</v>
      </c>
      <c r="B145" s="11" t="s">
        <v>101</v>
      </c>
      <c r="C145" s="12" t="s">
        <v>2727</v>
      </c>
      <c r="D145" s="39">
        <v>33</v>
      </c>
      <c r="E145" s="92">
        <v>5.5837563451776699E-2</v>
      </c>
      <c r="F145" s="17"/>
    </row>
    <row r="146" spans="1:7" ht="16.2" customHeight="1" x14ac:dyDescent="0.3">
      <c r="A146" s="8" t="s">
        <v>97</v>
      </c>
      <c r="B146" s="11" t="s">
        <v>101</v>
      </c>
      <c r="C146" s="111" t="s">
        <v>2731</v>
      </c>
      <c r="D146" s="39">
        <v>443</v>
      </c>
      <c r="E146" s="92">
        <v>1</v>
      </c>
      <c r="F146" s="17"/>
    </row>
    <row r="147" spans="1:7" ht="16.2" customHeight="1" x14ac:dyDescent="0.3">
      <c r="A147" s="8" t="s">
        <v>97</v>
      </c>
      <c r="B147" s="11" t="s">
        <v>101</v>
      </c>
      <c r="C147" s="111" t="s">
        <v>2723</v>
      </c>
      <c r="D147" s="39">
        <v>70</v>
      </c>
      <c r="E147" s="92">
        <v>0.158013544018059</v>
      </c>
      <c r="F147" s="17"/>
    </row>
    <row r="148" spans="1:7" ht="16.2" customHeight="1" x14ac:dyDescent="0.3">
      <c r="A148" s="8" t="s">
        <v>97</v>
      </c>
      <c r="B148" s="11" t="s">
        <v>101</v>
      </c>
      <c r="C148" s="111" t="s">
        <v>2720</v>
      </c>
      <c r="D148" s="39">
        <v>55</v>
      </c>
      <c r="E148" s="92">
        <v>0.12415349887133199</v>
      </c>
      <c r="F148" s="17"/>
    </row>
    <row r="149" spans="1:7" ht="16.2" customHeight="1" x14ac:dyDescent="0.3">
      <c r="A149" s="8" t="s">
        <v>97</v>
      </c>
      <c r="B149" s="11" t="s">
        <v>101</v>
      </c>
      <c r="C149" s="111" t="s">
        <v>2730</v>
      </c>
      <c r="D149" s="39">
        <v>45</v>
      </c>
      <c r="E149" s="92">
        <v>0.101580135440181</v>
      </c>
      <c r="F149" s="17"/>
    </row>
    <row r="150" spans="1:7" ht="16.2" customHeight="1" x14ac:dyDescent="0.3">
      <c r="A150" s="8" t="s">
        <v>97</v>
      </c>
      <c r="B150" s="11" t="s">
        <v>101</v>
      </c>
      <c r="C150" s="111" t="s">
        <v>2719</v>
      </c>
      <c r="D150" s="39">
        <v>38</v>
      </c>
      <c r="E150" s="92">
        <v>8.5778781038374705E-2</v>
      </c>
      <c r="F150" s="17"/>
    </row>
    <row r="151" spans="1:7" ht="16.2" customHeight="1" x14ac:dyDescent="0.3">
      <c r="A151" s="8" t="s">
        <v>97</v>
      </c>
      <c r="B151" s="11" t="s">
        <v>101</v>
      </c>
      <c r="C151" s="111" t="s">
        <v>2725</v>
      </c>
      <c r="D151" s="39">
        <v>31</v>
      </c>
      <c r="E151" s="92">
        <v>6.9977426636568807E-2</v>
      </c>
      <c r="F151" s="17"/>
      <c r="G151" s="117"/>
    </row>
    <row r="152" spans="1:7" ht="16.2" customHeight="1" x14ac:dyDescent="0.3">
      <c r="A152" s="95" t="s">
        <v>97</v>
      </c>
      <c r="B152" s="96" t="s">
        <v>101</v>
      </c>
      <c r="C152" s="110" t="s">
        <v>2726</v>
      </c>
      <c r="D152" s="102">
        <v>30</v>
      </c>
      <c r="E152" s="133">
        <v>6.7720090293453702E-2</v>
      </c>
      <c r="F152" s="17"/>
      <c r="G152" s="117"/>
    </row>
    <row r="153" spans="1:7" ht="16.2" customHeight="1" x14ac:dyDescent="0.3">
      <c r="A153" s="8" t="s">
        <v>98</v>
      </c>
      <c r="B153" s="11" t="s">
        <v>101</v>
      </c>
      <c r="C153" s="111" t="s">
        <v>2731</v>
      </c>
      <c r="D153" s="39">
        <v>316</v>
      </c>
      <c r="E153" s="92">
        <v>1</v>
      </c>
      <c r="F153" s="17"/>
      <c r="G153" s="117"/>
    </row>
    <row r="154" spans="1:7" ht="16.2" customHeight="1" x14ac:dyDescent="0.3">
      <c r="A154" s="8" t="s">
        <v>98</v>
      </c>
      <c r="B154" s="11" t="s">
        <v>101</v>
      </c>
      <c r="C154" s="111" t="s">
        <v>2719</v>
      </c>
      <c r="D154" s="39">
        <v>45</v>
      </c>
      <c r="E154" s="92">
        <v>0.142405063291139</v>
      </c>
      <c r="F154" s="17"/>
      <c r="G154" s="117"/>
    </row>
    <row r="155" spans="1:7" ht="16.2" customHeight="1" x14ac:dyDescent="0.3">
      <c r="A155" s="8" t="s">
        <v>98</v>
      </c>
      <c r="B155" s="11" t="s">
        <v>101</v>
      </c>
      <c r="C155" s="111" t="s">
        <v>2723</v>
      </c>
      <c r="D155" s="39">
        <v>42</v>
      </c>
      <c r="E155" s="92">
        <v>0.132911392405063</v>
      </c>
      <c r="F155" s="17"/>
      <c r="G155" s="117"/>
    </row>
    <row r="156" spans="1:7" ht="16.2" customHeight="1" x14ac:dyDescent="0.3">
      <c r="A156" s="8" t="s">
        <v>98</v>
      </c>
      <c r="B156" s="11" t="s">
        <v>101</v>
      </c>
      <c r="C156" s="111" t="s">
        <v>2730</v>
      </c>
      <c r="D156" s="39">
        <v>38</v>
      </c>
      <c r="E156" s="92">
        <v>0.120253164556962</v>
      </c>
      <c r="F156" s="17"/>
      <c r="G156" s="117"/>
    </row>
    <row r="157" spans="1:7" ht="16.2" customHeight="1" x14ac:dyDescent="0.3">
      <c r="A157" s="8" t="s">
        <v>98</v>
      </c>
      <c r="B157" s="11" t="s">
        <v>101</v>
      </c>
      <c r="C157" s="111" t="s">
        <v>2720</v>
      </c>
      <c r="D157" s="39">
        <v>35</v>
      </c>
      <c r="E157" s="92">
        <v>0.110759493670886</v>
      </c>
      <c r="F157" s="17"/>
    </row>
    <row r="158" spans="1:7" ht="16.2" customHeight="1" x14ac:dyDescent="0.3">
      <c r="A158" s="95" t="s">
        <v>98</v>
      </c>
      <c r="B158" s="96" t="s">
        <v>101</v>
      </c>
      <c r="C158" s="110" t="s">
        <v>2725</v>
      </c>
      <c r="D158" s="102">
        <v>21</v>
      </c>
      <c r="E158" s="133">
        <v>6.6455696202531597E-2</v>
      </c>
      <c r="F158" s="17"/>
    </row>
    <row r="159" spans="1:7" ht="16.2" customHeight="1" x14ac:dyDescent="0.3">
      <c r="A159" s="8" t="s">
        <v>98</v>
      </c>
      <c r="B159" s="11" t="s">
        <v>101</v>
      </c>
      <c r="C159" s="111" t="s">
        <v>2721</v>
      </c>
      <c r="D159" s="39">
        <v>21</v>
      </c>
      <c r="E159" s="92">
        <v>6.6455696202531597E-2</v>
      </c>
      <c r="F159" s="17"/>
    </row>
    <row r="160" spans="1:7" ht="16.2" customHeight="1" x14ac:dyDescent="0.3">
      <c r="A160" s="8" t="s">
        <v>99</v>
      </c>
      <c r="B160" s="11" t="s">
        <v>102</v>
      </c>
      <c r="C160" s="111" t="s">
        <v>2731</v>
      </c>
      <c r="D160" s="39">
        <v>531</v>
      </c>
      <c r="E160" s="92">
        <v>1</v>
      </c>
      <c r="F160" s="17"/>
    </row>
    <row r="161" spans="1:6" ht="16.2" customHeight="1" x14ac:dyDescent="0.3">
      <c r="A161" s="8" t="s">
        <v>99</v>
      </c>
      <c r="B161" s="11" t="s">
        <v>102</v>
      </c>
      <c r="C161" s="111" t="s">
        <v>2719</v>
      </c>
      <c r="D161" s="39">
        <v>145</v>
      </c>
      <c r="E161" s="92">
        <v>0.273069679849341</v>
      </c>
      <c r="F161" s="17"/>
    </row>
    <row r="162" spans="1:6" ht="16.2" customHeight="1" x14ac:dyDescent="0.3">
      <c r="A162" s="8" t="s">
        <v>99</v>
      </c>
      <c r="B162" s="11" t="s">
        <v>102</v>
      </c>
      <c r="C162" s="111" t="s">
        <v>2720</v>
      </c>
      <c r="D162" s="39">
        <v>59</v>
      </c>
      <c r="E162" s="92">
        <v>0.11111111111111099</v>
      </c>
      <c r="F162" s="17"/>
    </row>
    <row r="163" spans="1:6" ht="16.2" customHeight="1" x14ac:dyDescent="0.3">
      <c r="A163" s="8" t="s">
        <v>99</v>
      </c>
      <c r="B163" s="11" t="s">
        <v>102</v>
      </c>
      <c r="C163" s="111" t="s">
        <v>2723</v>
      </c>
      <c r="D163" s="39">
        <v>55</v>
      </c>
      <c r="E163" s="92">
        <v>0.103578154425612</v>
      </c>
      <c r="F163" s="17"/>
    </row>
    <row r="164" spans="1:6" x14ac:dyDescent="0.3">
      <c r="A164" s="95" t="s">
        <v>99</v>
      </c>
      <c r="B164" s="96" t="s">
        <v>102</v>
      </c>
      <c r="C164" s="110" t="s">
        <v>2721</v>
      </c>
      <c r="D164" s="102">
        <v>33</v>
      </c>
      <c r="E164" s="133">
        <v>6.21468926553672E-2</v>
      </c>
      <c r="F164" s="17"/>
    </row>
    <row r="165" spans="1:6" x14ac:dyDescent="0.3">
      <c r="A165" s="8" t="s">
        <v>99</v>
      </c>
      <c r="B165" s="11" t="s">
        <v>102</v>
      </c>
      <c r="C165" s="111" t="s">
        <v>2726</v>
      </c>
      <c r="D165" s="39">
        <v>30</v>
      </c>
      <c r="E165" s="92">
        <v>5.6497175141242903E-2</v>
      </c>
      <c r="F165" s="17"/>
    </row>
    <row r="166" spans="1:6" x14ac:dyDescent="0.3">
      <c r="A166" s="8" t="s">
        <v>99</v>
      </c>
      <c r="B166" s="11" t="s">
        <v>102</v>
      </c>
      <c r="C166" s="111" t="s">
        <v>2730</v>
      </c>
      <c r="D166" s="39">
        <v>29</v>
      </c>
      <c r="E166" s="92">
        <v>5.4613935969868202E-2</v>
      </c>
      <c r="F166" s="17"/>
    </row>
    <row r="167" spans="1:6" x14ac:dyDescent="0.3">
      <c r="A167" s="8" t="s">
        <v>100</v>
      </c>
      <c r="B167" s="11" t="s">
        <v>102</v>
      </c>
      <c r="C167" s="111" t="s">
        <v>2731</v>
      </c>
      <c r="D167" s="39">
        <v>340</v>
      </c>
      <c r="E167" s="92">
        <v>1</v>
      </c>
      <c r="F167" s="17"/>
    </row>
    <row r="168" spans="1:6" x14ac:dyDescent="0.3">
      <c r="A168" s="8" t="s">
        <v>100</v>
      </c>
      <c r="B168" s="11" t="s">
        <v>102</v>
      </c>
      <c r="C168" s="111" t="s">
        <v>2719</v>
      </c>
      <c r="D168" s="39">
        <v>84</v>
      </c>
      <c r="E168" s="92">
        <v>0.247058823529412</v>
      </c>
      <c r="F168" s="17"/>
    </row>
    <row r="169" spans="1:6" x14ac:dyDescent="0.3">
      <c r="A169" s="8" t="s">
        <v>100</v>
      </c>
      <c r="B169" s="11" t="s">
        <v>102</v>
      </c>
      <c r="C169" s="111" t="s">
        <v>2720</v>
      </c>
      <c r="D169" s="39">
        <v>39</v>
      </c>
      <c r="E169" s="92">
        <v>0.114705882352941</v>
      </c>
      <c r="F169" s="17"/>
    </row>
    <row r="170" spans="1:6" x14ac:dyDescent="0.3">
      <c r="A170" s="8" t="s">
        <v>100</v>
      </c>
      <c r="B170" s="11" t="s">
        <v>102</v>
      </c>
      <c r="C170" s="111" t="s">
        <v>2723</v>
      </c>
      <c r="D170" s="39">
        <v>36</v>
      </c>
      <c r="E170" s="92">
        <v>0.105882352941176</v>
      </c>
      <c r="F170" s="17"/>
    </row>
    <row r="171" spans="1:6" x14ac:dyDescent="0.3">
      <c r="A171" s="95" t="s">
        <v>100</v>
      </c>
      <c r="B171" s="96" t="s">
        <v>102</v>
      </c>
      <c r="C171" s="180" t="s">
        <v>2728</v>
      </c>
      <c r="D171" s="102">
        <v>22</v>
      </c>
      <c r="E171" s="133">
        <v>6.4705882352941196E-2</v>
      </c>
      <c r="F171" s="17"/>
    </row>
    <row r="172" spans="1:6" x14ac:dyDescent="0.3">
      <c r="A172" s="95" t="s">
        <v>100</v>
      </c>
      <c r="B172" s="96" t="s">
        <v>102</v>
      </c>
      <c r="C172" s="180" t="s">
        <v>2721</v>
      </c>
      <c r="D172" s="102">
        <v>20</v>
      </c>
      <c r="E172" s="133">
        <v>5.8823529411764698E-2</v>
      </c>
      <c r="F172" s="17"/>
    </row>
    <row r="173" spans="1:6" x14ac:dyDescent="0.3">
      <c r="A173" s="95" t="s">
        <v>100</v>
      </c>
      <c r="B173" s="96" t="s">
        <v>102</v>
      </c>
      <c r="C173" s="180" t="s">
        <v>2730</v>
      </c>
      <c r="D173" s="102">
        <v>16</v>
      </c>
      <c r="E173" s="133">
        <v>4.7058823529411799E-2</v>
      </c>
      <c r="F173" s="17"/>
    </row>
    <row r="174" spans="1:6" x14ac:dyDescent="0.3">
      <c r="A174" s="95" t="s">
        <v>88</v>
      </c>
      <c r="B174" s="96" t="s">
        <v>102</v>
      </c>
      <c r="C174" s="180" t="s">
        <v>2731</v>
      </c>
      <c r="D174" s="102">
        <v>676</v>
      </c>
      <c r="E174" s="133">
        <v>1</v>
      </c>
      <c r="F174" s="17"/>
    </row>
    <row r="175" spans="1:6" x14ac:dyDescent="0.3">
      <c r="A175" s="95" t="s">
        <v>88</v>
      </c>
      <c r="B175" s="96" t="s">
        <v>102</v>
      </c>
      <c r="C175" s="180" t="s">
        <v>2719</v>
      </c>
      <c r="D175" s="102">
        <v>166</v>
      </c>
      <c r="E175" s="133">
        <v>0.24556213017751499</v>
      </c>
      <c r="F175" s="17"/>
    </row>
    <row r="176" spans="1:6" x14ac:dyDescent="0.3">
      <c r="A176" s="95" t="s">
        <v>88</v>
      </c>
      <c r="B176" s="96" t="s">
        <v>102</v>
      </c>
      <c r="C176" s="180" t="s">
        <v>2720</v>
      </c>
      <c r="D176" s="102">
        <v>83</v>
      </c>
      <c r="E176" s="133">
        <v>0.122781065088757</v>
      </c>
      <c r="F176" s="17"/>
    </row>
    <row r="177" spans="1:6" x14ac:dyDescent="0.3">
      <c r="A177" s="95" t="s">
        <v>88</v>
      </c>
      <c r="B177" s="96" t="s">
        <v>102</v>
      </c>
      <c r="C177" s="180" t="s">
        <v>2723</v>
      </c>
      <c r="D177" s="102">
        <v>66</v>
      </c>
      <c r="E177" s="133">
        <v>9.7633136094674597E-2</v>
      </c>
      <c r="F177" s="17"/>
    </row>
    <row r="178" spans="1:6" x14ac:dyDescent="0.3">
      <c r="A178" s="95" t="s">
        <v>88</v>
      </c>
      <c r="B178" s="96" t="s">
        <v>102</v>
      </c>
      <c r="C178" s="180" t="s">
        <v>2721</v>
      </c>
      <c r="D178" s="102">
        <v>46</v>
      </c>
      <c r="E178" s="133">
        <v>6.8047337278106496E-2</v>
      </c>
      <c r="F178" s="17"/>
    </row>
    <row r="179" spans="1:6" x14ac:dyDescent="0.3">
      <c r="A179" s="95" t="s">
        <v>88</v>
      </c>
      <c r="B179" s="96" t="s">
        <v>102</v>
      </c>
      <c r="C179" s="180" t="s">
        <v>2728</v>
      </c>
      <c r="D179" s="102">
        <v>44</v>
      </c>
      <c r="E179" s="133">
        <v>6.5088757396449703E-2</v>
      </c>
      <c r="F179" s="17"/>
    </row>
    <row r="180" spans="1:6" x14ac:dyDescent="0.3">
      <c r="A180" s="95" t="s">
        <v>88</v>
      </c>
      <c r="B180" s="96" t="s">
        <v>102</v>
      </c>
      <c r="C180" s="180" t="s">
        <v>2730</v>
      </c>
      <c r="D180" s="102">
        <v>23</v>
      </c>
      <c r="E180" s="133">
        <v>3.4023668639053303E-2</v>
      </c>
      <c r="F180" s="17"/>
    </row>
    <row r="181" spans="1:6" x14ac:dyDescent="0.3">
      <c r="A181" s="10" t="s">
        <v>89</v>
      </c>
      <c r="B181" s="11" t="s">
        <v>102</v>
      </c>
      <c r="C181" s="42" t="s">
        <v>2731</v>
      </c>
      <c r="D181" s="38">
        <v>499</v>
      </c>
      <c r="E181" s="92">
        <v>1</v>
      </c>
    </row>
    <row r="182" spans="1:6" x14ac:dyDescent="0.3">
      <c r="A182" s="10" t="s">
        <v>89</v>
      </c>
      <c r="B182" s="11" t="s">
        <v>102</v>
      </c>
      <c r="C182" s="42" t="s">
        <v>2719</v>
      </c>
      <c r="D182" s="39">
        <v>111</v>
      </c>
      <c r="E182" s="92">
        <v>0.22244488977955901</v>
      </c>
    </row>
    <row r="183" spans="1:6" x14ac:dyDescent="0.3">
      <c r="A183" s="10" t="s">
        <v>89</v>
      </c>
      <c r="B183" s="11" t="s">
        <v>102</v>
      </c>
      <c r="C183" s="42" t="s">
        <v>2720</v>
      </c>
      <c r="D183" s="38">
        <v>67</v>
      </c>
      <c r="E183" s="92">
        <v>0.13426853707414799</v>
      </c>
    </row>
    <row r="184" spans="1:6" x14ac:dyDescent="0.3">
      <c r="A184" s="10" t="s">
        <v>89</v>
      </c>
      <c r="B184" s="11" t="s">
        <v>102</v>
      </c>
      <c r="C184" s="42" t="s">
        <v>2723</v>
      </c>
      <c r="D184" s="38">
        <v>48</v>
      </c>
      <c r="E184" s="92">
        <v>9.6192384769539105E-2</v>
      </c>
    </row>
    <row r="185" spans="1:6" x14ac:dyDescent="0.3">
      <c r="A185" s="10" t="s">
        <v>89</v>
      </c>
      <c r="B185" s="11" t="s">
        <v>102</v>
      </c>
      <c r="C185" s="42" t="s">
        <v>2726</v>
      </c>
      <c r="D185" s="38">
        <v>46</v>
      </c>
      <c r="E185" s="92">
        <v>9.2184368737474903E-2</v>
      </c>
    </row>
    <row r="186" spans="1:6" x14ac:dyDescent="0.3">
      <c r="A186" s="10" t="s">
        <v>89</v>
      </c>
      <c r="B186" s="11" t="s">
        <v>102</v>
      </c>
      <c r="C186" s="42" t="s">
        <v>2721</v>
      </c>
      <c r="D186" s="38">
        <v>38</v>
      </c>
      <c r="E186" s="92">
        <v>7.6152304609218402E-2</v>
      </c>
    </row>
    <row r="187" spans="1:6" x14ac:dyDescent="0.3">
      <c r="A187" s="8" t="s">
        <v>89</v>
      </c>
      <c r="B187" s="11" t="s">
        <v>102</v>
      </c>
      <c r="C187" s="145" t="s">
        <v>2730</v>
      </c>
      <c r="D187" s="39">
        <v>14</v>
      </c>
      <c r="E187" s="146">
        <v>2.8056112224448902E-2</v>
      </c>
    </row>
    <row r="188" spans="1:6" x14ac:dyDescent="0.3">
      <c r="A188" s="8" t="s">
        <v>91</v>
      </c>
      <c r="B188" s="11" t="s">
        <v>102</v>
      </c>
      <c r="C188" s="145" t="s">
        <v>2731</v>
      </c>
      <c r="D188" s="39">
        <v>216</v>
      </c>
      <c r="E188" s="146">
        <v>1</v>
      </c>
    </row>
    <row r="189" spans="1:6" x14ac:dyDescent="0.3">
      <c r="A189" s="8" t="s">
        <v>91</v>
      </c>
      <c r="B189" s="11" t="s">
        <v>102</v>
      </c>
      <c r="C189" s="145" t="s">
        <v>2719</v>
      </c>
      <c r="D189" s="39">
        <v>41</v>
      </c>
      <c r="E189" s="146">
        <v>0.18981481481481499</v>
      </c>
    </row>
    <row r="190" spans="1:6" x14ac:dyDescent="0.3">
      <c r="A190" s="8" t="s">
        <v>91</v>
      </c>
      <c r="B190" s="11" t="s">
        <v>102</v>
      </c>
      <c r="C190" s="145" t="s">
        <v>2723</v>
      </c>
      <c r="D190" s="39">
        <v>30</v>
      </c>
      <c r="E190" s="146">
        <v>0.13888888888888901</v>
      </c>
    </row>
    <row r="191" spans="1:6" x14ac:dyDescent="0.3">
      <c r="A191" s="8" t="s">
        <v>91</v>
      </c>
      <c r="B191" s="11" t="s">
        <v>102</v>
      </c>
      <c r="C191" s="145" t="s">
        <v>2720</v>
      </c>
      <c r="D191" s="39">
        <v>22</v>
      </c>
      <c r="E191" s="146">
        <v>0.101851851851852</v>
      </c>
    </row>
    <row r="192" spans="1:6" x14ac:dyDescent="0.3">
      <c r="A192" s="8" t="s">
        <v>91</v>
      </c>
      <c r="B192" s="11" t="s">
        <v>102</v>
      </c>
      <c r="C192" s="145" t="s">
        <v>2726</v>
      </c>
      <c r="D192" s="39">
        <v>15</v>
      </c>
      <c r="E192" s="146">
        <v>6.9444444444444406E-2</v>
      </c>
    </row>
    <row r="193" spans="1:5" x14ac:dyDescent="0.3">
      <c r="A193" s="8" t="s">
        <v>91</v>
      </c>
      <c r="B193" s="11" t="s">
        <v>102</v>
      </c>
      <c r="C193" s="145" t="s">
        <v>2721</v>
      </c>
      <c r="D193" s="39">
        <v>14</v>
      </c>
      <c r="E193" s="146">
        <v>6.4814814814814797E-2</v>
      </c>
    </row>
    <row r="194" spans="1:5" x14ac:dyDescent="0.3">
      <c r="A194" s="8" t="s">
        <v>91</v>
      </c>
      <c r="B194" s="11" t="s">
        <v>102</v>
      </c>
      <c r="C194" s="145" t="s">
        <v>2730</v>
      </c>
      <c r="D194" s="39">
        <v>6</v>
      </c>
      <c r="E194" s="146">
        <v>2.7777777777777801E-2</v>
      </c>
    </row>
    <row r="195" spans="1:5" x14ac:dyDescent="0.3">
      <c r="A195" s="155" t="s">
        <v>92</v>
      </c>
      <c r="B195" s="156" t="s">
        <v>102</v>
      </c>
      <c r="C195" s="169" t="s">
        <v>2731</v>
      </c>
      <c r="D195" s="159">
        <v>217</v>
      </c>
      <c r="E195" s="170">
        <v>1</v>
      </c>
    </row>
    <row r="196" spans="1:5" x14ac:dyDescent="0.3">
      <c r="A196" s="155" t="s">
        <v>92</v>
      </c>
      <c r="B196" s="156" t="s">
        <v>102</v>
      </c>
      <c r="C196" s="169" t="s">
        <v>2720</v>
      </c>
      <c r="D196" s="159">
        <v>36</v>
      </c>
      <c r="E196" s="170">
        <v>0.16589861751152099</v>
      </c>
    </row>
    <row r="197" spans="1:5" x14ac:dyDescent="0.3">
      <c r="A197" s="155" t="s">
        <v>92</v>
      </c>
      <c r="B197" s="156" t="s">
        <v>102</v>
      </c>
      <c r="C197" s="169" t="s">
        <v>2723</v>
      </c>
      <c r="D197" s="159">
        <v>32</v>
      </c>
      <c r="E197" s="170">
        <v>0.14746543778801799</v>
      </c>
    </row>
    <row r="198" spans="1:5" x14ac:dyDescent="0.3">
      <c r="A198" s="155" t="s">
        <v>92</v>
      </c>
      <c r="B198" s="156" t="s">
        <v>102</v>
      </c>
      <c r="C198" s="169" t="s">
        <v>2719</v>
      </c>
      <c r="D198" s="159">
        <v>29</v>
      </c>
      <c r="E198" s="170">
        <v>0.13364055299539199</v>
      </c>
    </row>
    <row r="199" spans="1:5" x14ac:dyDescent="0.3">
      <c r="A199" s="155" t="s">
        <v>92</v>
      </c>
      <c r="B199" s="156" t="s">
        <v>102</v>
      </c>
      <c r="C199" s="169" t="s">
        <v>2727</v>
      </c>
      <c r="D199" s="159">
        <v>19</v>
      </c>
      <c r="E199" s="170">
        <v>8.7557603686635899E-2</v>
      </c>
    </row>
    <row r="200" spans="1:5" x14ac:dyDescent="0.3">
      <c r="A200" s="155" t="s">
        <v>92</v>
      </c>
      <c r="B200" s="156" t="s">
        <v>102</v>
      </c>
      <c r="C200" s="169" t="s">
        <v>2721</v>
      </c>
      <c r="D200" s="159">
        <v>13</v>
      </c>
      <c r="E200" s="170">
        <v>5.99078341013825E-2</v>
      </c>
    </row>
    <row r="201" spans="1:5" x14ac:dyDescent="0.3">
      <c r="A201" s="155" t="s">
        <v>92</v>
      </c>
      <c r="B201" s="156" t="s">
        <v>102</v>
      </c>
      <c r="C201" s="169" t="s">
        <v>2730</v>
      </c>
      <c r="D201" s="159">
        <v>10</v>
      </c>
      <c r="E201" s="170">
        <v>4.6082949308755797E-2</v>
      </c>
    </row>
    <row r="202" spans="1:5" x14ac:dyDescent="0.3">
      <c r="A202" s="155" t="s">
        <v>93</v>
      </c>
      <c r="B202" s="156" t="s">
        <v>102</v>
      </c>
      <c r="C202" s="169" t="s">
        <v>2731</v>
      </c>
      <c r="D202" s="159">
        <v>366</v>
      </c>
      <c r="E202" s="170">
        <v>1</v>
      </c>
    </row>
    <row r="203" spans="1:5" x14ac:dyDescent="0.3">
      <c r="A203" s="155" t="s">
        <v>93</v>
      </c>
      <c r="B203" s="156" t="s">
        <v>102</v>
      </c>
      <c r="C203" s="169" t="s">
        <v>2719</v>
      </c>
      <c r="D203" s="159">
        <v>59</v>
      </c>
      <c r="E203" s="170">
        <v>0.16120218579234999</v>
      </c>
    </row>
    <row r="204" spans="1:5" x14ac:dyDescent="0.3">
      <c r="A204" s="155" t="s">
        <v>93</v>
      </c>
      <c r="B204" s="156" t="s">
        <v>102</v>
      </c>
      <c r="C204" s="169" t="s">
        <v>2723</v>
      </c>
      <c r="D204" s="159">
        <v>56</v>
      </c>
      <c r="E204" s="170">
        <v>0.15300546448087399</v>
      </c>
    </row>
    <row r="205" spans="1:5" x14ac:dyDescent="0.3">
      <c r="A205" s="155" t="s">
        <v>93</v>
      </c>
      <c r="B205" s="156" t="s">
        <v>102</v>
      </c>
      <c r="C205" s="169" t="s">
        <v>2720</v>
      </c>
      <c r="D205" s="159">
        <v>52</v>
      </c>
      <c r="E205" s="170">
        <v>0.14207650273224001</v>
      </c>
    </row>
    <row r="206" spans="1:5" x14ac:dyDescent="0.3">
      <c r="A206" s="155" t="s">
        <v>93</v>
      </c>
      <c r="B206" s="156" t="s">
        <v>102</v>
      </c>
      <c r="C206" s="169" t="s">
        <v>2726</v>
      </c>
      <c r="D206" s="159">
        <v>32</v>
      </c>
      <c r="E206" s="170">
        <v>8.7431693989070997E-2</v>
      </c>
    </row>
    <row r="207" spans="1:5" x14ac:dyDescent="0.3">
      <c r="A207" s="155" t="s">
        <v>93</v>
      </c>
      <c r="B207" s="156" t="s">
        <v>102</v>
      </c>
      <c r="C207" s="169" t="s">
        <v>2722</v>
      </c>
      <c r="D207" s="159">
        <v>25</v>
      </c>
      <c r="E207" s="170">
        <v>6.8306010928961797E-2</v>
      </c>
    </row>
    <row r="208" spans="1:5" x14ac:dyDescent="0.3">
      <c r="A208" s="155" t="s">
        <v>93</v>
      </c>
      <c r="B208" s="156" t="s">
        <v>102</v>
      </c>
      <c r="C208" s="169" t="s">
        <v>2730</v>
      </c>
      <c r="D208" s="159">
        <v>5</v>
      </c>
      <c r="E208" s="170">
        <v>1.3661202185792301E-2</v>
      </c>
    </row>
    <row r="209" spans="1:5" x14ac:dyDescent="0.3">
      <c r="A209" s="155" t="s">
        <v>94</v>
      </c>
      <c r="B209" s="156" t="s">
        <v>102</v>
      </c>
      <c r="C209" s="169" t="s">
        <v>2731</v>
      </c>
      <c r="D209" s="159">
        <v>213</v>
      </c>
      <c r="E209" s="170">
        <v>1</v>
      </c>
    </row>
    <row r="210" spans="1:5" x14ac:dyDescent="0.3">
      <c r="A210" s="155" t="s">
        <v>94</v>
      </c>
      <c r="B210" s="156" t="s">
        <v>102</v>
      </c>
      <c r="C210" s="169" t="s">
        <v>2719</v>
      </c>
      <c r="D210" s="159">
        <v>31</v>
      </c>
      <c r="E210" s="170">
        <v>0.14553990610328599</v>
      </c>
    </row>
    <row r="211" spans="1:5" x14ac:dyDescent="0.3">
      <c r="A211" s="155" t="s">
        <v>94</v>
      </c>
      <c r="B211" s="156" t="s">
        <v>102</v>
      </c>
      <c r="C211" s="169" t="s">
        <v>2720</v>
      </c>
      <c r="D211" s="159">
        <v>30</v>
      </c>
      <c r="E211" s="170">
        <v>0.140845070422535</v>
      </c>
    </row>
    <row r="212" spans="1:5" x14ac:dyDescent="0.3">
      <c r="A212" s="155" t="s">
        <v>94</v>
      </c>
      <c r="B212" s="156" t="s">
        <v>102</v>
      </c>
      <c r="C212" s="169" t="s">
        <v>2723</v>
      </c>
      <c r="D212" s="159">
        <v>30</v>
      </c>
      <c r="E212" s="170">
        <v>0.140845070422535</v>
      </c>
    </row>
    <row r="213" spans="1:5" x14ac:dyDescent="0.3">
      <c r="A213" s="155" t="s">
        <v>94</v>
      </c>
      <c r="B213" s="156" t="s">
        <v>102</v>
      </c>
      <c r="C213" s="169" t="s">
        <v>2726</v>
      </c>
      <c r="D213" s="159">
        <v>13</v>
      </c>
      <c r="E213" s="170">
        <v>6.1032863849765299E-2</v>
      </c>
    </row>
    <row r="214" spans="1:5" x14ac:dyDescent="0.3">
      <c r="A214" s="155" t="s">
        <v>94</v>
      </c>
      <c r="B214" s="156" t="s">
        <v>102</v>
      </c>
      <c r="C214" s="169" t="s">
        <v>2722</v>
      </c>
      <c r="D214" s="159">
        <v>12</v>
      </c>
      <c r="E214" s="170">
        <v>5.63380281690141E-2</v>
      </c>
    </row>
    <row r="215" spans="1:5" x14ac:dyDescent="0.3">
      <c r="A215" s="155" t="s">
        <v>94</v>
      </c>
      <c r="B215" s="156" t="s">
        <v>102</v>
      </c>
      <c r="C215" s="169" t="s">
        <v>2730</v>
      </c>
      <c r="D215" s="159">
        <v>7</v>
      </c>
      <c r="E215" s="170">
        <v>3.2863849765258198E-2</v>
      </c>
    </row>
    <row r="216" spans="1:5" x14ac:dyDescent="0.3">
      <c r="A216" s="8" t="s">
        <v>95</v>
      </c>
      <c r="B216" s="11" t="s">
        <v>102</v>
      </c>
      <c r="C216" s="42" t="s">
        <v>2731</v>
      </c>
      <c r="D216" s="39">
        <v>170</v>
      </c>
      <c r="E216" s="92">
        <v>1</v>
      </c>
    </row>
    <row r="217" spans="1:5" x14ac:dyDescent="0.3">
      <c r="A217" s="10" t="s">
        <v>95</v>
      </c>
      <c r="B217" s="11" t="s">
        <v>102</v>
      </c>
      <c r="C217" s="42" t="s">
        <v>2719</v>
      </c>
      <c r="D217" s="37">
        <v>35</v>
      </c>
      <c r="E217" s="92">
        <v>0.20588235294117599</v>
      </c>
    </row>
    <row r="218" spans="1:5" x14ac:dyDescent="0.3">
      <c r="A218" s="10" t="s">
        <v>95</v>
      </c>
      <c r="B218" s="11" t="s">
        <v>102</v>
      </c>
      <c r="C218" s="42" t="s">
        <v>2723</v>
      </c>
      <c r="D218" s="37">
        <v>28</v>
      </c>
      <c r="E218" s="92">
        <v>0.16470588235294101</v>
      </c>
    </row>
    <row r="219" spans="1:5" x14ac:dyDescent="0.3">
      <c r="A219" s="10" t="s">
        <v>95</v>
      </c>
      <c r="B219" s="11" t="s">
        <v>102</v>
      </c>
      <c r="C219" s="42" t="s">
        <v>2720</v>
      </c>
      <c r="D219" s="38">
        <v>17</v>
      </c>
      <c r="E219" s="92">
        <v>0.1</v>
      </c>
    </row>
    <row r="220" spans="1:5" x14ac:dyDescent="0.3">
      <c r="A220" s="8" t="s">
        <v>95</v>
      </c>
      <c r="B220" s="11" t="s">
        <v>102</v>
      </c>
      <c r="C220" s="42" t="s">
        <v>2726</v>
      </c>
      <c r="D220" s="39">
        <v>16</v>
      </c>
      <c r="E220" s="92">
        <v>9.41176470588235E-2</v>
      </c>
    </row>
    <row r="221" spans="1:5" x14ac:dyDescent="0.3">
      <c r="A221" s="8" t="s">
        <v>95</v>
      </c>
      <c r="B221" s="11" t="s">
        <v>102</v>
      </c>
      <c r="C221" s="42" t="s">
        <v>2727</v>
      </c>
      <c r="D221" s="39">
        <v>9</v>
      </c>
      <c r="E221" s="92">
        <v>5.29411764705882E-2</v>
      </c>
    </row>
    <row r="222" spans="1:5" x14ac:dyDescent="0.3">
      <c r="A222" s="10" t="s">
        <v>95</v>
      </c>
      <c r="B222" s="11" t="s">
        <v>102</v>
      </c>
      <c r="C222" s="42" t="s">
        <v>2730</v>
      </c>
      <c r="D222" s="38">
        <v>5</v>
      </c>
      <c r="E222" s="92">
        <v>2.9411764705882401E-2</v>
      </c>
    </row>
    <row r="223" spans="1:5" x14ac:dyDescent="0.3">
      <c r="A223" s="155" t="s">
        <v>96</v>
      </c>
      <c r="B223" s="156" t="s">
        <v>102</v>
      </c>
      <c r="C223" s="169" t="s">
        <v>2731</v>
      </c>
      <c r="D223" s="159">
        <v>192</v>
      </c>
      <c r="E223" s="170">
        <v>1</v>
      </c>
    </row>
    <row r="224" spans="1:5" x14ac:dyDescent="0.3">
      <c r="A224" s="155" t="s">
        <v>96</v>
      </c>
      <c r="B224" s="156" t="s">
        <v>102</v>
      </c>
      <c r="C224" s="169" t="s">
        <v>2719</v>
      </c>
      <c r="D224" s="159">
        <v>32</v>
      </c>
      <c r="E224" s="170">
        <v>0.16666666666666699</v>
      </c>
    </row>
    <row r="225" spans="1:7" x14ac:dyDescent="0.3">
      <c r="A225" s="155" t="s">
        <v>96</v>
      </c>
      <c r="B225" s="156" t="s">
        <v>102</v>
      </c>
      <c r="C225" s="169" t="s">
        <v>2723</v>
      </c>
      <c r="D225" s="159">
        <v>29</v>
      </c>
      <c r="E225" s="170">
        <v>0.15104166666666699</v>
      </c>
    </row>
    <row r="226" spans="1:7" x14ac:dyDescent="0.3">
      <c r="A226" s="155" t="s">
        <v>96</v>
      </c>
      <c r="B226" s="156" t="s">
        <v>102</v>
      </c>
      <c r="C226" s="169" t="s">
        <v>2726</v>
      </c>
      <c r="D226" s="159">
        <v>23</v>
      </c>
      <c r="E226" s="170">
        <v>0.119791666666667</v>
      </c>
    </row>
    <row r="227" spans="1:7" x14ac:dyDescent="0.3">
      <c r="A227" s="155" t="s">
        <v>96</v>
      </c>
      <c r="B227" s="156" t="s">
        <v>102</v>
      </c>
      <c r="C227" s="169" t="s">
        <v>2720</v>
      </c>
      <c r="D227" s="159">
        <v>19</v>
      </c>
      <c r="E227" s="170">
        <v>9.8958333333333301E-2</v>
      </c>
    </row>
    <row r="228" spans="1:7" x14ac:dyDescent="0.3">
      <c r="A228" s="155" t="s">
        <v>96</v>
      </c>
      <c r="B228" s="156" t="s">
        <v>102</v>
      </c>
      <c r="C228" s="169" t="s">
        <v>2721</v>
      </c>
      <c r="D228" s="159">
        <v>15</v>
      </c>
      <c r="E228" s="170">
        <v>7.8125E-2</v>
      </c>
    </row>
    <row r="229" spans="1:7" x14ac:dyDescent="0.3">
      <c r="A229" s="155" t="s">
        <v>96</v>
      </c>
      <c r="B229" s="156" t="s">
        <v>102</v>
      </c>
      <c r="C229" s="169" t="s">
        <v>2730</v>
      </c>
      <c r="D229" s="159">
        <v>9</v>
      </c>
      <c r="E229" s="170">
        <v>4.6875E-2</v>
      </c>
    </row>
    <row r="230" spans="1:7" x14ac:dyDescent="0.3">
      <c r="A230" s="10" t="s">
        <v>97</v>
      </c>
      <c r="B230" s="11" t="s">
        <v>102</v>
      </c>
      <c r="C230" s="42" t="s">
        <v>2731</v>
      </c>
      <c r="D230" s="38">
        <v>185</v>
      </c>
      <c r="E230" s="92">
        <v>1</v>
      </c>
    </row>
    <row r="231" spans="1:7" x14ac:dyDescent="0.3">
      <c r="A231" s="10" t="s">
        <v>97</v>
      </c>
      <c r="B231" s="11" t="s">
        <v>102</v>
      </c>
      <c r="C231" s="42" t="s">
        <v>2723</v>
      </c>
      <c r="D231" s="39">
        <v>28</v>
      </c>
      <c r="E231" s="92">
        <v>0.151351351351351</v>
      </c>
    </row>
    <row r="232" spans="1:7" x14ac:dyDescent="0.3">
      <c r="A232" s="10" t="s">
        <v>97</v>
      </c>
      <c r="B232" s="11" t="s">
        <v>102</v>
      </c>
      <c r="C232" s="42" t="s">
        <v>2720</v>
      </c>
      <c r="D232" s="38">
        <v>25</v>
      </c>
      <c r="E232" s="92">
        <v>0.135135135135135</v>
      </c>
    </row>
    <row r="233" spans="1:7" x14ac:dyDescent="0.3">
      <c r="A233" s="10" t="s">
        <v>97</v>
      </c>
      <c r="B233" s="11" t="s">
        <v>102</v>
      </c>
      <c r="C233" s="42" t="s">
        <v>2726</v>
      </c>
      <c r="D233" s="37">
        <v>22</v>
      </c>
      <c r="E233" s="92">
        <v>0.11891891891891899</v>
      </c>
    </row>
    <row r="234" spans="1:7" x14ac:dyDescent="0.3">
      <c r="A234" s="10" t="s">
        <v>97</v>
      </c>
      <c r="B234" s="11" t="s">
        <v>102</v>
      </c>
      <c r="C234" s="42" t="s">
        <v>2719</v>
      </c>
      <c r="D234" s="37">
        <v>20</v>
      </c>
      <c r="E234" s="92">
        <v>0.108108108108108</v>
      </c>
    </row>
    <row r="235" spans="1:7" x14ac:dyDescent="0.3">
      <c r="A235" s="8" t="s">
        <v>97</v>
      </c>
      <c r="B235" s="11" t="s">
        <v>102</v>
      </c>
      <c r="C235" s="42" t="s">
        <v>2727</v>
      </c>
      <c r="D235" s="39">
        <v>15</v>
      </c>
      <c r="E235" s="92">
        <v>8.1081081081081099E-2</v>
      </c>
    </row>
    <row r="236" spans="1:7" x14ac:dyDescent="0.3">
      <c r="A236" s="8" t="s">
        <v>97</v>
      </c>
      <c r="B236" s="11" t="s">
        <v>102</v>
      </c>
      <c r="C236" s="42" t="s">
        <v>2730</v>
      </c>
      <c r="D236" s="39">
        <v>8</v>
      </c>
      <c r="E236" s="92">
        <v>4.3243243243243197E-2</v>
      </c>
    </row>
    <row r="237" spans="1:7" x14ac:dyDescent="0.3">
      <c r="A237" s="155" t="s">
        <v>98</v>
      </c>
      <c r="B237" s="156" t="s">
        <v>102</v>
      </c>
      <c r="C237" s="169" t="s">
        <v>2731</v>
      </c>
      <c r="D237" s="159">
        <v>276</v>
      </c>
      <c r="E237" s="170">
        <v>1</v>
      </c>
      <c r="G237" s="41"/>
    </row>
    <row r="238" spans="1:7" x14ac:dyDescent="0.3">
      <c r="A238" s="155" t="s">
        <v>98</v>
      </c>
      <c r="B238" s="156" t="s">
        <v>102</v>
      </c>
      <c r="C238" s="169" t="s">
        <v>2719</v>
      </c>
      <c r="D238" s="159">
        <v>50</v>
      </c>
      <c r="E238" s="170">
        <v>0.18115942028985499</v>
      </c>
    </row>
    <row r="239" spans="1:7" x14ac:dyDescent="0.3">
      <c r="A239" s="155" t="s">
        <v>98</v>
      </c>
      <c r="B239" s="156" t="s">
        <v>102</v>
      </c>
      <c r="C239" s="169" t="s">
        <v>2723</v>
      </c>
      <c r="D239" s="159">
        <v>49</v>
      </c>
      <c r="E239" s="170">
        <v>0.17753623188405801</v>
      </c>
    </row>
    <row r="240" spans="1:7" x14ac:dyDescent="0.3">
      <c r="A240" s="155" t="s">
        <v>98</v>
      </c>
      <c r="B240" s="156" t="s">
        <v>102</v>
      </c>
      <c r="C240" s="169" t="s">
        <v>2720</v>
      </c>
      <c r="D240" s="159">
        <v>32</v>
      </c>
      <c r="E240" s="170">
        <v>0.115942028985507</v>
      </c>
    </row>
    <row r="241" spans="1:5" x14ac:dyDescent="0.3">
      <c r="A241" s="155" t="s">
        <v>98</v>
      </c>
      <c r="B241" s="156" t="s">
        <v>102</v>
      </c>
      <c r="C241" s="169" t="s">
        <v>2726</v>
      </c>
      <c r="D241" s="159">
        <v>25</v>
      </c>
      <c r="E241" s="170">
        <v>9.0579710144927494E-2</v>
      </c>
    </row>
    <row r="242" spans="1:5" x14ac:dyDescent="0.3">
      <c r="A242" s="155" t="s">
        <v>98</v>
      </c>
      <c r="B242" s="156" t="s">
        <v>102</v>
      </c>
      <c r="C242" s="169" t="s">
        <v>2721</v>
      </c>
      <c r="D242" s="159">
        <v>20</v>
      </c>
      <c r="E242" s="170">
        <v>7.2463768115942004E-2</v>
      </c>
    </row>
    <row r="243" spans="1:5" x14ac:dyDescent="0.3">
      <c r="A243" s="155" t="s">
        <v>98</v>
      </c>
      <c r="B243" s="156" t="s">
        <v>102</v>
      </c>
      <c r="C243" s="169" t="s">
        <v>2730</v>
      </c>
      <c r="D243" s="159">
        <v>11</v>
      </c>
      <c r="E243" s="170">
        <v>3.9855072463768099E-2</v>
      </c>
    </row>
    <row r="244" spans="1:5" x14ac:dyDescent="0.3">
      <c r="A244" s="10" t="s">
        <v>110</v>
      </c>
      <c r="B244" s="11" t="s">
        <v>110</v>
      </c>
      <c r="C244" s="42" t="s">
        <v>2731</v>
      </c>
      <c r="D244" s="38">
        <v>16455</v>
      </c>
      <c r="E244" s="92">
        <f>tab_m11_preexisting_condition[[#This Row],[Deaths involving COVID-19]]/$D$244</f>
        <v>1</v>
      </c>
    </row>
    <row r="245" spans="1:5" x14ac:dyDescent="0.3">
      <c r="A245" s="10" t="s">
        <v>110</v>
      </c>
      <c r="B245" s="11" t="s">
        <v>110</v>
      </c>
      <c r="C245" s="42" t="s">
        <v>2719</v>
      </c>
      <c r="D245" s="38">
        <v>3606</v>
      </c>
      <c r="E245" s="92">
        <f>tab_m11_preexisting_condition[[#This Row],[Deaths involving COVID-19]]/$D$244</f>
        <v>0.21914311759343663</v>
      </c>
    </row>
    <row r="246" spans="1:5" x14ac:dyDescent="0.3">
      <c r="A246" s="10" t="s">
        <v>110</v>
      </c>
      <c r="B246" s="11" t="s">
        <v>110</v>
      </c>
      <c r="C246" s="42" t="s">
        <v>2720</v>
      </c>
      <c r="D246" s="37">
        <v>2212</v>
      </c>
      <c r="E246" s="92">
        <f>tab_m11_preexisting_condition[[#This Row],[Deaths involving COVID-19]]/$D$244</f>
        <v>0.134427225767244</v>
      </c>
    </row>
    <row r="247" spans="1:5" x14ac:dyDescent="0.3">
      <c r="A247" s="8" t="s">
        <v>110</v>
      </c>
      <c r="B247" s="11" t="s">
        <v>110</v>
      </c>
      <c r="C247" s="42" t="s">
        <v>2723</v>
      </c>
      <c r="D247" s="39">
        <v>2012</v>
      </c>
      <c r="E247" s="92">
        <f>tab_m11_preexisting_condition[[#This Row],[Deaths involving COVID-19]]/$D$244</f>
        <v>0.12227286539045883</v>
      </c>
    </row>
    <row r="248" spans="1:5" x14ac:dyDescent="0.3">
      <c r="A248" s="10" t="s">
        <v>110</v>
      </c>
      <c r="B248" s="11" t="s">
        <v>110</v>
      </c>
      <c r="C248" s="42" t="s">
        <v>2726</v>
      </c>
      <c r="D248" s="38">
        <v>1151</v>
      </c>
      <c r="E248" s="92">
        <f>tab_m11_preexisting_condition[[#This Row],[Deaths involving COVID-19]]/$D$244</f>
        <v>6.9948343968398663E-2</v>
      </c>
    </row>
    <row r="249" spans="1:5" x14ac:dyDescent="0.3">
      <c r="A249" s="8" t="s">
        <v>110</v>
      </c>
      <c r="B249" s="11" t="s">
        <v>110</v>
      </c>
      <c r="C249" s="42" t="s">
        <v>2730</v>
      </c>
      <c r="D249" s="39">
        <v>1072</v>
      </c>
      <c r="E249" s="92">
        <f>tab_m11_preexisting_condition[[#This Row],[Deaths involving COVID-19]]/$D$244</f>
        <v>6.5147371619568517E-2</v>
      </c>
    </row>
    <row r="250" spans="1:5" x14ac:dyDescent="0.3">
      <c r="A250" s="10" t="s">
        <v>110</v>
      </c>
      <c r="B250" s="11" t="s">
        <v>110</v>
      </c>
      <c r="C250" s="42" t="s">
        <v>2721</v>
      </c>
      <c r="D250" s="38">
        <v>1062</v>
      </c>
      <c r="E250" s="92">
        <f>tab_m11_preexisting_condition[[#This Row],[Deaths involving COVID-19]]/$D$244</f>
        <v>6.453965360072926E-2</v>
      </c>
    </row>
  </sheetData>
  <hyperlinks>
    <hyperlink ref="A4" location="Contents!A1" display="Back to table of contents" xr:uid="{00000000-0004-0000-0D00-000000000000}"/>
  </hyperlinks>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80"/>
  <sheetViews>
    <sheetView zoomScaleNormal="100" workbookViewId="0"/>
  </sheetViews>
  <sheetFormatPr defaultColWidth="9.33203125" defaultRowHeight="15.6" x14ac:dyDescent="0.3"/>
  <cols>
    <col min="1" max="2" width="16.6640625" style="7" customWidth="1"/>
    <col min="3" max="3" width="42.88671875" style="7" customWidth="1"/>
    <col min="4" max="4" width="16.6640625" style="7" customWidth="1"/>
    <col min="5" max="5" width="16.6640625" style="40" customWidth="1"/>
    <col min="6" max="12" width="9.33203125" style="7"/>
    <col min="13" max="13" width="38" style="7" hidden="1" customWidth="1"/>
    <col min="14" max="14" width="31.88671875" style="7" hidden="1" customWidth="1"/>
    <col min="15" max="15" width="22.88671875" style="7" customWidth="1"/>
    <col min="16" max="16" width="32.109375" style="7" customWidth="1"/>
    <col min="17" max="17" width="32.33203125" style="7" bestFit="1" customWidth="1"/>
    <col min="18" max="18" width="31" style="7" customWidth="1"/>
    <col min="19" max="19" width="50" style="7" bestFit="1" customWidth="1"/>
    <col min="20" max="20" width="24" style="7" bestFit="1" customWidth="1"/>
    <col min="21" max="21" width="23.33203125" style="7" customWidth="1"/>
    <col min="22" max="22" width="5.88671875" style="7" customWidth="1"/>
    <col min="23" max="23" width="11.33203125" style="7" customWidth="1"/>
    <col min="24" max="24" width="21.33203125" style="7" bestFit="1" customWidth="1"/>
    <col min="25" max="25" width="30" style="7" bestFit="1" customWidth="1"/>
    <col min="26" max="26" width="30.33203125" style="7" bestFit="1" customWidth="1"/>
    <col min="27" max="27" width="28.5546875" style="7" bestFit="1" customWidth="1"/>
    <col min="28" max="28" width="8.33203125" style="7" customWidth="1"/>
    <col min="29" max="29" width="22.44140625" style="7" bestFit="1" customWidth="1"/>
    <col min="30" max="30" width="21.6640625" style="7" bestFit="1" customWidth="1"/>
    <col min="31" max="31" width="5.33203125" style="7" customWidth="1"/>
    <col min="32" max="32" width="5.6640625" style="7" customWidth="1"/>
    <col min="33" max="33" width="9.6640625" style="7" bestFit="1" customWidth="1"/>
    <col min="34" max="34" width="10.6640625" style="7" bestFit="1" customWidth="1"/>
    <col min="35" max="16384" width="9.33203125" style="7"/>
  </cols>
  <sheetData>
    <row r="1" spans="1:34" s="4" customFormat="1" x14ac:dyDescent="0.3">
      <c r="A1" s="3" t="s">
        <v>2791</v>
      </c>
      <c r="E1" s="13"/>
    </row>
    <row r="2" spans="1:34" s="4" customFormat="1" ht="15" x14ac:dyDescent="0.25">
      <c r="A2" s="5" t="s">
        <v>2850</v>
      </c>
      <c r="E2" s="13"/>
    </row>
    <row r="3" spans="1:34" s="4" customFormat="1" ht="15" x14ac:dyDescent="0.25">
      <c r="A3" s="5" t="s">
        <v>16</v>
      </c>
      <c r="E3" s="13"/>
    </row>
    <row r="4" spans="1:34" s="4" customFormat="1" ht="30" customHeight="1" x14ac:dyDescent="0.3">
      <c r="A4" s="6" t="s">
        <v>20</v>
      </c>
      <c r="E4" s="13"/>
      <c r="M4" s="71" t="s">
        <v>2740</v>
      </c>
      <c r="N4" t="s">
        <v>2743</v>
      </c>
      <c r="O4"/>
      <c r="P4"/>
      <c r="Q4"/>
      <c r="R4"/>
      <c r="S4"/>
      <c r="T4"/>
      <c r="U4"/>
      <c r="V4"/>
      <c r="W4"/>
      <c r="X4"/>
      <c r="Y4"/>
      <c r="Z4"/>
      <c r="AA4"/>
      <c r="AB4"/>
      <c r="AC4"/>
      <c r="AD4"/>
      <c r="AE4"/>
      <c r="AF4"/>
      <c r="AG4"/>
      <c r="AH4"/>
    </row>
    <row r="5" spans="1:34" ht="95.1" customHeight="1" thickBot="1" x14ac:dyDescent="0.35">
      <c r="A5" s="81" t="s">
        <v>45</v>
      </c>
      <c r="B5" s="82" t="s">
        <v>109</v>
      </c>
      <c r="C5" s="82" t="s">
        <v>106</v>
      </c>
      <c r="D5" s="43" t="s">
        <v>107</v>
      </c>
      <c r="E5" s="85" t="s">
        <v>2797</v>
      </c>
      <c r="M5" s="73" t="s">
        <v>2746</v>
      </c>
      <c r="N5" s="72">
        <v>5629</v>
      </c>
      <c r="O5"/>
      <c r="P5"/>
      <c r="Q5"/>
      <c r="R5"/>
      <c r="S5"/>
      <c r="T5"/>
      <c r="U5"/>
      <c r="V5"/>
      <c r="W5"/>
      <c r="X5"/>
      <c r="Y5"/>
      <c r="Z5"/>
      <c r="AA5"/>
      <c r="AB5"/>
      <c r="AC5"/>
      <c r="AD5"/>
      <c r="AE5"/>
      <c r="AF5"/>
      <c r="AG5"/>
      <c r="AH5"/>
    </row>
    <row r="6" spans="1:34" ht="30" customHeight="1" x14ac:dyDescent="0.3">
      <c r="A6" s="95" t="s">
        <v>2746</v>
      </c>
      <c r="B6" s="11" t="s">
        <v>2742</v>
      </c>
      <c r="C6" s="111" t="s">
        <v>2731</v>
      </c>
      <c r="D6" s="176">
        <v>791</v>
      </c>
      <c r="E6" s="64">
        <f>tab_m12_preexisting_condition_age_sex[[#This Row],[Deaths involving COVID-19]]/$D$6</f>
        <v>1</v>
      </c>
      <c r="F6" s="94"/>
      <c r="M6" s="86" t="s">
        <v>2742</v>
      </c>
      <c r="N6" s="72">
        <v>484</v>
      </c>
      <c r="O6"/>
      <c r="P6"/>
      <c r="Q6"/>
      <c r="R6"/>
      <c r="S6"/>
      <c r="T6"/>
      <c r="U6"/>
      <c r="V6"/>
      <c r="W6"/>
      <c r="X6"/>
      <c r="Y6"/>
      <c r="Z6"/>
      <c r="AA6"/>
      <c r="AB6"/>
      <c r="AC6"/>
      <c r="AD6"/>
      <c r="AE6"/>
      <c r="AF6"/>
      <c r="AG6"/>
      <c r="AH6"/>
    </row>
    <row r="7" spans="1:34" ht="16.2" customHeight="1" x14ac:dyDescent="0.3">
      <c r="A7" s="95" t="s">
        <v>2746</v>
      </c>
      <c r="B7" s="11" t="s">
        <v>2742</v>
      </c>
      <c r="C7" s="111" t="s">
        <v>2723</v>
      </c>
      <c r="D7" s="37">
        <v>146</v>
      </c>
      <c r="E7" s="64">
        <f>tab_m12_preexisting_condition_age_sex[[#This Row],[Deaths involving COVID-19]]/$D$6</f>
        <v>0.1845764854614412</v>
      </c>
      <c r="F7" s="94"/>
      <c r="M7" s="87" t="s">
        <v>2726</v>
      </c>
      <c r="N7" s="72">
        <v>52</v>
      </c>
      <c r="O7"/>
      <c r="P7"/>
      <c r="Q7"/>
      <c r="R7"/>
      <c r="S7"/>
      <c r="T7"/>
      <c r="U7"/>
      <c r="V7"/>
      <c r="W7"/>
      <c r="X7"/>
      <c r="Y7"/>
      <c r="Z7"/>
      <c r="AA7"/>
      <c r="AB7"/>
      <c r="AC7"/>
      <c r="AD7"/>
      <c r="AE7"/>
      <c r="AF7"/>
      <c r="AG7"/>
      <c r="AH7"/>
    </row>
    <row r="8" spans="1:34" ht="16.2" customHeight="1" x14ac:dyDescent="0.3">
      <c r="A8" s="95" t="s">
        <v>2746</v>
      </c>
      <c r="B8" s="11" t="s">
        <v>2742</v>
      </c>
      <c r="C8" s="111" t="s">
        <v>2730</v>
      </c>
      <c r="D8" s="102">
        <v>93</v>
      </c>
      <c r="E8" s="64">
        <f>tab_m12_preexisting_condition_age_sex[[#This Row],[Deaths involving COVID-19]]/$D$6</f>
        <v>0.11757269279393173</v>
      </c>
      <c r="F8" s="94"/>
      <c r="M8" s="87" t="s">
        <v>2732</v>
      </c>
      <c r="N8" s="72">
        <v>54</v>
      </c>
      <c r="O8"/>
      <c r="P8"/>
      <c r="Q8"/>
      <c r="R8"/>
      <c r="S8"/>
      <c r="T8"/>
      <c r="U8"/>
      <c r="V8"/>
      <c r="W8"/>
    </row>
    <row r="9" spans="1:34" ht="16.2" customHeight="1" x14ac:dyDescent="0.3">
      <c r="A9" s="95" t="s">
        <v>2746</v>
      </c>
      <c r="B9" s="11" t="s">
        <v>2742</v>
      </c>
      <c r="C9" s="12" t="s">
        <v>2725</v>
      </c>
      <c r="D9" s="38">
        <v>73</v>
      </c>
      <c r="E9" s="64">
        <f>tab_m12_preexisting_condition_age_sex[[#This Row],[Deaths involving COVID-19]]/$D$6</f>
        <v>9.2288242730720602E-2</v>
      </c>
      <c r="F9" s="94"/>
      <c r="M9" s="87" t="s">
        <v>2720</v>
      </c>
      <c r="N9" s="72">
        <v>66</v>
      </c>
      <c r="O9"/>
      <c r="P9"/>
      <c r="Q9"/>
      <c r="R9"/>
      <c r="S9"/>
      <c r="T9"/>
      <c r="U9"/>
      <c r="V9"/>
      <c r="W9"/>
    </row>
    <row r="10" spans="1:34" ht="16.2" customHeight="1" x14ac:dyDescent="0.3">
      <c r="A10" s="95" t="s">
        <v>2746</v>
      </c>
      <c r="B10" s="11" t="s">
        <v>2742</v>
      </c>
      <c r="C10" s="111" t="s">
        <v>2720</v>
      </c>
      <c r="D10" s="38">
        <v>66</v>
      </c>
      <c r="E10" s="64">
        <f>tab_m12_preexisting_condition_age_sex[[#This Row],[Deaths involving COVID-19]]/$D$6</f>
        <v>8.3438685208596708E-2</v>
      </c>
      <c r="F10" s="94"/>
      <c r="M10" s="87" t="s">
        <v>2725</v>
      </c>
      <c r="N10" s="72">
        <v>73</v>
      </c>
      <c r="O10"/>
      <c r="P10"/>
      <c r="Q10"/>
      <c r="R10"/>
      <c r="S10"/>
      <c r="T10"/>
      <c r="U10"/>
      <c r="V10"/>
      <c r="W10"/>
    </row>
    <row r="11" spans="1:34" ht="16.2" customHeight="1" x14ac:dyDescent="0.3">
      <c r="A11" s="8" t="s">
        <v>2746</v>
      </c>
      <c r="B11" s="11" t="s">
        <v>2742</v>
      </c>
      <c r="C11" s="111" t="s">
        <v>2732</v>
      </c>
      <c r="D11" s="39">
        <v>54</v>
      </c>
      <c r="E11" s="64">
        <f>tab_m12_preexisting_condition_age_sex[[#This Row],[Deaths involving COVID-19]]/$D$6</f>
        <v>6.8268015170670035E-2</v>
      </c>
      <c r="F11" s="94"/>
      <c r="M11" s="87" t="s">
        <v>2730</v>
      </c>
      <c r="N11" s="72">
        <v>93</v>
      </c>
      <c r="O11"/>
      <c r="P11"/>
      <c r="Q11"/>
      <c r="R11"/>
      <c r="S11"/>
      <c r="T11"/>
      <c r="U11"/>
      <c r="V11"/>
      <c r="W11"/>
    </row>
    <row r="12" spans="1:34" ht="16.2" customHeight="1" x14ac:dyDescent="0.3">
      <c r="A12" s="8" t="s">
        <v>2746</v>
      </c>
      <c r="B12" s="11" t="s">
        <v>2742</v>
      </c>
      <c r="C12" s="111" t="s">
        <v>2726</v>
      </c>
      <c r="D12" s="38">
        <v>52</v>
      </c>
      <c r="E12" s="64">
        <f>tab_m12_preexisting_condition_age_sex[[#This Row],[Deaths involving COVID-19]]/$D$6</f>
        <v>6.5739570164348921E-2</v>
      </c>
      <c r="F12" s="94"/>
      <c r="M12" s="87" t="s">
        <v>2723</v>
      </c>
      <c r="N12" s="72">
        <v>146</v>
      </c>
      <c r="O12"/>
      <c r="P12"/>
      <c r="Q12"/>
      <c r="R12"/>
      <c r="S12"/>
      <c r="T12"/>
      <c r="U12"/>
      <c r="V12"/>
      <c r="W12"/>
    </row>
    <row r="13" spans="1:34" ht="16.2" customHeight="1" x14ac:dyDescent="0.3">
      <c r="A13" s="8" t="s">
        <v>2746</v>
      </c>
      <c r="B13" s="11" t="s">
        <v>2741</v>
      </c>
      <c r="C13" s="111" t="s">
        <v>2731</v>
      </c>
      <c r="D13" s="37">
        <v>7137</v>
      </c>
      <c r="E13" s="64">
        <f>tab_m12_preexisting_condition_age_sex[[#This Row],[Deaths involving COVID-19]]/$D$13</f>
        <v>1</v>
      </c>
      <c r="F13" s="94"/>
      <c r="M13" s="86" t="s">
        <v>2741</v>
      </c>
      <c r="N13" s="72">
        <v>5145</v>
      </c>
      <c r="O13"/>
      <c r="P13"/>
      <c r="Q13"/>
      <c r="R13"/>
      <c r="S13"/>
      <c r="T13"/>
      <c r="U13"/>
      <c r="V13"/>
      <c r="W13"/>
    </row>
    <row r="14" spans="1:34" ht="16.2" customHeight="1" x14ac:dyDescent="0.3">
      <c r="A14" s="95" t="s">
        <v>2746</v>
      </c>
      <c r="B14" s="11" t="s">
        <v>2741</v>
      </c>
      <c r="C14" s="12" t="s">
        <v>2719</v>
      </c>
      <c r="D14" s="37">
        <v>2181</v>
      </c>
      <c r="E14" s="64">
        <f>tab_m12_preexisting_condition_age_sex[[#This Row],[Deaths involving COVID-19]]/$D$13</f>
        <v>0.30559058427910885</v>
      </c>
      <c r="F14" s="94"/>
      <c r="M14" s="87" t="s">
        <v>2730</v>
      </c>
      <c r="N14" s="72">
        <v>395</v>
      </c>
      <c r="O14"/>
      <c r="P14"/>
      <c r="Q14"/>
      <c r="R14"/>
      <c r="S14"/>
      <c r="T14"/>
      <c r="U14"/>
      <c r="V14"/>
      <c r="W14"/>
    </row>
    <row r="15" spans="1:34" ht="16.2" customHeight="1" x14ac:dyDescent="0.3">
      <c r="A15" s="95" t="s">
        <v>2746</v>
      </c>
      <c r="B15" s="96" t="s">
        <v>2741</v>
      </c>
      <c r="C15" s="12" t="s">
        <v>2723</v>
      </c>
      <c r="D15" s="37">
        <v>955</v>
      </c>
      <c r="E15" s="64">
        <f>tab_m12_preexisting_condition_age_sex[[#This Row],[Deaths involving COVID-19]]/$D$13</f>
        <v>0.1338097239736584</v>
      </c>
      <c r="F15" s="94"/>
      <c r="M15" s="87" t="s">
        <v>2721</v>
      </c>
      <c r="N15" s="72">
        <v>470</v>
      </c>
      <c r="O15"/>
      <c r="P15"/>
      <c r="Q15"/>
      <c r="R15"/>
      <c r="S15"/>
      <c r="T15"/>
      <c r="U15"/>
      <c r="V15"/>
      <c r="W15"/>
    </row>
    <row r="16" spans="1:34" ht="16.2" customHeight="1" x14ac:dyDescent="0.3">
      <c r="A16" s="95" t="s">
        <v>2746</v>
      </c>
      <c r="B16" s="11" t="s">
        <v>2741</v>
      </c>
      <c r="C16" s="111" t="s">
        <v>2720</v>
      </c>
      <c r="D16" s="37">
        <v>623</v>
      </c>
      <c r="E16" s="64">
        <f>tab_m12_preexisting_condition_age_sex[[#This Row],[Deaths involving COVID-19]]/$D$13</f>
        <v>8.7291579094857782E-2</v>
      </c>
      <c r="F16" s="94"/>
      <c r="M16" s="87" t="s">
        <v>2726</v>
      </c>
      <c r="N16" s="72">
        <v>521</v>
      </c>
      <c r="O16"/>
      <c r="P16"/>
      <c r="Q16"/>
      <c r="R16"/>
      <c r="S16"/>
      <c r="T16"/>
      <c r="U16"/>
      <c r="V16"/>
      <c r="W16"/>
    </row>
    <row r="17" spans="1:23" ht="16.2" customHeight="1" x14ac:dyDescent="0.3">
      <c r="A17" s="95" t="s">
        <v>2746</v>
      </c>
      <c r="B17" s="96" t="s">
        <v>2741</v>
      </c>
      <c r="C17" s="110" t="s">
        <v>2726</v>
      </c>
      <c r="D17" s="102">
        <v>521</v>
      </c>
      <c r="E17" s="64">
        <f>tab_m12_preexisting_condition_age_sex[[#This Row],[Deaths involving COVID-19]]/$D$13</f>
        <v>7.2999859885105781E-2</v>
      </c>
      <c r="F17" s="94"/>
      <c r="M17" s="87" t="s">
        <v>2720</v>
      </c>
      <c r="N17" s="72">
        <v>623</v>
      </c>
      <c r="O17"/>
      <c r="P17"/>
      <c r="Q17"/>
      <c r="R17"/>
      <c r="S17"/>
      <c r="T17"/>
      <c r="U17"/>
      <c r="V17"/>
      <c r="W17"/>
    </row>
    <row r="18" spans="1:23" ht="16.2" customHeight="1" x14ac:dyDescent="0.3">
      <c r="A18" s="95" t="s">
        <v>2746</v>
      </c>
      <c r="B18" s="11" t="s">
        <v>2741</v>
      </c>
      <c r="C18" s="12" t="s">
        <v>2721</v>
      </c>
      <c r="D18" s="37">
        <v>470</v>
      </c>
      <c r="E18" s="64">
        <f>tab_m12_preexisting_condition_age_sex[[#This Row],[Deaths involving COVID-19]]/$D$13</f>
        <v>6.5854000280229794E-2</v>
      </c>
      <c r="F18" s="94"/>
      <c r="M18" s="87" t="s">
        <v>2723</v>
      </c>
      <c r="N18" s="72">
        <v>955</v>
      </c>
      <c r="O18"/>
      <c r="P18"/>
      <c r="Q18"/>
      <c r="R18"/>
      <c r="S18"/>
      <c r="T18"/>
      <c r="U18"/>
      <c r="V18"/>
      <c r="W18"/>
    </row>
    <row r="19" spans="1:23" ht="16.2" customHeight="1" x14ac:dyDescent="0.3">
      <c r="A19" s="8" t="s">
        <v>2746</v>
      </c>
      <c r="B19" s="11" t="s">
        <v>2741</v>
      </c>
      <c r="C19" s="111" t="s">
        <v>2730</v>
      </c>
      <c r="D19" s="38">
        <v>395</v>
      </c>
      <c r="E19" s="64">
        <f>tab_m12_preexisting_condition_age_sex[[#This Row],[Deaths involving COVID-19]]/$D$13</f>
        <v>5.5345383214235676E-2</v>
      </c>
      <c r="F19" s="94"/>
      <c r="M19" s="87" t="s">
        <v>2719</v>
      </c>
      <c r="N19" s="72">
        <v>2181</v>
      </c>
      <c r="O19"/>
    </row>
    <row r="20" spans="1:23" ht="16.2" customHeight="1" x14ac:dyDescent="0.3">
      <c r="A20" s="8" t="s">
        <v>2746</v>
      </c>
      <c r="B20" s="11" t="s">
        <v>2838</v>
      </c>
      <c r="C20" s="111" t="s">
        <v>2731</v>
      </c>
      <c r="D20" s="37">
        <v>7928</v>
      </c>
      <c r="E20" s="64">
        <f>tab_m12_preexisting_condition_age_sex[[#This Row],[Deaths involving COVID-19]]/$D$20</f>
        <v>1</v>
      </c>
      <c r="F20" s="94"/>
      <c r="M20" s="73" t="s">
        <v>2745</v>
      </c>
      <c r="N20" s="72">
        <v>5782</v>
      </c>
      <c r="O20"/>
    </row>
    <row r="21" spans="1:23" ht="16.2" customHeight="1" x14ac:dyDescent="0.3">
      <c r="A21" s="95" t="s">
        <v>2746</v>
      </c>
      <c r="B21" s="11" t="s">
        <v>2838</v>
      </c>
      <c r="C21" s="111" t="s">
        <v>2719</v>
      </c>
      <c r="D21" s="38">
        <v>2186</v>
      </c>
      <c r="E21" s="64">
        <f>tab_m12_preexisting_condition_age_sex[[#This Row],[Deaths involving COVID-19]]/$D$20</f>
        <v>0.27573158425832495</v>
      </c>
      <c r="F21" s="94"/>
      <c r="M21" s="86" t="s">
        <v>2742</v>
      </c>
      <c r="N21" s="72">
        <v>768</v>
      </c>
      <c r="O21"/>
    </row>
    <row r="22" spans="1:23" ht="16.2" customHeight="1" x14ac:dyDescent="0.3">
      <c r="A22" s="95" t="s">
        <v>2746</v>
      </c>
      <c r="B22" s="96" t="s">
        <v>2838</v>
      </c>
      <c r="C22" s="111" t="s">
        <v>2723</v>
      </c>
      <c r="D22" s="102">
        <v>1101</v>
      </c>
      <c r="E22" s="64">
        <f>tab_m12_preexisting_condition_age_sex[[#This Row],[Deaths involving COVID-19]]/$D$20</f>
        <v>0.13887487386478306</v>
      </c>
      <c r="F22" s="94"/>
      <c r="M22" s="87" t="s">
        <v>2726</v>
      </c>
      <c r="N22" s="72">
        <v>76</v>
      </c>
    </row>
    <row r="23" spans="1:23" ht="16.2" customHeight="1" x14ac:dyDescent="0.3">
      <c r="A23" s="95" t="s">
        <v>2746</v>
      </c>
      <c r="B23" s="11" t="s">
        <v>2838</v>
      </c>
      <c r="C23" s="12" t="s">
        <v>2720</v>
      </c>
      <c r="D23" s="38">
        <v>689</v>
      </c>
      <c r="E23" s="64">
        <f>tab_m12_preexisting_condition_age_sex[[#This Row],[Deaths involving COVID-19]]/$D$20</f>
        <v>8.6907164480322902E-2</v>
      </c>
      <c r="F23" s="94"/>
      <c r="M23" s="87" t="s">
        <v>2732</v>
      </c>
      <c r="N23" s="72">
        <v>111</v>
      </c>
    </row>
    <row r="24" spans="1:23" ht="16.2" customHeight="1" x14ac:dyDescent="0.3">
      <c r="A24" s="95" t="s">
        <v>2746</v>
      </c>
      <c r="B24" s="11" t="s">
        <v>2838</v>
      </c>
      <c r="C24" s="12" t="s">
        <v>2726</v>
      </c>
      <c r="D24" s="38">
        <v>573</v>
      </c>
      <c r="E24" s="64">
        <f>tab_m12_preexisting_condition_age_sex[[#This Row],[Deaths involving COVID-19]]/$D$20</f>
        <v>7.2275479313824414E-2</v>
      </c>
      <c r="F24" s="94"/>
      <c r="M24" s="87" t="s">
        <v>2723</v>
      </c>
      <c r="N24" s="72">
        <v>114</v>
      </c>
    </row>
    <row r="25" spans="1:23" ht="16.2" customHeight="1" x14ac:dyDescent="0.3">
      <c r="A25" s="8" t="s">
        <v>2746</v>
      </c>
      <c r="B25" s="96" t="s">
        <v>2838</v>
      </c>
      <c r="C25" s="111" t="s">
        <v>2721</v>
      </c>
      <c r="D25" s="102">
        <v>492</v>
      </c>
      <c r="E25" s="64">
        <f>tab_m12_preexisting_condition_age_sex[[#This Row],[Deaths involving COVID-19]]/$D$20</f>
        <v>6.2058526740665997E-2</v>
      </c>
      <c r="F25" s="94"/>
      <c r="M25" s="87" t="s">
        <v>2720</v>
      </c>
      <c r="N25" s="72">
        <v>132</v>
      </c>
    </row>
    <row r="26" spans="1:23" ht="16.2" customHeight="1" x14ac:dyDescent="0.3">
      <c r="A26" s="95" t="s">
        <v>2746</v>
      </c>
      <c r="B26" s="96" t="s">
        <v>2838</v>
      </c>
      <c r="C26" s="111" t="s">
        <v>2730</v>
      </c>
      <c r="D26" s="102">
        <v>488</v>
      </c>
      <c r="E26" s="64">
        <f>tab_m12_preexisting_condition_age_sex[[#This Row],[Deaths involving COVID-19]]/$D$20</f>
        <v>6.1553985872855703E-2</v>
      </c>
      <c r="F26" s="94"/>
      <c r="M26" s="87" t="s">
        <v>2725</v>
      </c>
      <c r="N26" s="72">
        <v>148</v>
      </c>
    </row>
    <row r="27" spans="1:23" ht="16.2" customHeight="1" x14ac:dyDescent="0.3">
      <c r="A27" s="95" t="s">
        <v>2745</v>
      </c>
      <c r="B27" s="11" t="s">
        <v>2742</v>
      </c>
      <c r="C27" s="111" t="s">
        <v>2731</v>
      </c>
      <c r="D27" s="37">
        <v>1217</v>
      </c>
      <c r="E27" s="64">
        <f>tab_m12_preexisting_condition_age_sex[[#This Row],[Deaths involving COVID-19]]/$D$27</f>
        <v>1</v>
      </c>
      <c r="F27" s="94"/>
      <c r="M27" s="87" t="s">
        <v>2730</v>
      </c>
      <c r="N27" s="72">
        <v>187</v>
      </c>
    </row>
    <row r="28" spans="1:23" ht="16.2" customHeight="1" x14ac:dyDescent="0.3">
      <c r="A28" s="95" t="s">
        <v>2745</v>
      </c>
      <c r="B28" s="96" t="s">
        <v>2742</v>
      </c>
      <c r="C28" s="111" t="s">
        <v>2730</v>
      </c>
      <c r="D28" s="102">
        <v>187</v>
      </c>
      <c r="E28" s="64">
        <f>tab_m12_preexisting_condition_age_sex[[#This Row],[Deaths involving COVID-19]]/$D$27</f>
        <v>0.15365653245686114</v>
      </c>
      <c r="F28" s="94"/>
      <c r="M28" s="86" t="s">
        <v>2741</v>
      </c>
      <c r="N28" s="72">
        <v>5014</v>
      </c>
    </row>
    <row r="29" spans="1:23" ht="16.2" customHeight="1" x14ac:dyDescent="0.3">
      <c r="A29" s="10" t="s">
        <v>2745</v>
      </c>
      <c r="B29" s="11" t="s">
        <v>2742</v>
      </c>
      <c r="C29" s="111" t="s">
        <v>2725</v>
      </c>
      <c r="D29" s="38">
        <v>148</v>
      </c>
      <c r="E29" s="64">
        <f>tab_m12_preexisting_condition_age_sex[[#This Row],[Deaths involving COVID-19]]/$D$27</f>
        <v>0.12161051766639278</v>
      </c>
      <c r="F29" s="94"/>
      <c r="M29" s="87" t="s">
        <v>2730</v>
      </c>
      <c r="N29" s="72">
        <v>397</v>
      </c>
    </row>
    <row r="30" spans="1:23" ht="16.2" customHeight="1" x14ac:dyDescent="0.3">
      <c r="A30" s="10" t="s">
        <v>2745</v>
      </c>
      <c r="B30" s="11" t="s">
        <v>2742</v>
      </c>
      <c r="C30" s="12" t="s">
        <v>2720</v>
      </c>
      <c r="D30" s="37">
        <v>132</v>
      </c>
      <c r="E30" s="64">
        <f>tab_m12_preexisting_condition_age_sex[[#This Row],[Deaths involving COVID-19]]/$D$27</f>
        <v>0.10846343467543139</v>
      </c>
      <c r="F30" s="94"/>
      <c r="M30" s="87" t="s">
        <v>2726</v>
      </c>
      <c r="N30" s="72">
        <v>502</v>
      </c>
    </row>
    <row r="31" spans="1:23" ht="16.2" customHeight="1" x14ac:dyDescent="0.3">
      <c r="A31" s="10" t="s">
        <v>2745</v>
      </c>
      <c r="B31" s="11" t="s">
        <v>2742</v>
      </c>
      <c r="C31" s="12" t="s">
        <v>2723</v>
      </c>
      <c r="D31" s="37">
        <v>114</v>
      </c>
      <c r="E31" s="64">
        <f>tab_m12_preexisting_condition_age_sex[[#This Row],[Deaths involving COVID-19]]/$D$27</f>
        <v>9.3672966310599834E-2</v>
      </c>
      <c r="F31" s="94"/>
      <c r="M31" s="87" t="s">
        <v>2721</v>
      </c>
      <c r="N31" s="72">
        <v>512</v>
      </c>
    </row>
    <row r="32" spans="1:23" ht="16.2" customHeight="1" x14ac:dyDescent="0.3">
      <c r="A32" s="10" t="s">
        <v>2745</v>
      </c>
      <c r="B32" s="96" t="s">
        <v>2742</v>
      </c>
      <c r="C32" s="111" t="s">
        <v>2732</v>
      </c>
      <c r="D32" s="102">
        <v>111</v>
      </c>
      <c r="E32" s="64">
        <f>tab_m12_preexisting_condition_age_sex[[#This Row],[Deaths involving COVID-19]]/$D$27</f>
        <v>9.1207888249794575E-2</v>
      </c>
      <c r="F32" s="94"/>
      <c r="M32" s="87" t="s">
        <v>2723</v>
      </c>
      <c r="N32" s="72">
        <v>797</v>
      </c>
    </row>
    <row r="33" spans="1:14" ht="16.2" customHeight="1" x14ac:dyDescent="0.3">
      <c r="A33" s="10" t="s">
        <v>2745</v>
      </c>
      <c r="B33" s="96" t="s">
        <v>2742</v>
      </c>
      <c r="C33" s="111" t="s">
        <v>2726</v>
      </c>
      <c r="D33" s="102">
        <v>76</v>
      </c>
      <c r="E33" s="64">
        <f>tab_m12_preexisting_condition_age_sex[[#This Row],[Deaths involving COVID-19]]/$D$27</f>
        <v>6.2448644207066556E-2</v>
      </c>
      <c r="F33" s="94"/>
      <c r="M33" s="87" t="s">
        <v>2720</v>
      </c>
      <c r="N33" s="72">
        <v>1391</v>
      </c>
    </row>
    <row r="34" spans="1:14" ht="16.2" customHeight="1" x14ac:dyDescent="0.3">
      <c r="A34" s="95" t="s">
        <v>2745</v>
      </c>
      <c r="B34" s="11" t="s">
        <v>2741</v>
      </c>
      <c r="C34" s="111" t="s">
        <v>2731</v>
      </c>
      <c r="D34" s="38">
        <v>7310</v>
      </c>
      <c r="E34" s="64">
        <f>tab_m12_preexisting_condition_age_sex[[#This Row],[Deaths involving COVID-19]]/$D$34</f>
        <v>1</v>
      </c>
      <c r="F34" s="94"/>
      <c r="M34" s="87" t="s">
        <v>2719</v>
      </c>
      <c r="N34" s="72">
        <v>1415</v>
      </c>
    </row>
    <row r="35" spans="1:14" ht="16.2" customHeight="1" x14ac:dyDescent="0.3">
      <c r="A35" s="10" t="s">
        <v>2745</v>
      </c>
      <c r="B35" s="11" t="s">
        <v>2741</v>
      </c>
      <c r="C35" s="12" t="s">
        <v>2719</v>
      </c>
      <c r="D35" s="38">
        <v>1415</v>
      </c>
      <c r="E35" s="64">
        <f>tab_m12_preexisting_condition_age_sex[[#This Row],[Deaths involving COVID-19]]/$D$34</f>
        <v>0.19357045143638851</v>
      </c>
      <c r="F35" s="94"/>
      <c r="M35" s="73" t="s">
        <v>2738</v>
      </c>
      <c r="N35" s="72">
        <v>11411</v>
      </c>
    </row>
    <row r="36" spans="1:14" ht="16.2" customHeight="1" x14ac:dyDescent="0.3">
      <c r="A36" s="10" t="s">
        <v>2745</v>
      </c>
      <c r="B36" s="96" t="s">
        <v>2741</v>
      </c>
      <c r="C36" s="111" t="s">
        <v>2720</v>
      </c>
      <c r="D36" s="102">
        <v>1391</v>
      </c>
      <c r="E36" s="64">
        <f>tab_m12_preexisting_condition_age_sex[[#This Row],[Deaths involving COVID-19]]/$D$34</f>
        <v>0.19028727770177839</v>
      </c>
      <c r="F36" s="94"/>
      <c r="M36"/>
      <c r="N36"/>
    </row>
    <row r="37" spans="1:14" ht="16.2" customHeight="1" x14ac:dyDescent="0.3">
      <c r="A37" s="10" t="s">
        <v>2745</v>
      </c>
      <c r="B37" s="96" t="s">
        <v>2741</v>
      </c>
      <c r="C37" s="111" t="s">
        <v>2723</v>
      </c>
      <c r="D37" s="102">
        <v>797</v>
      </c>
      <c r="E37" s="64">
        <f>tab_m12_preexisting_condition_age_sex[[#This Row],[Deaths involving COVID-19]]/$D$34</f>
        <v>0.10902872777017784</v>
      </c>
      <c r="F37" s="94"/>
      <c r="M37"/>
      <c r="N37"/>
    </row>
    <row r="38" spans="1:14" ht="16.2" customHeight="1" x14ac:dyDescent="0.3">
      <c r="A38" s="10" t="s">
        <v>2745</v>
      </c>
      <c r="B38" s="11" t="s">
        <v>2741</v>
      </c>
      <c r="C38" s="111" t="s">
        <v>2721</v>
      </c>
      <c r="D38" s="37">
        <v>512</v>
      </c>
      <c r="E38" s="64">
        <f>tab_m12_preexisting_condition_age_sex[[#This Row],[Deaths involving COVID-19]]/$D$34</f>
        <v>7.0041039671682626E-2</v>
      </c>
      <c r="F38" s="94"/>
      <c r="M38"/>
      <c r="N38"/>
    </row>
    <row r="39" spans="1:14" ht="16.2" customHeight="1" x14ac:dyDescent="0.3">
      <c r="A39" s="10" t="s">
        <v>2745</v>
      </c>
      <c r="B39" s="11" t="s">
        <v>2741</v>
      </c>
      <c r="C39" s="111" t="s">
        <v>2726</v>
      </c>
      <c r="D39" s="37">
        <v>502</v>
      </c>
      <c r="E39" s="64">
        <f>tab_m12_preexisting_condition_age_sex[[#This Row],[Deaths involving COVID-19]]/$D$34</f>
        <v>6.8673050615595074E-2</v>
      </c>
      <c r="F39" s="94"/>
      <c r="M39"/>
      <c r="N39"/>
    </row>
    <row r="40" spans="1:14" ht="16.2" customHeight="1" x14ac:dyDescent="0.3">
      <c r="A40" s="95" t="s">
        <v>2745</v>
      </c>
      <c r="B40" s="96" t="s">
        <v>2741</v>
      </c>
      <c r="C40" s="111" t="s">
        <v>2730</v>
      </c>
      <c r="D40" s="102">
        <v>397</v>
      </c>
      <c r="E40" s="64">
        <f>tab_m12_preexisting_condition_age_sex[[#This Row],[Deaths involving COVID-19]]/$D$34</f>
        <v>5.4309165526675786E-2</v>
      </c>
      <c r="F40" s="94"/>
      <c r="M40"/>
      <c r="N40"/>
    </row>
    <row r="41" spans="1:14" ht="16.2" customHeight="1" x14ac:dyDescent="0.3">
      <c r="A41" s="95" t="s">
        <v>2745</v>
      </c>
      <c r="B41" s="11" t="s">
        <v>2838</v>
      </c>
      <c r="C41" s="111" t="s">
        <v>2731</v>
      </c>
      <c r="D41" s="38">
        <v>8527</v>
      </c>
      <c r="E41" s="64">
        <f>tab_m12_preexisting_condition_age_sex[[#This Row],[Deaths involving COVID-19]]/$D$41</f>
        <v>1</v>
      </c>
      <c r="F41" s="94"/>
      <c r="M41"/>
      <c r="N41"/>
    </row>
    <row r="42" spans="1:14" ht="16.2" customHeight="1" x14ac:dyDescent="0.3">
      <c r="A42" s="10" t="s">
        <v>2745</v>
      </c>
      <c r="B42" s="11" t="s">
        <v>2838</v>
      </c>
      <c r="C42" s="111" t="s">
        <v>2720</v>
      </c>
      <c r="D42" s="37">
        <v>1523</v>
      </c>
      <c r="E42" s="64">
        <f>tab_m12_preexisting_condition_age_sex[[#This Row],[Deaths involving COVID-19]]/$D$41</f>
        <v>0.17860912395918846</v>
      </c>
      <c r="F42" s="94"/>
      <c r="M42"/>
      <c r="N42"/>
    </row>
    <row r="43" spans="1:14" ht="16.2" customHeight="1" x14ac:dyDescent="0.3">
      <c r="A43" s="10" t="s">
        <v>2745</v>
      </c>
      <c r="B43" s="96" t="s">
        <v>2838</v>
      </c>
      <c r="C43" s="111" t="s">
        <v>2719</v>
      </c>
      <c r="D43" s="102">
        <v>1420</v>
      </c>
      <c r="E43" s="64">
        <f>tab_m12_preexisting_condition_age_sex[[#This Row],[Deaths involving COVID-19]]/$D$41</f>
        <v>0.16652984637035301</v>
      </c>
      <c r="F43" s="94"/>
      <c r="M43"/>
      <c r="N43"/>
    </row>
    <row r="44" spans="1:14" ht="16.2" customHeight="1" x14ac:dyDescent="0.3">
      <c r="A44" s="10" t="s">
        <v>2745</v>
      </c>
      <c r="B44" s="11" t="s">
        <v>2838</v>
      </c>
      <c r="C44" s="12" t="s">
        <v>2723</v>
      </c>
      <c r="D44" s="38">
        <v>911</v>
      </c>
      <c r="E44" s="64">
        <f>tab_m12_preexisting_condition_age_sex[[#This Row],[Deaths involving COVID-19]]/$D$41</f>
        <v>0.10683710566436026</v>
      </c>
      <c r="F44" s="94"/>
      <c r="M44"/>
      <c r="N44"/>
    </row>
    <row r="45" spans="1:14" ht="16.2" customHeight="1" x14ac:dyDescent="0.3">
      <c r="A45" s="95" t="s">
        <v>2745</v>
      </c>
      <c r="B45" s="96" t="s">
        <v>2838</v>
      </c>
      <c r="C45" s="111" t="s">
        <v>2730</v>
      </c>
      <c r="D45" s="102">
        <v>584</v>
      </c>
      <c r="E45" s="64">
        <f>tab_m12_preexisting_condition_age_sex[[#This Row],[Deaths involving COVID-19]]/$D$41</f>
        <v>6.8488331183300111E-2</v>
      </c>
      <c r="F45" s="94"/>
      <c r="M45"/>
      <c r="N45"/>
    </row>
    <row r="46" spans="1:14" ht="16.2" customHeight="1" x14ac:dyDescent="0.3">
      <c r="A46" s="10" t="s">
        <v>2745</v>
      </c>
      <c r="B46" s="11" t="s">
        <v>2838</v>
      </c>
      <c r="C46" s="12" t="s">
        <v>2726</v>
      </c>
      <c r="D46" s="37">
        <v>578</v>
      </c>
      <c r="E46" s="64">
        <f>tab_m12_preexisting_condition_age_sex[[#This Row],[Deaths involving COVID-19]]/$D$41</f>
        <v>6.7784683945115512E-2</v>
      </c>
      <c r="F46" s="94"/>
      <c r="M46"/>
      <c r="N46"/>
    </row>
    <row r="47" spans="1:14" ht="16.2" customHeight="1" x14ac:dyDescent="0.3">
      <c r="A47" s="10" t="s">
        <v>2745</v>
      </c>
      <c r="B47" s="11" t="s">
        <v>2838</v>
      </c>
      <c r="C47" s="111" t="s">
        <v>2721</v>
      </c>
      <c r="D47" s="37">
        <v>570</v>
      </c>
      <c r="E47" s="64">
        <f>tab_m12_preexisting_condition_age_sex[[#This Row],[Deaths involving COVID-19]]/$D$41</f>
        <v>6.6846487627536061E-2</v>
      </c>
      <c r="F47" s="94"/>
      <c r="M47"/>
      <c r="N47"/>
    </row>
    <row r="48" spans="1:14" x14ac:dyDescent="0.3">
      <c r="A48" s="8" t="s">
        <v>2744</v>
      </c>
      <c r="B48" s="11" t="s">
        <v>2742</v>
      </c>
      <c r="C48" s="111" t="s">
        <v>2731</v>
      </c>
      <c r="D48" s="37">
        <v>2008</v>
      </c>
      <c r="E48" s="64">
        <f>tab_m12_preexisting_condition_age_sex[[#This Row],[Deaths involving COVID-19]]/$D$48</f>
        <v>1</v>
      </c>
      <c r="F48" s="94"/>
      <c r="M48"/>
      <c r="N48"/>
    </row>
    <row r="49" spans="1:14" x14ac:dyDescent="0.3">
      <c r="A49" s="8" t="s">
        <v>2744</v>
      </c>
      <c r="B49" s="11" t="s">
        <v>2742</v>
      </c>
      <c r="C49" s="111" t="s">
        <v>2730</v>
      </c>
      <c r="D49" s="37">
        <v>280</v>
      </c>
      <c r="E49" s="64">
        <f>tab_m12_preexisting_condition_age_sex[[#This Row],[Deaths involving COVID-19]]/$D$48</f>
        <v>0.1394422310756972</v>
      </c>
      <c r="F49" s="94"/>
      <c r="M49"/>
      <c r="N49"/>
    </row>
    <row r="50" spans="1:14" x14ac:dyDescent="0.3">
      <c r="A50" s="8" t="s">
        <v>2744</v>
      </c>
      <c r="B50" s="96" t="s">
        <v>2742</v>
      </c>
      <c r="C50" s="111" t="s">
        <v>2723</v>
      </c>
      <c r="D50" s="102">
        <v>260</v>
      </c>
      <c r="E50" s="64">
        <f>tab_m12_preexisting_condition_age_sex[[#This Row],[Deaths involving COVID-19]]/$D$48</f>
        <v>0.12948207171314741</v>
      </c>
      <c r="F50" s="94"/>
      <c r="M50"/>
      <c r="N50"/>
    </row>
    <row r="51" spans="1:14" x14ac:dyDescent="0.3">
      <c r="A51" s="8" t="s">
        <v>2744</v>
      </c>
      <c r="B51" s="11" t="s">
        <v>2742</v>
      </c>
      <c r="C51" s="42" t="s">
        <v>2725</v>
      </c>
      <c r="D51" s="38">
        <v>221</v>
      </c>
      <c r="E51" s="64">
        <f>tab_m12_preexisting_condition_age_sex[[#This Row],[Deaths involving COVID-19]]/$D$48</f>
        <v>0.1100597609561753</v>
      </c>
      <c r="F51" s="94"/>
      <c r="M51"/>
      <c r="N51"/>
    </row>
    <row r="52" spans="1:14" x14ac:dyDescent="0.3">
      <c r="A52" s="8" t="s">
        <v>2744</v>
      </c>
      <c r="B52" s="96" t="s">
        <v>2742</v>
      </c>
      <c r="C52" s="42" t="s">
        <v>2720</v>
      </c>
      <c r="D52" s="102">
        <v>198</v>
      </c>
      <c r="E52" s="64">
        <f>tab_m12_preexisting_condition_age_sex[[#This Row],[Deaths involving COVID-19]]/$D$48</f>
        <v>9.8605577689243024E-2</v>
      </c>
      <c r="F52" s="94"/>
      <c r="M52"/>
      <c r="N52"/>
    </row>
    <row r="53" spans="1:14" x14ac:dyDescent="0.3">
      <c r="A53" s="8" t="s">
        <v>2744</v>
      </c>
      <c r="B53" s="96" t="s">
        <v>2742</v>
      </c>
      <c r="C53" s="42" t="s">
        <v>2732</v>
      </c>
      <c r="D53" s="102">
        <v>165</v>
      </c>
      <c r="E53" s="64">
        <f>tab_m12_preexisting_condition_age_sex[[#This Row],[Deaths involving COVID-19]]/$D$48</f>
        <v>8.2171314741035853E-2</v>
      </c>
      <c r="F53" s="94"/>
      <c r="M53"/>
      <c r="N53"/>
    </row>
    <row r="54" spans="1:14" x14ac:dyDescent="0.3">
      <c r="A54" s="8" t="s">
        <v>2744</v>
      </c>
      <c r="B54" s="11" t="s">
        <v>2742</v>
      </c>
      <c r="C54" s="42" t="s">
        <v>2726</v>
      </c>
      <c r="D54" s="37">
        <v>128</v>
      </c>
      <c r="E54" s="64">
        <f>tab_m12_preexisting_condition_age_sex[[#This Row],[Deaths involving COVID-19]]/$D$48</f>
        <v>6.3745019920318724E-2</v>
      </c>
      <c r="F54" s="94"/>
      <c r="M54"/>
      <c r="N54"/>
    </row>
    <row r="55" spans="1:14" x14ac:dyDescent="0.3">
      <c r="A55" s="95" t="s">
        <v>2744</v>
      </c>
      <c r="B55" s="11" t="s">
        <v>2741</v>
      </c>
      <c r="C55" s="42" t="s">
        <v>2731</v>
      </c>
      <c r="D55" s="38">
        <v>14447</v>
      </c>
      <c r="E55" s="64">
        <f>tab_m12_preexisting_condition_age_sex[[#This Row],[Deaths involving COVID-19]]/$D$55</f>
        <v>1</v>
      </c>
      <c r="F55" s="94"/>
      <c r="M55"/>
      <c r="N55"/>
    </row>
    <row r="56" spans="1:14" x14ac:dyDescent="0.3">
      <c r="A56" s="8" t="s">
        <v>2744</v>
      </c>
      <c r="B56" s="11" t="s">
        <v>2741</v>
      </c>
      <c r="C56" s="42" t="s">
        <v>2719</v>
      </c>
      <c r="D56" s="38">
        <v>3596</v>
      </c>
      <c r="E56" s="64">
        <f>tab_m12_preexisting_condition_age_sex[[#This Row],[Deaths involving COVID-19]]/$D$55</f>
        <v>0.24890980826469164</v>
      </c>
      <c r="F56" s="94"/>
      <c r="M56"/>
      <c r="N56"/>
    </row>
    <row r="57" spans="1:14" x14ac:dyDescent="0.3">
      <c r="A57" s="8" t="s">
        <v>2744</v>
      </c>
      <c r="B57" s="11" t="s">
        <v>2741</v>
      </c>
      <c r="C57" s="42" t="s">
        <v>2720</v>
      </c>
      <c r="D57" s="38">
        <v>2014</v>
      </c>
      <c r="E57" s="64">
        <f>tab_m12_preexisting_condition_age_sex[[#This Row],[Deaths involving COVID-19]]/$D$55</f>
        <v>0.13940610507371773</v>
      </c>
      <c r="F57" s="94"/>
      <c r="M57"/>
      <c r="N57"/>
    </row>
    <row r="58" spans="1:14" x14ac:dyDescent="0.3">
      <c r="A58" s="8" t="s">
        <v>2744</v>
      </c>
      <c r="B58" s="96" t="s">
        <v>2741</v>
      </c>
      <c r="C58" s="104" t="s">
        <v>2723</v>
      </c>
      <c r="D58" s="102">
        <v>1752</v>
      </c>
      <c r="E58" s="64">
        <f>tab_m12_preexisting_condition_age_sex[[#This Row],[Deaths involving COVID-19]]/$D$55</f>
        <v>0.12127085208001662</v>
      </c>
      <c r="F58" s="94"/>
      <c r="M58"/>
      <c r="N58"/>
    </row>
    <row r="59" spans="1:14" x14ac:dyDescent="0.3">
      <c r="A59" s="8" t="s">
        <v>2744</v>
      </c>
      <c r="B59" s="11" t="s">
        <v>2741</v>
      </c>
      <c r="C59" s="42" t="s">
        <v>2726</v>
      </c>
      <c r="D59" s="39">
        <v>1023</v>
      </c>
      <c r="E59" s="64">
        <f>tab_m12_preexisting_condition_age_sex[[#This Row],[Deaths involving COVID-19]]/$D$55</f>
        <v>7.0810548902886405E-2</v>
      </c>
      <c r="F59" s="94"/>
      <c r="M59"/>
      <c r="N59"/>
    </row>
    <row r="60" spans="1:14" x14ac:dyDescent="0.3">
      <c r="A60" s="8" t="s">
        <v>2744</v>
      </c>
      <c r="B60" s="96" t="s">
        <v>2741</v>
      </c>
      <c r="C60" s="42" t="s">
        <v>2721</v>
      </c>
      <c r="D60" s="102">
        <v>982</v>
      </c>
      <c r="E60" s="64">
        <f>tab_m12_preexisting_condition_age_sex[[#This Row],[Deaths involving COVID-19]]/$D$55</f>
        <v>6.7972589464940822E-2</v>
      </c>
      <c r="F60" s="94"/>
      <c r="M60"/>
      <c r="N60"/>
    </row>
    <row r="61" spans="1:14" x14ac:dyDescent="0.3">
      <c r="A61" s="8" t="s">
        <v>2744</v>
      </c>
      <c r="B61" s="11" t="s">
        <v>2741</v>
      </c>
      <c r="C61" s="42" t="s">
        <v>2730</v>
      </c>
      <c r="D61" s="37">
        <v>792</v>
      </c>
      <c r="E61" s="64">
        <f>tab_m12_preexisting_condition_age_sex[[#This Row],[Deaths involving COVID-19]]/$D$55</f>
        <v>5.4821070118363673E-2</v>
      </c>
      <c r="F61" s="94"/>
      <c r="M61"/>
      <c r="N61"/>
    </row>
    <row r="62" spans="1:14" x14ac:dyDescent="0.3">
      <c r="A62" s="8" t="s">
        <v>2744</v>
      </c>
      <c r="B62" s="96" t="s">
        <v>2838</v>
      </c>
      <c r="C62" s="42" t="s">
        <v>2731</v>
      </c>
      <c r="D62" s="102">
        <v>16455</v>
      </c>
      <c r="E62" s="64">
        <f>tab_m12_preexisting_condition_age_sex[[#This Row],[Deaths involving COVID-19]]/$D$62</f>
        <v>1</v>
      </c>
      <c r="F62" s="94"/>
      <c r="M62"/>
      <c r="N62"/>
    </row>
    <row r="63" spans="1:14" x14ac:dyDescent="0.3">
      <c r="A63" s="8" t="s">
        <v>2744</v>
      </c>
      <c r="B63" s="96" t="s">
        <v>2838</v>
      </c>
      <c r="C63" s="42" t="s">
        <v>2719</v>
      </c>
      <c r="D63" s="102">
        <v>3606</v>
      </c>
      <c r="E63" s="64">
        <f>tab_m12_preexisting_condition_age_sex[[#This Row],[Deaths involving COVID-19]]/$D$62</f>
        <v>0.21914311759343663</v>
      </c>
      <c r="F63" s="94"/>
      <c r="M63"/>
      <c r="N63"/>
    </row>
    <row r="64" spans="1:14" x14ac:dyDescent="0.3">
      <c r="A64" s="8" t="s">
        <v>2744</v>
      </c>
      <c r="B64" s="11" t="s">
        <v>2838</v>
      </c>
      <c r="C64" s="42" t="s">
        <v>2720</v>
      </c>
      <c r="D64" s="38">
        <v>2212</v>
      </c>
      <c r="E64" s="64">
        <f>tab_m12_preexisting_condition_age_sex[[#This Row],[Deaths involving COVID-19]]/$D$62</f>
        <v>0.134427225767244</v>
      </c>
      <c r="F64" s="94"/>
      <c r="M64"/>
      <c r="N64"/>
    </row>
    <row r="65" spans="1:14" x14ac:dyDescent="0.3">
      <c r="A65" s="8" t="s">
        <v>2744</v>
      </c>
      <c r="B65" s="96" t="s">
        <v>2838</v>
      </c>
      <c r="C65" s="42" t="s">
        <v>2723</v>
      </c>
      <c r="D65" s="102">
        <v>2012</v>
      </c>
      <c r="E65" s="64">
        <f>tab_m12_preexisting_condition_age_sex[[#This Row],[Deaths involving COVID-19]]/$D$62</f>
        <v>0.12227286539045883</v>
      </c>
      <c r="F65" s="94"/>
      <c r="M65"/>
      <c r="N65"/>
    </row>
    <row r="66" spans="1:14" x14ac:dyDescent="0.3">
      <c r="A66" s="8" t="s">
        <v>2744</v>
      </c>
      <c r="B66" s="11" t="s">
        <v>2838</v>
      </c>
      <c r="C66" s="42" t="s">
        <v>2726</v>
      </c>
      <c r="D66" s="37">
        <v>1151</v>
      </c>
      <c r="E66" s="64">
        <f>tab_m12_preexisting_condition_age_sex[[#This Row],[Deaths involving COVID-19]]/$D$62</f>
        <v>6.9948343968398663E-2</v>
      </c>
      <c r="F66" s="94"/>
      <c r="M66"/>
      <c r="N66"/>
    </row>
    <row r="67" spans="1:14" x14ac:dyDescent="0.3">
      <c r="A67" s="8" t="s">
        <v>2744</v>
      </c>
      <c r="B67" s="11" t="s">
        <v>2838</v>
      </c>
      <c r="C67" s="42" t="s">
        <v>2730</v>
      </c>
      <c r="D67" s="38">
        <v>1072</v>
      </c>
      <c r="E67" s="64">
        <f>tab_m12_preexisting_condition_age_sex[[#This Row],[Deaths involving COVID-19]]/$D$62</f>
        <v>6.5147371619568517E-2</v>
      </c>
      <c r="F67" s="94"/>
      <c r="M67"/>
      <c r="N67"/>
    </row>
    <row r="68" spans="1:14" x14ac:dyDescent="0.3">
      <c r="A68" s="8" t="s">
        <v>2744</v>
      </c>
      <c r="B68" s="11" t="s">
        <v>2838</v>
      </c>
      <c r="C68" s="42" t="s">
        <v>2721</v>
      </c>
      <c r="D68" s="38">
        <v>1062</v>
      </c>
      <c r="E68" s="64">
        <f>tab_m12_preexisting_condition_age_sex[[#This Row],[Deaths involving COVID-19]]/$D$62</f>
        <v>6.453965360072926E-2</v>
      </c>
      <c r="F68" s="94"/>
      <c r="M68"/>
      <c r="N68"/>
    </row>
    <row r="69" spans="1:14" x14ac:dyDescent="0.3">
      <c r="M69"/>
      <c r="N69"/>
    </row>
    <row r="70" spans="1:14" x14ac:dyDescent="0.3">
      <c r="M70"/>
      <c r="N70"/>
    </row>
    <row r="71" spans="1:14" x14ac:dyDescent="0.3">
      <c r="M71"/>
      <c r="N71"/>
    </row>
    <row r="72" spans="1:14" x14ac:dyDescent="0.3">
      <c r="M72"/>
      <c r="N72"/>
    </row>
    <row r="73" spans="1:14" x14ac:dyDescent="0.3">
      <c r="M73"/>
      <c r="N73"/>
    </row>
    <row r="74" spans="1:14" x14ac:dyDescent="0.3">
      <c r="M74"/>
      <c r="N74"/>
    </row>
    <row r="75" spans="1:14" x14ac:dyDescent="0.3">
      <c r="M75"/>
      <c r="N75"/>
    </row>
    <row r="76" spans="1:14" x14ac:dyDescent="0.3">
      <c r="M76"/>
      <c r="N76"/>
    </row>
    <row r="77" spans="1:14" x14ac:dyDescent="0.3">
      <c r="M77"/>
      <c r="N77"/>
    </row>
    <row r="78" spans="1:14" x14ac:dyDescent="0.3">
      <c r="M78"/>
      <c r="N78"/>
    </row>
    <row r="79" spans="1:14" x14ac:dyDescent="0.3">
      <c r="M79"/>
      <c r="N79"/>
    </row>
    <row r="80" spans="1:14" x14ac:dyDescent="0.3">
      <c r="M80"/>
      <c r="N80"/>
    </row>
  </sheetData>
  <hyperlinks>
    <hyperlink ref="A4" location="Contents!A1" display="Back to table of contents" xr:uid="{00000000-0004-0000-0E00-000000000000}"/>
  </hyperlinks>
  <pageMargins left="0.7" right="0.7" top="0.75" bottom="0.75" header="0.3" footer="0.3"/>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heetViews>
  <sheetFormatPr defaultColWidth="8.6640625" defaultRowHeight="15" x14ac:dyDescent="0.25"/>
  <cols>
    <col min="1" max="1" width="28.6640625" style="5" customWidth="1"/>
    <col min="2" max="2" width="87.44140625" style="5" bestFit="1" customWidth="1"/>
    <col min="3" max="3" width="10.44140625" style="5" customWidth="1"/>
    <col min="4" max="16384" width="8.6640625" style="5"/>
  </cols>
  <sheetData>
    <row r="1" spans="1:2" s="4" customFormat="1" ht="15.6" x14ac:dyDescent="0.3">
      <c r="A1" s="3" t="s">
        <v>3</v>
      </c>
    </row>
    <row r="2" spans="1:2" s="4" customFormat="1" x14ac:dyDescent="0.25">
      <c r="A2" s="5" t="s">
        <v>13</v>
      </c>
    </row>
    <row r="3" spans="1:2" s="4" customFormat="1" x14ac:dyDescent="0.25">
      <c r="A3" s="5" t="s">
        <v>17</v>
      </c>
    </row>
    <row r="4" spans="1:2" s="4" customFormat="1" ht="25.2" customHeight="1" x14ac:dyDescent="0.3">
      <c r="A4" s="15" t="s">
        <v>15</v>
      </c>
      <c r="B4" s="15" t="s">
        <v>4</v>
      </c>
    </row>
    <row r="5" spans="1:2" ht="31.2" customHeight="1" x14ac:dyDescent="0.25">
      <c r="A5" s="28" t="s">
        <v>5</v>
      </c>
      <c r="B5" s="29" t="s">
        <v>5</v>
      </c>
    </row>
    <row r="6" spans="1:2" ht="31.2" customHeight="1" x14ac:dyDescent="0.25">
      <c r="A6" s="30">
        <v>1</v>
      </c>
      <c r="B6" s="29" t="s">
        <v>2817</v>
      </c>
    </row>
    <row r="7" spans="1:2" ht="31.2" customHeight="1" x14ac:dyDescent="0.25">
      <c r="A7" s="30">
        <v>2</v>
      </c>
      <c r="B7" s="29" t="s">
        <v>2843</v>
      </c>
    </row>
    <row r="8" spans="1:2" ht="31.2" customHeight="1" x14ac:dyDescent="0.25">
      <c r="A8" s="30">
        <v>3</v>
      </c>
      <c r="B8" s="29" t="s">
        <v>2818</v>
      </c>
    </row>
    <row r="9" spans="1:2" ht="31.2" customHeight="1" x14ac:dyDescent="0.25">
      <c r="A9" s="30">
        <v>4</v>
      </c>
      <c r="B9" s="31" t="s">
        <v>2819</v>
      </c>
    </row>
    <row r="10" spans="1:2" ht="31.2" customHeight="1" x14ac:dyDescent="0.25">
      <c r="A10" s="30">
        <v>5</v>
      </c>
      <c r="B10" s="31" t="s">
        <v>2820</v>
      </c>
    </row>
    <row r="11" spans="1:2" ht="31.2" customHeight="1" x14ac:dyDescent="0.25">
      <c r="A11" s="30">
        <v>6</v>
      </c>
      <c r="B11" s="31" t="s">
        <v>2821</v>
      </c>
    </row>
    <row r="12" spans="1:2" ht="31.2" customHeight="1" x14ac:dyDescent="0.25">
      <c r="A12" s="30">
        <v>7</v>
      </c>
      <c r="B12" s="31" t="s">
        <v>2822</v>
      </c>
    </row>
    <row r="13" spans="1:2" ht="31.2" customHeight="1" x14ac:dyDescent="0.25">
      <c r="A13" s="30">
        <v>8</v>
      </c>
      <c r="B13" s="31" t="s">
        <v>2823</v>
      </c>
    </row>
    <row r="14" spans="1:2" ht="31.2" customHeight="1" x14ac:dyDescent="0.25">
      <c r="A14" s="30">
        <v>9</v>
      </c>
      <c r="B14" s="31" t="s">
        <v>2824</v>
      </c>
    </row>
    <row r="15" spans="1:2" ht="31.2" customHeight="1" x14ac:dyDescent="0.25">
      <c r="A15" s="30">
        <v>10</v>
      </c>
      <c r="B15" s="31" t="s">
        <v>2825</v>
      </c>
    </row>
    <row r="16" spans="1:2" ht="31.2" customHeight="1" x14ac:dyDescent="0.25">
      <c r="A16" s="30">
        <v>11</v>
      </c>
      <c r="B16" s="31" t="s">
        <v>2826</v>
      </c>
    </row>
    <row r="17" spans="1:2" ht="31.2" customHeight="1" x14ac:dyDescent="0.25">
      <c r="A17" s="30">
        <v>12</v>
      </c>
      <c r="B17" s="31" t="s">
        <v>2827</v>
      </c>
    </row>
  </sheetData>
  <hyperlinks>
    <hyperlink ref="A5" location="Notes!A1" display="Notes" xr:uid="{00000000-0004-0000-0100-000000000000}"/>
    <hyperlink ref="A6" location="'1'!A1" display="'1'!A1" xr:uid="{00000000-0004-0000-0100-000001000000}"/>
    <hyperlink ref="A7" location="'2'!A1" display="'2'!A1" xr:uid="{00000000-0004-0000-0100-000002000000}"/>
    <hyperlink ref="A8" location="'3'!A1" display="'3'!A1" xr:uid="{00000000-0004-0000-0100-000003000000}"/>
    <hyperlink ref="A9" location="'4'!A1" display="'4'!A1" xr:uid="{00000000-0004-0000-0100-000004000000}"/>
    <hyperlink ref="A10" location="'5'!A1" display="'5'!A1" xr:uid="{00000000-0004-0000-0100-000005000000}"/>
    <hyperlink ref="A11" location="'6'!A1" display="'6'!A1" xr:uid="{00000000-0004-0000-0100-000006000000}"/>
    <hyperlink ref="A12" location="'7'!A1" display="'7'!A1" xr:uid="{00000000-0004-0000-0100-000007000000}"/>
    <hyperlink ref="A13" location="'8'!A1" display="'8'!A1" xr:uid="{00000000-0004-0000-0100-000008000000}"/>
    <hyperlink ref="A14" location="'9'!A1" display="'9'!A1" xr:uid="{00000000-0004-0000-0100-000009000000}"/>
    <hyperlink ref="A15" location="'10'!A1" display="'10'!A1" xr:uid="{00000000-0004-0000-0100-00000A000000}"/>
    <hyperlink ref="A16" location="'8'!A1" display="'8'!A1" xr:uid="{00000000-0004-0000-0100-00000B000000}"/>
    <hyperlink ref="A17" location="'9'!A1" display="'9'!A1" xr:uid="{00000000-0004-0000-0100-00000C000000}"/>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
  <sheetViews>
    <sheetView zoomScaleNormal="100" workbookViewId="0"/>
  </sheetViews>
  <sheetFormatPr defaultColWidth="8.6640625" defaultRowHeight="15" x14ac:dyDescent="0.25"/>
  <cols>
    <col min="1" max="1" width="16.44140625" style="20" customWidth="1"/>
    <col min="2" max="2" width="93.5546875" style="20" bestFit="1" customWidth="1"/>
    <col min="3" max="3" width="19.44140625" style="20" bestFit="1" customWidth="1"/>
    <col min="4" max="4" width="28.5546875" style="5" customWidth="1"/>
    <col min="5" max="16384" width="8.6640625" style="20"/>
  </cols>
  <sheetData>
    <row r="1" spans="1:4" ht="21" x14ac:dyDescent="0.4">
      <c r="A1" s="18" t="s">
        <v>5</v>
      </c>
      <c r="B1" s="19"/>
      <c r="C1" s="19"/>
    </row>
    <row r="2" spans="1:4" ht="17.399999999999999" x14ac:dyDescent="0.3">
      <c r="A2" s="21" t="s">
        <v>11</v>
      </c>
      <c r="B2" s="19"/>
      <c r="C2" s="19"/>
    </row>
    <row r="3" spans="1:4" ht="17.399999999999999" x14ac:dyDescent="0.3">
      <c r="A3" s="21" t="s">
        <v>17</v>
      </c>
      <c r="B3" s="19"/>
      <c r="C3" s="19"/>
    </row>
    <row r="4" spans="1:4" x14ac:dyDescent="0.25">
      <c r="A4" s="22" t="s">
        <v>20</v>
      </c>
      <c r="B4" s="19"/>
      <c r="C4" s="19"/>
    </row>
    <row r="5" spans="1:4" s="21" customFormat="1" ht="38.25" customHeight="1" x14ac:dyDescent="0.3">
      <c r="A5" s="171" t="s">
        <v>6</v>
      </c>
      <c r="B5" s="171" t="s">
        <v>7</v>
      </c>
      <c r="C5" s="171" t="s">
        <v>18</v>
      </c>
      <c r="D5" s="172" t="s">
        <v>24</v>
      </c>
    </row>
    <row r="6" spans="1:4" ht="60" x14ac:dyDescent="0.25">
      <c r="A6" s="4" t="s">
        <v>12</v>
      </c>
      <c r="B6" s="23" t="s">
        <v>2757</v>
      </c>
      <c r="C6" s="4" t="s">
        <v>19</v>
      </c>
    </row>
    <row r="7" spans="1:4" ht="45" x14ac:dyDescent="0.25">
      <c r="A7" s="24" t="s">
        <v>23</v>
      </c>
      <c r="B7" s="27" t="s">
        <v>2758</v>
      </c>
      <c r="C7" s="24" t="s">
        <v>19</v>
      </c>
      <c r="D7" s="26"/>
    </row>
    <row r="8" spans="1:4" ht="45" x14ac:dyDescent="0.25">
      <c r="A8" s="24" t="s">
        <v>25</v>
      </c>
      <c r="B8" s="25" t="s">
        <v>2758</v>
      </c>
      <c r="C8" s="24" t="s">
        <v>19</v>
      </c>
      <c r="D8" s="26"/>
    </row>
    <row r="9" spans="1:4" ht="90" x14ac:dyDescent="0.25">
      <c r="A9" s="24" t="s">
        <v>26</v>
      </c>
      <c r="B9" s="25" t="s">
        <v>2759</v>
      </c>
      <c r="C9" s="4" t="s">
        <v>19</v>
      </c>
      <c r="D9" s="26"/>
    </row>
    <row r="10" spans="1:4" ht="60" x14ac:dyDescent="0.25">
      <c r="A10" s="24" t="s">
        <v>28</v>
      </c>
      <c r="B10" s="27" t="s">
        <v>2839</v>
      </c>
      <c r="C10" s="24" t="s">
        <v>19</v>
      </c>
      <c r="D10" s="26"/>
    </row>
    <row r="11" spans="1:4" x14ac:dyDescent="0.25">
      <c r="A11" s="24" t="s">
        <v>29</v>
      </c>
      <c r="B11" s="27" t="s">
        <v>2760</v>
      </c>
      <c r="C11" s="24" t="s">
        <v>19</v>
      </c>
      <c r="D11" s="26"/>
    </row>
    <row r="12" spans="1:4" ht="45" x14ac:dyDescent="0.25">
      <c r="A12" s="24" t="s">
        <v>30</v>
      </c>
      <c r="B12" s="27" t="s">
        <v>2852</v>
      </c>
      <c r="C12" s="4" t="s">
        <v>19</v>
      </c>
      <c r="D12" s="26"/>
    </row>
    <row r="13" spans="1:4" ht="45" x14ac:dyDescent="0.25">
      <c r="A13" s="24" t="s">
        <v>31</v>
      </c>
      <c r="B13" s="25" t="s">
        <v>27</v>
      </c>
      <c r="C13" s="24" t="s">
        <v>19</v>
      </c>
      <c r="D13" s="26"/>
    </row>
    <row r="14" spans="1:4" ht="60" x14ac:dyDescent="0.25">
      <c r="A14" s="5" t="s">
        <v>38</v>
      </c>
      <c r="B14" s="27" t="s">
        <v>2764</v>
      </c>
      <c r="C14" s="5" t="s">
        <v>2763</v>
      </c>
      <c r="D14" s="26"/>
    </row>
    <row r="15" spans="1:4" ht="75" x14ac:dyDescent="0.25">
      <c r="A15" s="5" t="s">
        <v>2767</v>
      </c>
      <c r="B15" s="27" t="s">
        <v>2762</v>
      </c>
      <c r="C15" s="5" t="s">
        <v>2761</v>
      </c>
    </row>
    <row r="16" spans="1:4" ht="60" x14ac:dyDescent="0.25">
      <c r="A16" s="5" t="s">
        <v>2768</v>
      </c>
      <c r="B16" s="27" t="s">
        <v>2831</v>
      </c>
      <c r="C16" s="5" t="s">
        <v>2766</v>
      </c>
      <c r="D16" s="26" t="s">
        <v>2765</v>
      </c>
    </row>
    <row r="17" spans="1:4" x14ac:dyDescent="0.25">
      <c r="A17" s="5" t="s">
        <v>37</v>
      </c>
      <c r="B17" s="27" t="s">
        <v>2769</v>
      </c>
      <c r="C17" s="5" t="s">
        <v>19</v>
      </c>
    </row>
    <row r="18" spans="1:4" ht="30" x14ac:dyDescent="0.25">
      <c r="A18" s="24" t="s">
        <v>2770</v>
      </c>
      <c r="B18" s="27" t="s">
        <v>2778</v>
      </c>
      <c r="C18" s="5" t="s">
        <v>2779</v>
      </c>
    </row>
    <row r="19" spans="1:4" ht="105" x14ac:dyDescent="0.25">
      <c r="A19" s="5" t="s">
        <v>2771</v>
      </c>
      <c r="B19" s="27" t="s">
        <v>2844</v>
      </c>
      <c r="C19" s="5" t="s">
        <v>2779</v>
      </c>
      <c r="D19" s="26" t="s">
        <v>2780</v>
      </c>
    </row>
    <row r="20" spans="1:4" ht="120" x14ac:dyDescent="0.25">
      <c r="A20" s="5" t="s">
        <v>2772</v>
      </c>
      <c r="B20" s="93" t="s">
        <v>2781</v>
      </c>
      <c r="C20" s="5" t="s">
        <v>2779</v>
      </c>
      <c r="D20" s="26" t="s">
        <v>2782</v>
      </c>
    </row>
    <row r="21" spans="1:4" ht="30" x14ac:dyDescent="0.25">
      <c r="A21" s="24" t="s">
        <v>2773</v>
      </c>
      <c r="B21" s="27" t="s">
        <v>2784</v>
      </c>
      <c r="C21" s="5" t="s">
        <v>2783</v>
      </c>
    </row>
    <row r="22" spans="1:4" ht="30" x14ac:dyDescent="0.25">
      <c r="A22" s="5" t="s">
        <v>2774</v>
      </c>
      <c r="B22" s="27" t="s">
        <v>2840</v>
      </c>
      <c r="C22" s="5" t="s">
        <v>2783</v>
      </c>
    </row>
    <row r="23" spans="1:4" ht="45" x14ac:dyDescent="0.25">
      <c r="A23" s="24" t="s">
        <v>2775</v>
      </c>
      <c r="B23" s="27" t="s">
        <v>2785</v>
      </c>
      <c r="C23" s="5" t="s">
        <v>2786</v>
      </c>
    </row>
    <row r="24" spans="1:4" ht="30" x14ac:dyDescent="0.25">
      <c r="A24" s="5" t="s">
        <v>2776</v>
      </c>
      <c r="B24" s="27" t="s">
        <v>2828</v>
      </c>
      <c r="C24" s="5" t="s">
        <v>2786</v>
      </c>
    </row>
    <row r="25" spans="1:4" ht="90" x14ac:dyDescent="0.25">
      <c r="A25" s="5" t="s">
        <v>2777</v>
      </c>
      <c r="B25" s="27" t="s">
        <v>2787</v>
      </c>
      <c r="C25" s="5" t="s">
        <v>2786</v>
      </c>
    </row>
  </sheetData>
  <hyperlinks>
    <hyperlink ref="A4" location="'Table of contents'!A1" display="Back to table of contents" xr:uid="{00000000-0004-0000-0200-000000000000}"/>
    <hyperlink ref="D16" r:id="rId1" xr:uid="{00000000-0004-0000-0200-000001000000}"/>
    <hyperlink ref="D19" r:id="rId2" xr:uid="{00000000-0004-0000-0200-000002000000}"/>
    <hyperlink ref="D20" r:id="rId3" xr:uid="{00000000-0004-0000-0200-000003000000}"/>
  </hyperlinks>
  <pageMargins left="0.7" right="0.7" top="0.75" bottom="0.75" header="0.3" footer="0.3"/>
  <pageSetup paperSize="9"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J320"/>
  <sheetViews>
    <sheetView zoomScaleNormal="100" workbookViewId="0"/>
  </sheetViews>
  <sheetFormatPr defaultColWidth="9.33203125" defaultRowHeight="15.6" x14ac:dyDescent="0.3"/>
  <cols>
    <col min="1" max="3" width="16.6640625" style="7" customWidth="1"/>
    <col min="4" max="4" width="31.6640625" style="7" customWidth="1"/>
    <col min="5" max="5" width="16.6640625" style="7" customWidth="1"/>
    <col min="6" max="6" width="16.6640625" style="41" customWidth="1"/>
    <col min="7" max="7" width="16.6640625" style="40" customWidth="1"/>
    <col min="8" max="8" width="16.6640625" style="7" customWidth="1"/>
    <col min="9" max="14" width="9.33203125" style="7"/>
    <col min="15" max="15" width="12.33203125" style="7" hidden="1" customWidth="1"/>
    <col min="16" max="16" width="43.6640625" style="7" hidden="1" customWidth="1"/>
    <col min="17" max="18" width="11.6640625" style="7" hidden="1" customWidth="1"/>
    <col min="19" max="19" width="29.44140625" style="7" hidden="1" customWidth="1"/>
    <col min="20" max="21" width="11.6640625" style="7" hidden="1" customWidth="1"/>
    <col min="22" max="22" width="29.44140625" style="7" hidden="1" customWidth="1"/>
    <col min="23" max="24" width="11.6640625" style="7" hidden="1" customWidth="1"/>
    <col min="25" max="25" width="48.6640625" style="7" hidden="1" customWidth="1"/>
    <col min="26" max="27" width="34.33203125" style="7" hidden="1" customWidth="1"/>
    <col min="28" max="45" width="12" style="7" customWidth="1"/>
    <col min="46" max="46" width="11" style="7" customWidth="1"/>
    <col min="47" max="52" width="12" style="7" customWidth="1"/>
    <col min="53" max="75" width="12" style="7" bestFit="1" customWidth="1"/>
    <col min="76" max="76" width="11" style="7" bestFit="1" customWidth="1"/>
    <col min="77" max="80" width="12" style="7" bestFit="1" customWidth="1"/>
    <col min="81" max="81" width="11" style="7" bestFit="1" customWidth="1"/>
    <col min="82" max="87" width="12" style="7" bestFit="1" customWidth="1"/>
    <col min="88" max="88" width="11.33203125" style="7" bestFit="1" customWidth="1"/>
    <col min="89" max="16384" width="9.33203125" style="7"/>
  </cols>
  <sheetData>
    <row r="1" spans="1:88" s="4" customFormat="1" x14ac:dyDescent="0.3">
      <c r="A1" s="3" t="s">
        <v>2788</v>
      </c>
      <c r="B1" s="3"/>
      <c r="F1" s="35"/>
      <c r="G1" s="13"/>
    </row>
    <row r="2" spans="1:88" s="4" customFormat="1" ht="15" x14ac:dyDescent="0.25">
      <c r="A2" s="5" t="s">
        <v>2850</v>
      </c>
      <c r="B2" s="5"/>
      <c r="F2" s="35"/>
      <c r="G2" s="13"/>
    </row>
    <row r="3" spans="1:88" s="4" customFormat="1" ht="15" x14ac:dyDescent="0.25">
      <c r="A3" s="5" t="s">
        <v>16</v>
      </c>
      <c r="B3" s="5"/>
      <c r="F3" s="35"/>
      <c r="G3" s="13"/>
    </row>
    <row r="4" spans="1:88" s="4" customFormat="1" ht="30" customHeight="1" x14ac:dyDescent="0.3">
      <c r="A4" s="6" t="s">
        <v>20</v>
      </c>
      <c r="B4" s="6"/>
      <c r="F4" s="35"/>
      <c r="G4" s="13"/>
      <c r="O4"/>
      <c r="P4"/>
    </row>
    <row r="5" spans="1:88" ht="95.1" customHeight="1" thickBot="1" x14ac:dyDescent="0.35">
      <c r="A5" s="81" t="s">
        <v>2734</v>
      </c>
      <c r="B5" s="81" t="s">
        <v>2733</v>
      </c>
      <c r="C5" s="82" t="s">
        <v>45</v>
      </c>
      <c r="D5" s="82" t="s">
        <v>46</v>
      </c>
      <c r="E5" s="43" t="s">
        <v>42</v>
      </c>
      <c r="F5" s="84" t="s">
        <v>43</v>
      </c>
      <c r="G5" s="85" t="s">
        <v>44</v>
      </c>
      <c r="H5" s="85" t="s">
        <v>41</v>
      </c>
      <c r="O5" s="71" t="s">
        <v>46</v>
      </c>
      <c r="P5" t="s">
        <v>2712</v>
      </c>
    </row>
    <row r="6" spans="1:88" ht="30" customHeight="1" x14ac:dyDescent="0.3">
      <c r="A6" s="5" t="s">
        <v>88</v>
      </c>
      <c r="B6" s="134">
        <v>2020</v>
      </c>
      <c r="C6" s="5" t="s">
        <v>2746</v>
      </c>
      <c r="D6" s="5" t="s">
        <v>2711</v>
      </c>
      <c r="E6" s="137">
        <v>1075.51158093341</v>
      </c>
      <c r="F6" s="135">
        <v>1113.7447118352</v>
      </c>
      <c r="G6" s="135">
        <v>1037.27845003161</v>
      </c>
      <c r="H6" s="136">
        <v>2793</v>
      </c>
    </row>
    <row r="7" spans="1:88" ht="15.6" customHeight="1" x14ac:dyDescent="0.3">
      <c r="A7" s="147" t="s">
        <v>89</v>
      </c>
      <c r="B7" s="148">
        <v>2020</v>
      </c>
      <c r="C7" s="149" t="s">
        <v>2746</v>
      </c>
      <c r="D7" s="150" t="s">
        <v>2711</v>
      </c>
      <c r="E7" s="151">
        <v>1517.85246895265</v>
      </c>
      <c r="F7" s="152">
        <v>1562.01678318667</v>
      </c>
      <c r="G7" s="153">
        <v>1473.6881547186199</v>
      </c>
      <c r="H7" s="154">
        <v>3835</v>
      </c>
      <c r="O7" s="71" t="s">
        <v>2739</v>
      </c>
      <c r="P7" s="71" t="s">
        <v>2737</v>
      </c>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row>
    <row r="8" spans="1:88" ht="15.6" customHeight="1" x14ac:dyDescent="0.3">
      <c r="A8" s="5" t="s">
        <v>91</v>
      </c>
      <c r="B8" s="134">
        <v>2020</v>
      </c>
      <c r="C8" s="5" t="s">
        <v>2746</v>
      </c>
      <c r="D8" s="5" t="s">
        <v>2711</v>
      </c>
      <c r="E8" s="138">
        <v>1112.4821952003799</v>
      </c>
      <c r="F8" s="135">
        <v>1150.93912220571</v>
      </c>
      <c r="G8" s="135">
        <v>1074.0252681950601</v>
      </c>
      <c r="H8" s="136">
        <v>2891</v>
      </c>
      <c r="O8" s="71" t="s">
        <v>2740</v>
      </c>
      <c r="P8" t="s">
        <v>2746</v>
      </c>
      <c r="Q8" t="s">
        <v>2745</v>
      </c>
      <c r="R8" t="s">
        <v>2744</v>
      </c>
      <c r="S8" t="s">
        <v>2738</v>
      </c>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row>
    <row r="9" spans="1:88" ht="15.6" customHeight="1" x14ac:dyDescent="0.3">
      <c r="A9" s="5" t="s">
        <v>92</v>
      </c>
      <c r="B9" s="134">
        <v>2020</v>
      </c>
      <c r="C9" s="5" t="s">
        <v>2746</v>
      </c>
      <c r="D9" s="5" t="s">
        <v>2711</v>
      </c>
      <c r="E9" s="138">
        <v>889.44713923947597</v>
      </c>
      <c r="F9" s="135">
        <v>925.08230614870399</v>
      </c>
      <c r="G9" s="135">
        <v>853.81197233024795</v>
      </c>
      <c r="H9" s="136">
        <v>2227</v>
      </c>
      <c r="O9" s="73">
        <v>2020</v>
      </c>
      <c r="P9" s="72">
        <v>1292.825352549479</v>
      </c>
      <c r="Q9" s="72">
        <v>1934.0241806099095</v>
      </c>
      <c r="R9" s="72">
        <v>1567.2654418630611</v>
      </c>
      <c r="S9" s="72">
        <v>4794.1149750224495</v>
      </c>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row>
    <row r="10" spans="1:88" ht="15.6" customHeight="1" x14ac:dyDescent="0.3">
      <c r="A10" s="5" t="s">
        <v>93</v>
      </c>
      <c r="B10" s="134">
        <v>2020</v>
      </c>
      <c r="C10" s="5" t="s">
        <v>2746</v>
      </c>
      <c r="D10" s="5" t="s">
        <v>2711</v>
      </c>
      <c r="E10" s="138">
        <v>878.00870666459298</v>
      </c>
      <c r="F10" s="135">
        <v>912.97278435836301</v>
      </c>
      <c r="G10" s="135">
        <v>843.04462897082306</v>
      </c>
      <c r="H10" s="136">
        <v>2276</v>
      </c>
      <c r="O10" s="86" t="s">
        <v>88</v>
      </c>
      <c r="P10" s="72">
        <v>47.706814332295203</v>
      </c>
      <c r="Q10" s="72">
        <v>87.532341088925705</v>
      </c>
      <c r="R10" s="72">
        <v>65.339650782017998</v>
      </c>
      <c r="S10" s="72">
        <v>200.57880620323891</v>
      </c>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row>
    <row r="11" spans="1:88" ht="15.6" customHeight="1" x14ac:dyDescent="0.3">
      <c r="A11" s="5" t="s">
        <v>94</v>
      </c>
      <c r="B11" s="134">
        <v>2020</v>
      </c>
      <c r="C11" s="5" t="s">
        <v>2746</v>
      </c>
      <c r="D11" s="5" t="s">
        <v>2711</v>
      </c>
      <c r="E11" s="138">
        <v>831.72089980564999</v>
      </c>
      <c r="F11" s="135">
        <v>865.86696514634696</v>
      </c>
      <c r="G11" s="135">
        <v>797.574834464952</v>
      </c>
      <c r="H11" s="136">
        <v>2157</v>
      </c>
      <c r="O11" s="86" t="s">
        <v>89</v>
      </c>
      <c r="P11" s="72">
        <v>479.66073814723302</v>
      </c>
      <c r="Q11" s="72">
        <v>723.29008012493</v>
      </c>
      <c r="R11" s="72">
        <v>584.93638233340596</v>
      </c>
      <c r="S11" s="72">
        <v>1787.887200605569</v>
      </c>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row>
    <row r="12" spans="1:88" ht="15.6" customHeight="1" x14ac:dyDescent="0.3">
      <c r="A12" s="5" t="s">
        <v>95</v>
      </c>
      <c r="B12" s="134">
        <v>2020</v>
      </c>
      <c r="C12" s="5" t="s">
        <v>2746</v>
      </c>
      <c r="D12" s="5" t="s">
        <v>2711</v>
      </c>
      <c r="E12" s="138">
        <v>895.231998630882</v>
      </c>
      <c r="F12" s="135">
        <v>930.92614512950797</v>
      </c>
      <c r="G12" s="135">
        <v>859.53785213225501</v>
      </c>
      <c r="H12" s="136">
        <v>2254</v>
      </c>
      <c r="O12" s="86" t="s">
        <v>91</v>
      </c>
      <c r="P12" s="72">
        <v>239.355420750034</v>
      </c>
      <c r="Q12" s="72">
        <v>307.803350722</v>
      </c>
      <c r="R12" s="72">
        <v>268.67248326451403</v>
      </c>
      <c r="S12" s="72">
        <v>815.83125473654809</v>
      </c>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row>
    <row r="13" spans="1:88" ht="15.6" customHeight="1" x14ac:dyDescent="0.3">
      <c r="A13" s="5" t="s">
        <v>96</v>
      </c>
      <c r="B13" s="134">
        <v>2020</v>
      </c>
      <c r="C13" s="5" t="s">
        <v>2746</v>
      </c>
      <c r="D13" s="5" t="s">
        <v>2711</v>
      </c>
      <c r="E13" s="138">
        <v>988.55585349172304</v>
      </c>
      <c r="F13" s="135">
        <v>1025.25701894439</v>
      </c>
      <c r="G13" s="135">
        <v>951.85468803905496</v>
      </c>
      <c r="H13" s="136">
        <v>2579</v>
      </c>
      <c r="O13" s="86" t="s">
        <v>92</v>
      </c>
      <c r="P13" s="72">
        <v>44.8192487484841</v>
      </c>
      <c r="Q13" s="72">
        <v>49.327153187320498</v>
      </c>
      <c r="R13" s="72">
        <v>46.698492409714</v>
      </c>
      <c r="S13" s="72">
        <v>140.84489434551858</v>
      </c>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row>
    <row r="14" spans="1:88" ht="15.6" customHeight="1" x14ac:dyDescent="0.3">
      <c r="A14" s="5" t="s">
        <v>97</v>
      </c>
      <c r="B14" s="134">
        <v>2020</v>
      </c>
      <c r="C14" s="5" t="s">
        <v>2746</v>
      </c>
      <c r="D14" s="5" t="s">
        <v>2711</v>
      </c>
      <c r="E14" s="138">
        <v>1097.60033347645</v>
      </c>
      <c r="F14" s="135">
        <v>1136.55299652688</v>
      </c>
      <c r="G14" s="135">
        <v>1058.6476704260201</v>
      </c>
      <c r="H14" s="136">
        <v>2774</v>
      </c>
      <c r="O14" s="86" t="s">
        <v>93</v>
      </c>
      <c r="P14" s="72">
        <v>9.0757138917566493</v>
      </c>
      <c r="Q14" s="72">
        <v>7.1714573483513799</v>
      </c>
      <c r="R14" s="72">
        <v>8.3994209232489307</v>
      </c>
      <c r="S14" s="72">
        <v>24.646592163356964</v>
      </c>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row>
    <row r="15" spans="1:88" ht="15.6" customHeight="1" x14ac:dyDescent="0.3">
      <c r="A15" s="147" t="s">
        <v>98</v>
      </c>
      <c r="B15" s="148">
        <v>2020</v>
      </c>
      <c r="C15" s="149" t="s">
        <v>2746</v>
      </c>
      <c r="D15" s="150" t="s">
        <v>2711</v>
      </c>
      <c r="E15" s="151">
        <v>1157.20792392302</v>
      </c>
      <c r="F15" s="152">
        <v>1196.51980192463</v>
      </c>
      <c r="G15" s="153">
        <v>1117.89604592141</v>
      </c>
      <c r="H15" s="154">
        <v>3032</v>
      </c>
      <c r="O15" s="86" t="s">
        <v>94</v>
      </c>
      <c r="P15" s="72">
        <v>4.8975531087716604</v>
      </c>
      <c r="Q15" s="72">
        <v>3.2165365814808999</v>
      </c>
      <c r="R15" s="72">
        <v>4.3264434459539798</v>
      </c>
      <c r="S15" s="72">
        <v>12.44053313620654</v>
      </c>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row>
    <row r="16" spans="1:88" ht="15.6" customHeight="1" x14ac:dyDescent="0.3">
      <c r="A16" s="5" t="s">
        <v>99</v>
      </c>
      <c r="B16" s="134">
        <v>2021</v>
      </c>
      <c r="C16" s="5" t="s">
        <v>2746</v>
      </c>
      <c r="D16" s="5" t="s">
        <v>2711</v>
      </c>
      <c r="E16" s="138">
        <v>1273.7796727289899</v>
      </c>
      <c r="F16" s="135">
        <v>1314.57969663622</v>
      </c>
      <c r="G16" s="135">
        <v>1232.9796488217601</v>
      </c>
      <c r="H16" s="136">
        <v>3341</v>
      </c>
      <c r="O16" s="86" t="s">
        <v>95</v>
      </c>
      <c r="P16" s="72">
        <v>6.1777095366716503</v>
      </c>
      <c r="Q16" s="72">
        <v>15.2868907947524</v>
      </c>
      <c r="R16" s="72">
        <v>10.136347673226201</v>
      </c>
      <c r="S16" s="72">
        <v>31.600948004650252</v>
      </c>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row>
    <row r="17" spans="1:88" ht="15.6" customHeight="1" x14ac:dyDescent="0.3">
      <c r="A17" s="5" t="s">
        <v>100</v>
      </c>
      <c r="B17" s="134">
        <v>2021</v>
      </c>
      <c r="C17" s="5" t="s">
        <v>2746</v>
      </c>
      <c r="D17" s="5" t="s">
        <v>2711</v>
      </c>
      <c r="E17" s="138">
        <v>1146.01059586768</v>
      </c>
      <c r="F17" s="135">
        <v>1187.2545589514</v>
      </c>
      <c r="G17" s="135">
        <v>1104.7666327839599</v>
      </c>
      <c r="H17" s="136">
        <v>2716</v>
      </c>
      <c r="O17" s="86" t="s">
        <v>96</v>
      </c>
      <c r="P17" s="72">
        <v>82.056411875107599</v>
      </c>
      <c r="Q17" s="72">
        <v>139.41662875965801</v>
      </c>
      <c r="R17" s="72">
        <v>106.250849432503</v>
      </c>
      <c r="S17" s="72">
        <v>327.7238900672686</v>
      </c>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row>
    <row r="18" spans="1:88" ht="15.6" customHeight="1" x14ac:dyDescent="0.3">
      <c r="A18" s="120" t="s">
        <v>88</v>
      </c>
      <c r="B18" s="121">
        <v>2021</v>
      </c>
      <c r="C18" s="122" t="s">
        <v>2746</v>
      </c>
      <c r="D18" s="123" t="s">
        <v>2711</v>
      </c>
      <c r="E18" s="124">
        <v>932.11765184479702</v>
      </c>
      <c r="F18" s="125">
        <v>967.85773250466696</v>
      </c>
      <c r="G18" s="126">
        <v>896.377571184928</v>
      </c>
      <c r="H18" s="127">
        <v>2443</v>
      </c>
      <c r="O18" s="86" t="s">
        <v>97</v>
      </c>
      <c r="P18" s="72">
        <v>195.189355975333</v>
      </c>
      <c r="Q18" s="72">
        <v>319.55742434229398</v>
      </c>
      <c r="R18" s="72">
        <v>247.74880751510801</v>
      </c>
      <c r="S18" s="72">
        <v>762.49558783273505</v>
      </c>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row>
    <row r="19" spans="1:88" ht="15.6" customHeight="1" x14ac:dyDescent="0.3">
      <c r="A19" s="5" t="s">
        <v>89</v>
      </c>
      <c r="B19" s="134">
        <v>2021</v>
      </c>
      <c r="C19" s="5" t="s">
        <v>2746</v>
      </c>
      <c r="D19" s="5" t="s">
        <v>2711</v>
      </c>
      <c r="E19" s="138">
        <v>873.58738143338098</v>
      </c>
      <c r="F19" s="135">
        <v>908.79491966741296</v>
      </c>
      <c r="G19" s="135">
        <v>838.37984319934901</v>
      </c>
      <c r="H19" s="136">
        <v>2224</v>
      </c>
      <c r="O19" s="86" t="s">
        <v>98</v>
      </c>
      <c r="P19" s="72">
        <v>183.88638618379201</v>
      </c>
      <c r="Q19" s="72">
        <v>281.422317660197</v>
      </c>
      <c r="R19" s="72">
        <v>224.756564083369</v>
      </c>
      <c r="S19" s="72">
        <v>690.06526792735804</v>
      </c>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row>
    <row r="20" spans="1:88" ht="15.6" customHeight="1" x14ac:dyDescent="0.3">
      <c r="A20" s="5" t="s">
        <v>91</v>
      </c>
      <c r="B20" s="134">
        <v>2021</v>
      </c>
      <c r="C20" s="5" t="s">
        <v>2746</v>
      </c>
      <c r="D20" s="5" t="s">
        <v>2711</v>
      </c>
      <c r="E20" s="138">
        <v>883.23624820642101</v>
      </c>
      <c r="F20" s="135">
        <v>918.06154011854198</v>
      </c>
      <c r="G20" s="135">
        <v>848.41095629430004</v>
      </c>
      <c r="H20" s="136">
        <v>2319</v>
      </c>
      <c r="O20" s="73">
        <v>2021</v>
      </c>
      <c r="P20" s="72">
        <v>1053.2772039120118</v>
      </c>
      <c r="Q20" s="72">
        <v>1585.9741752903817</v>
      </c>
      <c r="R20" s="72">
        <v>1281.3908608459942</v>
      </c>
      <c r="S20" s="72">
        <v>3920.6422400483884</v>
      </c>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row>
    <row r="21" spans="1:88" ht="15.6" customHeight="1" x14ac:dyDescent="0.3">
      <c r="A21" s="5" t="s">
        <v>92</v>
      </c>
      <c r="B21" s="134">
        <v>2021</v>
      </c>
      <c r="C21" s="5" t="s">
        <v>2746</v>
      </c>
      <c r="D21" s="5" t="s">
        <v>2711</v>
      </c>
      <c r="E21" s="138">
        <v>933.37659515279597</v>
      </c>
      <c r="F21" s="135">
        <v>969.62724054651596</v>
      </c>
      <c r="G21" s="135">
        <v>897.12594975907598</v>
      </c>
      <c r="H21" s="136">
        <v>2379</v>
      </c>
      <c r="O21" s="86" t="s">
        <v>99</v>
      </c>
      <c r="P21" s="72">
        <v>333.38480429013902</v>
      </c>
      <c r="Q21" s="72">
        <v>471.657985419959</v>
      </c>
      <c r="R21" s="72">
        <v>392.42639866206002</v>
      </c>
      <c r="S21" s="72">
        <v>1197.469188372158</v>
      </c>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row>
    <row r="22" spans="1:88" ht="15.6" customHeight="1" x14ac:dyDescent="0.3">
      <c r="A22" s="140" t="s">
        <v>93</v>
      </c>
      <c r="B22" s="121">
        <v>2021</v>
      </c>
      <c r="C22" s="122" t="s">
        <v>2746</v>
      </c>
      <c r="D22" s="123" t="s">
        <v>2711</v>
      </c>
      <c r="E22" s="124">
        <v>963.40680205312697</v>
      </c>
      <c r="F22" s="125">
        <v>999.54396945088399</v>
      </c>
      <c r="G22" s="126">
        <v>927.26963465537006</v>
      </c>
      <c r="H22" s="127">
        <v>2541</v>
      </c>
      <c r="O22" s="86" t="s">
        <v>100</v>
      </c>
      <c r="P22" s="72">
        <v>221.91444176028099</v>
      </c>
      <c r="Q22" s="72">
        <v>312.03453770057303</v>
      </c>
      <c r="R22" s="72">
        <v>261.060229622961</v>
      </c>
      <c r="S22" s="72">
        <v>795.00920908381499</v>
      </c>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row>
    <row r="23" spans="1:88" ht="15.6" customHeight="1" x14ac:dyDescent="0.3">
      <c r="A23" s="5" t="s">
        <v>94</v>
      </c>
      <c r="B23" s="134">
        <v>2021</v>
      </c>
      <c r="C23" s="5" t="s">
        <v>2746</v>
      </c>
      <c r="D23" s="5" t="s">
        <v>2711</v>
      </c>
      <c r="E23" s="138">
        <v>926.64930320185204</v>
      </c>
      <c r="F23" s="135">
        <v>962.06152238038499</v>
      </c>
      <c r="G23" s="135">
        <v>891.23708402331897</v>
      </c>
      <c r="H23" s="136">
        <v>2448</v>
      </c>
      <c r="O23" s="86" t="s">
        <v>88</v>
      </c>
      <c r="P23" s="72">
        <v>62.648536241657297</v>
      </c>
      <c r="Q23" s="72">
        <v>81.512247377426903</v>
      </c>
      <c r="R23" s="72">
        <v>70.568687086885902</v>
      </c>
      <c r="S23" s="72">
        <v>214.72947070597013</v>
      </c>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row>
    <row r="24" spans="1:88" ht="15.6" customHeight="1" x14ac:dyDescent="0.3">
      <c r="A24" s="5" t="s">
        <v>95</v>
      </c>
      <c r="B24" s="134">
        <v>2021</v>
      </c>
      <c r="C24" s="5" t="s">
        <v>2746</v>
      </c>
      <c r="D24" s="5" t="s">
        <v>2711</v>
      </c>
      <c r="E24" s="138">
        <v>1057.2667906818299</v>
      </c>
      <c r="F24" s="135">
        <v>1095.5645229240799</v>
      </c>
      <c r="G24" s="135">
        <v>1018.96905843958</v>
      </c>
      <c r="H24" s="136">
        <v>2709</v>
      </c>
      <c r="O24" s="86" t="s">
        <v>89</v>
      </c>
      <c r="P24" s="72">
        <v>17.338905144131601</v>
      </c>
      <c r="Q24" s="72">
        <v>25.0128657106129</v>
      </c>
      <c r="R24" s="72">
        <v>20.628084570522301</v>
      </c>
      <c r="S24" s="72">
        <v>62.979855425266805</v>
      </c>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row>
    <row r="25" spans="1:88" ht="15.6" customHeight="1" x14ac:dyDescent="0.3">
      <c r="A25" s="5" t="s">
        <v>96</v>
      </c>
      <c r="B25" s="134">
        <v>2021</v>
      </c>
      <c r="C25" s="5" t="s">
        <v>2746</v>
      </c>
      <c r="D25" s="5" t="s">
        <v>2711</v>
      </c>
      <c r="E25" s="138">
        <v>1086.5514925125401</v>
      </c>
      <c r="F25" s="135">
        <v>1124.5617220793999</v>
      </c>
      <c r="G25" s="135">
        <v>1048.54126294568</v>
      </c>
      <c r="H25" s="136">
        <v>2888</v>
      </c>
      <c r="O25" s="86" t="s">
        <v>91</v>
      </c>
      <c r="P25" s="72">
        <v>6.3735532494915104</v>
      </c>
      <c r="Q25" s="72">
        <v>5.6129382216769397</v>
      </c>
      <c r="R25" s="72">
        <v>6.0631218397942197</v>
      </c>
      <c r="S25" s="72">
        <v>18.04961331096267</v>
      </c>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row>
    <row r="26" spans="1:88" ht="15.6" customHeight="1" x14ac:dyDescent="0.3">
      <c r="A26" s="140" t="s">
        <v>97</v>
      </c>
      <c r="B26" s="121">
        <v>2021</v>
      </c>
      <c r="C26" s="122" t="s">
        <v>2746</v>
      </c>
      <c r="D26" s="123" t="s">
        <v>2711</v>
      </c>
      <c r="E26" s="124">
        <v>1100.26181650649</v>
      </c>
      <c r="F26" s="125">
        <v>1139.16482871774</v>
      </c>
      <c r="G26" s="126">
        <v>1061.3588042952399</v>
      </c>
      <c r="H26" s="127">
        <v>2822</v>
      </c>
      <c r="O26" s="86" t="s">
        <v>92</v>
      </c>
      <c r="P26" s="72">
        <v>10.570858343251199</v>
      </c>
      <c r="Q26" s="72">
        <v>20.8585554640166</v>
      </c>
      <c r="R26" s="72">
        <v>14.7242291683405</v>
      </c>
      <c r="S26" s="72">
        <v>46.1536429756083</v>
      </c>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row>
    <row r="27" spans="1:88" ht="15.6" customHeight="1" x14ac:dyDescent="0.3">
      <c r="A27" s="140" t="s">
        <v>98</v>
      </c>
      <c r="B27" s="121">
        <v>2021</v>
      </c>
      <c r="C27" s="122" t="s">
        <v>2746</v>
      </c>
      <c r="D27" s="123" t="s">
        <v>2711</v>
      </c>
      <c r="E27" s="124">
        <v>1119.8863942109299</v>
      </c>
      <c r="F27" s="125">
        <v>1158.344149001</v>
      </c>
      <c r="G27" s="126">
        <v>1081.42863942085</v>
      </c>
      <c r="H27" s="127">
        <v>2983</v>
      </c>
      <c r="O27" s="86" t="s">
        <v>93</v>
      </c>
      <c r="P27" s="72">
        <v>30.172177321874798</v>
      </c>
      <c r="Q27" s="72">
        <v>66.128840584648103</v>
      </c>
      <c r="R27" s="72">
        <v>45.179841063710697</v>
      </c>
      <c r="S27" s="72">
        <v>141.48085897023361</v>
      </c>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row>
    <row r="28" spans="1:88" ht="15.6" customHeight="1" x14ac:dyDescent="0.3">
      <c r="A28" s="147" t="s">
        <v>99</v>
      </c>
      <c r="B28" s="148">
        <v>2022</v>
      </c>
      <c r="C28" s="149" t="s">
        <v>2746</v>
      </c>
      <c r="D28" s="150" t="s">
        <v>2711</v>
      </c>
      <c r="E28" s="151">
        <v>1082.70007516495</v>
      </c>
      <c r="F28" s="152">
        <v>1120.45682098516</v>
      </c>
      <c r="G28" s="153">
        <v>1044.94332934473</v>
      </c>
      <c r="H28" s="154">
        <v>2879</v>
      </c>
      <c r="O28" s="86" t="s">
        <v>94</v>
      </c>
      <c r="P28" s="72">
        <v>33.723818576652199</v>
      </c>
      <c r="Q28" s="72">
        <v>61.688869491359497</v>
      </c>
      <c r="R28" s="72">
        <v>45.974657897941</v>
      </c>
      <c r="S28" s="72">
        <v>141.3873459659527</v>
      </c>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row>
    <row r="29" spans="1:88" ht="15.6" customHeight="1" x14ac:dyDescent="0.3">
      <c r="A29" s="5" t="s">
        <v>100</v>
      </c>
      <c r="B29" s="134">
        <v>2022</v>
      </c>
      <c r="C29" s="5" t="s">
        <v>2746</v>
      </c>
      <c r="D29" s="5" t="s">
        <v>2711</v>
      </c>
      <c r="E29" s="138">
        <v>992.76575780853204</v>
      </c>
      <c r="F29" s="135">
        <v>1031.17862385904</v>
      </c>
      <c r="G29" s="135">
        <v>954.35289175802097</v>
      </c>
      <c r="H29" s="136">
        <v>2386</v>
      </c>
      <c r="O29" s="86" t="s">
        <v>95</v>
      </c>
      <c r="P29" s="72">
        <v>99.907570672783706</v>
      </c>
      <c r="Q29" s="72">
        <v>173.06268546099801</v>
      </c>
      <c r="R29" s="72">
        <v>131.05760110953699</v>
      </c>
      <c r="S29" s="72">
        <v>404.02785724331875</v>
      </c>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row>
    <row r="30" spans="1:88" ht="15.6" customHeight="1" x14ac:dyDescent="0.3">
      <c r="A30" s="120" t="s">
        <v>88</v>
      </c>
      <c r="B30" s="121">
        <v>2022</v>
      </c>
      <c r="C30" s="122" t="s">
        <v>2746</v>
      </c>
      <c r="D30" s="123" t="s">
        <v>2711</v>
      </c>
      <c r="E30" s="124">
        <v>1033.8394330819999</v>
      </c>
      <c r="F30" s="125">
        <v>1070.58540733881</v>
      </c>
      <c r="G30" s="126">
        <v>997.09345882518699</v>
      </c>
      <c r="H30" s="127">
        <v>2763</v>
      </c>
      <c r="O30" s="86" t="s">
        <v>96</v>
      </c>
      <c r="P30" s="72">
        <v>96.897350013418006</v>
      </c>
      <c r="Q30" s="72">
        <v>167.75174228153</v>
      </c>
      <c r="R30" s="72">
        <v>127.728611035706</v>
      </c>
      <c r="S30" s="72">
        <v>392.37770333065396</v>
      </c>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row>
    <row r="31" spans="1:88" ht="15.6" customHeight="1" x14ac:dyDescent="0.3">
      <c r="A31" s="5" t="s">
        <v>89</v>
      </c>
      <c r="B31" s="134">
        <v>2022</v>
      </c>
      <c r="C31" s="5" t="s">
        <v>2746</v>
      </c>
      <c r="D31" s="5" t="s">
        <v>2711</v>
      </c>
      <c r="E31" s="138">
        <v>1013.07584815614</v>
      </c>
      <c r="F31" s="135">
        <v>1050.2447057683801</v>
      </c>
      <c r="G31" s="135">
        <v>975.906990543902</v>
      </c>
      <c r="H31" s="136">
        <v>2621</v>
      </c>
      <c r="O31" s="86" t="s">
        <v>97</v>
      </c>
      <c r="P31" s="72">
        <v>81.391851469209598</v>
      </c>
      <c r="Q31" s="72">
        <v>119.572728510441</v>
      </c>
      <c r="R31" s="72">
        <v>97.871792458447104</v>
      </c>
      <c r="S31" s="72">
        <v>298.83637243809767</v>
      </c>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row>
    <row r="32" spans="1:88" ht="15.6" customHeight="1" x14ac:dyDescent="0.3">
      <c r="A32" s="5" t="s">
        <v>91</v>
      </c>
      <c r="B32" s="134">
        <v>2022</v>
      </c>
      <c r="C32" s="5" t="s">
        <v>2746</v>
      </c>
      <c r="D32" s="5" t="s">
        <v>2711</v>
      </c>
      <c r="E32" s="138">
        <v>932.73874427819896</v>
      </c>
      <c r="F32" s="135">
        <v>968.11434963974398</v>
      </c>
      <c r="G32" s="135">
        <v>897.36313891665395</v>
      </c>
      <c r="H32" s="136">
        <v>2488</v>
      </c>
      <c r="O32" s="86" t="s">
        <v>98</v>
      </c>
      <c r="P32" s="72">
        <v>58.953336829122101</v>
      </c>
      <c r="Q32" s="72">
        <v>81.080179067139795</v>
      </c>
      <c r="R32" s="72">
        <v>68.107606330088302</v>
      </c>
      <c r="S32" s="72">
        <v>208.14112222635021</v>
      </c>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row>
    <row r="33" spans="1:88" ht="15.6" customHeight="1" x14ac:dyDescent="0.3">
      <c r="A33" s="5" t="s">
        <v>92</v>
      </c>
      <c r="B33" s="134">
        <v>2022</v>
      </c>
      <c r="C33" s="5" t="s">
        <v>2746</v>
      </c>
      <c r="D33" s="5" t="s">
        <v>2711</v>
      </c>
      <c r="E33" s="138">
        <v>953.40663998562798</v>
      </c>
      <c r="F33" s="135">
        <v>989.70903613033602</v>
      </c>
      <c r="G33" s="135">
        <v>917.10424384091903</v>
      </c>
      <c r="H33" s="136">
        <v>2464</v>
      </c>
      <c r="O33" s="73">
        <v>2022</v>
      </c>
      <c r="P33" s="72">
        <v>706.88284041759073</v>
      </c>
      <c r="Q33" s="72">
        <v>1076.0124743192268</v>
      </c>
      <c r="R33" s="72">
        <v>855.33279886392461</v>
      </c>
      <c r="S33" s="72">
        <v>2638.2281136007418</v>
      </c>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row>
    <row r="34" spans="1:88" ht="15.6" customHeight="1" x14ac:dyDescent="0.3">
      <c r="A34" s="140" t="s">
        <v>93</v>
      </c>
      <c r="B34" s="121">
        <v>2022</v>
      </c>
      <c r="C34" s="122" t="s">
        <v>2746</v>
      </c>
      <c r="D34" s="123" t="s">
        <v>2711</v>
      </c>
      <c r="E34" s="124">
        <v>958.28319369967903</v>
      </c>
      <c r="F34" s="125">
        <v>994.03728028839305</v>
      </c>
      <c r="G34" s="126">
        <v>922.52910711096501</v>
      </c>
      <c r="H34" s="127">
        <v>2566</v>
      </c>
      <c r="O34" s="86" t="s">
        <v>99</v>
      </c>
      <c r="P34" s="72">
        <v>98.662225118507607</v>
      </c>
      <c r="Q34" s="72">
        <v>143.65100072865999</v>
      </c>
      <c r="R34" s="72">
        <v>116.465679911808</v>
      </c>
      <c r="S34" s="72">
        <v>358.77890575897561</v>
      </c>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row>
    <row r="35" spans="1:88" ht="15.6" customHeight="1" x14ac:dyDescent="0.3">
      <c r="A35" s="120" t="s">
        <v>94</v>
      </c>
      <c r="B35" s="121">
        <v>2022</v>
      </c>
      <c r="C35" s="122" t="s">
        <v>2746</v>
      </c>
      <c r="D35" s="123" t="s">
        <v>2711</v>
      </c>
      <c r="E35" s="124">
        <v>913.41978216232599</v>
      </c>
      <c r="F35" s="125">
        <v>948.41001921206396</v>
      </c>
      <c r="G35" s="126">
        <v>878.42954511258802</v>
      </c>
      <c r="H35" s="127">
        <v>2448</v>
      </c>
      <c r="O35" s="86" t="s">
        <v>100</v>
      </c>
      <c r="P35" s="72">
        <v>66.327713325780095</v>
      </c>
      <c r="Q35" s="72">
        <v>102.325255788859</v>
      </c>
      <c r="R35" s="72">
        <v>82.286866869389897</v>
      </c>
      <c r="S35" s="72">
        <v>250.939835984029</v>
      </c>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row>
    <row r="36" spans="1:88" ht="15.6" customHeight="1" x14ac:dyDescent="0.3">
      <c r="A36" s="5" t="s">
        <v>95</v>
      </c>
      <c r="B36" s="134">
        <v>2022</v>
      </c>
      <c r="C36" s="5" t="s">
        <v>2746</v>
      </c>
      <c r="D36" s="5" t="s">
        <v>2711</v>
      </c>
      <c r="E36" s="138">
        <v>947.22739815053103</v>
      </c>
      <c r="F36" s="135">
        <v>983.17947816901903</v>
      </c>
      <c r="G36" s="135">
        <v>911.275318132042</v>
      </c>
      <c r="H36" s="136">
        <v>2473</v>
      </c>
      <c r="O36" s="86" t="s">
        <v>88</v>
      </c>
      <c r="P36" s="72">
        <v>121.36523713630299</v>
      </c>
      <c r="Q36" s="72">
        <v>187.802975565857</v>
      </c>
      <c r="R36" s="72">
        <v>147.81583582308099</v>
      </c>
      <c r="S36" s="72">
        <v>456.98404852524095</v>
      </c>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row>
    <row r="37" spans="1:88" ht="15.6" customHeight="1" x14ac:dyDescent="0.3">
      <c r="A37" s="5" t="s">
        <v>96</v>
      </c>
      <c r="B37" s="134">
        <v>2022</v>
      </c>
      <c r="C37" s="5" t="s">
        <v>2746</v>
      </c>
      <c r="D37" s="5" t="s">
        <v>2711</v>
      </c>
      <c r="E37" s="138">
        <v>1020.38480687654</v>
      </c>
      <c r="F37" s="135">
        <v>1056.9807496247299</v>
      </c>
      <c r="G37" s="135">
        <v>983.788864128348</v>
      </c>
      <c r="H37" s="136">
        <v>2749</v>
      </c>
      <c r="O37" s="86" t="s">
        <v>89</v>
      </c>
      <c r="P37" s="72">
        <v>95.534187362082903</v>
      </c>
      <c r="Q37" s="72">
        <v>137.47411784897801</v>
      </c>
      <c r="R37" s="72">
        <v>112.67769068179101</v>
      </c>
      <c r="S37" s="72">
        <v>345.68599589285191</v>
      </c>
      <c r="T37"/>
      <c r="U37"/>
      <c r="V37"/>
      <c r="W37"/>
      <c r="X37"/>
      <c r="Y37"/>
      <c r="Z37"/>
      <c r="AA37"/>
      <c r="AB37"/>
      <c r="AC37"/>
      <c r="AD37"/>
      <c r="AE37"/>
      <c r="AF37"/>
      <c r="AG37"/>
      <c r="AH37"/>
      <c r="AI37"/>
      <c r="AJ37"/>
      <c r="AK37"/>
      <c r="AL37"/>
      <c r="AM37"/>
      <c r="AN37"/>
      <c r="AO37"/>
      <c r="AP37"/>
      <c r="AQ37"/>
      <c r="AR37"/>
      <c r="AS37"/>
      <c r="AT37"/>
      <c r="AU37"/>
      <c r="AV37"/>
      <c r="AW37"/>
      <c r="AX37"/>
      <c r="AY37"/>
      <c r="AZ37"/>
    </row>
    <row r="38" spans="1:88" ht="15.6" customHeight="1" x14ac:dyDescent="0.3">
      <c r="A38" s="5" t="s">
        <v>97</v>
      </c>
      <c r="B38" s="134">
        <v>2022</v>
      </c>
      <c r="C38" s="5" t="s">
        <v>2746</v>
      </c>
      <c r="D38" s="5" t="s">
        <v>2711</v>
      </c>
      <c r="E38" s="138">
        <v>1047.4273648359999</v>
      </c>
      <c r="F38" s="135">
        <v>1085.1656246468201</v>
      </c>
      <c r="G38" s="135">
        <v>1009.68910502519</v>
      </c>
      <c r="H38" s="136">
        <v>2725</v>
      </c>
      <c r="O38" s="86" t="s">
        <v>91</v>
      </c>
      <c r="P38" s="72">
        <v>35.275370012575998</v>
      </c>
      <c r="Q38" s="72">
        <v>61.670792313326501</v>
      </c>
      <c r="R38" s="72">
        <v>46.421117974502501</v>
      </c>
      <c r="S38" s="72">
        <v>143.36728030040499</v>
      </c>
      <c r="T38"/>
      <c r="U38"/>
      <c r="V38"/>
      <c r="W38"/>
      <c r="X38"/>
      <c r="Y38"/>
      <c r="Z38"/>
      <c r="AA38"/>
      <c r="AB38"/>
      <c r="AC38"/>
      <c r="AD38"/>
      <c r="AE38"/>
      <c r="AF38"/>
      <c r="AG38"/>
      <c r="AH38"/>
      <c r="AI38"/>
      <c r="AJ38"/>
      <c r="AK38"/>
      <c r="AL38"/>
      <c r="AM38"/>
      <c r="AN38"/>
      <c r="AO38"/>
      <c r="AP38"/>
      <c r="AQ38"/>
      <c r="AR38"/>
      <c r="AS38"/>
      <c r="AT38"/>
      <c r="AU38"/>
      <c r="AV38"/>
      <c r="AW38"/>
      <c r="AX38"/>
      <c r="AY38"/>
      <c r="AZ38"/>
    </row>
    <row r="39" spans="1:88" ht="15.6" customHeight="1" x14ac:dyDescent="0.3">
      <c r="A39" s="5" t="s">
        <v>98</v>
      </c>
      <c r="B39" s="134">
        <v>2022</v>
      </c>
      <c r="C39" s="5" t="s">
        <v>2746</v>
      </c>
      <c r="D39" s="5" t="s">
        <v>2711</v>
      </c>
      <c r="E39" s="138">
        <v>1232.05427672113</v>
      </c>
      <c r="F39" s="135">
        <v>1271.3824787777501</v>
      </c>
      <c r="G39" s="135">
        <v>1192.72607466451</v>
      </c>
      <c r="H39" s="136">
        <v>3335</v>
      </c>
      <c r="O39" s="86" t="s">
        <v>92</v>
      </c>
      <c r="P39" s="72">
        <v>38.499695499053999</v>
      </c>
      <c r="Q39" s="72">
        <v>62.632238692334703</v>
      </c>
      <c r="R39" s="72">
        <v>47.902610857920401</v>
      </c>
      <c r="S39" s="72">
        <v>149.03454504930909</v>
      </c>
      <c r="T39"/>
      <c r="U39"/>
      <c r="V39"/>
      <c r="W39"/>
      <c r="X39"/>
      <c r="Y39"/>
      <c r="Z39"/>
      <c r="AA39"/>
      <c r="AB39"/>
      <c r="AC39"/>
      <c r="AD39"/>
      <c r="AE39"/>
      <c r="AF39"/>
      <c r="AG39"/>
      <c r="AH39"/>
      <c r="AI39"/>
      <c r="AJ39"/>
      <c r="AK39"/>
      <c r="AL39"/>
      <c r="AM39"/>
      <c r="AN39"/>
      <c r="AO39"/>
      <c r="AP39"/>
      <c r="AQ39"/>
      <c r="AR39"/>
      <c r="AS39"/>
      <c r="AT39"/>
      <c r="AU39"/>
      <c r="AV39"/>
      <c r="AW39"/>
      <c r="AX39"/>
      <c r="AY39"/>
      <c r="AZ39"/>
    </row>
    <row r="40" spans="1:88" ht="15.6" customHeight="1" x14ac:dyDescent="0.3">
      <c r="A40" s="147" t="s">
        <v>110</v>
      </c>
      <c r="B40" s="148"/>
      <c r="C40" s="149" t="s">
        <v>2746</v>
      </c>
      <c r="D40" s="150" t="s">
        <v>2711</v>
      </c>
      <c r="E40" s="151">
        <v>1025.03189896246</v>
      </c>
      <c r="F40" s="152">
        <v>1031.43905078081</v>
      </c>
      <c r="G40" s="153">
        <v>1018.6247471441</v>
      </c>
      <c r="H40" s="154">
        <v>90528</v>
      </c>
      <c r="O40" s="86" t="s">
        <v>93</v>
      </c>
      <c r="P40" s="72">
        <v>70.589964576191903</v>
      </c>
      <c r="Q40" s="72">
        <v>92.559766460265706</v>
      </c>
      <c r="R40" s="72">
        <v>78.604701457858297</v>
      </c>
      <c r="S40" s="72">
        <v>241.75443249431589</v>
      </c>
      <c r="T40"/>
      <c r="U40"/>
      <c r="V40"/>
      <c r="W40"/>
      <c r="X40"/>
      <c r="Y40"/>
      <c r="Z40"/>
      <c r="AA40"/>
      <c r="AB40"/>
      <c r="AC40"/>
      <c r="AD40"/>
      <c r="AE40"/>
      <c r="AF40"/>
      <c r="AG40"/>
      <c r="AH40"/>
      <c r="AI40"/>
      <c r="AJ40"/>
      <c r="AK40"/>
      <c r="AL40"/>
      <c r="AM40"/>
      <c r="AN40"/>
      <c r="AO40"/>
      <c r="AP40"/>
      <c r="AQ40"/>
      <c r="AR40"/>
      <c r="AS40"/>
      <c r="AT40"/>
      <c r="AU40"/>
      <c r="AV40"/>
      <c r="AW40"/>
      <c r="AX40"/>
      <c r="AY40"/>
      <c r="AZ40"/>
    </row>
    <row r="41" spans="1:88" ht="15.6" customHeight="1" x14ac:dyDescent="0.3">
      <c r="A41" s="120" t="s">
        <v>88</v>
      </c>
      <c r="B41" s="121">
        <v>2020</v>
      </c>
      <c r="C41" s="122" t="s">
        <v>2745</v>
      </c>
      <c r="D41" s="123" t="s">
        <v>2711</v>
      </c>
      <c r="E41" s="124">
        <v>1496.03483144558</v>
      </c>
      <c r="F41" s="125">
        <v>1548.8587973347901</v>
      </c>
      <c r="G41" s="126">
        <v>1443.21086555637</v>
      </c>
      <c r="H41" s="127">
        <v>2856</v>
      </c>
      <c r="O41" s="86" t="s">
        <v>94</v>
      </c>
      <c r="P41" s="72">
        <v>34.355904197229101</v>
      </c>
      <c r="Q41" s="72">
        <v>61.374593387617701</v>
      </c>
      <c r="R41" s="72">
        <v>45.590456115422299</v>
      </c>
      <c r="S41" s="72">
        <v>141.32095370026911</v>
      </c>
      <c r="T41"/>
      <c r="U41"/>
      <c r="V41"/>
      <c r="W41"/>
      <c r="X41"/>
      <c r="Y41"/>
      <c r="Z41"/>
      <c r="AA41"/>
      <c r="AB41"/>
      <c r="AC41"/>
      <c r="AD41"/>
      <c r="AE41"/>
      <c r="AF41"/>
      <c r="AG41"/>
      <c r="AH41"/>
      <c r="AI41"/>
      <c r="AJ41"/>
      <c r="AK41"/>
      <c r="AL41"/>
      <c r="AM41"/>
      <c r="AN41"/>
      <c r="AO41"/>
      <c r="AP41"/>
      <c r="AQ41"/>
      <c r="AR41"/>
      <c r="AS41"/>
      <c r="AT41"/>
      <c r="AU41"/>
      <c r="AV41"/>
      <c r="AW41"/>
      <c r="AX41"/>
      <c r="AY41"/>
      <c r="AZ41"/>
    </row>
    <row r="42" spans="1:88" ht="15.6" customHeight="1" x14ac:dyDescent="0.3">
      <c r="A42" s="5" t="s">
        <v>89</v>
      </c>
      <c r="B42" s="134">
        <v>2020</v>
      </c>
      <c r="C42" s="5" t="s">
        <v>2745</v>
      </c>
      <c r="D42" s="5" t="s">
        <v>2711</v>
      </c>
      <c r="E42" s="138">
        <v>2123.2874630339302</v>
      </c>
      <c r="F42" s="135">
        <v>2184.7808118289699</v>
      </c>
      <c r="G42" s="135">
        <v>2061.79411423888</v>
      </c>
      <c r="H42" s="136">
        <v>3856</v>
      </c>
      <c r="O42" s="86" t="s">
        <v>95</v>
      </c>
      <c r="P42" s="72">
        <v>29.084893313363999</v>
      </c>
      <c r="Q42" s="72">
        <v>49.734243278414297</v>
      </c>
      <c r="R42" s="72">
        <v>37.4134044404489</v>
      </c>
      <c r="S42" s="72">
        <v>116.23254103222719</v>
      </c>
      <c r="T42"/>
      <c r="U42"/>
      <c r="V42"/>
      <c r="W42"/>
      <c r="X42"/>
      <c r="Y42"/>
      <c r="Z42"/>
      <c r="AA42"/>
      <c r="AB42"/>
      <c r="AC42"/>
      <c r="AD42"/>
      <c r="AE42"/>
      <c r="AF42"/>
      <c r="AG42"/>
      <c r="AH42"/>
      <c r="AI42"/>
      <c r="AJ42"/>
      <c r="AK42"/>
      <c r="AL42"/>
      <c r="AM42"/>
      <c r="AN42"/>
      <c r="AO42"/>
      <c r="AP42"/>
      <c r="AQ42"/>
      <c r="AR42"/>
      <c r="AS42"/>
      <c r="AT42"/>
      <c r="AU42"/>
      <c r="AV42"/>
      <c r="AW42"/>
      <c r="AX42"/>
      <c r="AY42"/>
      <c r="AZ42"/>
    </row>
    <row r="43" spans="1:88" ht="15.6" customHeight="1" x14ac:dyDescent="0.3">
      <c r="A43" s="147" t="s">
        <v>91</v>
      </c>
      <c r="B43" s="148">
        <v>2020</v>
      </c>
      <c r="C43" s="149" t="s">
        <v>2745</v>
      </c>
      <c r="D43" s="150" t="s">
        <v>2711</v>
      </c>
      <c r="E43" s="151">
        <v>1521.62126723968</v>
      </c>
      <c r="F43" s="152">
        <v>1574.8178598541899</v>
      </c>
      <c r="G43" s="153">
        <v>1468.4246746251699</v>
      </c>
      <c r="H43" s="154">
        <v>2890</v>
      </c>
      <c r="O43" s="86" t="s">
        <v>96</v>
      </c>
      <c r="P43" s="72">
        <v>35.8445074182684</v>
      </c>
      <c r="Q43" s="72">
        <v>49.493457722307603</v>
      </c>
      <c r="R43" s="72">
        <v>40.979811616250501</v>
      </c>
      <c r="S43" s="72">
        <v>126.3177767568265</v>
      </c>
      <c r="T43"/>
      <c r="U43"/>
      <c r="V43"/>
      <c r="W43"/>
      <c r="X43"/>
      <c r="Y43"/>
      <c r="Z43"/>
      <c r="AA43"/>
      <c r="AB43"/>
      <c r="AC43"/>
      <c r="AD43"/>
      <c r="AE43"/>
      <c r="AF43"/>
      <c r="AG43"/>
      <c r="AH43"/>
      <c r="AI43"/>
      <c r="AJ43"/>
      <c r="AK43"/>
      <c r="AL43"/>
      <c r="AM43"/>
      <c r="AN43"/>
      <c r="AO43"/>
      <c r="AP43"/>
      <c r="AQ43"/>
      <c r="AR43"/>
      <c r="AS43"/>
      <c r="AT43"/>
      <c r="AU43"/>
      <c r="AV43"/>
      <c r="AW43"/>
      <c r="AX43"/>
      <c r="AY43"/>
      <c r="AZ43"/>
    </row>
    <row r="44" spans="1:88" ht="15.6" customHeight="1" x14ac:dyDescent="0.3">
      <c r="A44" s="5" t="s">
        <v>92</v>
      </c>
      <c r="B44" s="134">
        <v>2020</v>
      </c>
      <c r="C44" s="5" t="s">
        <v>2745</v>
      </c>
      <c r="D44" s="5" t="s">
        <v>2711</v>
      </c>
      <c r="E44" s="138">
        <v>1180.9444501548901</v>
      </c>
      <c r="F44" s="135">
        <v>1229.3251013859899</v>
      </c>
      <c r="G44" s="135">
        <v>1132.56379892379</v>
      </c>
      <c r="H44" s="136">
        <v>2216</v>
      </c>
      <c r="O44" s="86" t="s">
        <v>97</v>
      </c>
      <c r="P44" s="72">
        <v>31.4431161577563</v>
      </c>
      <c r="Q44" s="72">
        <v>53.690664071545001</v>
      </c>
      <c r="R44" s="72">
        <v>40.103654984801601</v>
      </c>
      <c r="S44" s="72">
        <v>125.2374352141029</v>
      </c>
      <c r="T44"/>
      <c r="U44"/>
      <c r="V44"/>
      <c r="W44"/>
      <c r="X44"/>
      <c r="Y44"/>
      <c r="Z44"/>
      <c r="AA44"/>
      <c r="AB44"/>
      <c r="AC44"/>
      <c r="AD44"/>
      <c r="AE44"/>
      <c r="AF44"/>
      <c r="AG44"/>
      <c r="AH44"/>
      <c r="AI44"/>
      <c r="AJ44"/>
      <c r="AK44"/>
      <c r="AL44"/>
      <c r="AM44"/>
      <c r="AN44"/>
      <c r="AO44"/>
      <c r="AP44"/>
      <c r="AQ44"/>
      <c r="AR44"/>
      <c r="AS44"/>
      <c r="AT44"/>
      <c r="AU44"/>
      <c r="AV44"/>
      <c r="AW44"/>
      <c r="AX44"/>
      <c r="AY44"/>
      <c r="AZ44"/>
    </row>
    <row r="45" spans="1:88" ht="15.6" customHeight="1" x14ac:dyDescent="0.3">
      <c r="A45" s="147" t="s">
        <v>93</v>
      </c>
      <c r="B45" s="148">
        <v>2020</v>
      </c>
      <c r="C45" s="149" t="s">
        <v>2745</v>
      </c>
      <c r="D45" s="150" t="s">
        <v>2711</v>
      </c>
      <c r="E45" s="151">
        <v>1152.07653089832</v>
      </c>
      <c r="F45" s="152">
        <v>1199.0995613698699</v>
      </c>
      <c r="G45" s="153">
        <v>1105.0535004267699</v>
      </c>
      <c r="H45" s="154">
        <v>2225</v>
      </c>
      <c r="O45" s="86" t="s">
        <v>98</v>
      </c>
      <c r="P45" s="72">
        <v>49.9000263004774</v>
      </c>
      <c r="Q45" s="72">
        <v>73.603368461061393</v>
      </c>
      <c r="R45" s="72">
        <v>59.0709681306504</v>
      </c>
      <c r="S45" s="72">
        <v>182.57436289218919</v>
      </c>
      <c r="T45"/>
      <c r="U45"/>
      <c r="V45"/>
      <c r="W45"/>
      <c r="X45"/>
      <c r="Y45"/>
      <c r="Z45"/>
      <c r="AA45"/>
      <c r="AB45"/>
      <c r="AC45"/>
      <c r="AD45"/>
      <c r="AE45"/>
      <c r="AF45"/>
      <c r="AG45"/>
      <c r="AH45"/>
      <c r="AI45"/>
      <c r="AJ45"/>
      <c r="AK45"/>
      <c r="AL45"/>
      <c r="AM45"/>
      <c r="AN45"/>
      <c r="AO45"/>
      <c r="AP45"/>
      <c r="AQ45"/>
      <c r="AR45"/>
      <c r="AS45"/>
      <c r="AT45"/>
      <c r="AU45"/>
      <c r="AV45"/>
      <c r="AW45"/>
      <c r="AX45"/>
      <c r="AY45"/>
      <c r="AZ45"/>
    </row>
    <row r="46" spans="1:88" ht="15.6" customHeight="1" x14ac:dyDescent="0.3">
      <c r="A46" s="5" t="s">
        <v>94</v>
      </c>
      <c r="B46" s="134">
        <v>2020</v>
      </c>
      <c r="C46" s="5" t="s">
        <v>2745</v>
      </c>
      <c r="D46" s="5" t="s">
        <v>2711</v>
      </c>
      <c r="E46" s="138">
        <v>1160.1921962494901</v>
      </c>
      <c r="F46" s="135">
        <v>1207.2425749228901</v>
      </c>
      <c r="G46" s="135">
        <v>1113.14181757609</v>
      </c>
      <c r="H46" s="136">
        <v>2269</v>
      </c>
      <c r="O46" s="73" t="s">
        <v>2738</v>
      </c>
      <c r="P46" s="72">
        <v>3052.9853968790812</v>
      </c>
      <c r="Q46" s="72">
        <v>4596.0108302195185</v>
      </c>
      <c r="R46" s="72">
        <v>3703.9891015729804</v>
      </c>
      <c r="S46" s="72">
        <v>11352.985328671581</v>
      </c>
      <c r="T46"/>
      <c r="U46"/>
      <c r="V46"/>
      <c r="W46"/>
      <c r="X46"/>
      <c r="Y46"/>
      <c r="Z46"/>
      <c r="AA46"/>
      <c r="AB46"/>
      <c r="AC46"/>
      <c r="AD46"/>
      <c r="AE46"/>
      <c r="AF46"/>
      <c r="AG46"/>
      <c r="AH46"/>
      <c r="AI46"/>
      <c r="AJ46"/>
      <c r="AK46"/>
      <c r="AL46"/>
      <c r="AM46"/>
      <c r="AN46"/>
      <c r="AO46"/>
      <c r="AP46"/>
      <c r="AQ46"/>
      <c r="AR46"/>
      <c r="AS46"/>
      <c r="AT46"/>
      <c r="AU46"/>
      <c r="AV46"/>
      <c r="AW46"/>
      <c r="AX46"/>
      <c r="AY46"/>
      <c r="AZ46"/>
    </row>
    <row r="47" spans="1:88" ht="15.6" customHeight="1" x14ac:dyDescent="0.3">
      <c r="A47" s="5" t="s">
        <v>95</v>
      </c>
      <c r="B47" s="134">
        <v>2020</v>
      </c>
      <c r="C47" s="5" t="s">
        <v>2745</v>
      </c>
      <c r="D47" s="5" t="s">
        <v>2711</v>
      </c>
      <c r="E47" s="138">
        <v>1191.64558046159</v>
      </c>
      <c r="F47" s="135">
        <v>1240.0771540492001</v>
      </c>
      <c r="G47" s="135">
        <v>1143.21400687398</v>
      </c>
      <c r="H47" s="136">
        <v>2232</v>
      </c>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88" ht="15.6" customHeight="1" x14ac:dyDescent="0.3">
      <c r="A48" s="5" t="s">
        <v>96</v>
      </c>
      <c r="B48" s="134">
        <v>2020</v>
      </c>
      <c r="C48" s="5" t="s">
        <v>2745</v>
      </c>
      <c r="D48" s="5" t="s">
        <v>2711</v>
      </c>
      <c r="E48" s="138">
        <v>1360.8171442268099</v>
      </c>
      <c r="F48" s="135">
        <v>1411.2982612461301</v>
      </c>
      <c r="G48" s="135">
        <v>1310.3360272074899</v>
      </c>
      <c r="H48" s="136">
        <v>2629</v>
      </c>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ht="15.6" customHeight="1" x14ac:dyDescent="0.3">
      <c r="A49" s="5" t="s">
        <v>97</v>
      </c>
      <c r="B49" s="134">
        <v>2020</v>
      </c>
      <c r="C49" s="5" t="s">
        <v>2745</v>
      </c>
      <c r="D49" s="5" t="s">
        <v>2711</v>
      </c>
      <c r="E49" s="138">
        <v>1562.5013638211401</v>
      </c>
      <c r="F49" s="135">
        <v>1616.76906777457</v>
      </c>
      <c r="G49" s="135">
        <v>1508.2336598677</v>
      </c>
      <c r="H49" s="136">
        <v>2888</v>
      </c>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ht="15.6" customHeight="1" x14ac:dyDescent="0.3">
      <c r="A50" s="5" t="s">
        <v>98</v>
      </c>
      <c r="B50" s="134">
        <v>2020</v>
      </c>
      <c r="C50" s="5" t="s">
        <v>2745</v>
      </c>
      <c r="D50" s="5" t="s">
        <v>2711</v>
      </c>
      <c r="E50" s="138">
        <v>1581.0711798136001</v>
      </c>
      <c r="F50" s="135">
        <v>1634.7810501266999</v>
      </c>
      <c r="G50" s="135">
        <v>1527.3613095004901</v>
      </c>
      <c r="H50" s="136">
        <v>3061</v>
      </c>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ht="15.6" customHeight="1" x14ac:dyDescent="0.3">
      <c r="A51" s="5" t="s">
        <v>99</v>
      </c>
      <c r="B51" s="134">
        <v>2021</v>
      </c>
      <c r="C51" s="5" t="s">
        <v>2745</v>
      </c>
      <c r="D51" s="5" t="s">
        <v>2711</v>
      </c>
      <c r="E51" s="138">
        <v>1737.5033345433999</v>
      </c>
      <c r="F51" s="135">
        <v>1793.09709306122</v>
      </c>
      <c r="G51" s="135">
        <v>1681.90957602558</v>
      </c>
      <c r="H51" s="136">
        <v>3340</v>
      </c>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ht="15.6" customHeight="1" x14ac:dyDescent="0.3">
      <c r="A52" s="5" t="s">
        <v>100</v>
      </c>
      <c r="B52" s="134">
        <v>2021</v>
      </c>
      <c r="C52" s="5" t="s">
        <v>2745</v>
      </c>
      <c r="D52" s="5" t="s">
        <v>2711</v>
      </c>
      <c r="E52" s="138">
        <v>1550.6784491557801</v>
      </c>
      <c r="F52" s="135">
        <v>1606.5432944499801</v>
      </c>
      <c r="G52" s="135">
        <v>1494.8136038615901</v>
      </c>
      <c r="H52" s="136">
        <v>2721</v>
      </c>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ht="15.6" customHeight="1" x14ac:dyDescent="0.3">
      <c r="A53" s="140" t="s">
        <v>88</v>
      </c>
      <c r="B53" s="134">
        <v>2021</v>
      </c>
      <c r="C53" s="5" t="s">
        <v>2745</v>
      </c>
      <c r="D53" s="5" t="s">
        <v>2711</v>
      </c>
      <c r="E53" s="124">
        <v>1279.586152869</v>
      </c>
      <c r="F53" s="125">
        <v>1328.42322022799</v>
      </c>
      <c r="G53" s="126">
        <v>1230.74908551001</v>
      </c>
      <c r="H53" s="127">
        <v>2497</v>
      </c>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ht="15.6" customHeight="1" x14ac:dyDescent="0.3">
      <c r="A54" s="5" t="s">
        <v>89</v>
      </c>
      <c r="B54" s="134">
        <v>2021</v>
      </c>
      <c r="C54" s="5" t="s">
        <v>2745</v>
      </c>
      <c r="D54" s="5" t="s">
        <v>2711</v>
      </c>
      <c r="E54" s="138">
        <v>1178.53788159543</v>
      </c>
      <c r="F54" s="135">
        <v>1226.32071710321</v>
      </c>
      <c r="G54" s="135">
        <v>1130.75504608765</v>
      </c>
      <c r="H54" s="136">
        <v>2236</v>
      </c>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ht="15.6" customHeight="1" x14ac:dyDescent="0.3">
      <c r="A55" s="5" t="s">
        <v>91</v>
      </c>
      <c r="B55" s="134">
        <v>2021</v>
      </c>
      <c r="C55" s="5" t="s">
        <v>2745</v>
      </c>
      <c r="D55" s="5" t="s">
        <v>2711</v>
      </c>
      <c r="E55" s="138">
        <v>1212.40383869627</v>
      </c>
      <c r="F55" s="135">
        <v>1259.8869759715301</v>
      </c>
      <c r="G55" s="135">
        <v>1164.9207014210201</v>
      </c>
      <c r="H55" s="136">
        <v>2401</v>
      </c>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ht="15.6" customHeight="1" x14ac:dyDescent="0.3">
      <c r="A56" s="5" t="s">
        <v>92</v>
      </c>
      <c r="B56" s="134">
        <v>2021</v>
      </c>
      <c r="C56" s="5" t="s">
        <v>2745</v>
      </c>
      <c r="D56" s="5" t="s">
        <v>2711</v>
      </c>
      <c r="E56" s="138">
        <v>1193.1679955017501</v>
      </c>
      <c r="F56" s="135">
        <v>1241.0776516620699</v>
      </c>
      <c r="G56" s="135">
        <v>1145.25833934143</v>
      </c>
      <c r="H56" s="136">
        <v>2288</v>
      </c>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5.6" customHeight="1" x14ac:dyDescent="0.3">
      <c r="A57" s="147" t="s">
        <v>93</v>
      </c>
      <c r="B57" s="148">
        <v>2021</v>
      </c>
      <c r="C57" s="149" t="s">
        <v>2745</v>
      </c>
      <c r="D57" s="150" t="s">
        <v>2711</v>
      </c>
      <c r="E57" s="151">
        <v>1243.13230681252</v>
      </c>
      <c r="F57" s="152">
        <v>1291.11320829991</v>
      </c>
      <c r="G57" s="153">
        <v>1195.1514053251401</v>
      </c>
      <c r="H57" s="154">
        <v>2445</v>
      </c>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row>
    <row r="58" spans="1:52" ht="15.6" customHeight="1" x14ac:dyDescent="0.3">
      <c r="A58" s="5" t="s">
        <v>94</v>
      </c>
      <c r="B58" s="134">
        <v>2021</v>
      </c>
      <c r="C58" s="5" t="s">
        <v>2745</v>
      </c>
      <c r="D58" s="5" t="s">
        <v>2711</v>
      </c>
      <c r="E58" s="138">
        <v>1278.50127261127</v>
      </c>
      <c r="F58" s="135">
        <v>1326.9986818878599</v>
      </c>
      <c r="G58" s="135">
        <v>1230.0038633346801</v>
      </c>
      <c r="H58" s="136">
        <v>2525</v>
      </c>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row>
    <row r="59" spans="1:52" ht="15.6" customHeight="1" x14ac:dyDescent="0.3">
      <c r="A59" s="5" t="s">
        <v>95</v>
      </c>
      <c r="B59" s="134">
        <v>2021</v>
      </c>
      <c r="C59" s="5" t="s">
        <v>2745</v>
      </c>
      <c r="D59" s="5" t="s">
        <v>2711</v>
      </c>
      <c r="E59" s="138">
        <v>1384.4455813990701</v>
      </c>
      <c r="F59" s="135">
        <v>1435.42670541953</v>
      </c>
      <c r="G59" s="135">
        <v>1333.4644573785999</v>
      </c>
      <c r="H59" s="136">
        <v>2665</v>
      </c>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row>
    <row r="60" spans="1:52" ht="15.6" customHeight="1" x14ac:dyDescent="0.3">
      <c r="A60" s="5" t="s">
        <v>96</v>
      </c>
      <c r="B60" s="134">
        <v>2021</v>
      </c>
      <c r="C60" s="5" t="s">
        <v>2745</v>
      </c>
      <c r="D60" s="5" t="s">
        <v>2711</v>
      </c>
      <c r="E60" s="138">
        <v>1507.4656046054399</v>
      </c>
      <c r="F60" s="135">
        <v>1559.4861447799999</v>
      </c>
      <c r="G60" s="135">
        <v>1455.4450644308899</v>
      </c>
      <c r="H60" s="136">
        <v>2989</v>
      </c>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row>
    <row r="61" spans="1:52" ht="15.6" customHeight="1" x14ac:dyDescent="0.3">
      <c r="A61" s="5" t="s">
        <v>97</v>
      </c>
      <c r="B61" s="134">
        <v>2021</v>
      </c>
      <c r="C61" s="5" t="s">
        <v>2745</v>
      </c>
      <c r="D61" s="5" t="s">
        <v>2711</v>
      </c>
      <c r="E61" s="138">
        <v>1410.08844320559</v>
      </c>
      <c r="F61" s="135">
        <v>1461.4139715753299</v>
      </c>
      <c r="G61" s="135">
        <v>1358.7629148358401</v>
      </c>
      <c r="H61" s="136">
        <v>2713</v>
      </c>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row>
    <row r="62" spans="1:52" ht="15.6" customHeight="1" x14ac:dyDescent="0.3">
      <c r="A62" s="5" t="s">
        <v>98</v>
      </c>
      <c r="B62" s="134">
        <v>2021</v>
      </c>
      <c r="C62" s="5" t="s">
        <v>2745</v>
      </c>
      <c r="D62" s="5" t="s">
        <v>2711</v>
      </c>
      <c r="E62" s="138">
        <v>1497.6660884999901</v>
      </c>
      <c r="F62" s="135">
        <v>1549.3270313451401</v>
      </c>
      <c r="G62" s="135">
        <v>1446.0051456548399</v>
      </c>
      <c r="H62" s="136">
        <v>2948</v>
      </c>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row>
    <row r="63" spans="1:52" ht="15.6" customHeight="1" x14ac:dyDescent="0.3">
      <c r="A63" s="5" t="s">
        <v>99</v>
      </c>
      <c r="B63" s="134">
        <v>2022</v>
      </c>
      <c r="C63" s="5" t="s">
        <v>2745</v>
      </c>
      <c r="D63" s="5" t="s">
        <v>2711</v>
      </c>
      <c r="E63" s="138">
        <v>1416.49438805666</v>
      </c>
      <c r="F63" s="135">
        <v>1466.9678378445999</v>
      </c>
      <c r="G63" s="135">
        <v>1366.0209382687101</v>
      </c>
      <c r="H63" s="136">
        <v>2812</v>
      </c>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row>
    <row r="64" spans="1:52" ht="15.6" customHeight="1" x14ac:dyDescent="0.3">
      <c r="A64" s="5" t="s">
        <v>100</v>
      </c>
      <c r="B64" s="134">
        <v>2022</v>
      </c>
      <c r="C64" s="5" t="s">
        <v>2745</v>
      </c>
      <c r="D64" s="5" t="s">
        <v>2711</v>
      </c>
      <c r="E64" s="138">
        <v>1319.3901947736899</v>
      </c>
      <c r="F64" s="135">
        <v>1370.7147864677399</v>
      </c>
      <c r="G64" s="135">
        <v>1268.0656030796499</v>
      </c>
      <c r="H64" s="136">
        <v>2381</v>
      </c>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row>
    <row r="65" spans="1:52" ht="15.6" customHeight="1" x14ac:dyDescent="0.3">
      <c r="A65" s="5" t="s">
        <v>88</v>
      </c>
      <c r="B65" s="134">
        <v>2022</v>
      </c>
      <c r="C65" s="5" t="s">
        <v>2745</v>
      </c>
      <c r="D65" s="5" t="s">
        <v>2711</v>
      </c>
      <c r="E65" s="138">
        <v>1417.16994026264</v>
      </c>
      <c r="F65" s="135">
        <v>1467.4802253411999</v>
      </c>
      <c r="G65" s="135">
        <v>1366.8596551840899</v>
      </c>
      <c r="H65" s="136">
        <v>2801</v>
      </c>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row>
    <row r="66" spans="1:52" ht="15.6" customHeight="1" x14ac:dyDescent="0.3">
      <c r="A66" s="120" t="s">
        <v>89</v>
      </c>
      <c r="B66" s="121">
        <v>2022</v>
      </c>
      <c r="C66" s="122" t="s">
        <v>2745</v>
      </c>
      <c r="D66" s="123" t="s">
        <v>2711</v>
      </c>
      <c r="E66" s="124">
        <v>1329.9108282168099</v>
      </c>
      <c r="F66" s="125">
        <v>1379.60076600869</v>
      </c>
      <c r="G66" s="126">
        <v>1280.2208904249401</v>
      </c>
      <c r="H66" s="127">
        <v>2567</v>
      </c>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1:52" ht="15.6" customHeight="1" x14ac:dyDescent="0.3">
      <c r="A67" s="5" t="s">
        <v>91</v>
      </c>
      <c r="B67" s="134">
        <v>2022</v>
      </c>
      <c r="C67" s="5" t="s">
        <v>2745</v>
      </c>
      <c r="D67" s="5" t="s">
        <v>2711</v>
      </c>
      <c r="E67" s="138">
        <v>1235.98779450949</v>
      </c>
      <c r="F67" s="135">
        <v>1283.2781480516901</v>
      </c>
      <c r="G67" s="135">
        <v>1188.69744096729</v>
      </c>
      <c r="H67" s="136">
        <v>2484</v>
      </c>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1:52" ht="15.6" customHeight="1" x14ac:dyDescent="0.3">
      <c r="A68" s="5" t="s">
        <v>92</v>
      </c>
      <c r="B68" s="134">
        <v>2022</v>
      </c>
      <c r="C68" s="5" t="s">
        <v>2745</v>
      </c>
      <c r="D68" s="5" t="s">
        <v>2711</v>
      </c>
      <c r="E68" s="138">
        <v>1241.58633519515</v>
      </c>
      <c r="F68" s="135">
        <v>1289.6701013387601</v>
      </c>
      <c r="G68" s="135">
        <v>1193.5025690515399</v>
      </c>
      <c r="H68" s="136">
        <v>2414</v>
      </c>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1:52" ht="15.6" customHeight="1" x14ac:dyDescent="0.3">
      <c r="A69" s="5" t="s">
        <v>93</v>
      </c>
      <c r="B69" s="134">
        <v>2022</v>
      </c>
      <c r="C69" s="5" t="s">
        <v>2745</v>
      </c>
      <c r="D69" s="5" t="s">
        <v>2711</v>
      </c>
      <c r="E69" s="138">
        <v>1224.63978644946</v>
      </c>
      <c r="F69" s="135">
        <v>1271.5941666475101</v>
      </c>
      <c r="G69" s="135">
        <v>1177.6854062514101</v>
      </c>
      <c r="H69" s="136">
        <v>2462</v>
      </c>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1:52" ht="15.6" customHeight="1" x14ac:dyDescent="0.3">
      <c r="A70" s="5" t="s">
        <v>94</v>
      </c>
      <c r="B70" s="134">
        <v>2022</v>
      </c>
      <c r="C70" s="5" t="s">
        <v>2745</v>
      </c>
      <c r="D70" s="5" t="s">
        <v>2711</v>
      </c>
      <c r="E70" s="138">
        <v>1220.0234514782101</v>
      </c>
      <c r="F70" s="135">
        <v>1266.8914832642599</v>
      </c>
      <c r="G70" s="135">
        <v>1173.15541969216</v>
      </c>
      <c r="H70" s="136">
        <v>2465</v>
      </c>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1:52" ht="15.6" customHeight="1" x14ac:dyDescent="0.3">
      <c r="A71" s="140" t="s">
        <v>95</v>
      </c>
      <c r="B71" s="121">
        <v>2022</v>
      </c>
      <c r="C71" s="122" t="s">
        <v>2745</v>
      </c>
      <c r="D71" s="123" t="s">
        <v>2711</v>
      </c>
      <c r="E71" s="124">
        <v>1274.9155450410101</v>
      </c>
      <c r="F71" s="125">
        <v>1323.42074178908</v>
      </c>
      <c r="G71" s="126">
        <v>1226.4103482929299</v>
      </c>
      <c r="H71" s="127">
        <v>2488</v>
      </c>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1:52" ht="15.6" customHeight="1" x14ac:dyDescent="0.3">
      <c r="A72" s="5" t="s">
        <v>96</v>
      </c>
      <c r="B72" s="134">
        <v>2022</v>
      </c>
      <c r="C72" s="5" t="s">
        <v>2745</v>
      </c>
      <c r="D72" s="5" t="s">
        <v>2711</v>
      </c>
      <c r="E72" s="138">
        <v>1364.7799097489601</v>
      </c>
      <c r="F72" s="135">
        <v>1413.90025073786</v>
      </c>
      <c r="G72" s="135">
        <v>1315.65956876006</v>
      </c>
      <c r="H72" s="136">
        <v>2758</v>
      </c>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1:52" ht="15.6" customHeight="1" x14ac:dyDescent="0.3">
      <c r="A73" s="140" t="s">
        <v>97</v>
      </c>
      <c r="B73" s="121">
        <v>2022</v>
      </c>
      <c r="C73" s="122" t="s">
        <v>2745</v>
      </c>
      <c r="D73" s="123" t="s">
        <v>2711</v>
      </c>
      <c r="E73" s="124">
        <v>1390.6405034414199</v>
      </c>
      <c r="F73" s="125">
        <v>1440.9568197204601</v>
      </c>
      <c r="G73" s="126">
        <v>1340.32418716238</v>
      </c>
      <c r="H73" s="127">
        <v>2724</v>
      </c>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1:52" ht="15.6" customHeight="1" x14ac:dyDescent="0.3">
      <c r="A74" s="147" t="s">
        <v>98</v>
      </c>
      <c r="B74" s="148">
        <v>2022</v>
      </c>
      <c r="C74" s="149" t="s">
        <v>2745</v>
      </c>
      <c r="D74" s="150" t="s">
        <v>2711</v>
      </c>
      <c r="E74" s="151">
        <v>1525.52380355987</v>
      </c>
      <c r="F74" s="152">
        <v>1576.8065476475999</v>
      </c>
      <c r="G74" s="153">
        <v>1474.24105947213</v>
      </c>
      <c r="H74" s="154">
        <v>3066</v>
      </c>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1:52" ht="15.6" customHeight="1" x14ac:dyDescent="0.3">
      <c r="A75" s="147" t="s">
        <v>110</v>
      </c>
      <c r="B75" s="148"/>
      <c r="C75" s="149" t="s">
        <v>2745</v>
      </c>
      <c r="D75" s="150" t="s">
        <v>2711</v>
      </c>
      <c r="E75" s="151">
        <v>1374.1620572218201</v>
      </c>
      <c r="F75" s="152">
        <v>1382.8252481976201</v>
      </c>
      <c r="G75" s="153">
        <v>1365.49886624602</v>
      </c>
      <c r="H75" s="154">
        <v>90312</v>
      </c>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1:52" ht="15.6" customHeight="1" x14ac:dyDescent="0.3">
      <c r="A76" s="5" t="s">
        <v>88</v>
      </c>
      <c r="B76" s="134">
        <v>2020</v>
      </c>
      <c r="C76" s="5" t="s">
        <v>2744</v>
      </c>
      <c r="D76" s="5" t="s">
        <v>2711</v>
      </c>
      <c r="E76" s="138">
        <v>1260.2142053758701</v>
      </c>
      <c r="F76" s="135">
        <v>1291.5726771627101</v>
      </c>
      <c r="G76" s="135">
        <v>1228.85573358903</v>
      </c>
      <c r="H76" s="136">
        <v>5649</v>
      </c>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1:52" ht="15.6" customHeight="1" x14ac:dyDescent="0.3">
      <c r="A77" s="5" t="s">
        <v>89</v>
      </c>
      <c r="B77" s="134">
        <v>2020</v>
      </c>
      <c r="C77" s="5" t="s">
        <v>2744</v>
      </c>
      <c r="D77" s="5" t="s">
        <v>2711</v>
      </c>
      <c r="E77" s="138">
        <v>1786.5917590665599</v>
      </c>
      <c r="F77" s="135">
        <v>1823.1076055471001</v>
      </c>
      <c r="G77" s="135">
        <v>1750.07591258602</v>
      </c>
      <c r="H77" s="136">
        <v>7691</v>
      </c>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1:52" ht="15.6" customHeight="1" x14ac:dyDescent="0.3">
      <c r="A78" s="5" t="s">
        <v>91</v>
      </c>
      <c r="B78" s="134">
        <v>2020</v>
      </c>
      <c r="C78" s="5" t="s">
        <v>2744</v>
      </c>
      <c r="D78" s="5" t="s">
        <v>2711</v>
      </c>
      <c r="E78" s="138">
        <v>1297.6506793175299</v>
      </c>
      <c r="F78" s="135">
        <v>1329.3106186943</v>
      </c>
      <c r="G78" s="135">
        <v>1265.99073994075</v>
      </c>
      <c r="H78" s="136">
        <v>5781</v>
      </c>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1:52" ht="15.6" customHeight="1" x14ac:dyDescent="0.3">
      <c r="A79" s="5" t="s">
        <v>92</v>
      </c>
      <c r="B79" s="134">
        <v>2020</v>
      </c>
      <c r="C79" s="5" t="s">
        <v>2744</v>
      </c>
      <c r="D79" s="5" t="s">
        <v>2711</v>
      </c>
      <c r="E79" s="138">
        <v>1026.4365967575</v>
      </c>
      <c r="F79" s="135">
        <v>1055.5784224803199</v>
      </c>
      <c r="G79" s="135">
        <v>997.29477103469003</v>
      </c>
      <c r="H79" s="136">
        <v>4443</v>
      </c>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1:52" ht="15.6" customHeight="1" x14ac:dyDescent="0.3">
      <c r="A80" s="5" t="s">
        <v>93</v>
      </c>
      <c r="B80" s="134">
        <v>2020</v>
      </c>
      <c r="C80" s="5" t="s">
        <v>2744</v>
      </c>
      <c r="D80" s="5" t="s">
        <v>2711</v>
      </c>
      <c r="E80" s="138">
        <v>1001.3579700584201</v>
      </c>
      <c r="F80" s="135">
        <v>1029.6675440491999</v>
      </c>
      <c r="G80" s="135">
        <v>973.04839606764904</v>
      </c>
      <c r="H80" s="136">
        <v>4501</v>
      </c>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1:52" ht="15.6" customHeight="1" x14ac:dyDescent="0.3">
      <c r="A81" s="5" t="s">
        <v>94</v>
      </c>
      <c r="B81" s="134">
        <v>2020</v>
      </c>
      <c r="C81" s="5" t="s">
        <v>2744</v>
      </c>
      <c r="D81" s="5" t="s">
        <v>2711</v>
      </c>
      <c r="E81" s="138">
        <v>980.94573585778903</v>
      </c>
      <c r="F81" s="135">
        <v>1009.01911084426</v>
      </c>
      <c r="G81" s="135">
        <v>952.87236087131396</v>
      </c>
      <c r="H81" s="136">
        <v>4426</v>
      </c>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1:52" ht="15.6" customHeight="1" x14ac:dyDescent="0.3">
      <c r="A82" s="5" t="s">
        <v>95</v>
      </c>
      <c r="B82" s="134">
        <v>2020</v>
      </c>
      <c r="C82" s="5" t="s">
        <v>2744</v>
      </c>
      <c r="D82" s="5" t="s">
        <v>2711</v>
      </c>
      <c r="E82" s="138">
        <v>1030.1791638361599</v>
      </c>
      <c r="F82" s="135">
        <v>1059.2559584862399</v>
      </c>
      <c r="G82" s="135">
        <v>1001.10236918608</v>
      </c>
      <c r="H82" s="136">
        <v>4486</v>
      </c>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1:52" ht="15.6" customHeight="1" x14ac:dyDescent="0.3">
      <c r="A83" s="5" t="s">
        <v>96</v>
      </c>
      <c r="B83" s="134">
        <v>2020</v>
      </c>
      <c r="C83" s="5" t="s">
        <v>2744</v>
      </c>
      <c r="D83" s="5" t="s">
        <v>2711</v>
      </c>
      <c r="E83" s="138">
        <v>1155.13251140086</v>
      </c>
      <c r="F83" s="135">
        <v>1185.2324536548899</v>
      </c>
      <c r="G83" s="135">
        <v>1125.0325691468299</v>
      </c>
      <c r="H83" s="136">
        <v>5208</v>
      </c>
    </row>
    <row r="84" spans="1:52" ht="15.6" customHeight="1" x14ac:dyDescent="0.3">
      <c r="A84" s="5" t="s">
        <v>97</v>
      </c>
      <c r="B84" s="134">
        <v>2020</v>
      </c>
      <c r="C84" s="5" t="s">
        <v>2744</v>
      </c>
      <c r="D84" s="5" t="s">
        <v>2711</v>
      </c>
      <c r="E84" s="138">
        <v>1298.95481148624</v>
      </c>
      <c r="F84" s="135">
        <v>1331.0266759046999</v>
      </c>
      <c r="G84" s="135">
        <v>1266.8829470677799</v>
      </c>
      <c r="H84" s="136">
        <v>5662</v>
      </c>
    </row>
    <row r="85" spans="1:52" ht="15.6" customHeight="1" x14ac:dyDescent="0.3">
      <c r="A85" s="147" t="s">
        <v>98</v>
      </c>
      <c r="B85" s="148">
        <v>2020</v>
      </c>
      <c r="C85" s="149" t="s">
        <v>2744</v>
      </c>
      <c r="D85" s="150" t="s">
        <v>2711</v>
      </c>
      <c r="E85" s="151">
        <v>1346.3096485369299</v>
      </c>
      <c r="F85" s="152">
        <v>1378.44542066801</v>
      </c>
      <c r="G85" s="153">
        <v>1314.17387640586</v>
      </c>
      <c r="H85" s="154">
        <v>6093</v>
      </c>
    </row>
    <row r="86" spans="1:52" ht="15.6" customHeight="1" x14ac:dyDescent="0.3">
      <c r="A86" s="5" t="s">
        <v>99</v>
      </c>
      <c r="B86" s="134">
        <v>2021</v>
      </c>
      <c r="C86" s="5" t="s">
        <v>2744</v>
      </c>
      <c r="D86" s="5" t="s">
        <v>2711</v>
      </c>
      <c r="E86" s="138">
        <v>1477.4282808837199</v>
      </c>
      <c r="F86" s="135">
        <v>1510.69265425963</v>
      </c>
      <c r="G86" s="135">
        <v>1444.1639075078101</v>
      </c>
      <c r="H86" s="136">
        <v>6681</v>
      </c>
    </row>
    <row r="87" spans="1:52" ht="15.6" customHeight="1" x14ac:dyDescent="0.3">
      <c r="A87" s="147" t="s">
        <v>100</v>
      </c>
      <c r="B87" s="148">
        <v>2021</v>
      </c>
      <c r="C87" s="149" t="s">
        <v>2744</v>
      </c>
      <c r="D87" s="150" t="s">
        <v>2711</v>
      </c>
      <c r="E87" s="151">
        <v>1324.3958257972799</v>
      </c>
      <c r="F87" s="152">
        <v>1357.90823596467</v>
      </c>
      <c r="G87" s="153">
        <v>1290.8834156298999</v>
      </c>
      <c r="H87" s="154">
        <v>5437</v>
      </c>
    </row>
    <row r="88" spans="1:52" ht="15.6" customHeight="1" x14ac:dyDescent="0.3">
      <c r="A88" s="5" t="s">
        <v>88</v>
      </c>
      <c r="B88" s="134">
        <v>2021</v>
      </c>
      <c r="C88" s="5" t="s">
        <v>2744</v>
      </c>
      <c r="D88" s="5" t="s">
        <v>2711</v>
      </c>
      <c r="E88" s="138">
        <v>1085.9233865581</v>
      </c>
      <c r="F88" s="135">
        <v>1115.09494637034</v>
      </c>
      <c r="G88" s="135">
        <v>1056.7518267458599</v>
      </c>
      <c r="H88" s="136">
        <v>4940</v>
      </c>
    </row>
    <row r="89" spans="1:52" ht="15.6" customHeight="1" x14ac:dyDescent="0.3">
      <c r="A89" s="5" t="s">
        <v>89</v>
      </c>
      <c r="B89" s="134">
        <v>2021</v>
      </c>
      <c r="C89" s="5" t="s">
        <v>2744</v>
      </c>
      <c r="D89" s="5" t="s">
        <v>2711</v>
      </c>
      <c r="E89" s="138">
        <v>1009.97757348534</v>
      </c>
      <c r="F89" s="135">
        <v>1038.6343148832</v>
      </c>
      <c r="G89" s="135">
        <v>981.32083208747395</v>
      </c>
      <c r="H89" s="136">
        <v>4460</v>
      </c>
    </row>
    <row r="90" spans="1:52" ht="15.6" customHeight="1" x14ac:dyDescent="0.3">
      <c r="A90" s="5" t="s">
        <v>91</v>
      </c>
      <c r="B90" s="134">
        <v>2021</v>
      </c>
      <c r="C90" s="5" t="s">
        <v>2744</v>
      </c>
      <c r="D90" s="5" t="s">
        <v>2711</v>
      </c>
      <c r="E90" s="138">
        <v>1031.9701817371699</v>
      </c>
      <c r="F90" s="135">
        <v>1060.42973982745</v>
      </c>
      <c r="G90" s="135">
        <v>1003.5106236468999</v>
      </c>
      <c r="H90" s="136">
        <v>4720</v>
      </c>
    </row>
    <row r="91" spans="1:52" ht="15.6" customHeight="1" x14ac:dyDescent="0.3">
      <c r="A91" s="5" t="s">
        <v>92</v>
      </c>
      <c r="B91" s="134">
        <v>2021</v>
      </c>
      <c r="C91" s="5" t="s">
        <v>2744</v>
      </c>
      <c r="D91" s="5" t="s">
        <v>2711</v>
      </c>
      <c r="E91" s="138">
        <v>1053.6869018879499</v>
      </c>
      <c r="F91" s="135">
        <v>1082.8677674268199</v>
      </c>
      <c r="G91" s="135">
        <v>1024.50603634908</v>
      </c>
      <c r="H91" s="136">
        <v>4667</v>
      </c>
    </row>
    <row r="92" spans="1:52" ht="15.6" customHeight="1" x14ac:dyDescent="0.3">
      <c r="A92" s="5" t="s">
        <v>93</v>
      </c>
      <c r="B92" s="134">
        <v>2021</v>
      </c>
      <c r="C92" s="5" t="s">
        <v>2744</v>
      </c>
      <c r="D92" s="5" t="s">
        <v>2711</v>
      </c>
      <c r="E92" s="138">
        <v>1089.6804563181399</v>
      </c>
      <c r="F92" s="135">
        <v>1118.77092373396</v>
      </c>
      <c r="G92" s="135">
        <v>1060.5899889023301</v>
      </c>
      <c r="H92" s="136">
        <v>4986</v>
      </c>
    </row>
    <row r="93" spans="1:52" ht="15.6" customHeight="1" x14ac:dyDescent="0.3">
      <c r="A93" s="5" t="s">
        <v>94</v>
      </c>
      <c r="B93" s="134">
        <v>2021</v>
      </c>
      <c r="C93" s="5" t="s">
        <v>2744</v>
      </c>
      <c r="D93" s="5" t="s">
        <v>2711</v>
      </c>
      <c r="E93" s="138">
        <v>1084.52388253909</v>
      </c>
      <c r="F93" s="135">
        <v>1113.51798835356</v>
      </c>
      <c r="G93" s="135">
        <v>1055.52977672462</v>
      </c>
      <c r="H93" s="136">
        <v>4973</v>
      </c>
    </row>
    <row r="94" spans="1:52" ht="15.6" customHeight="1" x14ac:dyDescent="0.3">
      <c r="A94" s="5" t="s">
        <v>95</v>
      </c>
      <c r="B94" s="134">
        <v>2021</v>
      </c>
      <c r="C94" s="5" t="s">
        <v>2744</v>
      </c>
      <c r="D94" s="5" t="s">
        <v>2711</v>
      </c>
      <c r="E94" s="138">
        <v>1205.8651998750099</v>
      </c>
      <c r="F94" s="135">
        <v>1236.78719551583</v>
      </c>
      <c r="G94" s="135">
        <v>1174.94320423419</v>
      </c>
      <c r="H94" s="136">
        <v>5374</v>
      </c>
    </row>
    <row r="95" spans="1:52" ht="15.6" customHeight="1" x14ac:dyDescent="0.3">
      <c r="A95" s="147" t="s">
        <v>96</v>
      </c>
      <c r="B95" s="148">
        <v>2021</v>
      </c>
      <c r="C95" s="149" t="s">
        <v>2744</v>
      </c>
      <c r="D95" s="150" t="s">
        <v>2711</v>
      </c>
      <c r="E95" s="151">
        <v>1274.80167635568</v>
      </c>
      <c r="F95" s="152">
        <v>1305.9351955944901</v>
      </c>
      <c r="G95" s="153">
        <v>1243.6681571168699</v>
      </c>
      <c r="H95" s="154">
        <v>5877</v>
      </c>
    </row>
    <row r="96" spans="1:52" ht="15.6" customHeight="1" x14ac:dyDescent="0.3">
      <c r="A96" s="5" t="s">
        <v>97</v>
      </c>
      <c r="B96" s="134">
        <v>2021</v>
      </c>
      <c r="C96" s="5" t="s">
        <v>2744</v>
      </c>
      <c r="D96" s="5" t="s">
        <v>2711</v>
      </c>
      <c r="E96" s="138">
        <v>1241.58945094612</v>
      </c>
      <c r="F96" s="135">
        <v>1272.85725797129</v>
      </c>
      <c r="G96" s="135">
        <v>1210.32164392095</v>
      </c>
      <c r="H96" s="136">
        <v>5535</v>
      </c>
    </row>
    <row r="97" spans="1:8" ht="15.6" customHeight="1" x14ac:dyDescent="0.3">
      <c r="A97" s="5" t="s">
        <v>98</v>
      </c>
      <c r="B97" s="134">
        <v>2021</v>
      </c>
      <c r="C97" s="5" t="s">
        <v>2744</v>
      </c>
      <c r="D97" s="5" t="s">
        <v>2711</v>
      </c>
      <c r="E97" s="138">
        <v>1285.3507482203399</v>
      </c>
      <c r="F97" s="135">
        <v>1316.4668468945899</v>
      </c>
      <c r="G97" s="135">
        <v>1254.2346495460799</v>
      </c>
      <c r="H97" s="136">
        <v>5931</v>
      </c>
    </row>
    <row r="98" spans="1:8" ht="15.6" customHeight="1" x14ac:dyDescent="0.3">
      <c r="A98" s="5" t="s">
        <v>99</v>
      </c>
      <c r="B98" s="134">
        <v>2022</v>
      </c>
      <c r="C98" s="5" t="s">
        <v>2744</v>
      </c>
      <c r="D98" s="5" t="s">
        <v>2711</v>
      </c>
      <c r="E98" s="138">
        <v>1235.2215178757001</v>
      </c>
      <c r="F98" s="135">
        <v>1265.7898762672</v>
      </c>
      <c r="G98" s="135">
        <v>1204.6531594841999</v>
      </c>
      <c r="H98" s="136">
        <v>5691</v>
      </c>
    </row>
    <row r="99" spans="1:8" ht="15.6" customHeight="1" x14ac:dyDescent="0.3">
      <c r="A99" s="5" t="s">
        <v>100</v>
      </c>
      <c r="B99" s="134">
        <v>2022</v>
      </c>
      <c r="C99" s="5" t="s">
        <v>2744</v>
      </c>
      <c r="D99" s="5" t="s">
        <v>2711</v>
      </c>
      <c r="E99" s="138">
        <v>1137.5622958143799</v>
      </c>
      <c r="F99" s="135">
        <v>1168.5637271987</v>
      </c>
      <c r="G99" s="135">
        <v>1106.5608644300701</v>
      </c>
      <c r="H99" s="136">
        <v>4767</v>
      </c>
    </row>
    <row r="100" spans="1:8" ht="15.6" customHeight="1" x14ac:dyDescent="0.3">
      <c r="A100" s="5" t="s">
        <v>88</v>
      </c>
      <c r="B100" s="134">
        <v>2022</v>
      </c>
      <c r="C100" s="5" t="s">
        <v>2744</v>
      </c>
      <c r="D100" s="5" t="s">
        <v>2711</v>
      </c>
      <c r="E100" s="138">
        <v>1206.2491173502699</v>
      </c>
      <c r="F100" s="135">
        <v>1236.3667705867001</v>
      </c>
      <c r="G100" s="135">
        <v>1176.1314641138399</v>
      </c>
      <c r="H100" s="136">
        <v>5564</v>
      </c>
    </row>
    <row r="101" spans="1:8" ht="15.6" customHeight="1" x14ac:dyDescent="0.3">
      <c r="A101" s="5" t="s">
        <v>89</v>
      </c>
      <c r="B101" s="134">
        <v>2022</v>
      </c>
      <c r="C101" s="5" t="s">
        <v>2744</v>
      </c>
      <c r="D101" s="5" t="s">
        <v>2711</v>
      </c>
      <c r="E101" s="138">
        <v>1156.03590409959</v>
      </c>
      <c r="F101" s="135">
        <v>1186.09734436857</v>
      </c>
      <c r="G101" s="135">
        <v>1125.9744638306099</v>
      </c>
      <c r="H101" s="136">
        <v>5188</v>
      </c>
    </row>
    <row r="102" spans="1:8" ht="15.6" customHeight="1" x14ac:dyDescent="0.3">
      <c r="A102" s="5" t="s">
        <v>91</v>
      </c>
      <c r="B102" s="134">
        <v>2022</v>
      </c>
      <c r="C102" s="5" t="s">
        <v>2744</v>
      </c>
      <c r="D102" s="5" t="s">
        <v>2711</v>
      </c>
      <c r="E102" s="138">
        <v>1069.77573864441</v>
      </c>
      <c r="F102" s="135">
        <v>1098.3919127224201</v>
      </c>
      <c r="G102" s="135">
        <v>1041.1595645663999</v>
      </c>
      <c r="H102" s="136">
        <v>4972</v>
      </c>
    </row>
    <row r="103" spans="1:8" ht="15.6" customHeight="1" x14ac:dyDescent="0.3">
      <c r="A103" s="5" t="s">
        <v>92</v>
      </c>
      <c r="B103" s="134">
        <v>2022</v>
      </c>
      <c r="C103" s="5" t="s">
        <v>2744</v>
      </c>
      <c r="D103" s="5" t="s">
        <v>2711</v>
      </c>
      <c r="E103" s="138">
        <v>1082.5218364002001</v>
      </c>
      <c r="F103" s="135">
        <v>1111.71693066123</v>
      </c>
      <c r="G103" s="135">
        <v>1053.3267421391799</v>
      </c>
      <c r="H103" s="136">
        <v>4878</v>
      </c>
    </row>
    <row r="104" spans="1:8" ht="15.6" customHeight="1" x14ac:dyDescent="0.3">
      <c r="A104" s="5" t="s">
        <v>93</v>
      </c>
      <c r="B104" s="134">
        <v>2022</v>
      </c>
      <c r="C104" s="5" t="s">
        <v>2744</v>
      </c>
      <c r="D104" s="5" t="s">
        <v>2711</v>
      </c>
      <c r="E104" s="138">
        <v>1077.63798784186</v>
      </c>
      <c r="F104" s="135">
        <v>1106.25976093229</v>
      </c>
      <c r="G104" s="135">
        <v>1049.01621475143</v>
      </c>
      <c r="H104" s="136">
        <v>5028</v>
      </c>
    </row>
    <row r="105" spans="1:8" ht="15.6" customHeight="1" x14ac:dyDescent="0.3">
      <c r="A105" s="5" t="s">
        <v>94</v>
      </c>
      <c r="B105" s="134">
        <v>2022</v>
      </c>
      <c r="C105" s="5" t="s">
        <v>2744</v>
      </c>
      <c r="D105" s="5" t="s">
        <v>2711</v>
      </c>
      <c r="E105" s="138">
        <v>1051.053442567</v>
      </c>
      <c r="F105" s="135">
        <v>1079.3821893065499</v>
      </c>
      <c r="G105" s="135">
        <v>1022.72469582744</v>
      </c>
      <c r="H105" s="136">
        <v>4913</v>
      </c>
    </row>
    <row r="106" spans="1:8" ht="15.6" customHeight="1" x14ac:dyDescent="0.3">
      <c r="A106" s="5" t="s">
        <v>95</v>
      </c>
      <c r="B106" s="134">
        <v>2022</v>
      </c>
      <c r="C106" s="5" t="s">
        <v>2744</v>
      </c>
      <c r="D106" s="5" t="s">
        <v>2711</v>
      </c>
      <c r="E106" s="138">
        <v>1094.18426148818</v>
      </c>
      <c r="F106" s="135">
        <v>1123.41026432992</v>
      </c>
      <c r="G106" s="135">
        <v>1064.9582586464301</v>
      </c>
      <c r="H106" s="136">
        <v>4961</v>
      </c>
    </row>
    <row r="107" spans="1:8" ht="15.6" customHeight="1" x14ac:dyDescent="0.3">
      <c r="A107" s="5" t="s">
        <v>96</v>
      </c>
      <c r="B107" s="134">
        <v>2022</v>
      </c>
      <c r="C107" s="5" t="s">
        <v>2744</v>
      </c>
      <c r="D107" s="5" t="s">
        <v>2711</v>
      </c>
      <c r="E107" s="138">
        <v>1175.2556574774301</v>
      </c>
      <c r="F107" s="135">
        <v>1204.9334876732701</v>
      </c>
      <c r="G107" s="135">
        <v>1145.5778272815901</v>
      </c>
      <c r="H107" s="136">
        <v>5507</v>
      </c>
    </row>
    <row r="108" spans="1:8" ht="15.6" customHeight="1" x14ac:dyDescent="0.3">
      <c r="A108" s="5" t="s">
        <v>97</v>
      </c>
      <c r="B108" s="134">
        <v>2022</v>
      </c>
      <c r="C108" s="5" t="s">
        <v>2744</v>
      </c>
      <c r="D108" s="5" t="s">
        <v>2711</v>
      </c>
      <c r="E108" s="138">
        <v>1200.80206395756</v>
      </c>
      <c r="F108" s="135">
        <v>1231.2806462782401</v>
      </c>
      <c r="G108" s="135">
        <v>1170.3234816368899</v>
      </c>
      <c r="H108" s="136">
        <v>5449</v>
      </c>
    </row>
    <row r="109" spans="1:8" ht="15.6" customHeight="1" x14ac:dyDescent="0.3">
      <c r="A109" s="5" t="s">
        <v>98</v>
      </c>
      <c r="B109" s="134">
        <v>2022</v>
      </c>
      <c r="C109" s="5" t="s">
        <v>2744</v>
      </c>
      <c r="D109" s="5" t="s">
        <v>2711</v>
      </c>
      <c r="E109" s="138">
        <v>1367.1261276141399</v>
      </c>
      <c r="F109" s="135">
        <v>1398.5557805692799</v>
      </c>
      <c r="G109" s="135">
        <v>1335.6964746589899</v>
      </c>
      <c r="H109" s="136">
        <v>6401</v>
      </c>
    </row>
    <row r="110" spans="1:8" ht="15.6" customHeight="1" x14ac:dyDescent="0.3">
      <c r="A110" s="147" t="s">
        <v>110</v>
      </c>
      <c r="B110" s="148"/>
      <c r="C110" s="149" t="s">
        <v>2744</v>
      </c>
      <c r="D110" s="150" t="s">
        <v>2711</v>
      </c>
      <c r="E110" s="151">
        <v>1181.6973422128101</v>
      </c>
      <c r="F110" s="152">
        <v>1186.9066458703401</v>
      </c>
      <c r="G110" s="153">
        <v>1176.4880385552699</v>
      </c>
      <c r="H110" s="154">
        <v>180840</v>
      </c>
    </row>
    <row r="111" spans="1:8" ht="15.6" customHeight="1" x14ac:dyDescent="0.3">
      <c r="A111" s="147" t="s">
        <v>88</v>
      </c>
      <c r="B111" s="148">
        <v>2020</v>
      </c>
      <c r="C111" s="149" t="s">
        <v>2746</v>
      </c>
      <c r="D111" s="150" t="s">
        <v>2712</v>
      </c>
      <c r="E111" s="151">
        <v>47.706814332295203</v>
      </c>
      <c r="F111" s="152">
        <v>56.086312968726702</v>
      </c>
      <c r="G111" s="153">
        <v>39.327315695863803</v>
      </c>
      <c r="H111" s="154">
        <v>125</v>
      </c>
    </row>
    <row r="112" spans="1:8" ht="15.6" customHeight="1" x14ac:dyDescent="0.3">
      <c r="A112" s="5" t="s">
        <v>89</v>
      </c>
      <c r="B112" s="134">
        <v>2020</v>
      </c>
      <c r="C112" s="5" t="s">
        <v>2746</v>
      </c>
      <c r="D112" s="5" t="s">
        <v>2712</v>
      </c>
      <c r="E112" s="138">
        <v>479.66073814723302</v>
      </c>
      <c r="F112" s="135">
        <v>505.75506453438101</v>
      </c>
      <c r="G112" s="135">
        <v>453.56641176008497</v>
      </c>
      <c r="H112" s="136">
        <v>1224</v>
      </c>
    </row>
    <row r="113" spans="1:8" ht="15.6" customHeight="1" x14ac:dyDescent="0.3">
      <c r="A113" s="5" t="s">
        <v>91</v>
      </c>
      <c r="B113" s="134">
        <v>2020</v>
      </c>
      <c r="C113" s="5" t="s">
        <v>2746</v>
      </c>
      <c r="D113" s="5" t="s">
        <v>2712</v>
      </c>
      <c r="E113" s="138">
        <v>239.355420750034</v>
      </c>
      <c r="F113" s="135">
        <v>257.72083003954998</v>
      </c>
      <c r="G113" s="135">
        <v>220.99001146051901</v>
      </c>
      <c r="H113" s="136">
        <v>632</v>
      </c>
    </row>
    <row r="114" spans="1:8" ht="15.6" customHeight="1" x14ac:dyDescent="0.3">
      <c r="A114" s="5" t="s">
        <v>92</v>
      </c>
      <c r="B114" s="134">
        <v>2020</v>
      </c>
      <c r="C114" s="5" t="s">
        <v>2746</v>
      </c>
      <c r="D114" s="5" t="s">
        <v>2712</v>
      </c>
      <c r="E114" s="138">
        <v>44.8192487484841</v>
      </c>
      <c r="F114" s="135">
        <v>53.055680996715303</v>
      </c>
      <c r="G114" s="135">
        <v>36.582816500253003</v>
      </c>
      <c r="H114" s="136">
        <v>114</v>
      </c>
    </row>
    <row r="115" spans="1:8" ht="15.6" customHeight="1" x14ac:dyDescent="0.3">
      <c r="A115" s="5" t="s">
        <v>93</v>
      </c>
      <c r="B115" s="134">
        <v>2020</v>
      </c>
      <c r="C115" s="5" t="s">
        <v>2746</v>
      </c>
      <c r="D115" s="5" t="s">
        <v>2712</v>
      </c>
      <c r="E115" s="138">
        <v>9.0757138917566493</v>
      </c>
      <c r="F115" s="135">
        <v>12.7158544424803</v>
      </c>
      <c r="G115" s="135">
        <v>5.4355733410330496</v>
      </c>
      <c r="H115" s="136">
        <v>24</v>
      </c>
    </row>
    <row r="116" spans="1:8" ht="15.6" customHeight="1" x14ac:dyDescent="0.3">
      <c r="A116" s="5" t="s">
        <v>94</v>
      </c>
      <c r="B116" s="134">
        <v>2020</v>
      </c>
      <c r="C116" s="5" t="s">
        <v>2746</v>
      </c>
      <c r="D116" s="5" t="s">
        <v>2712</v>
      </c>
      <c r="E116" s="138">
        <v>4.8975531087716604</v>
      </c>
      <c r="F116" s="135">
        <v>7.5673002107265104</v>
      </c>
      <c r="G116" s="135">
        <v>2.2278060068168002</v>
      </c>
      <c r="H116" s="136">
        <v>13</v>
      </c>
    </row>
    <row r="117" spans="1:8" ht="15.6" customHeight="1" x14ac:dyDescent="0.3">
      <c r="A117" s="5" t="s">
        <v>95</v>
      </c>
      <c r="B117" s="134">
        <v>2020</v>
      </c>
      <c r="C117" s="5" t="s">
        <v>2746</v>
      </c>
      <c r="D117" s="5" t="s">
        <v>2712</v>
      </c>
      <c r="E117" s="138">
        <v>6.1777095366716503</v>
      </c>
      <c r="F117" s="135">
        <v>9.2132556379934591</v>
      </c>
      <c r="G117" s="135">
        <v>3.1421634353498402</v>
      </c>
      <c r="H117" s="136">
        <v>16</v>
      </c>
    </row>
    <row r="118" spans="1:8" ht="15.6" customHeight="1" x14ac:dyDescent="0.3">
      <c r="A118" s="147" t="s">
        <v>96</v>
      </c>
      <c r="B118" s="148">
        <v>2020</v>
      </c>
      <c r="C118" s="149" t="s">
        <v>2746</v>
      </c>
      <c r="D118" s="150" t="s">
        <v>2712</v>
      </c>
      <c r="E118" s="151">
        <v>82.056411875107599</v>
      </c>
      <c r="F118" s="152">
        <v>93.003718585775303</v>
      </c>
      <c r="G118" s="153">
        <v>71.109105164439796</v>
      </c>
      <c r="H118" s="154">
        <v>216</v>
      </c>
    </row>
    <row r="119" spans="1:8" ht="15.6" customHeight="1" x14ac:dyDescent="0.3">
      <c r="A119" s="147" t="s">
        <v>97</v>
      </c>
      <c r="B119" s="148">
        <v>2020</v>
      </c>
      <c r="C119" s="149" t="s">
        <v>2746</v>
      </c>
      <c r="D119" s="150" t="s">
        <v>2712</v>
      </c>
      <c r="E119" s="151">
        <v>195.189355975333</v>
      </c>
      <c r="F119" s="152">
        <v>212.22474006401299</v>
      </c>
      <c r="G119" s="153">
        <v>178.15397188665199</v>
      </c>
      <c r="H119" s="154">
        <v>497</v>
      </c>
    </row>
    <row r="120" spans="1:8" ht="15.6" customHeight="1" x14ac:dyDescent="0.3">
      <c r="A120" s="5" t="s">
        <v>98</v>
      </c>
      <c r="B120" s="134">
        <v>2020</v>
      </c>
      <c r="C120" s="5" t="s">
        <v>2746</v>
      </c>
      <c r="D120" s="5" t="s">
        <v>2712</v>
      </c>
      <c r="E120" s="138">
        <v>183.88638618379201</v>
      </c>
      <c r="F120" s="135">
        <v>200.11817923414</v>
      </c>
      <c r="G120" s="135">
        <v>167.654593133444</v>
      </c>
      <c r="H120" s="136">
        <v>487</v>
      </c>
    </row>
    <row r="121" spans="1:8" ht="15.6" customHeight="1" x14ac:dyDescent="0.3">
      <c r="A121" s="5" t="s">
        <v>99</v>
      </c>
      <c r="B121" s="134">
        <v>2021</v>
      </c>
      <c r="C121" s="5" t="s">
        <v>2746</v>
      </c>
      <c r="D121" s="5" t="s">
        <v>2712</v>
      </c>
      <c r="E121" s="138">
        <v>333.38480429013902</v>
      </c>
      <c r="F121" s="135">
        <v>355.080888594567</v>
      </c>
      <c r="G121" s="135">
        <v>311.68871998571097</v>
      </c>
      <c r="H121" s="136">
        <v>880</v>
      </c>
    </row>
    <row r="122" spans="1:8" ht="15.6" customHeight="1" x14ac:dyDescent="0.3">
      <c r="A122" s="5" t="s">
        <v>100</v>
      </c>
      <c r="B122" s="134">
        <v>2021</v>
      </c>
      <c r="C122" s="5" t="s">
        <v>2746</v>
      </c>
      <c r="D122" s="5" t="s">
        <v>2712</v>
      </c>
      <c r="E122" s="138">
        <v>221.91444176028099</v>
      </c>
      <c r="F122" s="135">
        <v>240.67261591047</v>
      </c>
      <c r="G122" s="135">
        <v>203.15626761009301</v>
      </c>
      <c r="H122" s="136">
        <v>531</v>
      </c>
    </row>
    <row r="123" spans="1:8" ht="15.6" customHeight="1" x14ac:dyDescent="0.3">
      <c r="A123" s="5" t="s">
        <v>88</v>
      </c>
      <c r="B123" s="134">
        <v>2021</v>
      </c>
      <c r="C123" s="5" t="s">
        <v>2746</v>
      </c>
      <c r="D123" s="5" t="s">
        <v>2712</v>
      </c>
      <c r="E123" s="138">
        <v>62.648536241657297</v>
      </c>
      <c r="F123" s="135">
        <v>72.254101931091697</v>
      </c>
      <c r="G123" s="135">
        <v>53.042970552222897</v>
      </c>
      <c r="H123" s="136">
        <v>164</v>
      </c>
    </row>
    <row r="124" spans="1:8" ht="15.6" customHeight="1" x14ac:dyDescent="0.3">
      <c r="A124" s="5" t="s">
        <v>89</v>
      </c>
      <c r="B124" s="134">
        <v>2021</v>
      </c>
      <c r="C124" s="5" t="s">
        <v>2746</v>
      </c>
      <c r="D124" s="5" t="s">
        <v>2712</v>
      </c>
      <c r="E124" s="138">
        <v>17.338905144131601</v>
      </c>
      <c r="F124" s="135">
        <v>22.480373888073402</v>
      </c>
      <c r="G124" s="135">
        <v>12.1974364001897</v>
      </c>
      <c r="H124" s="136">
        <v>44</v>
      </c>
    </row>
    <row r="125" spans="1:8" ht="15.6" customHeight="1" x14ac:dyDescent="0.3">
      <c r="A125" s="5" t="s">
        <v>91</v>
      </c>
      <c r="B125" s="134">
        <v>2021</v>
      </c>
      <c r="C125" s="5" t="s">
        <v>2746</v>
      </c>
      <c r="D125" s="5" t="s">
        <v>2712</v>
      </c>
      <c r="E125" s="138">
        <v>6.3735532494915104</v>
      </c>
      <c r="F125" s="135">
        <v>9.4151257410418996</v>
      </c>
      <c r="G125" s="135">
        <v>3.3319807579411198</v>
      </c>
      <c r="H125" s="136">
        <v>17</v>
      </c>
    </row>
    <row r="126" spans="1:8" ht="15.6" customHeight="1" x14ac:dyDescent="0.3">
      <c r="A126" s="147" t="s">
        <v>92</v>
      </c>
      <c r="B126" s="148">
        <v>2021</v>
      </c>
      <c r="C126" s="149" t="s">
        <v>2746</v>
      </c>
      <c r="D126" s="150" t="s">
        <v>2712</v>
      </c>
      <c r="E126" s="151">
        <v>10.570858343251199</v>
      </c>
      <c r="F126" s="152">
        <v>14.655689722325199</v>
      </c>
      <c r="G126" s="153">
        <v>6.4860269641772499</v>
      </c>
      <c r="H126" s="154">
        <v>26</v>
      </c>
    </row>
    <row r="127" spans="1:8" ht="15.6" customHeight="1" x14ac:dyDescent="0.3">
      <c r="A127" s="5" t="s">
        <v>93</v>
      </c>
      <c r="B127" s="134">
        <v>2021</v>
      </c>
      <c r="C127" s="5" t="s">
        <v>2746</v>
      </c>
      <c r="D127" s="5" t="s">
        <v>2712</v>
      </c>
      <c r="E127" s="138">
        <v>30.172177321874798</v>
      </c>
      <c r="F127" s="135">
        <v>36.896155112035203</v>
      </c>
      <c r="G127" s="135">
        <v>23.448199531714501</v>
      </c>
      <c r="H127" s="136">
        <v>78</v>
      </c>
    </row>
    <row r="128" spans="1:8" ht="15.6" customHeight="1" x14ac:dyDescent="0.3">
      <c r="A128" s="5" t="s">
        <v>94</v>
      </c>
      <c r="B128" s="134">
        <v>2021</v>
      </c>
      <c r="C128" s="5" t="s">
        <v>2746</v>
      </c>
      <c r="D128" s="5" t="s">
        <v>2712</v>
      </c>
      <c r="E128" s="138">
        <v>33.723818576652199</v>
      </c>
      <c r="F128" s="135">
        <v>40.755702156537801</v>
      </c>
      <c r="G128" s="135">
        <v>26.691934996766499</v>
      </c>
      <c r="H128" s="136">
        <v>89</v>
      </c>
    </row>
    <row r="129" spans="1:8" ht="15.6" customHeight="1" x14ac:dyDescent="0.3">
      <c r="A129" s="5" t="s">
        <v>95</v>
      </c>
      <c r="B129" s="134">
        <v>2021</v>
      </c>
      <c r="C129" s="5" t="s">
        <v>2746</v>
      </c>
      <c r="D129" s="5" t="s">
        <v>2712</v>
      </c>
      <c r="E129" s="138">
        <v>99.907570672783706</v>
      </c>
      <c r="F129" s="135">
        <v>112.15632953981201</v>
      </c>
      <c r="G129" s="135">
        <v>87.658811805755406</v>
      </c>
      <c r="H129" s="136">
        <v>256</v>
      </c>
    </row>
    <row r="130" spans="1:8" ht="15.6" customHeight="1" x14ac:dyDescent="0.3">
      <c r="A130" s="5" t="s">
        <v>96</v>
      </c>
      <c r="B130" s="134">
        <v>2021</v>
      </c>
      <c r="C130" s="5" t="s">
        <v>2746</v>
      </c>
      <c r="D130" s="5" t="s">
        <v>2712</v>
      </c>
      <c r="E130" s="138">
        <v>96.897350013418006</v>
      </c>
      <c r="F130" s="135">
        <v>108.73921003843699</v>
      </c>
      <c r="G130" s="135">
        <v>85.055489988398904</v>
      </c>
      <c r="H130" s="136">
        <v>257</v>
      </c>
    </row>
    <row r="131" spans="1:8" ht="15.6" customHeight="1" x14ac:dyDescent="0.3">
      <c r="A131" s="5" t="s">
        <v>97</v>
      </c>
      <c r="B131" s="134">
        <v>2021</v>
      </c>
      <c r="C131" s="5" t="s">
        <v>2746</v>
      </c>
      <c r="D131" s="5" t="s">
        <v>2712</v>
      </c>
      <c r="E131" s="138">
        <v>81.391851469209598</v>
      </c>
      <c r="F131" s="135">
        <v>92.470487408156302</v>
      </c>
      <c r="G131" s="135">
        <v>70.313215530262994</v>
      </c>
      <c r="H131" s="136">
        <v>208</v>
      </c>
    </row>
    <row r="132" spans="1:8" ht="15.6" customHeight="1" x14ac:dyDescent="0.3">
      <c r="A132" s="5" t="s">
        <v>98</v>
      </c>
      <c r="B132" s="134">
        <v>2021</v>
      </c>
      <c r="C132" s="5" t="s">
        <v>2746</v>
      </c>
      <c r="D132" s="5" t="s">
        <v>2712</v>
      </c>
      <c r="E132" s="138">
        <v>58.953336829122101</v>
      </c>
      <c r="F132" s="135">
        <v>68.248991145341506</v>
      </c>
      <c r="G132" s="135">
        <v>49.657682512902703</v>
      </c>
      <c r="H132" s="136">
        <v>155</v>
      </c>
    </row>
    <row r="133" spans="1:8" ht="15.6" customHeight="1" x14ac:dyDescent="0.3">
      <c r="A133" s="5" t="s">
        <v>99</v>
      </c>
      <c r="B133" s="134">
        <v>2022</v>
      </c>
      <c r="C133" s="5" t="s">
        <v>2746</v>
      </c>
      <c r="D133" s="5" t="s">
        <v>2712</v>
      </c>
      <c r="E133" s="138">
        <v>98.662225118507607</v>
      </c>
      <c r="F133" s="135">
        <v>110.54425661567799</v>
      </c>
      <c r="G133" s="135">
        <v>86.780193621337403</v>
      </c>
      <c r="H133" s="136">
        <v>264</v>
      </c>
    </row>
    <row r="134" spans="1:8" ht="15.6" customHeight="1" x14ac:dyDescent="0.3">
      <c r="A134" s="5" t="s">
        <v>100</v>
      </c>
      <c r="B134" s="134">
        <v>2022</v>
      </c>
      <c r="C134" s="5" t="s">
        <v>2746</v>
      </c>
      <c r="D134" s="5" t="s">
        <v>2712</v>
      </c>
      <c r="E134" s="138">
        <v>66.327713325780095</v>
      </c>
      <c r="F134" s="135">
        <v>76.524011307228605</v>
      </c>
      <c r="G134" s="135">
        <v>56.1314153443316</v>
      </c>
      <c r="H134" s="136">
        <v>162</v>
      </c>
    </row>
    <row r="135" spans="1:8" ht="15.6" customHeight="1" x14ac:dyDescent="0.3">
      <c r="A135" s="140" t="s">
        <v>88</v>
      </c>
      <c r="B135" s="134">
        <v>2022</v>
      </c>
      <c r="C135" s="5" t="s">
        <v>2746</v>
      </c>
      <c r="D135" s="5" t="s">
        <v>2712</v>
      </c>
      <c r="E135" s="124">
        <v>121.36523713630299</v>
      </c>
      <c r="F135" s="125">
        <v>134.47819505776201</v>
      </c>
      <c r="G135" s="126">
        <v>108.25227921484399</v>
      </c>
      <c r="H135" s="127">
        <v>326</v>
      </c>
    </row>
    <row r="136" spans="1:8" ht="15.6" customHeight="1" x14ac:dyDescent="0.3">
      <c r="A136" s="5" t="s">
        <v>89</v>
      </c>
      <c r="B136" s="134">
        <v>2022</v>
      </c>
      <c r="C136" s="5" t="s">
        <v>2746</v>
      </c>
      <c r="D136" s="5" t="s">
        <v>2712</v>
      </c>
      <c r="E136" s="138">
        <v>95.534187362082903</v>
      </c>
      <c r="F136" s="135">
        <v>107.335819883159</v>
      </c>
      <c r="G136" s="135">
        <v>83.732554841007001</v>
      </c>
      <c r="H136" s="136">
        <v>250</v>
      </c>
    </row>
    <row r="137" spans="1:8" ht="15.6" customHeight="1" x14ac:dyDescent="0.3">
      <c r="A137" s="147" t="s">
        <v>91</v>
      </c>
      <c r="B137" s="148">
        <v>2022</v>
      </c>
      <c r="C137" s="149" t="s">
        <v>2746</v>
      </c>
      <c r="D137" s="150" t="s">
        <v>2712</v>
      </c>
      <c r="E137" s="151">
        <v>35.275370012575998</v>
      </c>
      <c r="F137" s="152">
        <v>42.339818831215702</v>
      </c>
      <c r="G137" s="153">
        <v>28.210921193936301</v>
      </c>
      <c r="H137" s="154">
        <v>96</v>
      </c>
    </row>
    <row r="138" spans="1:8" ht="15.6" customHeight="1" x14ac:dyDescent="0.3">
      <c r="A138" s="5" t="s">
        <v>92</v>
      </c>
      <c r="B138" s="134">
        <v>2022</v>
      </c>
      <c r="C138" s="5" t="s">
        <v>2746</v>
      </c>
      <c r="D138" s="5" t="s">
        <v>2712</v>
      </c>
      <c r="E138" s="138">
        <v>38.499695499053999</v>
      </c>
      <c r="F138" s="135">
        <v>46.101240288165002</v>
      </c>
      <c r="G138" s="135">
        <v>30.898150709943</v>
      </c>
      <c r="H138" s="136">
        <v>99</v>
      </c>
    </row>
    <row r="139" spans="1:8" ht="15.6" customHeight="1" x14ac:dyDescent="0.3">
      <c r="A139" s="5" t="s">
        <v>93</v>
      </c>
      <c r="B139" s="134">
        <v>2022</v>
      </c>
      <c r="C139" s="5" t="s">
        <v>2746</v>
      </c>
      <c r="D139" s="5" t="s">
        <v>2712</v>
      </c>
      <c r="E139" s="138">
        <v>70.589964576191903</v>
      </c>
      <c r="F139" s="135">
        <v>80.629678777307603</v>
      </c>
      <c r="G139" s="135">
        <v>60.550250375076203</v>
      </c>
      <c r="H139" s="136">
        <v>190</v>
      </c>
    </row>
    <row r="140" spans="1:8" ht="15.6" customHeight="1" x14ac:dyDescent="0.3">
      <c r="A140" s="5" t="s">
        <v>94</v>
      </c>
      <c r="B140" s="134">
        <v>2022</v>
      </c>
      <c r="C140" s="5" t="s">
        <v>2746</v>
      </c>
      <c r="D140" s="5" t="s">
        <v>2712</v>
      </c>
      <c r="E140" s="138">
        <v>34.355904197229101</v>
      </c>
      <c r="F140" s="135">
        <v>41.350073585342997</v>
      </c>
      <c r="G140" s="135">
        <v>27.361734809115099</v>
      </c>
      <c r="H140" s="136">
        <v>93</v>
      </c>
    </row>
    <row r="141" spans="1:8" ht="15.6" customHeight="1" x14ac:dyDescent="0.3">
      <c r="A141" s="147" t="s">
        <v>95</v>
      </c>
      <c r="B141" s="148">
        <v>2022</v>
      </c>
      <c r="C141" s="149" t="s">
        <v>2746</v>
      </c>
      <c r="D141" s="150" t="s">
        <v>2712</v>
      </c>
      <c r="E141" s="151">
        <v>29.084893313363999</v>
      </c>
      <c r="F141" s="152">
        <v>35.586615202100297</v>
      </c>
      <c r="G141" s="153">
        <v>22.5831714246278</v>
      </c>
      <c r="H141" s="154">
        <v>77</v>
      </c>
    </row>
    <row r="142" spans="1:8" ht="15.6" customHeight="1" x14ac:dyDescent="0.3">
      <c r="A142" s="5" t="s">
        <v>96</v>
      </c>
      <c r="B142" s="134">
        <v>2022</v>
      </c>
      <c r="C142" s="5" t="s">
        <v>2746</v>
      </c>
      <c r="D142" s="5" t="s">
        <v>2712</v>
      </c>
      <c r="E142" s="138">
        <v>35.8445074182684</v>
      </c>
      <c r="F142" s="135">
        <v>42.953498320200303</v>
      </c>
      <c r="G142" s="135">
        <v>28.735516516336599</v>
      </c>
      <c r="H142" s="136">
        <v>98</v>
      </c>
    </row>
    <row r="143" spans="1:8" ht="15.6" customHeight="1" x14ac:dyDescent="0.3">
      <c r="A143" s="147" t="s">
        <v>97</v>
      </c>
      <c r="B143" s="148">
        <v>2022</v>
      </c>
      <c r="C143" s="149" t="s">
        <v>2746</v>
      </c>
      <c r="D143" s="150" t="s">
        <v>2712</v>
      </c>
      <c r="E143" s="151">
        <v>31.4431161577563</v>
      </c>
      <c r="F143" s="152">
        <v>38.177874663471698</v>
      </c>
      <c r="G143" s="153">
        <v>24.708357652040799</v>
      </c>
      <c r="H143" s="154">
        <v>84</v>
      </c>
    </row>
    <row r="144" spans="1:8" ht="15.6" customHeight="1" x14ac:dyDescent="0.3">
      <c r="A144" s="5" t="s">
        <v>98</v>
      </c>
      <c r="B144" s="134">
        <v>2022</v>
      </c>
      <c r="C144" s="5" t="s">
        <v>2746</v>
      </c>
      <c r="D144" s="5" t="s">
        <v>2712</v>
      </c>
      <c r="E144" s="138">
        <v>49.9000263004774</v>
      </c>
      <c r="F144" s="135">
        <v>58.2893722587377</v>
      </c>
      <c r="G144" s="135">
        <v>41.510680342217199</v>
      </c>
      <c r="H144" s="136">
        <v>136</v>
      </c>
    </row>
    <row r="145" spans="1:8" ht="15.6" customHeight="1" x14ac:dyDescent="0.3">
      <c r="A145" s="147" t="s">
        <v>110</v>
      </c>
      <c r="B145" s="148"/>
      <c r="C145" s="149" t="s">
        <v>2746</v>
      </c>
      <c r="D145" s="150" t="s">
        <v>2712</v>
      </c>
      <c r="E145" s="151">
        <v>88.956621467815197</v>
      </c>
      <c r="F145" s="152">
        <v>90.912492502514894</v>
      </c>
      <c r="G145" s="153">
        <v>87.000750433115499</v>
      </c>
      <c r="H145" s="154">
        <v>7928</v>
      </c>
    </row>
    <row r="146" spans="1:8" ht="15.6" customHeight="1" x14ac:dyDescent="0.3">
      <c r="A146" s="5" t="s">
        <v>88</v>
      </c>
      <c r="B146" s="134">
        <v>2020</v>
      </c>
      <c r="C146" s="5" t="s">
        <v>2745</v>
      </c>
      <c r="D146" s="5" t="s">
        <v>2712</v>
      </c>
      <c r="E146" s="138">
        <v>87.532341088925705</v>
      </c>
      <c r="F146" s="135">
        <v>100.894742325655</v>
      </c>
      <c r="G146" s="135">
        <v>74.169939852195995</v>
      </c>
      <c r="H146" s="136">
        <v>172</v>
      </c>
    </row>
    <row r="147" spans="1:8" ht="15.6" customHeight="1" x14ac:dyDescent="0.3">
      <c r="A147" s="5" t="s">
        <v>89</v>
      </c>
      <c r="B147" s="134">
        <v>2020</v>
      </c>
      <c r="C147" s="5" t="s">
        <v>2745</v>
      </c>
      <c r="D147" s="5" t="s">
        <v>2712</v>
      </c>
      <c r="E147" s="138">
        <v>723.29008012493</v>
      </c>
      <c r="F147" s="135">
        <v>762.346297509176</v>
      </c>
      <c r="G147" s="135">
        <v>684.23386274068298</v>
      </c>
      <c r="H147" s="136">
        <v>1282</v>
      </c>
    </row>
    <row r="148" spans="1:8" ht="15.6" customHeight="1" x14ac:dyDescent="0.3">
      <c r="A148" s="5" t="s">
        <v>91</v>
      </c>
      <c r="B148" s="134">
        <v>2020</v>
      </c>
      <c r="C148" s="5" t="s">
        <v>2745</v>
      </c>
      <c r="D148" s="5" t="s">
        <v>2712</v>
      </c>
      <c r="E148" s="138">
        <v>307.803350722</v>
      </c>
      <c r="F148" s="135">
        <v>333.92336290697301</v>
      </c>
      <c r="G148" s="135">
        <v>281.68333853702802</v>
      </c>
      <c r="H148" s="136">
        <v>544</v>
      </c>
    </row>
    <row r="149" spans="1:8" ht="15.6" customHeight="1" x14ac:dyDescent="0.3">
      <c r="A149" s="147" t="s">
        <v>92</v>
      </c>
      <c r="B149" s="148">
        <v>2020</v>
      </c>
      <c r="C149" s="149" t="s">
        <v>2745</v>
      </c>
      <c r="D149" s="150" t="s">
        <v>2712</v>
      </c>
      <c r="E149" s="151">
        <v>49.327153187320498</v>
      </c>
      <c r="F149" s="152">
        <v>60.284100284917102</v>
      </c>
      <c r="G149" s="153">
        <v>38.370206089723901</v>
      </c>
      <c r="H149" s="154">
        <v>83</v>
      </c>
    </row>
    <row r="150" spans="1:8" ht="15.6" customHeight="1" x14ac:dyDescent="0.3">
      <c r="A150" s="140" t="s">
        <v>93</v>
      </c>
      <c r="B150" s="121">
        <v>2020</v>
      </c>
      <c r="C150" s="122" t="s">
        <v>2745</v>
      </c>
      <c r="D150" s="123" t="s">
        <v>2712</v>
      </c>
      <c r="E150" s="124">
        <v>7.1714573483513799</v>
      </c>
      <c r="F150" s="125">
        <v>11.185865044291701</v>
      </c>
      <c r="G150" s="126">
        <v>3.1570496524110898</v>
      </c>
      <c r="H150" s="127">
        <v>13</v>
      </c>
    </row>
    <row r="151" spans="1:8" ht="15.6" customHeight="1" x14ac:dyDescent="0.3">
      <c r="A151" s="5" t="s">
        <v>94</v>
      </c>
      <c r="B151" s="134">
        <v>2020</v>
      </c>
      <c r="C151" s="5" t="s">
        <v>2745</v>
      </c>
      <c r="D151" s="5" t="s">
        <v>2712</v>
      </c>
      <c r="E151" s="138">
        <v>3.2165365814808999</v>
      </c>
      <c r="F151" s="135">
        <v>5.8906918682698404</v>
      </c>
      <c r="G151" s="135">
        <v>0.54238129469196295</v>
      </c>
      <c r="H151" s="136">
        <v>6</v>
      </c>
    </row>
    <row r="152" spans="1:8" ht="15.6" customHeight="1" x14ac:dyDescent="0.3">
      <c r="A152" s="5" t="s">
        <v>95</v>
      </c>
      <c r="B152" s="134">
        <v>2020</v>
      </c>
      <c r="C152" s="5" t="s">
        <v>2745</v>
      </c>
      <c r="D152" s="5" t="s">
        <v>2712</v>
      </c>
      <c r="E152" s="138">
        <v>15.2868907947524</v>
      </c>
      <c r="F152" s="135">
        <v>21.090832467896</v>
      </c>
      <c r="G152" s="135">
        <v>9.4829491216088808</v>
      </c>
      <c r="H152" s="136">
        <v>28</v>
      </c>
    </row>
    <row r="153" spans="1:8" ht="15.6" customHeight="1" x14ac:dyDescent="0.3">
      <c r="A153" s="5" t="s">
        <v>96</v>
      </c>
      <c r="B153" s="134">
        <v>2020</v>
      </c>
      <c r="C153" s="5" t="s">
        <v>2745</v>
      </c>
      <c r="D153" s="5" t="s">
        <v>2712</v>
      </c>
      <c r="E153" s="138">
        <v>139.41662875965801</v>
      </c>
      <c r="F153" s="135">
        <v>156.29224337254999</v>
      </c>
      <c r="G153" s="135">
        <v>122.54101414676499</v>
      </c>
      <c r="H153" s="136">
        <v>271</v>
      </c>
    </row>
    <row r="154" spans="1:8" ht="15.6" customHeight="1" x14ac:dyDescent="0.3">
      <c r="A154" s="140" t="s">
        <v>97</v>
      </c>
      <c r="B154" s="121">
        <v>2020</v>
      </c>
      <c r="C154" s="122" t="s">
        <v>2745</v>
      </c>
      <c r="D154" s="123" t="s">
        <v>2712</v>
      </c>
      <c r="E154" s="124">
        <v>319.55742434229398</v>
      </c>
      <c r="F154" s="125">
        <v>345.89102583175401</v>
      </c>
      <c r="G154" s="126">
        <v>293.22382285283402</v>
      </c>
      <c r="H154" s="127">
        <v>579</v>
      </c>
    </row>
    <row r="155" spans="1:8" ht="15.6" customHeight="1" x14ac:dyDescent="0.3">
      <c r="A155" s="5" t="s">
        <v>98</v>
      </c>
      <c r="B155" s="134">
        <v>2020</v>
      </c>
      <c r="C155" s="5" t="s">
        <v>2745</v>
      </c>
      <c r="D155" s="5" t="s">
        <v>2712</v>
      </c>
      <c r="E155" s="138">
        <v>281.422317660197</v>
      </c>
      <c r="F155" s="135">
        <v>305.67780624398199</v>
      </c>
      <c r="G155" s="135">
        <v>257.166829076412</v>
      </c>
      <c r="H155" s="136">
        <v>529</v>
      </c>
    </row>
    <row r="156" spans="1:8" ht="15.6" customHeight="1" x14ac:dyDescent="0.3">
      <c r="A156" s="120" t="s">
        <v>99</v>
      </c>
      <c r="B156" s="121">
        <v>2021</v>
      </c>
      <c r="C156" s="122" t="s">
        <v>2745</v>
      </c>
      <c r="D156" s="123" t="s">
        <v>2712</v>
      </c>
      <c r="E156" s="124">
        <v>471.657985419959</v>
      </c>
      <c r="F156" s="125">
        <v>502.61075035734399</v>
      </c>
      <c r="G156" s="126">
        <v>440.70522048257402</v>
      </c>
      <c r="H156" s="127">
        <v>895</v>
      </c>
    </row>
    <row r="157" spans="1:8" ht="15.6" customHeight="1" x14ac:dyDescent="0.3">
      <c r="A157" s="140" t="s">
        <v>100</v>
      </c>
      <c r="B157" s="121">
        <v>2021</v>
      </c>
      <c r="C157" s="122" t="s">
        <v>2745</v>
      </c>
      <c r="D157" s="123" t="s">
        <v>2712</v>
      </c>
      <c r="E157" s="124">
        <v>312.03453770057303</v>
      </c>
      <c r="F157" s="125">
        <v>338.63666714250002</v>
      </c>
      <c r="G157" s="126">
        <v>285.43240825864598</v>
      </c>
      <c r="H157" s="127">
        <v>542</v>
      </c>
    </row>
    <row r="158" spans="1:8" ht="15.6" customHeight="1" x14ac:dyDescent="0.3">
      <c r="A158" s="5" t="s">
        <v>88</v>
      </c>
      <c r="B158" s="134">
        <v>2021</v>
      </c>
      <c r="C158" s="5" t="s">
        <v>2745</v>
      </c>
      <c r="D158" s="5" t="s">
        <v>2712</v>
      </c>
      <c r="E158" s="138">
        <v>81.512247377426903</v>
      </c>
      <c r="F158" s="135">
        <v>94.446683350938201</v>
      </c>
      <c r="G158" s="135">
        <v>68.577811403915504</v>
      </c>
      <c r="H158" s="136">
        <v>161</v>
      </c>
    </row>
    <row r="159" spans="1:8" ht="15.6" customHeight="1" x14ac:dyDescent="0.3">
      <c r="A159" s="5" t="s">
        <v>89</v>
      </c>
      <c r="B159" s="134">
        <v>2021</v>
      </c>
      <c r="C159" s="5" t="s">
        <v>2745</v>
      </c>
      <c r="D159" s="5" t="s">
        <v>2712</v>
      </c>
      <c r="E159" s="138">
        <v>25.0128657106129</v>
      </c>
      <c r="F159" s="135">
        <v>32.370032923270998</v>
      </c>
      <c r="G159" s="135">
        <v>17.655698497954901</v>
      </c>
      <c r="H159" s="136">
        <v>47</v>
      </c>
    </row>
    <row r="160" spans="1:8" ht="15.6" customHeight="1" x14ac:dyDescent="0.3">
      <c r="A160" s="5" t="s">
        <v>91</v>
      </c>
      <c r="B160" s="134">
        <v>2021</v>
      </c>
      <c r="C160" s="5" t="s">
        <v>2745</v>
      </c>
      <c r="D160" s="5" t="s">
        <v>2712</v>
      </c>
      <c r="E160" s="138">
        <v>5.6129382216769397</v>
      </c>
      <c r="F160" s="135">
        <v>9.0011022278387305</v>
      </c>
      <c r="G160" s="135">
        <v>2.22477421551516</v>
      </c>
      <c r="H160" s="136">
        <v>11</v>
      </c>
    </row>
    <row r="161" spans="1:8" ht="15.6" customHeight="1" x14ac:dyDescent="0.3">
      <c r="A161" s="140" t="s">
        <v>92</v>
      </c>
      <c r="B161" s="121">
        <v>2021</v>
      </c>
      <c r="C161" s="122" t="s">
        <v>2745</v>
      </c>
      <c r="D161" s="123" t="s">
        <v>2712</v>
      </c>
      <c r="E161" s="124">
        <v>20.8585554640166</v>
      </c>
      <c r="F161" s="125">
        <v>27.440760876757899</v>
      </c>
      <c r="G161" s="126">
        <v>14.2763500512752</v>
      </c>
      <c r="H161" s="127">
        <v>40</v>
      </c>
    </row>
    <row r="162" spans="1:8" ht="15.6" customHeight="1" x14ac:dyDescent="0.3">
      <c r="A162" s="5" t="s">
        <v>93</v>
      </c>
      <c r="B162" s="134">
        <v>2021</v>
      </c>
      <c r="C162" s="5" t="s">
        <v>2745</v>
      </c>
      <c r="D162" s="5" t="s">
        <v>2712</v>
      </c>
      <c r="E162" s="138">
        <v>66.128840584648103</v>
      </c>
      <c r="F162" s="135">
        <v>77.737001350663206</v>
      </c>
      <c r="G162" s="135">
        <v>54.520679818633099</v>
      </c>
      <c r="H162" s="136">
        <v>131</v>
      </c>
    </row>
    <row r="163" spans="1:8" ht="15.6" customHeight="1" x14ac:dyDescent="0.3">
      <c r="A163" s="5" t="s">
        <v>94</v>
      </c>
      <c r="B163" s="134">
        <v>2021</v>
      </c>
      <c r="C163" s="5" t="s">
        <v>2745</v>
      </c>
      <c r="D163" s="5" t="s">
        <v>2712</v>
      </c>
      <c r="E163" s="138">
        <v>61.688869491359497</v>
      </c>
      <c r="F163" s="135">
        <v>72.740270100108205</v>
      </c>
      <c r="G163" s="135">
        <v>50.637468882610797</v>
      </c>
      <c r="H163" s="136">
        <v>125</v>
      </c>
    </row>
    <row r="164" spans="1:8" ht="15.6" customHeight="1" x14ac:dyDescent="0.3">
      <c r="A164" s="5" t="s">
        <v>95</v>
      </c>
      <c r="B164" s="134">
        <v>2021</v>
      </c>
      <c r="C164" s="5" t="s">
        <v>2745</v>
      </c>
      <c r="D164" s="5" t="s">
        <v>2712</v>
      </c>
      <c r="E164" s="138">
        <v>173.06268546099801</v>
      </c>
      <c r="F164" s="135">
        <v>191.996700913198</v>
      </c>
      <c r="G164" s="135">
        <v>154.12867000879899</v>
      </c>
      <c r="H164" s="136">
        <v>332</v>
      </c>
    </row>
    <row r="165" spans="1:8" ht="15.6" customHeight="1" x14ac:dyDescent="0.3">
      <c r="A165" s="140" t="s">
        <v>96</v>
      </c>
      <c r="B165" s="134">
        <v>2021</v>
      </c>
      <c r="C165" s="5" t="s">
        <v>2745</v>
      </c>
      <c r="D165" s="5" t="s">
        <v>2712</v>
      </c>
      <c r="E165" s="124">
        <v>167.75174228153</v>
      </c>
      <c r="F165" s="125">
        <v>186.04049235456799</v>
      </c>
      <c r="G165" s="126">
        <v>149.46299220849099</v>
      </c>
      <c r="H165" s="127">
        <v>334</v>
      </c>
    </row>
    <row r="166" spans="1:8" ht="15.6" customHeight="1" x14ac:dyDescent="0.3">
      <c r="A166" s="140" t="s">
        <v>97</v>
      </c>
      <c r="B166" s="134">
        <v>2021</v>
      </c>
      <c r="C166" s="5" t="s">
        <v>2745</v>
      </c>
      <c r="D166" s="5" t="s">
        <v>2712</v>
      </c>
      <c r="E166" s="124">
        <v>119.572728510441</v>
      </c>
      <c r="F166" s="125">
        <v>135.150643947199</v>
      </c>
      <c r="G166" s="126">
        <v>103.994813073684</v>
      </c>
      <c r="H166" s="127">
        <v>235</v>
      </c>
    </row>
    <row r="167" spans="1:8" ht="15.6" customHeight="1" x14ac:dyDescent="0.3">
      <c r="A167" s="5" t="s">
        <v>98</v>
      </c>
      <c r="B167" s="134">
        <v>2021</v>
      </c>
      <c r="C167" s="5" t="s">
        <v>2745</v>
      </c>
      <c r="D167" s="5" t="s">
        <v>2712</v>
      </c>
      <c r="E167" s="138">
        <v>81.080179067139795</v>
      </c>
      <c r="F167" s="135">
        <v>93.935254965612003</v>
      </c>
      <c r="G167" s="135">
        <v>68.225103168667601</v>
      </c>
      <c r="H167" s="136">
        <v>161</v>
      </c>
    </row>
    <row r="168" spans="1:8" ht="15.6" customHeight="1" x14ac:dyDescent="0.3">
      <c r="A168" s="140" t="s">
        <v>99</v>
      </c>
      <c r="B168" s="121">
        <v>2022</v>
      </c>
      <c r="C168" s="122" t="s">
        <v>2745</v>
      </c>
      <c r="D168" s="123" t="s">
        <v>2712</v>
      </c>
      <c r="E168" s="124">
        <v>143.65100072865999</v>
      </c>
      <c r="F168" s="125">
        <v>161.21341284420001</v>
      </c>
      <c r="G168" s="126">
        <v>126.08858861312</v>
      </c>
      <c r="H168" s="127">
        <v>267</v>
      </c>
    </row>
    <row r="169" spans="1:8" ht="15.6" customHeight="1" x14ac:dyDescent="0.3">
      <c r="A169" s="5" t="s">
        <v>100</v>
      </c>
      <c r="B169" s="134">
        <v>2022</v>
      </c>
      <c r="C169" s="5" t="s">
        <v>2745</v>
      </c>
      <c r="D169" s="5" t="s">
        <v>2712</v>
      </c>
      <c r="E169" s="138">
        <v>102.325255788859</v>
      </c>
      <c r="F169" s="135">
        <v>117.66342193416099</v>
      </c>
      <c r="G169" s="135">
        <v>86.987089643556999</v>
      </c>
      <c r="H169" s="136">
        <v>178</v>
      </c>
    </row>
    <row r="170" spans="1:8" ht="15.6" customHeight="1" x14ac:dyDescent="0.3">
      <c r="A170" s="5" t="s">
        <v>88</v>
      </c>
      <c r="B170" s="134">
        <v>2022</v>
      </c>
      <c r="C170" s="5" t="s">
        <v>2745</v>
      </c>
      <c r="D170" s="5" t="s">
        <v>2712</v>
      </c>
      <c r="E170" s="138">
        <v>187.802975565857</v>
      </c>
      <c r="F170" s="135">
        <v>207.74915461683901</v>
      </c>
      <c r="G170" s="135">
        <v>167.85679651487499</v>
      </c>
      <c r="H170" s="136">
        <v>350</v>
      </c>
    </row>
    <row r="171" spans="1:8" ht="15.6" customHeight="1" x14ac:dyDescent="0.3">
      <c r="A171" s="147" t="s">
        <v>89</v>
      </c>
      <c r="B171" s="148">
        <v>2022</v>
      </c>
      <c r="C171" s="149" t="s">
        <v>2745</v>
      </c>
      <c r="D171" s="150" t="s">
        <v>2712</v>
      </c>
      <c r="E171" s="151">
        <v>137.47411784897801</v>
      </c>
      <c r="F171" s="152">
        <v>154.873090772653</v>
      </c>
      <c r="G171" s="153">
        <v>120.07514492530299</v>
      </c>
      <c r="H171" s="154">
        <v>249</v>
      </c>
    </row>
    <row r="172" spans="1:8" ht="15.6" customHeight="1" x14ac:dyDescent="0.3">
      <c r="A172" s="147" t="s">
        <v>91</v>
      </c>
      <c r="B172" s="148">
        <v>2022</v>
      </c>
      <c r="C172" s="149" t="s">
        <v>2745</v>
      </c>
      <c r="D172" s="150" t="s">
        <v>2712</v>
      </c>
      <c r="E172" s="151">
        <v>61.670792313326501</v>
      </c>
      <c r="F172" s="152">
        <v>72.929609138655096</v>
      </c>
      <c r="G172" s="153">
        <v>50.4119754879979</v>
      </c>
      <c r="H172" s="154">
        <v>120</v>
      </c>
    </row>
    <row r="173" spans="1:8" ht="15.6" customHeight="1" x14ac:dyDescent="0.3">
      <c r="A173" s="147" t="s">
        <v>92</v>
      </c>
      <c r="B173" s="148">
        <v>2022</v>
      </c>
      <c r="C173" s="149" t="s">
        <v>2745</v>
      </c>
      <c r="D173" s="150" t="s">
        <v>2712</v>
      </c>
      <c r="E173" s="151">
        <v>62.632238692334703</v>
      </c>
      <c r="F173" s="152">
        <v>74.146011329121606</v>
      </c>
      <c r="G173" s="153">
        <v>51.1184660555477</v>
      </c>
      <c r="H173" s="154">
        <v>118</v>
      </c>
    </row>
    <row r="174" spans="1:8" ht="15.6" customHeight="1" x14ac:dyDescent="0.3">
      <c r="A174" s="5" t="s">
        <v>93</v>
      </c>
      <c r="B174" s="134">
        <v>2022</v>
      </c>
      <c r="C174" s="5" t="s">
        <v>2745</v>
      </c>
      <c r="D174" s="5" t="s">
        <v>2712</v>
      </c>
      <c r="E174" s="138">
        <v>92.559766460265706</v>
      </c>
      <c r="F174" s="135">
        <v>106.52215798944</v>
      </c>
      <c r="G174" s="135">
        <v>78.597374931091395</v>
      </c>
      <c r="H174" s="136">
        <v>176</v>
      </c>
    </row>
    <row r="175" spans="1:8" ht="15.6" customHeight="1" x14ac:dyDescent="0.3">
      <c r="A175" s="5" t="s">
        <v>94</v>
      </c>
      <c r="B175" s="134">
        <v>2022</v>
      </c>
      <c r="C175" s="5" t="s">
        <v>2745</v>
      </c>
      <c r="D175" s="5" t="s">
        <v>2712</v>
      </c>
      <c r="E175" s="138">
        <v>61.374593387617701</v>
      </c>
      <c r="F175" s="135">
        <v>72.602844306700604</v>
      </c>
      <c r="G175" s="135">
        <v>50.146342468534897</v>
      </c>
      <c r="H175" s="136">
        <v>120</v>
      </c>
    </row>
    <row r="176" spans="1:8" ht="15.6" customHeight="1" x14ac:dyDescent="0.3">
      <c r="A176" s="5" t="s">
        <v>95</v>
      </c>
      <c r="B176" s="134">
        <v>2022</v>
      </c>
      <c r="C176" s="5" t="s">
        <v>2745</v>
      </c>
      <c r="D176" s="5" t="s">
        <v>2712</v>
      </c>
      <c r="E176" s="138">
        <v>49.734243278414297</v>
      </c>
      <c r="F176" s="135">
        <v>60.088601689172201</v>
      </c>
      <c r="G176" s="135">
        <v>39.379884867656401</v>
      </c>
      <c r="H176" s="136">
        <v>93</v>
      </c>
    </row>
    <row r="177" spans="1:8" ht="15.6" customHeight="1" x14ac:dyDescent="0.3">
      <c r="A177" s="5" t="s">
        <v>96</v>
      </c>
      <c r="B177" s="134">
        <v>2022</v>
      </c>
      <c r="C177" s="5" t="s">
        <v>2745</v>
      </c>
      <c r="D177" s="5" t="s">
        <v>2712</v>
      </c>
      <c r="E177" s="138">
        <v>49.493457722307603</v>
      </c>
      <c r="F177" s="135">
        <v>59.738314431633498</v>
      </c>
      <c r="G177" s="135">
        <v>39.248601012981702</v>
      </c>
      <c r="H177" s="136">
        <v>94</v>
      </c>
    </row>
    <row r="178" spans="1:8" ht="15.6" customHeight="1" x14ac:dyDescent="0.3">
      <c r="A178" s="5" t="s">
        <v>97</v>
      </c>
      <c r="B178" s="134">
        <v>2022</v>
      </c>
      <c r="C178" s="5" t="s">
        <v>2745</v>
      </c>
      <c r="D178" s="5" t="s">
        <v>2712</v>
      </c>
      <c r="E178" s="138">
        <v>53.690664071545001</v>
      </c>
      <c r="F178" s="135">
        <v>64.377186880005794</v>
      </c>
      <c r="G178" s="135">
        <v>43.0041412630842</v>
      </c>
      <c r="H178" s="136">
        <v>101</v>
      </c>
    </row>
    <row r="179" spans="1:8" ht="15.6" customHeight="1" x14ac:dyDescent="0.3">
      <c r="A179" s="5" t="s">
        <v>98</v>
      </c>
      <c r="B179" s="134">
        <v>2022</v>
      </c>
      <c r="C179" s="5" t="s">
        <v>2745</v>
      </c>
      <c r="D179" s="5" t="s">
        <v>2712</v>
      </c>
      <c r="E179" s="138">
        <v>73.603368461061393</v>
      </c>
      <c r="F179" s="135">
        <v>86.057148431661105</v>
      </c>
      <c r="G179" s="135">
        <v>61.149588490461703</v>
      </c>
      <c r="H179" s="136">
        <v>140</v>
      </c>
    </row>
    <row r="180" spans="1:8" ht="15.6" customHeight="1" x14ac:dyDescent="0.3">
      <c r="A180" s="147" t="s">
        <v>110</v>
      </c>
      <c r="B180" s="148"/>
      <c r="C180" s="149" t="s">
        <v>2745</v>
      </c>
      <c r="D180" s="150" t="s">
        <v>2712</v>
      </c>
      <c r="E180" s="151">
        <v>133.48814080419601</v>
      </c>
      <c r="F180" s="152">
        <v>136.37894148940001</v>
      </c>
      <c r="G180" s="153">
        <v>130.597340118993</v>
      </c>
      <c r="H180" s="154">
        <v>8527</v>
      </c>
    </row>
    <row r="181" spans="1:8" ht="15.6" customHeight="1" x14ac:dyDescent="0.3">
      <c r="A181" s="5" t="s">
        <v>88</v>
      </c>
      <c r="B181" s="134">
        <v>2020</v>
      </c>
      <c r="C181" s="5" t="s">
        <v>2744</v>
      </c>
      <c r="D181" s="5" t="s">
        <v>2712</v>
      </c>
      <c r="E181" s="138">
        <v>65.339650782017998</v>
      </c>
      <c r="F181" s="135">
        <v>72.791562879970201</v>
      </c>
      <c r="G181" s="135">
        <v>57.887738684065802</v>
      </c>
      <c r="H181" s="136">
        <v>297</v>
      </c>
    </row>
    <row r="182" spans="1:8" ht="15.6" customHeight="1" x14ac:dyDescent="0.3">
      <c r="A182" s="5" t="s">
        <v>89</v>
      </c>
      <c r="B182" s="134">
        <v>2020</v>
      </c>
      <c r="C182" s="5" t="s">
        <v>2744</v>
      </c>
      <c r="D182" s="5" t="s">
        <v>2712</v>
      </c>
      <c r="E182" s="138">
        <v>584.93638233340596</v>
      </c>
      <c r="F182" s="135">
        <v>607.17167487329402</v>
      </c>
      <c r="G182" s="135">
        <v>562.70108979351903</v>
      </c>
      <c r="H182" s="136">
        <v>2506</v>
      </c>
    </row>
    <row r="183" spans="1:8" ht="15.6" customHeight="1" x14ac:dyDescent="0.3">
      <c r="A183" s="120" t="s">
        <v>91</v>
      </c>
      <c r="B183" s="121">
        <v>2020</v>
      </c>
      <c r="C183" s="122" t="s">
        <v>2744</v>
      </c>
      <c r="D183" s="123" t="s">
        <v>2712</v>
      </c>
      <c r="E183" s="124">
        <v>268.67248326451403</v>
      </c>
      <c r="F183" s="125">
        <v>283.81464370715003</v>
      </c>
      <c r="G183" s="126">
        <v>253.530322821879</v>
      </c>
      <c r="H183" s="127">
        <v>1176</v>
      </c>
    </row>
    <row r="184" spans="1:8" ht="15.6" customHeight="1" x14ac:dyDescent="0.3">
      <c r="A184" s="5" t="s">
        <v>92</v>
      </c>
      <c r="B184" s="134">
        <v>2020</v>
      </c>
      <c r="C184" s="5" t="s">
        <v>2744</v>
      </c>
      <c r="D184" s="5" t="s">
        <v>2712</v>
      </c>
      <c r="E184" s="138">
        <v>46.698492409714</v>
      </c>
      <c r="F184" s="135">
        <v>53.241191135018099</v>
      </c>
      <c r="G184" s="135">
        <v>40.1557936844099</v>
      </c>
      <c r="H184" s="136">
        <v>197</v>
      </c>
    </row>
    <row r="185" spans="1:8" ht="15.6" customHeight="1" x14ac:dyDescent="0.3">
      <c r="A185" s="5" t="s">
        <v>93</v>
      </c>
      <c r="B185" s="134">
        <v>2020</v>
      </c>
      <c r="C185" s="5" t="s">
        <v>2744</v>
      </c>
      <c r="D185" s="5" t="s">
        <v>2712</v>
      </c>
      <c r="E185" s="138">
        <v>8.3994209232489307</v>
      </c>
      <c r="F185" s="135">
        <v>11.122854561099301</v>
      </c>
      <c r="G185" s="135">
        <v>5.6759872853985698</v>
      </c>
      <c r="H185" s="136">
        <v>37</v>
      </c>
    </row>
    <row r="186" spans="1:8" ht="15.6" customHeight="1" x14ac:dyDescent="0.3">
      <c r="A186" s="5" t="s">
        <v>94</v>
      </c>
      <c r="B186" s="134">
        <v>2020</v>
      </c>
      <c r="C186" s="5" t="s">
        <v>2744</v>
      </c>
      <c r="D186" s="5" t="s">
        <v>2712</v>
      </c>
      <c r="E186" s="138">
        <v>4.3264434459539798</v>
      </c>
      <c r="F186" s="135">
        <v>6.28663943375392</v>
      </c>
      <c r="G186" s="135">
        <v>2.3662474581540298</v>
      </c>
      <c r="H186" s="136">
        <v>19</v>
      </c>
    </row>
    <row r="187" spans="1:8" ht="15.6" customHeight="1" x14ac:dyDescent="0.3">
      <c r="A187" s="5" t="s">
        <v>95</v>
      </c>
      <c r="B187" s="134">
        <v>2020</v>
      </c>
      <c r="C187" s="5" t="s">
        <v>2744</v>
      </c>
      <c r="D187" s="5" t="s">
        <v>2712</v>
      </c>
      <c r="E187" s="138">
        <v>10.136347673226201</v>
      </c>
      <c r="F187" s="135">
        <v>13.1473077574918</v>
      </c>
      <c r="G187" s="135">
        <v>7.1253875889606002</v>
      </c>
      <c r="H187" s="136">
        <v>44</v>
      </c>
    </row>
    <row r="188" spans="1:8" ht="15.6" customHeight="1" x14ac:dyDescent="0.3">
      <c r="A188" s="5" t="s">
        <v>96</v>
      </c>
      <c r="B188" s="134">
        <v>2020</v>
      </c>
      <c r="C188" s="5" t="s">
        <v>2744</v>
      </c>
      <c r="D188" s="5" t="s">
        <v>2712</v>
      </c>
      <c r="E188" s="138">
        <v>106.250849432503</v>
      </c>
      <c r="F188" s="135">
        <v>115.694417212768</v>
      </c>
      <c r="G188" s="135">
        <v>96.807281652238999</v>
      </c>
      <c r="H188" s="136">
        <v>487</v>
      </c>
    </row>
    <row r="189" spans="1:8" ht="15.6" customHeight="1" x14ac:dyDescent="0.3">
      <c r="A189" s="5" t="s">
        <v>97</v>
      </c>
      <c r="B189" s="134">
        <v>2020</v>
      </c>
      <c r="C189" s="5" t="s">
        <v>2744</v>
      </c>
      <c r="D189" s="5" t="s">
        <v>2712</v>
      </c>
      <c r="E189" s="138">
        <v>247.74880751510801</v>
      </c>
      <c r="F189" s="135">
        <v>262.44683082327498</v>
      </c>
      <c r="G189" s="135">
        <v>233.05078420694099</v>
      </c>
      <c r="H189" s="136">
        <v>1076</v>
      </c>
    </row>
    <row r="190" spans="1:8" ht="15.6" customHeight="1" x14ac:dyDescent="0.3">
      <c r="A190" s="5" t="s">
        <v>98</v>
      </c>
      <c r="B190" s="134">
        <v>2020</v>
      </c>
      <c r="C190" s="5" t="s">
        <v>2744</v>
      </c>
      <c r="D190" s="5" t="s">
        <v>2712</v>
      </c>
      <c r="E190" s="138">
        <v>224.756564083369</v>
      </c>
      <c r="F190" s="135">
        <v>238.48935121752399</v>
      </c>
      <c r="G190" s="135">
        <v>211.02377694921501</v>
      </c>
      <c r="H190" s="136">
        <v>1016</v>
      </c>
    </row>
    <row r="191" spans="1:8" ht="15.6" customHeight="1" x14ac:dyDescent="0.3">
      <c r="A191" s="5" t="s">
        <v>99</v>
      </c>
      <c r="B191" s="134">
        <v>2021</v>
      </c>
      <c r="C191" s="5" t="s">
        <v>2744</v>
      </c>
      <c r="D191" s="5" t="s">
        <v>2712</v>
      </c>
      <c r="E191" s="138">
        <v>392.42639866206002</v>
      </c>
      <c r="F191" s="135">
        <v>410.40368245139501</v>
      </c>
      <c r="G191" s="135">
        <v>374.44911487272498</v>
      </c>
      <c r="H191" s="136">
        <v>1775</v>
      </c>
    </row>
    <row r="192" spans="1:8" ht="15.6" customHeight="1" x14ac:dyDescent="0.3">
      <c r="A192" s="140" t="s">
        <v>100</v>
      </c>
      <c r="B192" s="134">
        <v>2021</v>
      </c>
      <c r="C192" s="5" t="s">
        <v>2744</v>
      </c>
      <c r="D192" s="5" t="s">
        <v>2712</v>
      </c>
      <c r="E192" s="124">
        <v>261.060229622961</v>
      </c>
      <c r="F192" s="125">
        <v>276.58582186693297</v>
      </c>
      <c r="G192" s="126">
        <v>245.534637378989</v>
      </c>
      <c r="H192" s="127">
        <v>1073</v>
      </c>
    </row>
    <row r="193" spans="1:8" ht="15.6" customHeight="1" x14ac:dyDescent="0.3">
      <c r="A193" s="5" t="s">
        <v>88</v>
      </c>
      <c r="B193" s="134">
        <v>2021</v>
      </c>
      <c r="C193" s="5" t="s">
        <v>2744</v>
      </c>
      <c r="D193" s="5" t="s">
        <v>2712</v>
      </c>
      <c r="E193" s="138">
        <v>70.568687086885902</v>
      </c>
      <c r="F193" s="135">
        <v>78.263443920244995</v>
      </c>
      <c r="G193" s="135">
        <v>62.8739302535269</v>
      </c>
      <c r="H193" s="136">
        <v>325</v>
      </c>
    </row>
    <row r="194" spans="1:8" ht="15.6" customHeight="1" x14ac:dyDescent="0.3">
      <c r="A194" s="5" t="s">
        <v>89</v>
      </c>
      <c r="B194" s="134">
        <v>2021</v>
      </c>
      <c r="C194" s="5" t="s">
        <v>2744</v>
      </c>
      <c r="D194" s="5" t="s">
        <v>2712</v>
      </c>
      <c r="E194" s="138">
        <v>20.628084570522301</v>
      </c>
      <c r="F194" s="135">
        <v>24.887225182365299</v>
      </c>
      <c r="G194" s="135">
        <v>16.368943958679399</v>
      </c>
      <c r="H194" s="136">
        <v>91</v>
      </c>
    </row>
    <row r="195" spans="1:8" ht="15.6" customHeight="1" x14ac:dyDescent="0.3">
      <c r="A195" s="140" t="s">
        <v>91</v>
      </c>
      <c r="B195" s="121">
        <v>2021</v>
      </c>
      <c r="C195" s="122" t="s">
        <v>2744</v>
      </c>
      <c r="D195" s="123" t="s">
        <v>2712</v>
      </c>
      <c r="E195" s="124">
        <v>6.0631218397942197</v>
      </c>
      <c r="F195" s="125">
        <v>8.3202836586303892</v>
      </c>
      <c r="G195" s="126">
        <v>3.80596002095804</v>
      </c>
      <c r="H195" s="127">
        <v>28</v>
      </c>
    </row>
    <row r="196" spans="1:8" ht="15.6" customHeight="1" x14ac:dyDescent="0.3">
      <c r="A196" s="147" t="s">
        <v>92</v>
      </c>
      <c r="B196" s="148">
        <v>2021</v>
      </c>
      <c r="C196" s="149" t="s">
        <v>2744</v>
      </c>
      <c r="D196" s="150" t="s">
        <v>2712</v>
      </c>
      <c r="E196" s="151">
        <v>14.7242291683405</v>
      </c>
      <c r="F196" s="152">
        <v>18.288533692906199</v>
      </c>
      <c r="G196" s="153">
        <v>11.159924643774801</v>
      </c>
      <c r="H196" s="154">
        <v>66</v>
      </c>
    </row>
    <row r="197" spans="1:8" ht="15.6" customHeight="1" x14ac:dyDescent="0.3">
      <c r="A197" s="5" t="s">
        <v>93</v>
      </c>
      <c r="B197" s="134">
        <v>2021</v>
      </c>
      <c r="C197" s="5" t="s">
        <v>2744</v>
      </c>
      <c r="D197" s="5" t="s">
        <v>2712</v>
      </c>
      <c r="E197" s="138">
        <v>45.179841063710697</v>
      </c>
      <c r="F197" s="135">
        <v>51.325652731754197</v>
      </c>
      <c r="G197" s="135">
        <v>39.034029395667098</v>
      </c>
      <c r="H197" s="136">
        <v>209</v>
      </c>
    </row>
    <row r="198" spans="1:8" ht="15.6" customHeight="1" x14ac:dyDescent="0.3">
      <c r="A198" s="5" t="s">
        <v>94</v>
      </c>
      <c r="B198" s="134">
        <v>2021</v>
      </c>
      <c r="C198" s="5" t="s">
        <v>2744</v>
      </c>
      <c r="D198" s="5" t="s">
        <v>2712</v>
      </c>
      <c r="E198" s="138">
        <v>45.974657897941</v>
      </c>
      <c r="F198" s="135">
        <v>52.153637194198801</v>
      </c>
      <c r="G198" s="135">
        <v>39.7956786016831</v>
      </c>
      <c r="H198" s="136">
        <v>214</v>
      </c>
    </row>
    <row r="199" spans="1:8" ht="15.6" customHeight="1" x14ac:dyDescent="0.3">
      <c r="A199" s="5" t="s">
        <v>95</v>
      </c>
      <c r="B199" s="134">
        <v>2021</v>
      </c>
      <c r="C199" s="5" t="s">
        <v>2744</v>
      </c>
      <c r="D199" s="5" t="s">
        <v>2712</v>
      </c>
      <c r="E199" s="138">
        <v>131.05760110953699</v>
      </c>
      <c r="F199" s="135">
        <v>141.649704033928</v>
      </c>
      <c r="G199" s="135">
        <v>120.465498185146</v>
      </c>
      <c r="H199" s="136">
        <v>588</v>
      </c>
    </row>
    <row r="200" spans="1:8" ht="15.6" customHeight="1" x14ac:dyDescent="0.3">
      <c r="A200" s="5" t="s">
        <v>96</v>
      </c>
      <c r="B200" s="134">
        <v>2021</v>
      </c>
      <c r="C200" s="5" t="s">
        <v>2744</v>
      </c>
      <c r="D200" s="5" t="s">
        <v>2712</v>
      </c>
      <c r="E200" s="138">
        <v>127.728611035706</v>
      </c>
      <c r="F200" s="135">
        <v>138.02323051155699</v>
      </c>
      <c r="G200" s="135">
        <v>117.43399155985399</v>
      </c>
      <c r="H200" s="136">
        <v>591</v>
      </c>
    </row>
    <row r="201" spans="1:8" ht="15.6" customHeight="1" x14ac:dyDescent="0.3">
      <c r="A201" s="5" t="s">
        <v>97</v>
      </c>
      <c r="B201" s="134">
        <v>2021</v>
      </c>
      <c r="C201" s="5" t="s">
        <v>2744</v>
      </c>
      <c r="D201" s="5" t="s">
        <v>2712</v>
      </c>
      <c r="E201" s="138">
        <v>97.871792458447104</v>
      </c>
      <c r="F201" s="135">
        <v>106.995743427989</v>
      </c>
      <c r="G201" s="135">
        <v>88.747841488905607</v>
      </c>
      <c r="H201" s="136">
        <v>443</v>
      </c>
    </row>
    <row r="202" spans="1:8" ht="15.6" customHeight="1" x14ac:dyDescent="0.3">
      <c r="A202" s="140" t="s">
        <v>98</v>
      </c>
      <c r="B202" s="121">
        <v>2021</v>
      </c>
      <c r="C202" s="122" t="s">
        <v>2744</v>
      </c>
      <c r="D202" s="123" t="s">
        <v>2712</v>
      </c>
      <c r="E202" s="124">
        <v>68.107606330088302</v>
      </c>
      <c r="F202" s="125">
        <v>75.635490919278496</v>
      </c>
      <c r="G202" s="126">
        <v>60.579721740898101</v>
      </c>
      <c r="H202" s="127">
        <v>316</v>
      </c>
    </row>
    <row r="203" spans="1:8" ht="15.6" customHeight="1" x14ac:dyDescent="0.3">
      <c r="A203" s="5" t="s">
        <v>99</v>
      </c>
      <c r="B203" s="134">
        <v>2022</v>
      </c>
      <c r="C203" s="5" t="s">
        <v>2744</v>
      </c>
      <c r="D203" s="5" t="s">
        <v>2712</v>
      </c>
      <c r="E203" s="138">
        <v>116.465679911808</v>
      </c>
      <c r="F203" s="135">
        <v>126.35191426647501</v>
      </c>
      <c r="G203" s="135">
        <v>106.579445557141</v>
      </c>
      <c r="H203" s="136">
        <v>531</v>
      </c>
    </row>
    <row r="204" spans="1:8" ht="15.6" customHeight="1" x14ac:dyDescent="0.3">
      <c r="A204" s="5" t="s">
        <v>100</v>
      </c>
      <c r="B204" s="134">
        <v>2022</v>
      </c>
      <c r="C204" s="5" t="s">
        <v>2744</v>
      </c>
      <c r="D204" s="5" t="s">
        <v>2712</v>
      </c>
      <c r="E204" s="138">
        <v>82.286866869389897</v>
      </c>
      <c r="F204" s="135">
        <v>91.033232945116794</v>
      </c>
      <c r="G204" s="135">
        <v>73.5405007936629</v>
      </c>
      <c r="H204" s="136">
        <v>340</v>
      </c>
    </row>
    <row r="205" spans="1:8" ht="15.6" customHeight="1" x14ac:dyDescent="0.3">
      <c r="A205" s="5" t="s">
        <v>88</v>
      </c>
      <c r="B205" s="134">
        <v>2022</v>
      </c>
      <c r="C205" s="5" t="s">
        <v>2744</v>
      </c>
      <c r="D205" s="5" t="s">
        <v>2712</v>
      </c>
      <c r="E205" s="138">
        <v>147.81583582308099</v>
      </c>
      <c r="F205" s="135">
        <v>158.908570744158</v>
      </c>
      <c r="G205" s="135">
        <v>136.72310090200301</v>
      </c>
      <c r="H205" s="136">
        <v>676</v>
      </c>
    </row>
    <row r="206" spans="1:8" ht="15.6" customHeight="1" x14ac:dyDescent="0.3">
      <c r="A206" s="5" t="s">
        <v>89</v>
      </c>
      <c r="B206" s="134">
        <v>2022</v>
      </c>
      <c r="C206" s="5" t="s">
        <v>2744</v>
      </c>
      <c r="D206" s="5" t="s">
        <v>2712</v>
      </c>
      <c r="E206" s="138">
        <v>112.67769068179101</v>
      </c>
      <c r="F206" s="135">
        <v>122.541103755333</v>
      </c>
      <c r="G206" s="135">
        <v>102.81427760824801</v>
      </c>
      <c r="H206" s="136">
        <v>499</v>
      </c>
    </row>
    <row r="207" spans="1:8" ht="15.6" customHeight="1" x14ac:dyDescent="0.3">
      <c r="A207" s="5" t="s">
        <v>91</v>
      </c>
      <c r="B207" s="134">
        <v>2022</v>
      </c>
      <c r="C207" s="5" t="s">
        <v>2744</v>
      </c>
      <c r="D207" s="5" t="s">
        <v>2712</v>
      </c>
      <c r="E207" s="138">
        <v>46.421117974502501</v>
      </c>
      <c r="F207" s="135">
        <v>52.624879465671697</v>
      </c>
      <c r="G207" s="135">
        <v>40.217356483333297</v>
      </c>
      <c r="H207" s="136">
        <v>216</v>
      </c>
    </row>
    <row r="208" spans="1:8" ht="15.6" customHeight="1" x14ac:dyDescent="0.3">
      <c r="A208" s="5" t="s">
        <v>92</v>
      </c>
      <c r="B208" s="134">
        <v>2022</v>
      </c>
      <c r="C208" s="5" t="s">
        <v>2744</v>
      </c>
      <c r="D208" s="5" t="s">
        <v>2712</v>
      </c>
      <c r="E208" s="138">
        <v>47.902610857920401</v>
      </c>
      <c r="F208" s="135">
        <v>54.289389134130303</v>
      </c>
      <c r="G208" s="135">
        <v>41.515832581710498</v>
      </c>
      <c r="H208" s="136">
        <v>217</v>
      </c>
    </row>
    <row r="209" spans="1:8" ht="15.6" customHeight="1" x14ac:dyDescent="0.3">
      <c r="A209" s="5" t="s">
        <v>93</v>
      </c>
      <c r="B209" s="134">
        <v>2022</v>
      </c>
      <c r="C209" s="5" t="s">
        <v>2744</v>
      </c>
      <c r="D209" s="5" t="s">
        <v>2712</v>
      </c>
      <c r="E209" s="138">
        <v>78.604701457858297</v>
      </c>
      <c r="F209" s="135">
        <v>86.661630998907299</v>
      </c>
      <c r="G209" s="135">
        <v>70.547771916809197</v>
      </c>
      <c r="H209" s="136">
        <v>366</v>
      </c>
    </row>
    <row r="210" spans="1:8" ht="15.6" customHeight="1" x14ac:dyDescent="0.3">
      <c r="A210" s="5" t="s">
        <v>94</v>
      </c>
      <c r="B210" s="134">
        <v>2022</v>
      </c>
      <c r="C210" s="5" t="s">
        <v>2744</v>
      </c>
      <c r="D210" s="5" t="s">
        <v>2712</v>
      </c>
      <c r="E210" s="138">
        <v>45.590456115422299</v>
      </c>
      <c r="F210" s="135">
        <v>51.727284197047197</v>
      </c>
      <c r="G210" s="135">
        <v>39.453628033797401</v>
      </c>
      <c r="H210" s="136">
        <v>213</v>
      </c>
    </row>
    <row r="211" spans="1:8" ht="15.6" customHeight="1" x14ac:dyDescent="0.3">
      <c r="A211" s="5" t="s">
        <v>95</v>
      </c>
      <c r="B211" s="134">
        <v>2022</v>
      </c>
      <c r="C211" s="5" t="s">
        <v>2744</v>
      </c>
      <c r="D211" s="5" t="s">
        <v>2712</v>
      </c>
      <c r="E211" s="138">
        <v>37.4134044404489</v>
      </c>
      <c r="F211" s="135">
        <v>43.0534323972594</v>
      </c>
      <c r="G211" s="135">
        <v>31.773376483638401</v>
      </c>
      <c r="H211" s="136">
        <v>170</v>
      </c>
    </row>
    <row r="212" spans="1:8" ht="15.6" customHeight="1" x14ac:dyDescent="0.3">
      <c r="A212" s="147" t="s">
        <v>96</v>
      </c>
      <c r="B212" s="148">
        <v>2022</v>
      </c>
      <c r="C212" s="149" t="s">
        <v>2744</v>
      </c>
      <c r="D212" s="150" t="s">
        <v>2712</v>
      </c>
      <c r="E212" s="151">
        <v>40.979811616250501</v>
      </c>
      <c r="F212" s="152">
        <v>46.790674736036003</v>
      </c>
      <c r="G212" s="153">
        <v>35.1689484964649</v>
      </c>
      <c r="H212" s="154">
        <v>192</v>
      </c>
    </row>
    <row r="213" spans="1:8" ht="15.6" customHeight="1" x14ac:dyDescent="0.3">
      <c r="A213" s="5" t="s">
        <v>97</v>
      </c>
      <c r="B213" s="134">
        <v>2022</v>
      </c>
      <c r="C213" s="5" t="s">
        <v>2744</v>
      </c>
      <c r="D213" s="5" t="s">
        <v>2712</v>
      </c>
      <c r="E213" s="138">
        <v>40.103654984801601</v>
      </c>
      <c r="F213" s="135">
        <v>45.894378807613798</v>
      </c>
      <c r="G213" s="135">
        <v>34.312931161989397</v>
      </c>
      <c r="H213" s="136">
        <v>185</v>
      </c>
    </row>
    <row r="214" spans="1:8" ht="15.6" customHeight="1" x14ac:dyDescent="0.3">
      <c r="A214" s="5" t="s">
        <v>98</v>
      </c>
      <c r="B214" s="134">
        <v>2022</v>
      </c>
      <c r="C214" s="5" t="s">
        <v>2744</v>
      </c>
      <c r="D214" s="5" t="s">
        <v>2712</v>
      </c>
      <c r="E214" s="138">
        <v>59.0709681306504</v>
      </c>
      <c r="F214" s="135">
        <v>66.049201155723694</v>
      </c>
      <c r="G214" s="135">
        <v>52.092735105577098</v>
      </c>
      <c r="H214" s="136">
        <v>276</v>
      </c>
    </row>
    <row r="215" spans="1:8" ht="15.6" customHeight="1" x14ac:dyDescent="0.3">
      <c r="A215" s="147" t="s">
        <v>110</v>
      </c>
      <c r="B215" s="148"/>
      <c r="C215" s="149" t="s">
        <v>2744</v>
      </c>
      <c r="D215" s="150" t="s">
        <v>2712</v>
      </c>
      <c r="E215" s="151">
        <v>107.774714560036</v>
      </c>
      <c r="F215" s="152">
        <v>109.42093764003</v>
      </c>
      <c r="G215" s="153">
        <v>106.128491480042</v>
      </c>
      <c r="H215" s="154">
        <v>16455</v>
      </c>
    </row>
    <row r="216" spans="1:8" ht="15.6" customHeight="1" x14ac:dyDescent="0.3">
      <c r="A216" s="120" t="s">
        <v>88</v>
      </c>
      <c r="B216" s="121">
        <v>2020</v>
      </c>
      <c r="C216" s="122" t="s">
        <v>2746</v>
      </c>
      <c r="D216" s="123" t="s">
        <v>2747</v>
      </c>
      <c r="E216" s="124">
        <v>42.699586326723498</v>
      </c>
      <c r="F216" s="125">
        <v>50.624096961616402</v>
      </c>
      <c r="G216" s="126">
        <v>34.7750756918307</v>
      </c>
      <c r="H216" s="127">
        <v>112</v>
      </c>
    </row>
    <row r="217" spans="1:8" ht="15.6" customHeight="1" x14ac:dyDescent="0.3">
      <c r="A217" s="5" t="s">
        <v>89</v>
      </c>
      <c r="B217" s="134">
        <v>2020</v>
      </c>
      <c r="C217" s="5" t="s">
        <v>2746</v>
      </c>
      <c r="D217" s="5" t="s">
        <v>2747</v>
      </c>
      <c r="E217" s="138">
        <v>461.48784139180299</v>
      </c>
      <c r="F217" s="135">
        <v>487.09281465205999</v>
      </c>
      <c r="G217" s="135">
        <v>435.88286813154599</v>
      </c>
      <c r="H217" s="136">
        <v>1178</v>
      </c>
    </row>
    <row r="218" spans="1:8" ht="15.6" customHeight="1" x14ac:dyDescent="0.3">
      <c r="A218" s="5" t="s">
        <v>91</v>
      </c>
      <c r="B218" s="134">
        <v>2020</v>
      </c>
      <c r="C218" s="5" t="s">
        <v>2746</v>
      </c>
      <c r="D218" s="5" t="s">
        <v>2747</v>
      </c>
      <c r="E218" s="138">
        <v>216.14141428412299</v>
      </c>
      <c r="F218" s="135">
        <v>233.59720940244699</v>
      </c>
      <c r="G218" s="135">
        <v>198.68561916579799</v>
      </c>
      <c r="H218" s="136">
        <v>571</v>
      </c>
    </row>
    <row r="219" spans="1:8" ht="15.6" customHeight="1" x14ac:dyDescent="0.3">
      <c r="A219" s="5" t="s">
        <v>92</v>
      </c>
      <c r="B219" s="134">
        <v>2020</v>
      </c>
      <c r="C219" s="5" t="s">
        <v>2746</v>
      </c>
      <c r="D219" s="5" t="s">
        <v>2747</v>
      </c>
      <c r="E219" s="138">
        <v>35.686297841501101</v>
      </c>
      <c r="F219" s="135">
        <v>43.029425340877197</v>
      </c>
      <c r="G219" s="135">
        <v>28.343170342125099</v>
      </c>
      <c r="H219" s="136">
        <v>91</v>
      </c>
    </row>
    <row r="220" spans="1:8" ht="15.6" customHeight="1" x14ac:dyDescent="0.3">
      <c r="A220" s="5" t="s">
        <v>93</v>
      </c>
      <c r="B220" s="134">
        <v>2020</v>
      </c>
      <c r="C220" s="5" t="s">
        <v>2746</v>
      </c>
      <c r="D220" s="5" t="s">
        <v>2747</v>
      </c>
      <c r="E220" s="138">
        <v>4.12984950415124</v>
      </c>
      <c r="F220" s="135">
        <v>6.5763866799147399</v>
      </c>
      <c r="G220" s="135">
        <v>1.68331232838774</v>
      </c>
      <c r="H220" s="136">
        <v>11</v>
      </c>
    </row>
    <row r="221" spans="1:8" ht="15.6" customHeight="1" x14ac:dyDescent="0.3">
      <c r="A221" s="5" t="s">
        <v>94</v>
      </c>
      <c r="B221" s="134">
        <v>2020</v>
      </c>
      <c r="C221" s="5" t="s">
        <v>2746</v>
      </c>
      <c r="D221" s="5" t="s">
        <v>2747</v>
      </c>
      <c r="E221" s="138">
        <v>3.0518167708877302</v>
      </c>
      <c r="F221" s="135">
        <v>5.1736779100492001</v>
      </c>
      <c r="G221" s="135">
        <v>0.92995563172626805</v>
      </c>
      <c r="H221" s="136">
        <v>8</v>
      </c>
    </row>
    <row r="222" spans="1:8" ht="15.6" customHeight="1" x14ac:dyDescent="0.3">
      <c r="A222" s="5" t="s">
        <v>95</v>
      </c>
      <c r="B222" s="134">
        <v>2020</v>
      </c>
      <c r="C222" s="5" t="s">
        <v>2746</v>
      </c>
      <c r="D222" s="5" t="s">
        <v>2747</v>
      </c>
      <c r="E222" s="138">
        <v>4.6174352168847603</v>
      </c>
      <c r="F222" s="135">
        <v>7.2389737193255099</v>
      </c>
      <c r="G222" s="135">
        <v>1.9958967144440001</v>
      </c>
      <c r="H222" s="136">
        <v>12</v>
      </c>
    </row>
    <row r="223" spans="1:8" ht="15.6" customHeight="1" x14ac:dyDescent="0.3">
      <c r="A223" s="147" t="s">
        <v>96</v>
      </c>
      <c r="B223" s="148">
        <v>2020</v>
      </c>
      <c r="C223" s="149" t="s">
        <v>2746</v>
      </c>
      <c r="D223" s="150" t="s">
        <v>2747</v>
      </c>
      <c r="E223" s="151">
        <v>71.424312855739302</v>
      </c>
      <c r="F223" s="152">
        <v>81.641124627737199</v>
      </c>
      <c r="G223" s="153">
        <v>61.207501083741498</v>
      </c>
      <c r="H223" s="154">
        <v>188</v>
      </c>
    </row>
    <row r="224" spans="1:8" ht="15.6" customHeight="1" x14ac:dyDescent="0.3">
      <c r="A224" s="5" t="s">
        <v>97</v>
      </c>
      <c r="B224" s="134">
        <v>2020</v>
      </c>
      <c r="C224" s="5" t="s">
        <v>2746</v>
      </c>
      <c r="D224" s="5" t="s">
        <v>2747</v>
      </c>
      <c r="E224" s="138">
        <v>167.930634362137</v>
      </c>
      <c r="F224" s="135">
        <v>183.75556754243499</v>
      </c>
      <c r="G224" s="135">
        <v>152.10570118184</v>
      </c>
      <c r="H224" s="136">
        <v>427</v>
      </c>
    </row>
    <row r="225" spans="1:8" ht="15.6" customHeight="1" x14ac:dyDescent="0.3">
      <c r="A225" s="5" t="s">
        <v>98</v>
      </c>
      <c r="B225" s="134">
        <v>2020</v>
      </c>
      <c r="C225" s="5" t="s">
        <v>2746</v>
      </c>
      <c r="D225" s="5" t="s">
        <v>2747</v>
      </c>
      <c r="E225" s="138">
        <v>151.86900318911799</v>
      </c>
      <c r="F225" s="135">
        <v>166.64553455096501</v>
      </c>
      <c r="G225" s="135">
        <v>137.09247182727</v>
      </c>
      <c r="H225" s="136">
        <v>402</v>
      </c>
    </row>
    <row r="226" spans="1:8" ht="15.6" customHeight="1" x14ac:dyDescent="0.3">
      <c r="A226" s="5" t="s">
        <v>99</v>
      </c>
      <c r="B226" s="134">
        <v>2021</v>
      </c>
      <c r="C226" s="5" t="s">
        <v>2746</v>
      </c>
      <c r="D226" s="5" t="s">
        <v>2747</v>
      </c>
      <c r="E226" s="138">
        <v>285.612455136302</v>
      </c>
      <c r="F226" s="135">
        <v>305.72050718427101</v>
      </c>
      <c r="G226" s="135">
        <v>265.50440308833299</v>
      </c>
      <c r="H226" s="136">
        <v>755</v>
      </c>
    </row>
    <row r="227" spans="1:8" ht="15.6" customHeight="1" x14ac:dyDescent="0.3">
      <c r="A227" s="5" t="s">
        <v>100</v>
      </c>
      <c r="B227" s="134">
        <v>2021</v>
      </c>
      <c r="C227" s="5" t="s">
        <v>2746</v>
      </c>
      <c r="D227" s="5" t="s">
        <v>2747</v>
      </c>
      <c r="E227" s="138">
        <v>187.506281438212</v>
      </c>
      <c r="F227" s="135">
        <v>204.794856654059</v>
      </c>
      <c r="G227" s="135">
        <v>170.217706222365</v>
      </c>
      <c r="H227" s="136">
        <v>448</v>
      </c>
    </row>
    <row r="228" spans="1:8" ht="15.6" customHeight="1" x14ac:dyDescent="0.3">
      <c r="A228" s="5" t="s">
        <v>88</v>
      </c>
      <c r="B228" s="134">
        <v>2021</v>
      </c>
      <c r="C228" s="5" t="s">
        <v>2746</v>
      </c>
      <c r="D228" s="5" t="s">
        <v>2747</v>
      </c>
      <c r="E228" s="138">
        <v>48.387253654287697</v>
      </c>
      <c r="F228" s="135">
        <v>56.822393577603101</v>
      </c>
      <c r="G228" s="135">
        <v>39.9521137309723</v>
      </c>
      <c r="H228" s="136">
        <v>127</v>
      </c>
    </row>
    <row r="229" spans="1:8" ht="15.6" customHeight="1" x14ac:dyDescent="0.3">
      <c r="A229" s="5" t="s">
        <v>89</v>
      </c>
      <c r="B229" s="134">
        <v>2021</v>
      </c>
      <c r="C229" s="5" t="s">
        <v>2746</v>
      </c>
      <c r="D229" s="5" t="s">
        <v>2747</v>
      </c>
      <c r="E229" s="138">
        <v>11.112945163462401</v>
      </c>
      <c r="F229" s="135">
        <v>15.2464465593686</v>
      </c>
      <c r="G229" s="135">
        <v>6.9794437675561696</v>
      </c>
      <c r="H229" s="136">
        <v>28</v>
      </c>
    </row>
    <row r="230" spans="1:8" ht="15.6" customHeight="1" x14ac:dyDescent="0.3">
      <c r="A230" s="147" t="s">
        <v>91</v>
      </c>
      <c r="B230" s="148">
        <v>2021</v>
      </c>
      <c r="C230" s="149" t="s">
        <v>2746</v>
      </c>
      <c r="D230" s="150" t="s">
        <v>2747</v>
      </c>
      <c r="E230" s="151">
        <v>4.6620001950281198</v>
      </c>
      <c r="F230" s="152">
        <v>7.3076621843571203</v>
      </c>
      <c r="G230" s="153">
        <v>2.0163382056991099</v>
      </c>
      <c r="H230" s="154">
        <v>12</v>
      </c>
    </row>
    <row r="231" spans="1:8" ht="15.6" customHeight="1" x14ac:dyDescent="0.3">
      <c r="A231" s="5" t="s">
        <v>92</v>
      </c>
      <c r="B231" s="134">
        <v>2021</v>
      </c>
      <c r="C231" s="5" t="s">
        <v>2746</v>
      </c>
      <c r="D231" s="5" t="s">
        <v>2747</v>
      </c>
      <c r="E231" s="138">
        <v>7.41282401621483</v>
      </c>
      <c r="F231" s="135">
        <v>10.8592614622857</v>
      </c>
      <c r="G231" s="135">
        <v>3.96638657014398</v>
      </c>
      <c r="H231" s="136">
        <v>18</v>
      </c>
    </row>
    <row r="232" spans="1:8" ht="15.6" customHeight="1" x14ac:dyDescent="0.3">
      <c r="A232" s="147" t="s">
        <v>93</v>
      </c>
      <c r="B232" s="148">
        <v>2021</v>
      </c>
      <c r="C232" s="149" t="s">
        <v>2746</v>
      </c>
      <c r="D232" s="150" t="s">
        <v>2747</v>
      </c>
      <c r="E232" s="151">
        <v>25.0638593903413</v>
      </c>
      <c r="F232" s="152">
        <v>31.186436786540298</v>
      </c>
      <c r="G232" s="153">
        <v>18.9412819941424</v>
      </c>
      <c r="H232" s="154">
        <v>65</v>
      </c>
    </row>
    <row r="233" spans="1:8" ht="15.6" customHeight="1" x14ac:dyDescent="0.3">
      <c r="A233" s="120" t="s">
        <v>94</v>
      </c>
      <c r="B233" s="121">
        <v>2021</v>
      </c>
      <c r="C233" s="122" t="s">
        <v>2746</v>
      </c>
      <c r="D233" s="123" t="s">
        <v>2747</v>
      </c>
      <c r="E233" s="124">
        <v>27.942035385004498</v>
      </c>
      <c r="F233" s="125">
        <v>34.332331468351697</v>
      </c>
      <c r="G233" s="126">
        <v>21.5517393016573</v>
      </c>
      <c r="H233" s="127">
        <v>74</v>
      </c>
    </row>
    <row r="234" spans="1:8" ht="15.6" customHeight="1" x14ac:dyDescent="0.3">
      <c r="A234" s="140" t="s">
        <v>95</v>
      </c>
      <c r="B234" s="121">
        <v>2021</v>
      </c>
      <c r="C234" s="122" t="s">
        <v>2746</v>
      </c>
      <c r="D234" s="123" t="s">
        <v>2747</v>
      </c>
      <c r="E234" s="124">
        <v>83.595963982554494</v>
      </c>
      <c r="F234" s="125">
        <v>94.811512047367899</v>
      </c>
      <c r="G234" s="126">
        <v>72.380415917741104</v>
      </c>
      <c r="H234" s="127">
        <v>214</v>
      </c>
    </row>
    <row r="235" spans="1:8" ht="15.6" customHeight="1" x14ac:dyDescent="0.3">
      <c r="A235" s="5" t="s">
        <v>96</v>
      </c>
      <c r="B235" s="134">
        <v>2021</v>
      </c>
      <c r="C235" s="5" t="s">
        <v>2746</v>
      </c>
      <c r="D235" s="5" t="s">
        <v>2747</v>
      </c>
      <c r="E235" s="138">
        <v>80.849206096447404</v>
      </c>
      <c r="F235" s="135">
        <v>91.657681186920001</v>
      </c>
      <c r="G235" s="135">
        <v>70.040731005974806</v>
      </c>
      <c r="H235" s="136">
        <v>215</v>
      </c>
    </row>
    <row r="236" spans="1:8" ht="15.6" customHeight="1" x14ac:dyDescent="0.3">
      <c r="A236" s="5" t="s">
        <v>97</v>
      </c>
      <c r="B236" s="134">
        <v>2021</v>
      </c>
      <c r="C236" s="5" t="s">
        <v>2746</v>
      </c>
      <c r="D236" s="5" t="s">
        <v>2747</v>
      </c>
      <c r="E236" s="138">
        <v>61.640376905083102</v>
      </c>
      <c r="F236" s="135">
        <v>71.305877770278798</v>
      </c>
      <c r="G236" s="135">
        <v>51.974876039887299</v>
      </c>
      <c r="H236" s="136">
        <v>157</v>
      </c>
    </row>
    <row r="237" spans="1:8" ht="15.6" customHeight="1" x14ac:dyDescent="0.3">
      <c r="A237" s="5" t="s">
        <v>98</v>
      </c>
      <c r="B237" s="134">
        <v>2021</v>
      </c>
      <c r="C237" s="5" t="s">
        <v>2746</v>
      </c>
      <c r="D237" s="5" t="s">
        <v>2747</v>
      </c>
      <c r="E237" s="138">
        <v>46.035622325678702</v>
      </c>
      <c r="F237" s="135">
        <v>54.254909590488303</v>
      </c>
      <c r="G237" s="135">
        <v>37.816335060869001</v>
      </c>
      <c r="H237" s="136">
        <v>121</v>
      </c>
    </row>
    <row r="238" spans="1:8" ht="15.6" customHeight="1" x14ac:dyDescent="0.3">
      <c r="A238" s="5" t="s">
        <v>99</v>
      </c>
      <c r="B238" s="134">
        <v>2022</v>
      </c>
      <c r="C238" s="5" t="s">
        <v>2746</v>
      </c>
      <c r="D238" s="5" t="s">
        <v>2747</v>
      </c>
      <c r="E238" s="138">
        <v>62.909362113248498</v>
      </c>
      <c r="F238" s="135">
        <v>72.391832440704107</v>
      </c>
      <c r="G238" s="135">
        <v>53.426891785792897</v>
      </c>
      <c r="H238" s="136">
        <v>169</v>
      </c>
    </row>
    <row r="239" spans="1:8" ht="15.6" customHeight="1" x14ac:dyDescent="0.3">
      <c r="A239" s="5" t="s">
        <v>100</v>
      </c>
      <c r="B239" s="134">
        <v>2022</v>
      </c>
      <c r="C239" s="5" t="s">
        <v>2746</v>
      </c>
      <c r="D239" s="5" t="s">
        <v>2747</v>
      </c>
      <c r="E239" s="138">
        <v>37.563414180671103</v>
      </c>
      <c r="F239" s="135">
        <v>45.233880439699298</v>
      </c>
      <c r="G239" s="135">
        <v>29.892947921642801</v>
      </c>
      <c r="H239" s="136">
        <v>92</v>
      </c>
    </row>
    <row r="240" spans="1:8" ht="15.6" customHeight="1" x14ac:dyDescent="0.3">
      <c r="A240" s="5" t="s">
        <v>88</v>
      </c>
      <c r="B240" s="134">
        <v>2022</v>
      </c>
      <c r="C240" s="5" t="s">
        <v>2746</v>
      </c>
      <c r="D240" s="5" t="s">
        <v>2747</v>
      </c>
      <c r="E240" s="138">
        <v>66.884575726196204</v>
      </c>
      <c r="F240" s="135">
        <v>76.604284881196904</v>
      </c>
      <c r="G240" s="135">
        <v>57.164866571195503</v>
      </c>
      <c r="H240" s="136">
        <v>181</v>
      </c>
    </row>
    <row r="241" spans="1:8" ht="15.6" customHeight="1" x14ac:dyDescent="0.3">
      <c r="A241" s="5" t="s">
        <v>89</v>
      </c>
      <c r="B241" s="134">
        <v>2022</v>
      </c>
      <c r="C241" s="5" t="s">
        <v>2746</v>
      </c>
      <c r="D241" s="5" t="s">
        <v>2747</v>
      </c>
      <c r="E241" s="138">
        <v>55.741234384144001</v>
      </c>
      <c r="F241" s="135">
        <v>64.767565809723493</v>
      </c>
      <c r="G241" s="135">
        <v>46.714902958564601</v>
      </c>
      <c r="H241" s="136">
        <v>146</v>
      </c>
    </row>
    <row r="242" spans="1:8" ht="15.6" customHeight="1" x14ac:dyDescent="0.3">
      <c r="A242" s="140" t="s">
        <v>91</v>
      </c>
      <c r="B242" s="121">
        <v>2022</v>
      </c>
      <c r="C242" s="122" t="s">
        <v>2746</v>
      </c>
      <c r="D242" s="123" t="s">
        <v>2747</v>
      </c>
      <c r="E242" s="124">
        <v>18.621006810771298</v>
      </c>
      <c r="F242" s="125">
        <v>23.741846283563302</v>
      </c>
      <c r="G242" s="126">
        <v>13.500167337979301</v>
      </c>
      <c r="H242" s="127">
        <v>51</v>
      </c>
    </row>
    <row r="243" spans="1:8" ht="15.6" customHeight="1" x14ac:dyDescent="0.3">
      <c r="A243" s="5" t="s">
        <v>92</v>
      </c>
      <c r="B243" s="134">
        <v>2022</v>
      </c>
      <c r="C243" s="5" t="s">
        <v>2746</v>
      </c>
      <c r="D243" s="5" t="s">
        <v>2747</v>
      </c>
      <c r="E243" s="138">
        <v>26.092385277189599</v>
      </c>
      <c r="F243" s="135">
        <v>32.354038129562198</v>
      </c>
      <c r="G243" s="135">
        <v>19.830732424816901</v>
      </c>
      <c r="H243" s="136">
        <v>67</v>
      </c>
    </row>
    <row r="244" spans="1:8" ht="15.6" customHeight="1" x14ac:dyDescent="0.3">
      <c r="A244" s="5" t="s">
        <v>93</v>
      </c>
      <c r="B244" s="134">
        <v>2022</v>
      </c>
      <c r="C244" s="5" t="s">
        <v>2746</v>
      </c>
      <c r="D244" s="5" t="s">
        <v>2747</v>
      </c>
      <c r="E244" s="138">
        <v>40.409774142745</v>
      </c>
      <c r="F244" s="135">
        <v>48.0071961430057</v>
      </c>
      <c r="G244" s="135">
        <v>32.812352142484301</v>
      </c>
      <c r="H244" s="136">
        <v>109</v>
      </c>
    </row>
    <row r="245" spans="1:8" ht="15.6" customHeight="1" x14ac:dyDescent="0.3">
      <c r="A245" s="5" t="s">
        <v>94</v>
      </c>
      <c r="B245" s="134">
        <v>2022</v>
      </c>
      <c r="C245" s="5" t="s">
        <v>2746</v>
      </c>
      <c r="D245" s="5" t="s">
        <v>2747</v>
      </c>
      <c r="E245" s="138">
        <v>17.360934554462599</v>
      </c>
      <c r="F245" s="135">
        <v>22.331523661319601</v>
      </c>
      <c r="G245" s="135">
        <v>12.390345447605499</v>
      </c>
      <c r="H245" s="136">
        <v>47</v>
      </c>
    </row>
    <row r="246" spans="1:8" ht="15.6" customHeight="1" x14ac:dyDescent="0.3">
      <c r="A246" s="5" t="s">
        <v>95</v>
      </c>
      <c r="B246" s="134">
        <v>2022</v>
      </c>
      <c r="C246" s="5" t="s">
        <v>2746</v>
      </c>
      <c r="D246" s="5" t="s">
        <v>2747</v>
      </c>
      <c r="E246" s="138">
        <v>13.998231604542299</v>
      </c>
      <c r="F246" s="135">
        <v>18.516794194699699</v>
      </c>
      <c r="G246" s="135">
        <v>9.4796690143849105</v>
      </c>
      <c r="H246" s="136">
        <v>37</v>
      </c>
    </row>
    <row r="247" spans="1:8" ht="15.6" customHeight="1" x14ac:dyDescent="0.3">
      <c r="A247" s="140" t="s">
        <v>96</v>
      </c>
      <c r="B247" s="134">
        <v>2022</v>
      </c>
      <c r="C247" s="5" t="s">
        <v>2746</v>
      </c>
      <c r="D247" s="5" t="s">
        <v>2747</v>
      </c>
      <c r="E247" s="124">
        <v>22.386711251377701</v>
      </c>
      <c r="F247" s="125">
        <v>28.019158344850901</v>
      </c>
      <c r="G247" s="126">
        <v>16.754264157904501</v>
      </c>
      <c r="H247" s="127">
        <v>61</v>
      </c>
    </row>
    <row r="248" spans="1:8" ht="15.6" customHeight="1" x14ac:dyDescent="0.3">
      <c r="A248" s="5" t="s">
        <v>97</v>
      </c>
      <c r="B248" s="134">
        <v>2022</v>
      </c>
      <c r="C248" s="5" t="s">
        <v>2746</v>
      </c>
      <c r="D248" s="5" t="s">
        <v>2747</v>
      </c>
      <c r="E248" s="138">
        <v>17.191997435429801</v>
      </c>
      <c r="F248" s="135">
        <v>22.168547772014701</v>
      </c>
      <c r="G248" s="135">
        <v>12.2154470988449</v>
      </c>
      <c r="H248" s="136">
        <v>46</v>
      </c>
    </row>
    <row r="249" spans="1:8" ht="15.6" customHeight="1" x14ac:dyDescent="0.3">
      <c r="A249" s="5" t="s">
        <v>98</v>
      </c>
      <c r="B249" s="134">
        <v>2022</v>
      </c>
      <c r="C249" s="5" t="s">
        <v>2746</v>
      </c>
      <c r="D249" s="5" t="s">
        <v>2747</v>
      </c>
      <c r="E249" s="138">
        <v>32.337851974414399</v>
      </c>
      <c r="F249" s="135">
        <v>39.063633094952699</v>
      </c>
      <c r="G249" s="135">
        <v>25.612070853875998</v>
      </c>
      <c r="H249" s="136">
        <v>89</v>
      </c>
    </row>
    <row r="250" spans="1:8" ht="15.6" customHeight="1" x14ac:dyDescent="0.3">
      <c r="A250" s="147" t="s">
        <v>110</v>
      </c>
      <c r="B250" s="148"/>
      <c r="C250" s="149" t="s">
        <v>2746</v>
      </c>
      <c r="D250" s="150" t="s">
        <v>2747</v>
      </c>
      <c r="E250" s="151">
        <v>70.946027181521401</v>
      </c>
      <c r="F250" s="152">
        <v>72.693089556879599</v>
      </c>
      <c r="G250" s="153">
        <v>69.198964806163303</v>
      </c>
      <c r="H250" s="154">
        <v>6329</v>
      </c>
    </row>
    <row r="251" spans="1:8" ht="15.6" customHeight="1" x14ac:dyDescent="0.3">
      <c r="A251" s="5" t="s">
        <v>88</v>
      </c>
      <c r="B251" s="134">
        <v>2020</v>
      </c>
      <c r="C251" s="5" t="s">
        <v>2745</v>
      </c>
      <c r="D251" s="5" t="s">
        <v>2747</v>
      </c>
      <c r="E251" s="138">
        <v>78.725895025811298</v>
      </c>
      <c r="F251" s="135">
        <v>91.483842108957305</v>
      </c>
      <c r="G251" s="135">
        <v>65.967947942665305</v>
      </c>
      <c r="H251" s="136">
        <v>153</v>
      </c>
    </row>
    <row r="252" spans="1:8" ht="15.6" customHeight="1" x14ac:dyDescent="0.3">
      <c r="A252" s="147" t="s">
        <v>89</v>
      </c>
      <c r="B252" s="148">
        <v>2020</v>
      </c>
      <c r="C252" s="149" t="s">
        <v>2745</v>
      </c>
      <c r="D252" s="150" t="s">
        <v>2747</v>
      </c>
      <c r="E252" s="151">
        <v>698.47120019695797</v>
      </c>
      <c r="F252" s="152">
        <v>736.92789507640703</v>
      </c>
      <c r="G252" s="153">
        <v>660.01450531750902</v>
      </c>
      <c r="H252" s="154">
        <v>1235</v>
      </c>
    </row>
    <row r="253" spans="1:8" ht="15.6" customHeight="1" x14ac:dyDescent="0.3">
      <c r="A253" s="147" t="s">
        <v>91</v>
      </c>
      <c r="B253" s="148">
        <v>2020</v>
      </c>
      <c r="C253" s="149" t="s">
        <v>2745</v>
      </c>
      <c r="D253" s="150" t="s">
        <v>2747</v>
      </c>
      <c r="E253" s="151">
        <v>280.19664408822098</v>
      </c>
      <c r="F253" s="152">
        <v>305.188501699033</v>
      </c>
      <c r="G253" s="153">
        <v>255.20478647741001</v>
      </c>
      <c r="H253" s="154">
        <v>494</v>
      </c>
    </row>
    <row r="254" spans="1:8" ht="15.6" customHeight="1" x14ac:dyDescent="0.3">
      <c r="A254" s="5" t="s">
        <v>92</v>
      </c>
      <c r="B254" s="134">
        <v>2020</v>
      </c>
      <c r="C254" s="5" t="s">
        <v>2745</v>
      </c>
      <c r="D254" s="5" t="s">
        <v>2747</v>
      </c>
      <c r="E254" s="138">
        <v>36.292456683096603</v>
      </c>
      <c r="F254" s="135">
        <v>45.776177431120701</v>
      </c>
      <c r="G254" s="135">
        <v>26.808735935072399</v>
      </c>
      <c r="H254" s="136">
        <v>60</v>
      </c>
    </row>
    <row r="255" spans="1:8" ht="15.6" customHeight="1" x14ac:dyDescent="0.3">
      <c r="A255" s="140" t="s">
        <v>93</v>
      </c>
      <c r="B255" s="121">
        <v>2020</v>
      </c>
      <c r="C255" s="122" t="s">
        <v>2745</v>
      </c>
      <c r="D255" s="123" t="s">
        <v>2747</v>
      </c>
      <c r="E255" s="124">
        <v>2.8987584621632498</v>
      </c>
      <c r="F255" s="125">
        <v>5.5143507349855101</v>
      </c>
      <c r="G255" s="126">
        <v>0.28316618934097798</v>
      </c>
      <c r="H255" s="127">
        <v>5</v>
      </c>
    </row>
    <row r="256" spans="1:8" ht="15.6" customHeight="1" x14ac:dyDescent="0.3">
      <c r="A256" s="5" t="s">
        <v>94</v>
      </c>
      <c r="B256" s="134">
        <v>2020</v>
      </c>
      <c r="C256" s="5" t="s">
        <v>2745</v>
      </c>
      <c r="D256" s="5" t="s">
        <v>2747</v>
      </c>
      <c r="E256" s="138">
        <v>0.48982248868990802</v>
      </c>
      <c r="F256" s="135">
        <v>1.44978051089524</v>
      </c>
      <c r="G256" s="135">
        <v>-0.47013553351542198</v>
      </c>
      <c r="H256" s="136">
        <v>1</v>
      </c>
    </row>
    <row r="257" spans="1:8" ht="15.6" customHeight="1" x14ac:dyDescent="0.3">
      <c r="A257" s="140" t="s">
        <v>95</v>
      </c>
      <c r="B257" s="121">
        <v>2020</v>
      </c>
      <c r="C257" s="122" t="s">
        <v>2745</v>
      </c>
      <c r="D257" s="123" t="s">
        <v>2747</v>
      </c>
      <c r="E257" s="124">
        <v>12.834318919903801</v>
      </c>
      <c r="F257" s="125">
        <v>18.222042144988102</v>
      </c>
      <c r="G257" s="126">
        <v>7.4465956948195302</v>
      </c>
      <c r="H257" s="127">
        <v>23</v>
      </c>
    </row>
    <row r="258" spans="1:8" ht="15.6" customHeight="1" x14ac:dyDescent="0.3">
      <c r="A258" s="5" t="s">
        <v>96</v>
      </c>
      <c r="B258" s="134">
        <v>2020</v>
      </c>
      <c r="C258" s="5" t="s">
        <v>2745</v>
      </c>
      <c r="D258" s="5" t="s">
        <v>2747</v>
      </c>
      <c r="E258" s="138">
        <v>129.86758209076899</v>
      </c>
      <c r="F258" s="135">
        <v>146.17980993090501</v>
      </c>
      <c r="G258" s="135">
        <v>113.555354250634</v>
      </c>
      <c r="H258" s="136">
        <v>252</v>
      </c>
    </row>
    <row r="259" spans="1:8" ht="15.6" customHeight="1" x14ac:dyDescent="0.3">
      <c r="A259" s="5" t="s">
        <v>97</v>
      </c>
      <c r="B259" s="134">
        <v>2020</v>
      </c>
      <c r="C259" s="5" t="s">
        <v>2745</v>
      </c>
      <c r="D259" s="5" t="s">
        <v>2747</v>
      </c>
      <c r="E259" s="138">
        <v>280.06357417684802</v>
      </c>
      <c r="F259" s="135">
        <v>304.78659333740001</v>
      </c>
      <c r="G259" s="135">
        <v>255.340555016297</v>
      </c>
      <c r="H259" s="136">
        <v>507</v>
      </c>
    </row>
    <row r="260" spans="1:8" ht="15.6" customHeight="1" x14ac:dyDescent="0.3">
      <c r="A260" s="5" t="s">
        <v>98</v>
      </c>
      <c r="B260" s="134">
        <v>2020</v>
      </c>
      <c r="C260" s="5" t="s">
        <v>2745</v>
      </c>
      <c r="D260" s="5" t="s">
        <v>2747</v>
      </c>
      <c r="E260" s="138">
        <v>237.87197323224601</v>
      </c>
      <c r="F260" s="135">
        <v>260.24678400251997</v>
      </c>
      <c r="G260" s="135">
        <v>215.49716246197201</v>
      </c>
      <c r="H260" s="136">
        <v>446</v>
      </c>
    </row>
    <row r="261" spans="1:8" ht="15.6" customHeight="1" x14ac:dyDescent="0.3">
      <c r="A261" s="147" t="s">
        <v>99</v>
      </c>
      <c r="B261" s="148">
        <v>2021</v>
      </c>
      <c r="C261" s="149" t="s">
        <v>2745</v>
      </c>
      <c r="D261" s="150" t="s">
        <v>2747</v>
      </c>
      <c r="E261" s="151">
        <v>420.38931408672698</v>
      </c>
      <c r="F261" s="152">
        <v>449.72241678660703</v>
      </c>
      <c r="G261" s="153">
        <v>391.056211386847</v>
      </c>
      <c r="H261" s="154">
        <v>796</v>
      </c>
    </row>
    <row r="262" spans="1:8" ht="15.6" customHeight="1" x14ac:dyDescent="0.3">
      <c r="A262" s="5" t="s">
        <v>100</v>
      </c>
      <c r="B262" s="134">
        <v>2021</v>
      </c>
      <c r="C262" s="5" t="s">
        <v>2745</v>
      </c>
      <c r="D262" s="5" t="s">
        <v>2747</v>
      </c>
      <c r="E262" s="138">
        <v>254.88390344366599</v>
      </c>
      <c r="F262" s="135">
        <v>278.95768167709599</v>
      </c>
      <c r="G262" s="135">
        <v>230.81012521023499</v>
      </c>
      <c r="H262" s="136">
        <v>444</v>
      </c>
    </row>
    <row r="263" spans="1:8" ht="15.6" customHeight="1" x14ac:dyDescent="0.3">
      <c r="A263" s="5" t="s">
        <v>88</v>
      </c>
      <c r="B263" s="134">
        <v>2021</v>
      </c>
      <c r="C263" s="5" t="s">
        <v>2745</v>
      </c>
      <c r="D263" s="5" t="s">
        <v>2747</v>
      </c>
      <c r="E263" s="138">
        <v>57.755397672956299</v>
      </c>
      <c r="F263" s="135">
        <v>68.688331792321307</v>
      </c>
      <c r="G263" s="135">
        <v>46.822463553591398</v>
      </c>
      <c r="H263" s="136">
        <v>114</v>
      </c>
    </row>
    <row r="264" spans="1:8" ht="15.6" customHeight="1" x14ac:dyDescent="0.3">
      <c r="A264" s="147" t="s">
        <v>89</v>
      </c>
      <c r="B264" s="148">
        <v>2021</v>
      </c>
      <c r="C264" s="149" t="s">
        <v>2745</v>
      </c>
      <c r="D264" s="150" t="s">
        <v>2747</v>
      </c>
      <c r="E264" s="151">
        <v>13.6269710514363</v>
      </c>
      <c r="F264" s="152">
        <v>18.8854633738617</v>
      </c>
      <c r="G264" s="153">
        <v>8.3684787290108797</v>
      </c>
      <c r="H264" s="154">
        <v>27</v>
      </c>
    </row>
    <row r="265" spans="1:8" ht="15.6" customHeight="1" x14ac:dyDescent="0.3">
      <c r="A265" s="5" t="s">
        <v>91</v>
      </c>
      <c r="B265" s="134">
        <v>2021</v>
      </c>
      <c r="C265" s="5" t="s">
        <v>2745</v>
      </c>
      <c r="D265" s="5" t="s">
        <v>2747</v>
      </c>
      <c r="E265" s="138">
        <v>3.0752734531247699</v>
      </c>
      <c r="F265" s="135">
        <v>5.63029990602959</v>
      </c>
      <c r="G265" s="135">
        <v>0.52024700021994097</v>
      </c>
      <c r="H265" s="136">
        <v>6</v>
      </c>
    </row>
    <row r="266" spans="1:8" ht="15.6" customHeight="1" x14ac:dyDescent="0.3">
      <c r="A266" s="5" t="s">
        <v>92</v>
      </c>
      <c r="B266" s="134">
        <v>2021</v>
      </c>
      <c r="C266" s="5" t="s">
        <v>2745</v>
      </c>
      <c r="D266" s="5" t="s">
        <v>2747</v>
      </c>
      <c r="E266" s="138">
        <v>18.303659273292698</v>
      </c>
      <c r="F266" s="135">
        <v>24.492020479194998</v>
      </c>
      <c r="G266" s="135">
        <v>12.115298067390301</v>
      </c>
      <c r="H266" s="136">
        <v>35</v>
      </c>
    </row>
    <row r="267" spans="1:8" ht="15.6" customHeight="1" x14ac:dyDescent="0.3">
      <c r="A267" s="5" t="s">
        <v>93</v>
      </c>
      <c r="B267" s="134">
        <v>2021</v>
      </c>
      <c r="C267" s="5" t="s">
        <v>2745</v>
      </c>
      <c r="D267" s="5" t="s">
        <v>2747</v>
      </c>
      <c r="E267" s="138">
        <v>55.1396605828105</v>
      </c>
      <c r="F267" s="135">
        <v>65.706746748686896</v>
      </c>
      <c r="G267" s="135">
        <v>44.572574416934103</v>
      </c>
      <c r="H267" s="136">
        <v>110</v>
      </c>
    </row>
    <row r="268" spans="1:8" ht="15.6" customHeight="1" x14ac:dyDescent="0.3">
      <c r="A268" s="5" t="s">
        <v>94</v>
      </c>
      <c r="B268" s="134">
        <v>2021</v>
      </c>
      <c r="C268" s="5" t="s">
        <v>2745</v>
      </c>
      <c r="D268" s="5" t="s">
        <v>2747</v>
      </c>
      <c r="E268" s="138">
        <v>52.017903334012203</v>
      </c>
      <c r="F268" s="135">
        <v>62.201691458967701</v>
      </c>
      <c r="G268" s="135">
        <v>41.834115209056797</v>
      </c>
      <c r="H268" s="136">
        <v>105</v>
      </c>
    </row>
    <row r="269" spans="1:8" ht="15.6" customHeight="1" x14ac:dyDescent="0.3">
      <c r="A269" s="147" t="s">
        <v>95</v>
      </c>
      <c r="B269" s="148">
        <v>2021</v>
      </c>
      <c r="C269" s="149" t="s">
        <v>2745</v>
      </c>
      <c r="D269" s="150" t="s">
        <v>2747</v>
      </c>
      <c r="E269" s="151">
        <v>149.88362784879101</v>
      </c>
      <c r="F269" s="152">
        <v>167.53959730266601</v>
      </c>
      <c r="G269" s="153">
        <v>132.22765839491601</v>
      </c>
      <c r="H269" s="154">
        <v>287</v>
      </c>
    </row>
    <row r="270" spans="1:8" ht="15.6" customHeight="1" x14ac:dyDescent="0.3">
      <c r="A270" s="5" t="s">
        <v>96</v>
      </c>
      <c r="B270" s="134">
        <v>2021</v>
      </c>
      <c r="C270" s="5" t="s">
        <v>2745</v>
      </c>
      <c r="D270" s="5" t="s">
        <v>2747</v>
      </c>
      <c r="E270" s="138">
        <v>142.43079276923001</v>
      </c>
      <c r="F270" s="135">
        <v>159.27638291268701</v>
      </c>
      <c r="G270" s="135">
        <v>125.585202625774</v>
      </c>
      <c r="H270" s="136">
        <v>284</v>
      </c>
    </row>
    <row r="271" spans="1:8" ht="15.6" customHeight="1" x14ac:dyDescent="0.3">
      <c r="A271" s="5" t="s">
        <v>97</v>
      </c>
      <c r="B271" s="134">
        <v>2021</v>
      </c>
      <c r="C271" s="5" t="s">
        <v>2745</v>
      </c>
      <c r="D271" s="5" t="s">
        <v>2747</v>
      </c>
      <c r="E271" s="138">
        <v>91.002825433173498</v>
      </c>
      <c r="F271" s="135">
        <v>104.475489853808</v>
      </c>
      <c r="G271" s="135">
        <v>77.530161012538699</v>
      </c>
      <c r="H271" s="136">
        <v>182</v>
      </c>
    </row>
    <row r="272" spans="1:8" ht="15.6" customHeight="1" x14ac:dyDescent="0.3">
      <c r="A272" s="5" t="s">
        <v>98</v>
      </c>
      <c r="B272" s="134">
        <v>2021</v>
      </c>
      <c r="C272" s="5" t="s">
        <v>2745</v>
      </c>
      <c r="D272" s="5" t="s">
        <v>2747</v>
      </c>
      <c r="E272" s="138">
        <v>60.504382775077701</v>
      </c>
      <c r="F272" s="135">
        <v>71.564347585563098</v>
      </c>
      <c r="G272" s="135">
        <v>49.444417964592297</v>
      </c>
      <c r="H272" s="136">
        <v>121</v>
      </c>
    </row>
    <row r="273" spans="1:8" ht="15.6" customHeight="1" x14ac:dyDescent="0.3">
      <c r="A273" s="5" t="s">
        <v>99</v>
      </c>
      <c r="B273" s="134">
        <v>2022</v>
      </c>
      <c r="C273" s="5" t="s">
        <v>2745</v>
      </c>
      <c r="D273" s="5" t="s">
        <v>2747</v>
      </c>
      <c r="E273" s="138">
        <v>99.763471612816403</v>
      </c>
      <c r="F273" s="135">
        <v>114.499693891406</v>
      </c>
      <c r="G273" s="135">
        <v>85.027249334227207</v>
      </c>
      <c r="H273" s="136">
        <v>184</v>
      </c>
    </row>
    <row r="274" spans="1:8" ht="15.6" customHeight="1" x14ac:dyDescent="0.3">
      <c r="A274" s="5" t="s">
        <v>100</v>
      </c>
      <c r="B274" s="134">
        <v>2022</v>
      </c>
      <c r="C274" s="5" t="s">
        <v>2745</v>
      </c>
      <c r="D274" s="5" t="s">
        <v>2747</v>
      </c>
      <c r="E274" s="138">
        <v>60.280178570495899</v>
      </c>
      <c r="F274" s="135">
        <v>72.289596513095603</v>
      </c>
      <c r="G274" s="135">
        <v>48.270760627896202</v>
      </c>
      <c r="H274" s="136">
        <v>102</v>
      </c>
    </row>
    <row r="275" spans="1:8" ht="15.6" customHeight="1" x14ac:dyDescent="0.3">
      <c r="A275" s="5" t="s">
        <v>88</v>
      </c>
      <c r="B275" s="134">
        <v>2022</v>
      </c>
      <c r="C275" s="5" t="s">
        <v>2745</v>
      </c>
      <c r="D275" s="5" t="s">
        <v>2747</v>
      </c>
      <c r="E275" s="138">
        <v>118.77723355411101</v>
      </c>
      <c r="F275" s="135">
        <v>134.904374195022</v>
      </c>
      <c r="G275" s="135">
        <v>102.6500929132</v>
      </c>
      <c r="H275" s="136">
        <v>216</v>
      </c>
    </row>
    <row r="276" spans="1:8" ht="15.6" customHeight="1" x14ac:dyDescent="0.3">
      <c r="A276" s="5" t="s">
        <v>89</v>
      </c>
      <c r="B276" s="134">
        <v>2022</v>
      </c>
      <c r="C276" s="5" t="s">
        <v>2745</v>
      </c>
      <c r="D276" s="5" t="s">
        <v>2747</v>
      </c>
      <c r="E276" s="138">
        <v>77.029843357110806</v>
      </c>
      <c r="F276" s="135">
        <v>90.374354891071206</v>
      </c>
      <c r="G276" s="135">
        <v>63.685331823150399</v>
      </c>
      <c r="H276" s="136">
        <v>134</v>
      </c>
    </row>
    <row r="277" spans="1:8" ht="15.6" customHeight="1" x14ac:dyDescent="0.3">
      <c r="A277" s="5" t="s">
        <v>91</v>
      </c>
      <c r="B277" s="134">
        <v>2022</v>
      </c>
      <c r="C277" s="5" t="s">
        <v>2745</v>
      </c>
      <c r="D277" s="5" t="s">
        <v>2747</v>
      </c>
      <c r="E277" s="138">
        <v>33.961634206348002</v>
      </c>
      <c r="F277" s="135">
        <v>42.431987486409902</v>
      </c>
      <c r="G277" s="135">
        <v>25.491280926286102</v>
      </c>
      <c r="H277" s="136">
        <v>65</v>
      </c>
    </row>
    <row r="278" spans="1:8" ht="15.6" customHeight="1" x14ac:dyDescent="0.3">
      <c r="A278" s="5" t="s">
        <v>92</v>
      </c>
      <c r="B278" s="134">
        <v>2022</v>
      </c>
      <c r="C278" s="5" t="s">
        <v>2745</v>
      </c>
      <c r="D278" s="5" t="s">
        <v>2747</v>
      </c>
      <c r="E278" s="138">
        <v>37.995664000255601</v>
      </c>
      <c r="F278" s="135">
        <v>47.250644562201799</v>
      </c>
      <c r="G278" s="135">
        <v>28.740683438309301</v>
      </c>
      <c r="H278" s="136">
        <v>68</v>
      </c>
    </row>
    <row r="279" spans="1:8" ht="15.6" customHeight="1" x14ac:dyDescent="0.3">
      <c r="A279" s="5" t="s">
        <v>93</v>
      </c>
      <c r="B279" s="134">
        <v>2022</v>
      </c>
      <c r="C279" s="5" t="s">
        <v>2745</v>
      </c>
      <c r="D279" s="5" t="s">
        <v>2747</v>
      </c>
      <c r="E279" s="138">
        <v>47.762748147186002</v>
      </c>
      <c r="F279" s="135">
        <v>57.863798529217</v>
      </c>
      <c r="G279" s="135">
        <v>37.661697765154997</v>
      </c>
      <c r="H279" s="136">
        <v>90</v>
      </c>
    </row>
    <row r="280" spans="1:8" ht="15.6" customHeight="1" x14ac:dyDescent="0.3">
      <c r="A280" s="5" t="s">
        <v>94</v>
      </c>
      <c r="B280" s="134">
        <v>2022</v>
      </c>
      <c r="C280" s="5" t="s">
        <v>2745</v>
      </c>
      <c r="D280" s="5" t="s">
        <v>2747</v>
      </c>
      <c r="E280" s="138">
        <v>28.6153886358078</v>
      </c>
      <c r="F280" s="135">
        <v>36.529201634914997</v>
      </c>
      <c r="G280" s="135">
        <v>20.701575636700699</v>
      </c>
      <c r="H280" s="136">
        <v>53</v>
      </c>
    </row>
    <row r="281" spans="1:8" ht="15.6" customHeight="1" x14ac:dyDescent="0.3">
      <c r="A281" s="140" t="s">
        <v>95</v>
      </c>
      <c r="B281" s="121">
        <v>2022</v>
      </c>
      <c r="C281" s="122" t="s">
        <v>2745</v>
      </c>
      <c r="D281" s="123" t="s">
        <v>2747</v>
      </c>
      <c r="E281" s="124">
        <v>23.3977123566209</v>
      </c>
      <c r="F281" s="125">
        <v>30.767867149397802</v>
      </c>
      <c r="G281" s="126">
        <v>16.027557563844098</v>
      </c>
      <c r="H281" s="127">
        <v>41</v>
      </c>
    </row>
    <row r="282" spans="1:8" ht="15.6" customHeight="1" x14ac:dyDescent="0.3">
      <c r="A282" s="147" t="s">
        <v>96</v>
      </c>
      <c r="B282" s="148">
        <v>2022</v>
      </c>
      <c r="C282" s="149" t="s">
        <v>2745</v>
      </c>
      <c r="D282" s="150" t="s">
        <v>2747</v>
      </c>
      <c r="E282" s="151">
        <v>27.6152119646598</v>
      </c>
      <c r="F282" s="152">
        <v>35.249681200866398</v>
      </c>
      <c r="G282" s="153">
        <v>19.980742728453301</v>
      </c>
      <c r="H282" s="154">
        <v>53</v>
      </c>
    </row>
    <row r="283" spans="1:8" ht="15.6" customHeight="1" x14ac:dyDescent="0.3">
      <c r="A283" s="5" t="s">
        <v>97</v>
      </c>
      <c r="B283" s="134">
        <v>2022</v>
      </c>
      <c r="C283" s="5" t="s">
        <v>2745</v>
      </c>
      <c r="D283" s="5" t="s">
        <v>2747</v>
      </c>
      <c r="E283" s="138">
        <v>29.578754785887799</v>
      </c>
      <c r="F283" s="135">
        <v>37.573362855169798</v>
      </c>
      <c r="G283" s="135">
        <v>21.584146716605701</v>
      </c>
      <c r="H283" s="136">
        <v>55</v>
      </c>
    </row>
    <row r="284" spans="1:8" ht="15.6" customHeight="1" x14ac:dyDescent="0.3">
      <c r="A284" s="5" t="s">
        <v>98</v>
      </c>
      <c r="B284" s="134">
        <v>2022</v>
      </c>
      <c r="C284" s="5" t="s">
        <v>2745</v>
      </c>
      <c r="D284" s="5" t="s">
        <v>2747</v>
      </c>
      <c r="E284" s="138">
        <v>45.0290237898176</v>
      </c>
      <c r="F284" s="135">
        <v>54.897827353247699</v>
      </c>
      <c r="G284" s="135">
        <v>35.160220226387601</v>
      </c>
      <c r="H284" s="136">
        <v>84</v>
      </c>
    </row>
    <row r="285" spans="1:8" ht="15.6" customHeight="1" x14ac:dyDescent="0.3">
      <c r="A285" s="147" t="s">
        <v>110</v>
      </c>
      <c r="B285" s="148"/>
      <c r="C285" s="149" t="s">
        <v>2745</v>
      </c>
      <c r="D285" s="150" t="s">
        <v>2747</v>
      </c>
      <c r="E285" s="151">
        <v>107.291879872583</v>
      </c>
      <c r="F285" s="152">
        <v>109.89191441557</v>
      </c>
      <c r="G285" s="153">
        <v>104.691845329595</v>
      </c>
      <c r="H285" s="154">
        <v>6832</v>
      </c>
    </row>
    <row r="286" spans="1:8" ht="15.6" customHeight="1" x14ac:dyDescent="0.3">
      <c r="A286" s="5" t="s">
        <v>88</v>
      </c>
      <c r="B286" s="134">
        <v>2020</v>
      </c>
      <c r="C286" s="5" t="s">
        <v>2744</v>
      </c>
      <c r="D286" s="5" t="s">
        <v>2747</v>
      </c>
      <c r="E286" s="138">
        <v>58.542248003888702</v>
      </c>
      <c r="F286" s="135">
        <v>65.612356736225806</v>
      </c>
      <c r="G286" s="135">
        <v>51.472139271551598</v>
      </c>
      <c r="H286" s="136">
        <v>265</v>
      </c>
    </row>
    <row r="287" spans="1:8" ht="15.6" customHeight="1" x14ac:dyDescent="0.3">
      <c r="A287" s="5" t="s">
        <v>89</v>
      </c>
      <c r="B287" s="134">
        <v>2020</v>
      </c>
      <c r="C287" s="5" t="s">
        <v>2744</v>
      </c>
      <c r="D287" s="5" t="s">
        <v>2747</v>
      </c>
      <c r="E287" s="138">
        <v>563.55666527844903</v>
      </c>
      <c r="F287" s="135">
        <v>585.40249334406997</v>
      </c>
      <c r="G287" s="135">
        <v>541.71083721282901</v>
      </c>
      <c r="H287" s="136">
        <v>2413</v>
      </c>
    </row>
    <row r="288" spans="1:8" ht="15.6" customHeight="1" x14ac:dyDescent="0.3">
      <c r="A288" s="5" t="s">
        <v>91</v>
      </c>
      <c r="B288" s="134">
        <v>2020</v>
      </c>
      <c r="C288" s="5" t="s">
        <v>2744</v>
      </c>
      <c r="D288" s="5" t="s">
        <v>2747</v>
      </c>
      <c r="E288" s="138">
        <v>243.841025146443</v>
      </c>
      <c r="F288" s="135">
        <v>258.29669378250298</v>
      </c>
      <c r="G288" s="135">
        <v>229.38535651038401</v>
      </c>
      <c r="H288" s="136">
        <v>1065</v>
      </c>
    </row>
    <row r="289" spans="1:8" ht="15.6" customHeight="1" x14ac:dyDescent="0.3">
      <c r="A289" s="5" t="s">
        <v>92</v>
      </c>
      <c r="B289" s="134">
        <v>2020</v>
      </c>
      <c r="C289" s="5" t="s">
        <v>2744</v>
      </c>
      <c r="D289" s="5" t="s">
        <v>2747</v>
      </c>
      <c r="E289" s="138">
        <v>35.930248226248402</v>
      </c>
      <c r="F289" s="135">
        <v>41.683880239481297</v>
      </c>
      <c r="G289" s="135">
        <v>30.1766162130155</v>
      </c>
      <c r="H289" s="136">
        <v>151</v>
      </c>
    </row>
    <row r="290" spans="1:8" ht="15.6" customHeight="1" x14ac:dyDescent="0.3">
      <c r="A290" s="5" t="s">
        <v>93</v>
      </c>
      <c r="B290" s="134">
        <v>2020</v>
      </c>
      <c r="C290" s="5" t="s">
        <v>2744</v>
      </c>
      <c r="D290" s="5" t="s">
        <v>2747</v>
      </c>
      <c r="E290" s="138">
        <v>3.6416904330042899</v>
      </c>
      <c r="F290" s="135">
        <v>5.4382513090123297</v>
      </c>
      <c r="G290" s="135">
        <v>1.84512955699625</v>
      </c>
      <c r="H290" s="136">
        <v>16</v>
      </c>
    </row>
    <row r="291" spans="1:8" ht="15.6" customHeight="1" x14ac:dyDescent="0.3">
      <c r="A291" s="140" t="s">
        <v>94</v>
      </c>
      <c r="B291" s="121">
        <v>2020</v>
      </c>
      <c r="C291" s="122" t="s">
        <v>2744</v>
      </c>
      <c r="D291" s="123" t="s">
        <v>2747</v>
      </c>
      <c r="E291" s="124">
        <v>2.08903119364455</v>
      </c>
      <c r="F291" s="125">
        <v>3.4629877335250701</v>
      </c>
      <c r="G291" s="126">
        <v>0.71507465376404</v>
      </c>
      <c r="H291" s="127">
        <v>9</v>
      </c>
    </row>
    <row r="292" spans="1:8" ht="15.6" customHeight="1" x14ac:dyDescent="0.3">
      <c r="A292" s="147" t="s">
        <v>95</v>
      </c>
      <c r="B292" s="148">
        <v>2020</v>
      </c>
      <c r="C292" s="149" t="s">
        <v>2744</v>
      </c>
      <c r="D292" s="150" t="s">
        <v>2747</v>
      </c>
      <c r="E292" s="151">
        <v>8.0933374471249309</v>
      </c>
      <c r="F292" s="152">
        <v>10.788407016811799</v>
      </c>
      <c r="G292" s="153">
        <v>5.3982678774380597</v>
      </c>
      <c r="H292" s="154">
        <v>35</v>
      </c>
    </row>
    <row r="293" spans="1:8" ht="15.6" customHeight="1" x14ac:dyDescent="0.3">
      <c r="A293" s="147" t="s">
        <v>96</v>
      </c>
      <c r="B293" s="148">
        <v>2020</v>
      </c>
      <c r="C293" s="149" t="s">
        <v>2744</v>
      </c>
      <c r="D293" s="150" t="s">
        <v>2747</v>
      </c>
      <c r="E293" s="151">
        <v>96.124861144249294</v>
      </c>
      <c r="F293" s="152">
        <v>105.11666277549899</v>
      </c>
      <c r="G293" s="153">
        <v>87.133059513000106</v>
      </c>
      <c r="H293" s="154">
        <v>440</v>
      </c>
    </row>
    <row r="294" spans="1:8" ht="15.6" customHeight="1" x14ac:dyDescent="0.3">
      <c r="A294" s="5" t="s">
        <v>97</v>
      </c>
      <c r="B294" s="134">
        <v>2020</v>
      </c>
      <c r="C294" s="5" t="s">
        <v>2744</v>
      </c>
      <c r="D294" s="5" t="s">
        <v>2747</v>
      </c>
      <c r="E294" s="138">
        <v>215.42936701933701</v>
      </c>
      <c r="F294" s="135">
        <v>229.16421113053201</v>
      </c>
      <c r="G294" s="135">
        <v>201.694522908143</v>
      </c>
      <c r="H294" s="136">
        <v>934</v>
      </c>
    </row>
    <row r="295" spans="1:8" ht="15.6" customHeight="1" x14ac:dyDescent="0.3">
      <c r="A295" s="5" t="s">
        <v>98</v>
      </c>
      <c r="B295" s="134">
        <v>2020</v>
      </c>
      <c r="C295" s="5" t="s">
        <v>2744</v>
      </c>
      <c r="D295" s="5" t="s">
        <v>2747</v>
      </c>
      <c r="E295" s="138">
        <v>187.75460702227801</v>
      </c>
      <c r="F295" s="135">
        <v>200.334344371719</v>
      </c>
      <c r="G295" s="135">
        <v>175.174869672836</v>
      </c>
      <c r="H295" s="136">
        <v>848</v>
      </c>
    </row>
    <row r="296" spans="1:8" ht="15.6" customHeight="1" x14ac:dyDescent="0.3">
      <c r="A296" s="5" t="s">
        <v>99</v>
      </c>
      <c r="B296" s="134">
        <v>2021</v>
      </c>
      <c r="C296" s="5" t="s">
        <v>2744</v>
      </c>
      <c r="D296" s="5" t="s">
        <v>2747</v>
      </c>
      <c r="E296" s="138">
        <v>343.10042332780699</v>
      </c>
      <c r="F296" s="135">
        <v>359.95483989329</v>
      </c>
      <c r="G296" s="135">
        <v>326.24600676232399</v>
      </c>
      <c r="H296" s="136">
        <v>1551</v>
      </c>
    </row>
    <row r="297" spans="1:8" ht="15.6" customHeight="1" x14ac:dyDescent="0.3">
      <c r="A297" s="5" t="s">
        <v>100</v>
      </c>
      <c r="B297" s="134">
        <v>2021</v>
      </c>
      <c r="C297" s="5" t="s">
        <v>2744</v>
      </c>
      <c r="D297" s="5" t="s">
        <v>2747</v>
      </c>
      <c r="E297" s="138">
        <v>216.84702033345701</v>
      </c>
      <c r="F297" s="135">
        <v>231.02191964748599</v>
      </c>
      <c r="G297" s="135">
        <v>202.672121019428</v>
      </c>
      <c r="H297" s="136">
        <v>892</v>
      </c>
    </row>
    <row r="298" spans="1:8" ht="15.6" customHeight="1" x14ac:dyDescent="0.3">
      <c r="A298" s="5" t="s">
        <v>88</v>
      </c>
      <c r="B298" s="134">
        <v>2021</v>
      </c>
      <c r="C298" s="5" t="s">
        <v>2744</v>
      </c>
      <c r="D298" s="5" t="s">
        <v>2747</v>
      </c>
      <c r="E298" s="138">
        <v>52.466720001491403</v>
      </c>
      <c r="F298" s="135">
        <v>59.115311305908598</v>
      </c>
      <c r="G298" s="135">
        <v>45.818128697074201</v>
      </c>
      <c r="H298" s="136">
        <v>241</v>
      </c>
    </row>
    <row r="299" spans="1:8" ht="15.6" customHeight="1" x14ac:dyDescent="0.3">
      <c r="A299" s="5" t="s">
        <v>89</v>
      </c>
      <c r="B299" s="134">
        <v>2021</v>
      </c>
      <c r="C299" s="5" t="s">
        <v>2744</v>
      </c>
      <c r="D299" s="5" t="s">
        <v>2747</v>
      </c>
      <c r="E299" s="138">
        <v>12.300610675221201</v>
      </c>
      <c r="F299" s="135">
        <v>15.568141649528799</v>
      </c>
      <c r="G299" s="135">
        <v>9.0330797009136905</v>
      </c>
      <c r="H299" s="136">
        <v>55</v>
      </c>
    </row>
    <row r="300" spans="1:8" ht="15.6" customHeight="1" x14ac:dyDescent="0.3">
      <c r="A300" s="5" t="s">
        <v>91</v>
      </c>
      <c r="B300" s="134">
        <v>2021</v>
      </c>
      <c r="C300" s="5" t="s">
        <v>2744</v>
      </c>
      <c r="D300" s="5" t="s">
        <v>2747</v>
      </c>
      <c r="E300" s="138">
        <v>3.95230778500795</v>
      </c>
      <c r="F300" s="135">
        <v>5.7908457358129297</v>
      </c>
      <c r="G300" s="135">
        <v>2.11376983420298</v>
      </c>
      <c r="H300" s="136">
        <v>18</v>
      </c>
    </row>
    <row r="301" spans="1:8" ht="15.6" customHeight="1" x14ac:dyDescent="0.3">
      <c r="A301" s="140" t="s">
        <v>92</v>
      </c>
      <c r="B301" s="134">
        <v>2021</v>
      </c>
      <c r="C301" s="5" t="s">
        <v>2744</v>
      </c>
      <c r="D301" s="5" t="s">
        <v>2747</v>
      </c>
      <c r="E301" s="124">
        <v>11.771365360339701</v>
      </c>
      <c r="F301" s="125">
        <v>14.9509909890735</v>
      </c>
      <c r="G301" s="126">
        <v>8.5917397316058608</v>
      </c>
      <c r="H301" s="127">
        <v>53</v>
      </c>
    </row>
    <row r="302" spans="1:8" ht="15.6" customHeight="1" x14ac:dyDescent="0.3">
      <c r="A302" s="147" t="s">
        <v>93</v>
      </c>
      <c r="B302" s="148">
        <v>2021</v>
      </c>
      <c r="C302" s="149" t="s">
        <v>2744</v>
      </c>
      <c r="D302" s="150" t="s">
        <v>2747</v>
      </c>
      <c r="E302" s="151">
        <v>37.614075379512599</v>
      </c>
      <c r="F302" s="152">
        <v>43.207171724769502</v>
      </c>
      <c r="G302" s="153">
        <v>32.020979034255802</v>
      </c>
      <c r="H302" s="154">
        <v>175</v>
      </c>
    </row>
    <row r="303" spans="1:8" ht="15.6" customHeight="1" x14ac:dyDescent="0.3">
      <c r="A303" s="5" t="s">
        <v>94</v>
      </c>
      <c r="B303" s="134">
        <v>2021</v>
      </c>
      <c r="C303" s="5" t="s">
        <v>2744</v>
      </c>
      <c r="D303" s="5" t="s">
        <v>2747</v>
      </c>
      <c r="E303" s="138">
        <v>38.5278931591019</v>
      </c>
      <c r="F303" s="135">
        <v>44.192179754010603</v>
      </c>
      <c r="G303" s="135">
        <v>32.863606564193198</v>
      </c>
      <c r="H303" s="136">
        <v>179</v>
      </c>
    </row>
    <row r="304" spans="1:8" ht="15.6" customHeight="1" x14ac:dyDescent="0.3">
      <c r="A304" s="5" t="s">
        <v>95</v>
      </c>
      <c r="B304" s="134">
        <v>2021</v>
      </c>
      <c r="C304" s="5" t="s">
        <v>2744</v>
      </c>
      <c r="D304" s="5" t="s">
        <v>2747</v>
      </c>
      <c r="E304" s="138">
        <v>111.645023221145</v>
      </c>
      <c r="F304" s="135">
        <v>121.427103252625</v>
      </c>
      <c r="G304" s="135">
        <v>101.86294318966399</v>
      </c>
      <c r="H304" s="136">
        <v>501</v>
      </c>
    </row>
    <row r="305" spans="1:8" ht="15.6" customHeight="1" x14ac:dyDescent="0.3">
      <c r="A305" s="5" t="s">
        <v>96</v>
      </c>
      <c r="B305" s="134">
        <v>2021</v>
      </c>
      <c r="C305" s="5" t="s">
        <v>2744</v>
      </c>
      <c r="D305" s="5" t="s">
        <v>2747</v>
      </c>
      <c r="E305" s="138">
        <v>107.686168361041</v>
      </c>
      <c r="F305" s="135">
        <v>117.13746635717401</v>
      </c>
      <c r="G305" s="135">
        <v>98.234870364908105</v>
      </c>
      <c r="H305" s="136">
        <v>499</v>
      </c>
    </row>
    <row r="306" spans="1:8" ht="15.6" customHeight="1" x14ac:dyDescent="0.3">
      <c r="A306" s="5" t="s">
        <v>97</v>
      </c>
      <c r="B306" s="134">
        <v>2021</v>
      </c>
      <c r="C306" s="5" t="s">
        <v>2744</v>
      </c>
      <c r="D306" s="5" t="s">
        <v>2747</v>
      </c>
      <c r="E306" s="138">
        <v>74.986942827644398</v>
      </c>
      <c r="F306" s="135">
        <v>82.985117450053707</v>
      </c>
      <c r="G306" s="135">
        <v>66.988768205235203</v>
      </c>
      <c r="H306" s="136">
        <v>339</v>
      </c>
    </row>
    <row r="307" spans="1:8" ht="15.6" customHeight="1" x14ac:dyDescent="0.3">
      <c r="A307" s="5" t="s">
        <v>98</v>
      </c>
      <c r="B307" s="134">
        <v>2021</v>
      </c>
      <c r="C307" s="5" t="s">
        <v>2744</v>
      </c>
      <c r="D307" s="5" t="s">
        <v>2747</v>
      </c>
      <c r="E307" s="138">
        <v>51.896999914794897</v>
      </c>
      <c r="F307" s="135">
        <v>58.454659443294403</v>
      </c>
      <c r="G307" s="135">
        <v>45.339340386295298</v>
      </c>
      <c r="H307" s="136">
        <v>242</v>
      </c>
    </row>
    <row r="308" spans="1:8" ht="15.6" customHeight="1" x14ac:dyDescent="0.3">
      <c r="A308" s="5" t="s">
        <v>99</v>
      </c>
      <c r="B308" s="134">
        <v>2022</v>
      </c>
      <c r="C308" s="5" t="s">
        <v>2744</v>
      </c>
      <c r="D308" s="5" t="s">
        <v>2747</v>
      </c>
      <c r="E308" s="138">
        <v>77.643827185426602</v>
      </c>
      <c r="F308" s="135">
        <v>85.744338098618002</v>
      </c>
      <c r="G308" s="135">
        <v>69.543316272235302</v>
      </c>
      <c r="H308" s="136">
        <v>353</v>
      </c>
    </row>
    <row r="309" spans="1:8" ht="15.6" customHeight="1" x14ac:dyDescent="0.3">
      <c r="A309" s="140" t="s">
        <v>100</v>
      </c>
      <c r="B309" s="121">
        <v>2022</v>
      </c>
      <c r="C309" s="122" t="s">
        <v>2744</v>
      </c>
      <c r="D309" s="123" t="s">
        <v>2747</v>
      </c>
      <c r="E309" s="124">
        <v>47.375690776672897</v>
      </c>
      <c r="F309" s="125">
        <v>54.0559787829174</v>
      </c>
      <c r="G309" s="126">
        <v>40.695402770428402</v>
      </c>
      <c r="H309" s="127">
        <v>194</v>
      </c>
    </row>
    <row r="310" spans="1:8" ht="15.6" customHeight="1" x14ac:dyDescent="0.3">
      <c r="A310" s="5" t="s">
        <v>88</v>
      </c>
      <c r="B310" s="134">
        <v>2022</v>
      </c>
      <c r="C310" s="5" t="s">
        <v>2744</v>
      </c>
      <c r="D310" s="5" t="s">
        <v>2747</v>
      </c>
      <c r="E310" s="138">
        <v>87.614805907910196</v>
      </c>
      <c r="F310" s="135">
        <v>96.219626650208099</v>
      </c>
      <c r="G310" s="135">
        <v>79.009985165612406</v>
      </c>
      <c r="H310" s="136">
        <v>397</v>
      </c>
    </row>
    <row r="311" spans="1:8" ht="15.6" customHeight="1" x14ac:dyDescent="0.3">
      <c r="A311" s="5" t="s">
        <v>89</v>
      </c>
      <c r="B311" s="134">
        <v>2022</v>
      </c>
      <c r="C311" s="5" t="s">
        <v>2744</v>
      </c>
      <c r="D311" s="5" t="s">
        <v>2747</v>
      </c>
      <c r="E311" s="138">
        <v>63.814728815959903</v>
      </c>
      <c r="F311" s="135">
        <v>71.291839853589394</v>
      </c>
      <c r="G311" s="135">
        <v>56.337617778330497</v>
      </c>
      <c r="H311" s="136">
        <v>280</v>
      </c>
    </row>
    <row r="312" spans="1:8" ht="15.6" customHeight="1" x14ac:dyDescent="0.3">
      <c r="A312" s="5" t="s">
        <v>91</v>
      </c>
      <c r="B312" s="134">
        <v>2022</v>
      </c>
      <c r="C312" s="5" t="s">
        <v>2744</v>
      </c>
      <c r="D312" s="5" t="s">
        <v>2747</v>
      </c>
      <c r="E312" s="138">
        <v>25.162093815273099</v>
      </c>
      <c r="F312" s="135">
        <v>29.757038389020298</v>
      </c>
      <c r="G312" s="135">
        <v>20.5671492415259</v>
      </c>
      <c r="H312" s="136">
        <v>116</v>
      </c>
    </row>
    <row r="313" spans="1:8" ht="15.6" customHeight="1" x14ac:dyDescent="0.3">
      <c r="A313" s="5" t="s">
        <v>92</v>
      </c>
      <c r="B313" s="134">
        <v>2022</v>
      </c>
      <c r="C313" s="5" t="s">
        <v>2744</v>
      </c>
      <c r="D313" s="5" t="s">
        <v>2747</v>
      </c>
      <c r="E313" s="138">
        <v>29.921145872085301</v>
      </c>
      <c r="F313" s="135">
        <v>34.983853623461101</v>
      </c>
      <c r="G313" s="135">
        <v>24.8584381207096</v>
      </c>
      <c r="H313" s="136">
        <v>135</v>
      </c>
    </row>
    <row r="314" spans="1:8" ht="15.6" customHeight="1" x14ac:dyDescent="0.3">
      <c r="A314" s="5" t="s">
        <v>93</v>
      </c>
      <c r="B314" s="134">
        <v>2022</v>
      </c>
      <c r="C314" s="5" t="s">
        <v>2744</v>
      </c>
      <c r="D314" s="5" t="s">
        <v>2747</v>
      </c>
      <c r="E314" s="138">
        <v>42.984635401833302</v>
      </c>
      <c r="F314" s="135">
        <v>48.971163474740997</v>
      </c>
      <c r="G314" s="135">
        <v>36.998107328925698</v>
      </c>
      <c r="H314" s="136">
        <v>199</v>
      </c>
    </row>
    <row r="315" spans="1:8" ht="15.6" customHeight="1" x14ac:dyDescent="0.3">
      <c r="A315" s="5" t="s">
        <v>94</v>
      </c>
      <c r="B315" s="134">
        <v>2022</v>
      </c>
      <c r="C315" s="5" t="s">
        <v>2744</v>
      </c>
      <c r="D315" s="5" t="s">
        <v>2747</v>
      </c>
      <c r="E315" s="138">
        <v>21.773486392149501</v>
      </c>
      <c r="F315" s="135">
        <v>26.055699473688001</v>
      </c>
      <c r="G315" s="135">
        <v>17.491273310611</v>
      </c>
      <c r="H315" s="136">
        <v>100</v>
      </c>
    </row>
    <row r="316" spans="1:8" ht="15.6" customHeight="1" x14ac:dyDescent="0.3">
      <c r="A316" s="147" t="s">
        <v>95</v>
      </c>
      <c r="B316" s="148">
        <v>2022</v>
      </c>
      <c r="C316" s="149" t="s">
        <v>2744</v>
      </c>
      <c r="D316" s="150" t="s">
        <v>2747</v>
      </c>
      <c r="E316" s="151">
        <v>17.533593036084302</v>
      </c>
      <c r="F316" s="152">
        <v>21.441299844727101</v>
      </c>
      <c r="G316" s="153">
        <v>13.625886227441599</v>
      </c>
      <c r="H316" s="154">
        <v>78</v>
      </c>
    </row>
    <row r="317" spans="1:8" ht="15.6" customHeight="1" x14ac:dyDescent="0.3">
      <c r="A317" s="5" t="s">
        <v>96</v>
      </c>
      <c r="B317" s="134">
        <v>2022</v>
      </c>
      <c r="C317" s="5" t="s">
        <v>2744</v>
      </c>
      <c r="D317" s="5" t="s">
        <v>2747</v>
      </c>
      <c r="E317" s="138">
        <v>24.401839016379501</v>
      </c>
      <c r="F317" s="135">
        <v>28.896885592495899</v>
      </c>
      <c r="G317" s="135">
        <v>19.9067924402631</v>
      </c>
      <c r="H317" s="136">
        <v>114</v>
      </c>
    </row>
    <row r="318" spans="1:8" ht="15.6" customHeight="1" x14ac:dyDescent="0.3">
      <c r="A318" s="5" t="s">
        <v>97</v>
      </c>
      <c r="B318" s="134">
        <v>2022</v>
      </c>
      <c r="C318" s="5" t="s">
        <v>2744</v>
      </c>
      <c r="D318" s="5" t="s">
        <v>2747</v>
      </c>
      <c r="E318" s="138">
        <v>21.9644010391183</v>
      </c>
      <c r="F318" s="135">
        <v>26.260727731584101</v>
      </c>
      <c r="G318" s="135">
        <v>17.6680743466524</v>
      </c>
      <c r="H318" s="136">
        <v>101</v>
      </c>
    </row>
    <row r="319" spans="1:8" ht="15.6" customHeight="1" x14ac:dyDescent="0.3">
      <c r="A319" s="5" t="s">
        <v>98</v>
      </c>
      <c r="B319" s="134">
        <v>2022</v>
      </c>
      <c r="C319" s="5" t="s">
        <v>2744</v>
      </c>
      <c r="D319" s="5" t="s">
        <v>2747</v>
      </c>
      <c r="E319" s="138">
        <v>37.030486466192798</v>
      </c>
      <c r="F319" s="135">
        <v>42.562716058447997</v>
      </c>
      <c r="G319" s="135">
        <v>31.498256873937599</v>
      </c>
      <c r="H319" s="136">
        <v>173</v>
      </c>
    </row>
    <row r="320" spans="1:8" ht="15.6" customHeight="1" x14ac:dyDescent="0.3">
      <c r="A320" s="147" t="s">
        <v>110</v>
      </c>
      <c r="B320" s="148"/>
      <c r="C320" s="149" t="s">
        <v>2744</v>
      </c>
      <c r="D320" s="150" t="s">
        <v>2747</v>
      </c>
      <c r="E320" s="151">
        <v>86.338900323692201</v>
      </c>
      <c r="F320" s="152">
        <v>87.815004500917993</v>
      </c>
      <c r="G320" s="153">
        <v>84.862796146466394</v>
      </c>
      <c r="H320" s="154">
        <v>13161</v>
      </c>
    </row>
  </sheetData>
  <hyperlinks>
    <hyperlink ref="A4" location="Contents!A1" display="Back to table of contents" xr:uid="{00000000-0004-0000-0300-000000000000}"/>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35"/>
  <sheetViews>
    <sheetView zoomScaleNormal="100" workbookViewId="0"/>
  </sheetViews>
  <sheetFormatPr defaultColWidth="9.33203125" defaultRowHeight="15.6" x14ac:dyDescent="0.3"/>
  <cols>
    <col min="1" max="3" width="16.6640625" style="7" customWidth="1"/>
    <col min="4" max="4" width="28.5546875" style="7" bestFit="1" customWidth="1"/>
    <col min="5" max="5" width="34.44140625" style="7" bestFit="1" customWidth="1"/>
    <col min="6" max="7" width="17" style="7" customWidth="1"/>
    <col min="8" max="8" width="17" style="41" customWidth="1"/>
    <col min="9" max="9" width="17" style="40" customWidth="1"/>
    <col min="10" max="25" width="17" style="7" customWidth="1"/>
    <col min="26" max="16384" width="9.33203125" style="7"/>
  </cols>
  <sheetData>
    <row r="1" spans="1:25" s="4" customFormat="1" x14ac:dyDescent="0.3">
      <c r="A1" s="3" t="s">
        <v>2842</v>
      </c>
      <c r="B1" s="3"/>
      <c r="H1" s="35"/>
      <c r="I1" s="13"/>
    </row>
    <row r="2" spans="1:25" s="4" customFormat="1" ht="15" x14ac:dyDescent="0.25">
      <c r="A2" s="5" t="s">
        <v>2850</v>
      </c>
      <c r="B2" s="5"/>
      <c r="H2" s="35"/>
      <c r="I2" s="13"/>
    </row>
    <row r="3" spans="1:25" s="4" customFormat="1" ht="15" x14ac:dyDescent="0.25">
      <c r="A3" s="5" t="s">
        <v>16</v>
      </c>
      <c r="B3" s="5"/>
      <c r="H3" s="35"/>
      <c r="I3" s="13"/>
    </row>
    <row r="4" spans="1:25" s="4" customFormat="1" ht="30" customHeight="1" x14ac:dyDescent="0.25">
      <c r="A4" s="6" t="s">
        <v>20</v>
      </c>
      <c r="B4" s="6"/>
      <c r="H4" s="35"/>
      <c r="I4" s="13"/>
    </row>
    <row r="5" spans="1:25" s="89" customFormat="1" ht="95.1" customHeight="1" thickBot="1" x14ac:dyDescent="0.35">
      <c r="A5" s="81" t="s">
        <v>2734</v>
      </c>
      <c r="B5" s="81" t="s">
        <v>2733</v>
      </c>
      <c r="C5" s="82" t="s">
        <v>45</v>
      </c>
      <c r="D5" s="82" t="s">
        <v>46</v>
      </c>
      <c r="E5" s="82" t="s">
        <v>48</v>
      </c>
      <c r="F5" s="43" t="s">
        <v>2736</v>
      </c>
      <c r="G5" s="88" t="s">
        <v>2735</v>
      </c>
      <c r="H5" s="84" t="s">
        <v>47</v>
      </c>
      <c r="I5" s="85" t="s">
        <v>50</v>
      </c>
      <c r="J5" s="85" t="s">
        <v>51</v>
      </c>
      <c r="K5" s="85" t="s">
        <v>52</v>
      </c>
      <c r="L5" s="85" t="s">
        <v>53</v>
      </c>
      <c r="M5" s="85" t="s">
        <v>54</v>
      </c>
      <c r="N5" s="85" t="s">
        <v>55</v>
      </c>
      <c r="O5" s="85" t="s">
        <v>56</v>
      </c>
      <c r="P5" s="85" t="s">
        <v>57</v>
      </c>
      <c r="Q5" s="85" t="s">
        <v>58</v>
      </c>
      <c r="R5" s="85" t="s">
        <v>59</v>
      </c>
      <c r="S5" s="85" t="s">
        <v>60</v>
      </c>
      <c r="T5" s="85" t="s">
        <v>61</v>
      </c>
      <c r="U5" s="85" t="s">
        <v>62</v>
      </c>
      <c r="V5" s="85" t="s">
        <v>63</v>
      </c>
      <c r="W5" s="85" t="s">
        <v>64</v>
      </c>
      <c r="X5" s="85" t="s">
        <v>65</v>
      </c>
      <c r="Y5" s="85" t="s">
        <v>66</v>
      </c>
    </row>
    <row r="6" spans="1:25" ht="30" customHeight="1" x14ac:dyDescent="0.3">
      <c r="A6" s="8" t="s">
        <v>88</v>
      </c>
      <c r="B6" s="8" t="s">
        <v>90</v>
      </c>
      <c r="C6" s="11" t="s">
        <v>2746</v>
      </c>
      <c r="D6" s="70" t="s">
        <v>2711</v>
      </c>
      <c r="E6" s="12" t="s">
        <v>2851</v>
      </c>
      <c r="F6" s="181">
        <v>689.82294359061405</v>
      </c>
      <c r="G6" s="182">
        <v>11.243041894840999</v>
      </c>
      <c r="H6" s="183">
        <v>0</v>
      </c>
      <c r="I6" s="56">
        <v>0</v>
      </c>
      <c r="J6" s="183">
        <v>8.5630805185727308</v>
      </c>
      <c r="K6" s="62">
        <v>55.788305295915897</v>
      </c>
      <c r="L6" s="62">
        <v>37.491334977672501</v>
      </c>
      <c r="M6" s="62">
        <v>106.778952221068</v>
      </c>
      <c r="N6" s="62">
        <v>162.98443798947699</v>
      </c>
      <c r="O6" s="62">
        <v>122.26407284308701</v>
      </c>
      <c r="P6" s="62">
        <v>278.463077925915</v>
      </c>
      <c r="Q6" s="62">
        <v>334.45976076687998</v>
      </c>
      <c r="R6" s="62">
        <v>610.66022954583798</v>
      </c>
      <c r="S6" s="62">
        <v>823.24229254764202</v>
      </c>
      <c r="T6" s="62">
        <v>1319.9401785754201</v>
      </c>
      <c r="U6" s="62">
        <v>1973.8930871628299</v>
      </c>
      <c r="V6" s="62">
        <v>3561.5222542250099</v>
      </c>
      <c r="W6" s="62">
        <v>7182.8726613564304</v>
      </c>
      <c r="X6" s="62">
        <v>11575.256568348799</v>
      </c>
      <c r="Y6" s="62">
        <v>23624.288373435302</v>
      </c>
    </row>
    <row r="7" spans="1:25" ht="16.2" customHeight="1" x14ac:dyDescent="0.3">
      <c r="A7" s="95" t="s">
        <v>89</v>
      </c>
      <c r="B7" s="95" t="s">
        <v>90</v>
      </c>
      <c r="C7" s="96" t="s">
        <v>2746</v>
      </c>
      <c r="D7" s="106" t="s">
        <v>2711</v>
      </c>
      <c r="E7" s="12" t="s">
        <v>2851</v>
      </c>
      <c r="F7" s="186">
        <v>306.48588432031698</v>
      </c>
      <c r="G7" s="187">
        <v>11.6445231571418</v>
      </c>
      <c r="H7" s="188">
        <v>8.39896648245821</v>
      </c>
      <c r="I7" s="189">
        <v>0</v>
      </c>
      <c r="J7" s="188">
        <v>0</v>
      </c>
      <c r="K7" s="188">
        <v>43.297502578098097</v>
      </c>
      <c r="L7" s="188">
        <v>45.257670473179601</v>
      </c>
      <c r="M7" s="188">
        <v>77.831384159434293</v>
      </c>
      <c r="N7" s="188">
        <v>127.899337636685</v>
      </c>
      <c r="O7" s="188">
        <v>200.44294151900399</v>
      </c>
      <c r="P7" s="188">
        <v>201.30435169407301</v>
      </c>
      <c r="Q7" s="188">
        <v>393.81333584202298</v>
      </c>
      <c r="R7" s="188">
        <v>552.82027753717603</v>
      </c>
      <c r="S7" s="188">
        <v>882.82835807785204</v>
      </c>
      <c r="T7" s="188">
        <v>1598.3255164188899</v>
      </c>
      <c r="U7" s="188">
        <v>2559.1541155391001</v>
      </c>
      <c r="V7" s="188">
        <v>5337.0577112853798</v>
      </c>
      <c r="W7" s="188">
        <v>9861.4554256763695</v>
      </c>
      <c r="X7" s="188">
        <v>18584.452428591001</v>
      </c>
      <c r="Y7" s="188">
        <v>39529.122877798502</v>
      </c>
    </row>
    <row r="8" spans="1:25" ht="16.2" customHeight="1" x14ac:dyDescent="0.3">
      <c r="A8" s="8" t="s">
        <v>91</v>
      </c>
      <c r="B8" s="8" t="s">
        <v>90</v>
      </c>
      <c r="C8" s="11" t="s">
        <v>2746</v>
      </c>
      <c r="D8" s="70" t="s">
        <v>2711</v>
      </c>
      <c r="E8" s="12" t="s">
        <v>2851</v>
      </c>
      <c r="F8" s="61">
        <v>297.59869273049401</v>
      </c>
      <c r="G8" s="185">
        <v>11.295731766896701</v>
      </c>
      <c r="H8" s="62">
        <v>8.1325987774579591</v>
      </c>
      <c r="I8" s="56">
        <v>8.0889508219742297</v>
      </c>
      <c r="J8" s="62">
        <v>17.123532243703799</v>
      </c>
      <c r="K8" s="62">
        <v>27.975035626280199</v>
      </c>
      <c r="L8" s="62">
        <v>43.857689931685897</v>
      </c>
      <c r="M8" s="62">
        <v>81.538526171206996</v>
      </c>
      <c r="N8" s="62">
        <v>123.675929965948</v>
      </c>
      <c r="O8" s="62">
        <v>200.939952487271</v>
      </c>
      <c r="P8" s="62">
        <v>338.63380543472402</v>
      </c>
      <c r="Q8" s="62">
        <v>289.12571982474998</v>
      </c>
      <c r="R8" s="62">
        <v>442.28068108398003</v>
      </c>
      <c r="S8" s="62">
        <v>735.57251445942904</v>
      </c>
      <c r="T8" s="62">
        <v>1227.7002972743801</v>
      </c>
      <c r="U8" s="62">
        <v>1863.7409975533999</v>
      </c>
      <c r="V8" s="62">
        <v>3849.1561822901499</v>
      </c>
      <c r="W8" s="62">
        <v>6883.25296017245</v>
      </c>
      <c r="X8" s="62">
        <v>12938.318502780399</v>
      </c>
      <c r="Y8" s="62">
        <v>27722.864302312599</v>
      </c>
    </row>
    <row r="9" spans="1:25" ht="16.2" customHeight="1" x14ac:dyDescent="0.3">
      <c r="A9" s="8" t="s">
        <v>92</v>
      </c>
      <c r="B9" s="8" t="s">
        <v>90</v>
      </c>
      <c r="C9" s="11" t="s">
        <v>2746</v>
      </c>
      <c r="D9" s="70" t="s">
        <v>2711</v>
      </c>
      <c r="E9" s="12" t="s">
        <v>2851</v>
      </c>
      <c r="F9" s="61">
        <v>257.10395643673701</v>
      </c>
      <c r="G9" s="190">
        <v>11.699220615278101</v>
      </c>
      <c r="H9" s="62">
        <v>0</v>
      </c>
      <c r="I9" s="56">
        <v>8.3491160084538993</v>
      </c>
      <c r="J9" s="62">
        <v>26.539471520262001</v>
      </c>
      <c r="K9" s="62">
        <v>21.711614503020101</v>
      </c>
      <c r="L9" s="62">
        <v>32.414084926035002</v>
      </c>
      <c r="M9" s="62">
        <v>58.2906931751901</v>
      </c>
      <c r="N9" s="62">
        <v>134.422094498353</v>
      </c>
      <c r="O9" s="62">
        <v>177.786006399412</v>
      </c>
      <c r="P9" s="62">
        <v>222.67955537352501</v>
      </c>
      <c r="Q9" s="62">
        <v>299.17063564232598</v>
      </c>
      <c r="R9" s="62">
        <v>349.67805071358299</v>
      </c>
      <c r="S9" s="62">
        <v>651.28273441778799</v>
      </c>
      <c r="T9" s="62">
        <v>1158.4287668161201</v>
      </c>
      <c r="U9" s="62">
        <v>1751.2289155307799</v>
      </c>
      <c r="V9" s="62">
        <v>3112.5443280183499</v>
      </c>
      <c r="W9" s="62">
        <v>5466.4202810253501</v>
      </c>
      <c r="X9" s="62">
        <v>9070.8749743456392</v>
      </c>
      <c r="Y9" s="62">
        <v>20876.2271005906</v>
      </c>
    </row>
    <row r="10" spans="1:25" ht="16.2" customHeight="1" x14ac:dyDescent="0.3">
      <c r="A10" s="8" t="s">
        <v>93</v>
      </c>
      <c r="B10" s="8" t="s">
        <v>90</v>
      </c>
      <c r="C10" s="11" t="s">
        <v>2746</v>
      </c>
      <c r="D10" s="70" t="s">
        <v>2711</v>
      </c>
      <c r="E10" s="12" t="s">
        <v>2851</v>
      </c>
      <c r="F10" s="61">
        <v>149.77014694288499</v>
      </c>
      <c r="G10" s="185">
        <v>11.348531543597399</v>
      </c>
      <c r="H10" s="62">
        <v>8.1450251385989496</v>
      </c>
      <c r="I10" s="56">
        <v>16.135588590643799</v>
      </c>
      <c r="J10" s="62">
        <v>34.236393435736098</v>
      </c>
      <c r="K10" s="62">
        <v>28.069634977620801</v>
      </c>
      <c r="L10" s="62">
        <v>56.549730064915003</v>
      </c>
      <c r="M10" s="62">
        <v>93.888955036667596</v>
      </c>
      <c r="N10" s="62">
        <v>90.987827759579801</v>
      </c>
      <c r="O10" s="62">
        <v>164.61100047551301</v>
      </c>
      <c r="P10" s="62">
        <v>222.69335718928599</v>
      </c>
      <c r="Q10" s="62">
        <v>318.77015547637302</v>
      </c>
      <c r="R10" s="62">
        <v>469.804586298635</v>
      </c>
      <c r="S10" s="62">
        <v>745.76243498857798</v>
      </c>
      <c r="T10" s="62">
        <v>1074.55311700887</v>
      </c>
      <c r="U10" s="62">
        <v>1739.1224882838401</v>
      </c>
      <c r="V10" s="62">
        <v>3181.1363680760101</v>
      </c>
      <c r="W10" s="62">
        <v>5405.1904400273297</v>
      </c>
      <c r="X10" s="62">
        <v>9040.0212971231194</v>
      </c>
      <c r="Y10" s="62">
        <v>18654.919545738201</v>
      </c>
    </row>
    <row r="11" spans="1:25" ht="16.2" customHeight="1" x14ac:dyDescent="0.3">
      <c r="A11" s="8" t="s">
        <v>94</v>
      </c>
      <c r="B11" s="8" t="s">
        <v>90</v>
      </c>
      <c r="C11" s="11" t="s">
        <v>2746</v>
      </c>
      <c r="D11" s="70" t="s">
        <v>2711</v>
      </c>
      <c r="E11" s="12" t="s">
        <v>2851</v>
      </c>
      <c r="F11" s="61">
        <v>250.39352734713199</v>
      </c>
      <c r="G11" s="190">
        <v>11.374999138740099</v>
      </c>
      <c r="H11" s="62">
        <v>16.3125262589313</v>
      </c>
      <c r="I11" s="56">
        <v>16.106903542212699</v>
      </c>
      <c r="J11" s="62">
        <v>0</v>
      </c>
      <c r="K11" s="62">
        <v>42.205462806884903</v>
      </c>
      <c r="L11" s="62">
        <v>50.351061775351198</v>
      </c>
      <c r="M11" s="62">
        <v>62.469659619167302</v>
      </c>
      <c r="N11" s="62">
        <v>71.433283709482694</v>
      </c>
      <c r="O11" s="62">
        <v>185.681395252698</v>
      </c>
      <c r="P11" s="62">
        <v>321.94899897744898</v>
      </c>
      <c r="Q11" s="62">
        <v>272.537643767156</v>
      </c>
      <c r="R11" s="62">
        <v>458.02476960007499</v>
      </c>
      <c r="S11" s="62">
        <v>640.68882218328497</v>
      </c>
      <c r="T11" s="62">
        <v>1133.4606995210099</v>
      </c>
      <c r="U11" s="62">
        <v>1752.3454166020799</v>
      </c>
      <c r="V11" s="62">
        <v>2775.3194689777001</v>
      </c>
      <c r="W11" s="62">
        <v>5151.9624922388402</v>
      </c>
      <c r="X11" s="62">
        <v>8645.1317982123001</v>
      </c>
      <c r="Y11" s="62">
        <v>17009.3517360886</v>
      </c>
    </row>
    <row r="12" spans="1:25" ht="16.2" customHeight="1" x14ac:dyDescent="0.3">
      <c r="A12" s="8" t="s">
        <v>95</v>
      </c>
      <c r="B12" s="8" t="s">
        <v>90</v>
      </c>
      <c r="C12" s="11" t="s">
        <v>2746</v>
      </c>
      <c r="D12" s="70" t="s">
        <v>2711</v>
      </c>
      <c r="E12" s="12" t="s">
        <v>2851</v>
      </c>
      <c r="F12" s="61">
        <v>519.04272582287501</v>
      </c>
      <c r="G12" s="190">
        <v>11.780755113370599</v>
      </c>
      <c r="H12" s="62">
        <v>0</v>
      </c>
      <c r="I12" s="56">
        <v>0</v>
      </c>
      <c r="J12" s="62">
        <v>8.8377170932991493</v>
      </c>
      <c r="K12" s="62">
        <v>14.571266618739701</v>
      </c>
      <c r="L12" s="62">
        <v>26.057173208992801</v>
      </c>
      <c r="M12" s="62">
        <v>70.872426976460702</v>
      </c>
      <c r="N12" s="62">
        <v>67.052118741535693</v>
      </c>
      <c r="O12" s="62">
        <v>169.378956032449</v>
      </c>
      <c r="P12" s="62">
        <v>292.834791854569</v>
      </c>
      <c r="Q12" s="62">
        <v>377.67349664399899</v>
      </c>
      <c r="R12" s="62">
        <v>437.49867098568001</v>
      </c>
      <c r="S12" s="62">
        <v>700.77959611343999</v>
      </c>
      <c r="T12" s="62">
        <v>1060.45247880753</v>
      </c>
      <c r="U12" s="62">
        <v>1856.90070071783</v>
      </c>
      <c r="V12" s="62">
        <v>2873.5191146674001</v>
      </c>
      <c r="W12" s="62">
        <v>5311.7908754772197</v>
      </c>
      <c r="X12" s="62">
        <v>9758.09510201782</v>
      </c>
      <c r="Y12" s="62">
        <v>20279.302340069898</v>
      </c>
    </row>
    <row r="13" spans="1:25" ht="16.2" customHeight="1" x14ac:dyDescent="0.3">
      <c r="A13" s="8" t="s">
        <v>96</v>
      </c>
      <c r="B13" s="8" t="s">
        <v>90</v>
      </c>
      <c r="C13" s="11" t="s">
        <v>2746</v>
      </c>
      <c r="D13" s="70" t="s">
        <v>2711</v>
      </c>
      <c r="E13" s="12" t="s">
        <v>2851</v>
      </c>
      <c r="F13" s="61">
        <v>100.774361550794</v>
      </c>
      <c r="G13" s="190">
        <v>11.4274426795974</v>
      </c>
      <c r="H13" s="62">
        <v>8.1784673899382891</v>
      </c>
      <c r="I13" s="56">
        <v>0</v>
      </c>
      <c r="J13" s="62">
        <v>8.5493457102554995</v>
      </c>
      <c r="K13" s="62">
        <v>21.2028234684885</v>
      </c>
      <c r="L13" s="62">
        <v>31.574022912331898</v>
      </c>
      <c r="M13" s="62">
        <v>68.451985820578003</v>
      </c>
      <c r="N13" s="62">
        <v>136.15844255832599</v>
      </c>
      <c r="O13" s="62">
        <v>149.340791350052</v>
      </c>
      <c r="P13" s="62">
        <v>198.33810212817301</v>
      </c>
      <c r="Q13" s="62">
        <v>307.62758168892498</v>
      </c>
      <c r="R13" s="62">
        <v>440.24182680001701</v>
      </c>
      <c r="S13" s="62">
        <v>721.90924305062504</v>
      </c>
      <c r="T13" s="62">
        <v>1273.43268709365</v>
      </c>
      <c r="U13" s="62">
        <v>1888.46313711474</v>
      </c>
      <c r="V13" s="62">
        <v>3689.7442801894799</v>
      </c>
      <c r="W13" s="62">
        <v>6567.9709887024501</v>
      </c>
      <c r="X13" s="62">
        <v>10620.704258367001</v>
      </c>
      <c r="Y13" s="62">
        <v>21566.0610574979</v>
      </c>
    </row>
    <row r="14" spans="1:25" ht="16.2" customHeight="1" x14ac:dyDescent="0.3">
      <c r="A14" s="95" t="s">
        <v>97</v>
      </c>
      <c r="B14" s="95" t="s">
        <v>90</v>
      </c>
      <c r="C14" s="96" t="s">
        <v>2746</v>
      </c>
      <c r="D14" s="44" t="s">
        <v>2711</v>
      </c>
      <c r="E14" s="12" t="s">
        <v>2851</v>
      </c>
      <c r="F14" s="186">
        <v>365.57475180510198</v>
      </c>
      <c r="G14" s="187">
        <v>11.835192793414</v>
      </c>
      <c r="H14" s="188">
        <v>16.924825981541002</v>
      </c>
      <c r="I14" s="189">
        <v>0</v>
      </c>
      <c r="J14" s="188">
        <v>17.662085291353801</v>
      </c>
      <c r="K14" s="188">
        <v>51.241893429963802</v>
      </c>
      <c r="L14" s="188">
        <v>19.607949905666501</v>
      </c>
      <c r="M14" s="188">
        <v>70.600000827929904</v>
      </c>
      <c r="N14" s="188">
        <v>93.725641008341398</v>
      </c>
      <c r="O14" s="188">
        <v>161.332630944561</v>
      </c>
      <c r="P14" s="188">
        <v>267.25200267732703</v>
      </c>
      <c r="Q14" s="188">
        <v>426.04480283024702</v>
      </c>
      <c r="R14" s="188">
        <v>454.60870508942702</v>
      </c>
      <c r="S14" s="188">
        <v>904.03893654268597</v>
      </c>
      <c r="T14" s="188">
        <v>1384.03823011246</v>
      </c>
      <c r="U14" s="188">
        <v>2369.1858269946101</v>
      </c>
      <c r="V14" s="188">
        <v>3483.7702256277598</v>
      </c>
      <c r="W14" s="188">
        <v>6142.37385557164</v>
      </c>
      <c r="X14" s="188">
        <v>12304.4880517276</v>
      </c>
      <c r="Y14" s="188">
        <v>26049.327983086299</v>
      </c>
    </row>
    <row r="15" spans="1:25" ht="16.2" customHeight="1" x14ac:dyDescent="0.3">
      <c r="A15" s="8" t="s">
        <v>98</v>
      </c>
      <c r="B15" s="8" t="s">
        <v>90</v>
      </c>
      <c r="C15" s="11" t="s">
        <v>2746</v>
      </c>
      <c r="D15" s="70" t="s">
        <v>2711</v>
      </c>
      <c r="E15" s="12" t="s">
        <v>2851</v>
      </c>
      <c r="F15" s="61">
        <v>101.39895986812699</v>
      </c>
      <c r="G15" s="190">
        <v>22.9607440678373</v>
      </c>
      <c r="H15" s="62">
        <v>8.2007928762813194</v>
      </c>
      <c r="I15" s="56">
        <v>0</v>
      </c>
      <c r="J15" s="62">
        <v>25.628674573428398</v>
      </c>
      <c r="K15" s="62">
        <v>35.506449248351203</v>
      </c>
      <c r="L15" s="62">
        <v>25.343464008280399</v>
      </c>
      <c r="M15" s="62">
        <v>68.189376588288496</v>
      </c>
      <c r="N15" s="62">
        <v>116.524220870259</v>
      </c>
      <c r="O15" s="62">
        <v>177.039837021045</v>
      </c>
      <c r="P15" s="62">
        <v>312.67522445385799</v>
      </c>
      <c r="Q15" s="62">
        <v>470.60397551625101</v>
      </c>
      <c r="R15" s="62">
        <v>610.92342329142696</v>
      </c>
      <c r="S15" s="62">
        <v>924.45697037564901</v>
      </c>
      <c r="T15" s="62">
        <v>1307.42284467729</v>
      </c>
      <c r="U15" s="62">
        <v>2234.7942958120002</v>
      </c>
      <c r="V15" s="62">
        <v>3932.75559655497</v>
      </c>
      <c r="W15" s="62">
        <v>7259.6346032965803</v>
      </c>
      <c r="X15" s="62">
        <v>13257.715348600999</v>
      </c>
      <c r="Y15" s="62">
        <v>25346.032036999401</v>
      </c>
    </row>
    <row r="16" spans="1:25" ht="16.2" customHeight="1" x14ac:dyDescent="0.3">
      <c r="A16" s="10" t="s">
        <v>99</v>
      </c>
      <c r="B16" s="10" t="s">
        <v>101</v>
      </c>
      <c r="C16" s="11" t="s">
        <v>2746</v>
      </c>
      <c r="D16" s="70" t="s">
        <v>2711</v>
      </c>
      <c r="E16" s="12" t="s">
        <v>2851</v>
      </c>
      <c r="F16" s="57">
        <v>405.78839749391199</v>
      </c>
      <c r="G16" s="184">
        <v>0</v>
      </c>
      <c r="H16" s="59">
        <v>8.1899488300480598</v>
      </c>
      <c r="I16" s="56">
        <v>7.9613443372169304</v>
      </c>
      <c r="J16" s="59">
        <v>25.548675750305701</v>
      </c>
      <c r="K16" s="62">
        <v>49.695697747672902</v>
      </c>
      <c r="L16" s="62">
        <v>25.317890908514801</v>
      </c>
      <c r="M16" s="62">
        <v>86.377974585781203</v>
      </c>
      <c r="N16" s="62">
        <v>148.36492416664899</v>
      </c>
      <c r="O16" s="62">
        <v>246.642741555962</v>
      </c>
      <c r="P16" s="62">
        <v>332.80204579094402</v>
      </c>
      <c r="Q16" s="62">
        <v>353.61458396793699</v>
      </c>
      <c r="R16" s="62">
        <v>648.65070838107897</v>
      </c>
      <c r="S16" s="62">
        <v>1054.19894567085</v>
      </c>
      <c r="T16" s="62">
        <v>1406.7131957440599</v>
      </c>
      <c r="U16" s="62">
        <v>2318.8356785662399</v>
      </c>
      <c r="V16" s="62">
        <v>4415.5132445583404</v>
      </c>
      <c r="W16" s="62">
        <v>7827.31843011406</v>
      </c>
      <c r="X16" s="62">
        <v>13627.2707887386</v>
      </c>
      <c r="Y16" s="62">
        <v>30617.541126691402</v>
      </c>
    </row>
    <row r="17" spans="1:25" ht="16.2" customHeight="1" x14ac:dyDescent="0.3">
      <c r="A17" s="8" t="s">
        <v>100</v>
      </c>
      <c r="B17" s="8" t="s">
        <v>101</v>
      </c>
      <c r="C17" s="11" t="s">
        <v>2746</v>
      </c>
      <c r="D17" s="70" t="s">
        <v>2711</v>
      </c>
      <c r="E17" s="12" t="s">
        <v>2851</v>
      </c>
      <c r="F17" s="61">
        <v>281.62586245264799</v>
      </c>
      <c r="G17" s="185">
        <v>0</v>
      </c>
      <c r="H17" s="62">
        <v>0</v>
      </c>
      <c r="I17" s="56">
        <v>0</v>
      </c>
      <c r="J17" s="62">
        <v>37.701149001129799</v>
      </c>
      <c r="K17" s="62">
        <v>23.633927194667699</v>
      </c>
      <c r="L17" s="62">
        <v>14.037618748824199</v>
      </c>
      <c r="M17" s="62">
        <v>75.0031252603019</v>
      </c>
      <c r="N17" s="62">
        <v>107.04688817134701</v>
      </c>
      <c r="O17" s="62">
        <v>202.44655047536301</v>
      </c>
      <c r="P17" s="62">
        <v>317.826814555807</v>
      </c>
      <c r="Q17" s="62">
        <v>436.63036043424898</v>
      </c>
      <c r="R17" s="62">
        <v>610.65660762986295</v>
      </c>
      <c r="S17" s="62">
        <v>1023.72850541498</v>
      </c>
      <c r="T17" s="62">
        <v>1398.16158753182</v>
      </c>
      <c r="U17" s="62">
        <v>2288.54517085619</v>
      </c>
      <c r="V17" s="62">
        <v>4054.6192658771402</v>
      </c>
      <c r="W17" s="62">
        <v>6889.0317192967696</v>
      </c>
      <c r="X17" s="62">
        <v>12256.983505754801</v>
      </c>
      <c r="Y17" s="62">
        <v>24880.088331326398</v>
      </c>
    </row>
    <row r="18" spans="1:25" ht="16.2" customHeight="1" x14ac:dyDescent="0.3">
      <c r="A18" s="8" t="s">
        <v>88</v>
      </c>
      <c r="B18" s="8" t="s">
        <v>101</v>
      </c>
      <c r="C18" s="11" t="s">
        <v>2746</v>
      </c>
      <c r="D18" s="70" t="s">
        <v>2711</v>
      </c>
      <c r="E18" s="12" t="s">
        <v>2851</v>
      </c>
      <c r="F18" s="61">
        <v>255.15647731203001</v>
      </c>
      <c r="G18" s="190">
        <v>23.056817021267999</v>
      </c>
      <c r="H18" s="62">
        <v>0</v>
      </c>
      <c r="I18" s="56">
        <v>15.869318311970099</v>
      </c>
      <c r="J18" s="62">
        <v>25.529990449148599</v>
      </c>
      <c r="K18" s="62">
        <v>28.529733707475501</v>
      </c>
      <c r="L18" s="62">
        <v>44.450342420614597</v>
      </c>
      <c r="M18" s="62">
        <v>43.029202003081402</v>
      </c>
      <c r="N18" s="62">
        <v>128.817218156964</v>
      </c>
      <c r="O18" s="62">
        <v>231.607335262036</v>
      </c>
      <c r="P18" s="62">
        <v>207.60202219407</v>
      </c>
      <c r="Q18" s="62">
        <v>336.54055041335602</v>
      </c>
      <c r="R18" s="62">
        <v>494.364099344811</v>
      </c>
      <c r="S18" s="62">
        <v>789.19167860536902</v>
      </c>
      <c r="T18" s="62">
        <v>1238.7257506328201</v>
      </c>
      <c r="U18" s="62">
        <v>1854.6988373925701</v>
      </c>
      <c r="V18" s="62">
        <v>3209.0480598343202</v>
      </c>
      <c r="W18" s="62">
        <v>5883.7432220516002</v>
      </c>
      <c r="X18" s="62">
        <v>9232.2907994510806</v>
      </c>
      <c r="Y18" s="62">
        <v>20158.1560624632</v>
      </c>
    </row>
    <row r="19" spans="1:25" ht="16.2" customHeight="1" x14ac:dyDescent="0.3">
      <c r="A19" s="8" t="s">
        <v>89</v>
      </c>
      <c r="B19" s="8" t="s">
        <v>101</v>
      </c>
      <c r="C19" s="11" t="s">
        <v>2746</v>
      </c>
      <c r="D19" s="70" t="s">
        <v>2711</v>
      </c>
      <c r="E19" s="12" t="s">
        <v>2851</v>
      </c>
      <c r="F19" s="61">
        <v>264.47760011209198</v>
      </c>
      <c r="G19" s="190">
        <v>11.9401512031379</v>
      </c>
      <c r="H19" s="62">
        <v>0</v>
      </c>
      <c r="I19" s="56">
        <v>0</v>
      </c>
      <c r="J19" s="62">
        <v>8.7903944191417196</v>
      </c>
      <c r="K19" s="62">
        <v>36.938338253167899</v>
      </c>
      <c r="L19" s="62">
        <v>52.580652297279201</v>
      </c>
      <c r="M19" s="62">
        <v>31.700015296908099</v>
      </c>
      <c r="N19" s="62">
        <v>119.70765364777201</v>
      </c>
      <c r="O19" s="62">
        <v>231.598438729256</v>
      </c>
      <c r="P19" s="62">
        <v>284.60981229495098</v>
      </c>
      <c r="Q19" s="62">
        <v>419.90982647258801</v>
      </c>
      <c r="R19" s="62">
        <v>492.89408277898701</v>
      </c>
      <c r="S19" s="62">
        <v>741.701307854844</v>
      </c>
      <c r="T19" s="62">
        <v>931.73796819107201</v>
      </c>
      <c r="U19" s="62">
        <v>1681.6567926338801</v>
      </c>
      <c r="V19" s="62">
        <v>2750.8460321133598</v>
      </c>
      <c r="W19" s="62">
        <v>5655.9559676027002</v>
      </c>
      <c r="X19" s="62">
        <v>9389.9586751708193</v>
      </c>
      <c r="Y19" s="62">
        <v>18449.1343747344</v>
      </c>
    </row>
    <row r="20" spans="1:25" ht="16.2" customHeight="1" x14ac:dyDescent="0.3">
      <c r="A20" s="8" t="s">
        <v>91</v>
      </c>
      <c r="B20" s="8" t="s">
        <v>101</v>
      </c>
      <c r="C20" s="11" t="s">
        <v>2746</v>
      </c>
      <c r="D20" s="70" t="s">
        <v>2711</v>
      </c>
      <c r="E20" s="12" t="s">
        <v>2851</v>
      </c>
      <c r="F20" s="61">
        <v>308.12054619382701</v>
      </c>
      <c r="G20" s="190">
        <v>0</v>
      </c>
      <c r="H20" s="62">
        <v>0</v>
      </c>
      <c r="I20" s="56">
        <v>7.9072568307229103</v>
      </c>
      <c r="J20" s="62">
        <v>17.0071336420466</v>
      </c>
      <c r="K20" s="62">
        <v>35.834634002558801</v>
      </c>
      <c r="L20" s="62">
        <v>63.7146373928488</v>
      </c>
      <c r="M20" s="62">
        <v>48.988844148992698</v>
      </c>
      <c r="N20" s="62">
        <v>147.90776348925101</v>
      </c>
      <c r="O20" s="62">
        <v>160.750391594234</v>
      </c>
      <c r="P20" s="62">
        <v>195.44695467387101</v>
      </c>
      <c r="Q20" s="62">
        <v>272.97986302046297</v>
      </c>
      <c r="R20" s="62">
        <v>482.33572252143802</v>
      </c>
      <c r="S20" s="62">
        <v>703.64868917992897</v>
      </c>
      <c r="T20" s="62">
        <v>1317.11305220295</v>
      </c>
      <c r="U20" s="62">
        <v>1717.9624781862101</v>
      </c>
      <c r="V20" s="62">
        <v>3154.46421078497</v>
      </c>
      <c r="W20" s="62">
        <v>5390.9421535321098</v>
      </c>
      <c r="X20" s="62">
        <v>8697.7436325066792</v>
      </c>
      <c r="Y20" s="62">
        <v>19190.321016816</v>
      </c>
    </row>
    <row r="21" spans="1:25" ht="16.2" customHeight="1" x14ac:dyDescent="0.3">
      <c r="A21" s="8" t="s">
        <v>92</v>
      </c>
      <c r="B21" s="8" t="s">
        <v>101</v>
      </c>
      <c r="C21" s="11" t="s">
        <v>2746</v>
      </c>
      <c r="D21" s="44" t="s">
        <v>2711</v>
      </c>
      <c r="E21" s="12" t="s">
        <v>2851</v>
      </c>
      <c r="F21" s="61">
        <v>745.22638976041401</v>
      </c>
      <c r="G21" s="185">
        <v>23.992767502023799</v>
      </c>
      <c r="H21" s="62">
        <v>0</v>
      </c>
      <c r="I21" s="56">
        <v>8.1569779096364208</v>
      </c>
      <c r="J21" s="62">
        <v>8.7837550277478602</v>
      </c>
      <c r="K21" s="62">
        <v>22.270441645132401</v>
      </c>
      <c r="L21" s="62">
        <v>59.353052837842199</v>
      </c>
      <c r="M21" s="62">
        <v>44.211227051359202</v>
      </c>
      <c r="N21" s="62">
        <v>126.16031140219</v>
      </c>
      <c r="O21" s="62">
        <v>151.35420690282001</v>
      </c>
      <c r="P21" s="62">
        <v>230.54177691198399</v>
      </c>
      <c r="Q21" s="62">
        <v>390.29672218585</v>
      </c>
      <c r="R21" s="62">
        <v>498.07698837581</v>
      </c>
      <c r="S21" s="62">
        <v>745.29965313912703</v>
      </c>
      <c r="T21" s="62">
        <v>1251.64282019705</v>
      </c>
      <c r="U21" s="62">
        <v>1996.38799502855</v>
      </c>
      <c r="V21" s="62">
        <v>2947.8100981165098</v>
      </c>
      <c r="W21" s="62">
        <v>5558.85835044128</v>
      </c>
      <c r="X21" s="62">
        <v>9823.3200516143697</v>
      </c>
      <c r="Y21" s="62">
        <v>20339.062784309001</v>
      </c>
    </row>
    <row r="22" spans="1:25" ht="16.2" customHeight="1" x14ac:dyDescent="0.3">
      <c r="A22" s="8" t="s">
        <v>93</v>
      </c>
      <c r="B22" s="8" t="s">
        <v>101</v>
      </c>
      <c r="C22" s="11" t="s">
        <v>2746</v>
      </c>
      <c r="D22" s="70" t="s">
        <v>2711</v>
      </c>
      <c r="E22" s="12" t="s">
        <v>2851</v>
      </c>
      <c r="F22" s="61">
        <v>359.76673173773702</v>
      </c>
      <c r="G22" s="190">
        <v>0</v>
      </c>
      <c r="H22" s="62">
        <v>0</v>
      </c>
      <c r="I22" s="56">
        <v>0</v>
      </c>
      <c r="J22" s="62">
        <v>25.4869083083031</v>
      </c>
      <c r="K22" s="62">
        <v>35.995728580005903</v>
      </c>
      <c r="L22" s="62">
        <v>44.758717532895197</v>
      </c>
      <c r="M22" s="62">
        <v>61.032862077512704</v>
      </c>
      <c r="N22" s="62">
        <v>141.308600839365</v>
      </c>
      <c r="O22" s="62">
        <v>229.62836110452099</v>
      </c>
      <c r="P22" s="62">
        <v>230.688971874446</v>
      </c>
      <c r="Q22" s="62">
        <v>372.28916478203899</v>
      </c>
      <c r="R22" s="62">
        <v>538.56168653377199</v>
      </c>
      <c r="S22" s="62">
        <v>631.47795809490799</v>
      </c>
      <c r="T22" s="62">
        <v>1216.6251301443799</v>
      </c>
      <c r="U22" s="62">
        <v>1926.3104753366999</v>
      </c>
      <c r="V22" s="62">
        <v>3333.8420918883498</v>
      </c>
      <c r="W22" s="62">
        <v>5805.8334741179297</v>
      </c>
      <c r="X22" s="62">
        <v>10513.1232652033</v>
      </c>
      <c r="Y22" s="62">
        <v>20909.943253325699</v>
      </c>
    </row>
    <row r="23" spans="1:25" ht="16.2" customHeight="1" x14ac:dyDescent="0.3">
      <c r="A23" s="8" t="s">
        <v>94</v>
      </c>
      <c r="B23" s="8" t="s">
        <v>101</v>
      </c>
      <c r="C23" s="11" t="s">
        <v>2746</v>
      </c>
      <c r="D23" s="70" t="s">
        <v>2711</v>
      </c>
      <c r="E23" s="12" t="s">
        <v>2851</v>
      </c>
      <c r="F23" s="61">
        <v>459.135873373962</v>
      </c>
      <c r="G23" s="190">
        <v>0</v>
      </c>
      <c r="H23" s="62">
        <v>8.2750072190237507</v>
      </c>
      <c r="I23" s="56">
        <v>0</v>
      </c>
      <c r="J23" s="62">
        <v>33.9578220565786</v>
      </c>
      <c r="K23" s="62">
        <v>36.059433332055903</v>
      </c>
      <c r="L23" s="62">
        <v>57.664959100953702</v>
      </c>
      <c r="M23" s="62">
        <v>67.069032778452197</v>
      </c>
      <c r="N23" s="62">
        <v>102.76270206343</v>
      </c>
      <c r="O23" s="62">
        <v>159.63184555499899</v>
      </c>
      <c r="P23" s="62">
        <v>245.210365935102</v>
      </c>
      <c r="Q23" s="62">
        <v>372.88011962405699</v>
      </c>
      <c r="R23" s="62">
        <v>498.92573188839299</v>
      </c>
      <c r="S23" s="62">
        <v>674.46511476550495</v>
      </c>
      <c r="T23" s="62">
        <v>1080.9673129852699</v>
      </c>
      <c r="U23" s="62">
        <v>1839.7212643195601</v>
      </c>
      <c r="V23" s="62">
        <v>3216.2310368979602</v>
      </c>
      <c r="W23" s="62">
        <v>5414.6625839141398</v>
      </c>
      <c r="X23" s="62">
        <v>10081.6854730866</v>
      </c>
      <c r="Y23" s="62">
        <v>20853.980280002899</v>
      </c>
    </row>
    <row r="24" spans="1:25" ht="16.2" customHeight="1" x14ac:dyDescent="0.3">
      <c r="A24" s="8" t="s">
        <v>95</v>
      </c>
      <c r="B24" s="8" t="s">
        <v>101</v>
      </c>
      <c r="C24" s="11" t="s">
        <v>2746</v>
      </c>
      <c r="D24" s="70" t="s">
        <v>2711</v>
      </c>
      <c r="E24" s="12" t="s">
        <v>2851</v>
      </c>
      <c r="F24" s="61">
        <v>575.75037897828997</v>
      </c>
      <c r="G24" s="185">
        <v>12.006867107850701</v>
      </c>
      <c r="H24" s="62">
        <v>0</v>
      </c>
      <c r="I24" s="56">
        <v>8.1429569888736797</v>
      </c>
      <c r="J24" s="62">
        <v>17.532531234998899</v>
      </c>
      <c r="K24" s="62">
        <v>52.255477997105601</v>
      </c>
      <c r="L24" s="62">
        <v>46.437718692238597</v>
      </c>
      <c r="M24" s="62">
        <v>75.532018467684793</v>
      </c>
      <c r="N24" s="62">
        <v>112.817245561489</v>
      </c>
      <c r="O24" s="62">
        <v>171.69686279320001</v>
      </c>
      <c r="P24" s="62">
        <v>289.66821135343702</v>
      </c>
      <c r="Q24" s="62">
        <v>343.69420073683</v>
      </c>
      <c r="R24" s="62">
        <v>533.181550326089</v>
      </c>
      <c r="S24" s="62">
        <v>884.299054706927</v>
      </c>
      <c r="T24" s="62">
        <v>1259.96933893341</v>
      </c>
      <c r="U24" s="62">
        <v>2221.1971438369901</v>
      </c>
      <c r="V24" s="62">
        <v>3783.0567518944799</v>
      </c>
      <c r="W24" s="62">
        <v>6162.77014496421</v>
      </c>
      <c r="X24" s="62">
        <v>12095.6832324641</v>
      </c>
      <c r="Y24" s="62">
        <v>21963.4643848872</v>
      </c>
    </row>
    <row r="25" spans="1:25" ht="16.2" customHeight="1" x14ac:dyDescent="0.3">
      <c r="A25" s="8" t="s">
        <v>96</v>
      </c>
      <c r="B25" s="8" t="s">
        <v>101</v>
      </c>
      <c r="C25" s="11" t="s">
        <v>2746</v>
      </c>
      <c r="D25" s="70" t="s">
        <v>2711</v>
      </c>
      <c r="E25" s="12" t="s">
        <v>2851</v>
      </c>
      <c r="F25" s="61">
        <v>502.832440322168</v>
      </c>
      <c r="G25" s="185">
        <v>0</v>
      </c>
      <c r="H25" s="62">
        <v>8.3062072772979807</v>
      </c>
      <c r="I25" s="56">
        <v>15.755027304302001</v>
      </c>
      <c r="J25" s="62">
        <v>8.47731993097252</v>
      </c>
      <c r="K25" s="62">
        <v>36.185448540688199</v>
      </c>
      <c r="L25" s="62">
        <v>38.599096115451097</v>
      </c>
      <c r="M25" s="62">
        <v>54.7669291330037</v>
      </c>
      <c r="N25" s="62">
        <v>83.483203379761605</v>
      </c>
      <c r="O25" s="62">
        <v>138.11041836150801</v>
      </c>
      <c r="P25" s="62">
        <v>247.10439322764</v>
      </c>
      <c r="Q25" s="62">
        <v>461.71606956336097</v>
      </c>
      <c r="R25" s="62">
        <v>572.73806132289599</v>
      </c>
      <c r="S25" s="62">
        <v>810.27008645979004</v>
      </c>
      <c r="T25" s="62">
        <v>1364.4492242199001</v>
      </c>
      <c r="U25" s="62">
        <v>2281.9552680043698</v>
      </c>
      <c r="V25" s="62">
        <v>3625.1316056498999</v>
      </c>
      <c r="W25" s="62">
        <v>6895.7567731036997</v>
      </c>
      <c r="X25" s="62">
        <v>12288.544430787701</v>
      </c>
      <c r="Y25" s="62">
        <v>22984.3638699558</v>
      </c>
    </row>
    <row r="26" spans="1:25" ht="16.2" customHeight="1" x14ac:dyDescent="0.3">
      <c r="A26" s="8" t="s">
        <v>97</v>
      </c>
      <c r="B26" s="8" t="s">
        <v>101</v>
      </c>
      <c r="C26" s="11" t="s">
        <v>2746</v>
      </c>
      <c r="D26" s="70" t="s">
        <v>2711</v>
      </c>
      <c r="E26" s="12" t="s">
        <v>2851</v>
      </c>
      <c r="F26" s="61">
        <v>515.95330724230405</v>
      </c>
      <c r="G26" s="190">
        <v>36.012464245684797</v>
      </c>
      <c r="H26" s="62">
        <v>17.198051939962902</v>
      </c>
      <c r="I26" s="56">
        <v>16.274664094628399</v>
      </c>
      <c r="J26" s="62">
        <v>8.7537431409765496</v>
      </c>
      <c r="K26" s="62">
        <v>22.473603068413901</v>
      </c>
      <c r="L26" s="62">
        <v>46.626281604651901</v>
      </c>
      <c r="M26" s="62">
        <v>62.819892828060397</v>
      </c>
      <c r="N26" s="62">
        <v>139.343299530097</v>
      </c>
      <c r="O26" s="62">
        <v>128.12498086580399</v>
      </c>
      <c r="P26" s="62">
        <v>284.79430916732599</v>
      </c>
      <c r="Q26" s="62">
        <v>441.551074214582</v>
      </c>
      <c r="R26" s="62">
        <v>539.14178983479098</v>
      </c>
      <c r="S26" s="62">
        <v>965.41394607688596</v>
      </c>
      <c r="T26" s="62">
        <v>1376.84077614646</v>
      </c>
      <c r="U26" s="62">
        <v>2106.59794919039</v>
      </c>
      <c r="V26" s="62">
        <v>3911.0662030664798</v>
      </c>
      <c r="W26" s="62">
        <v>6985.8991145884002</v>
      </c>
      <c r="X26" s="62">
        <v>11067.988917267399</v>
      </c>
      <c r="Y26" s="62">
        <v>24240.793403309599</v>
      </c>
    </row>
    <row r="27" spans="1:25" ht="16.2" customHeight="1" x14ac:dyDescent="0.3">
      <c r="A27" s="8" t="s">
        <v>98</v>
      </c>
      <c r="B27" s="8" t="s">
        <v>101</v>
      </c>
      <c r="C27" s="11" t="s">
        <v>2746</v>
      </c>
      <c r="D27" s="70" t="s">
        <v>2711</v>
      </c>
      <c r="E27" s="12" t="s">
        <v>2851</v>
      </c>
      <c r="F27" s="61">
        <v>297.43255260590598</v>
      </c>
      <c r="G27" s="190">
        <v>11.615590457456699</v>
      </c>
      <c r="H27" s="62">
        <v>0</v>
      </c>
      <c r="I27" s="56">
        <v>7.8720739814918801</v>
      </c>
      <c r="J27" s="62">
        <v>16.930437987279099</v>
      </c>
      <c r="K27" s="62">
        <v>29.049878077541798</v>
      </c>
      <c r="L27" s="62">
        <v>77.512307935839104</v>
      </c>
      <c r="M27" s="62">
        <v>66.806198895169601</v>
      </c>
      <c r="N27" s="62">
        <v>83.471714496036597</v>
      </c>
      <c r="O27" s="62">
        <v>199.255459754833</v>
      </c>
      <c r="P27" s="62">
        <v>290.53255882097397</v>
      </c>
      <c r="Q27" s="62">
        <v>433.852920817616</v>
      </c>
      <c r="R27" s="62">
        <v>606.87591872968699</v>
      </c>
      <c r="S27" s="62">
        <v>920.08345801534597</v>
      </c>
      <c r="T27" s="62">
        <v>1395.95565983454</v>
      </c>
      <c r="U27" s="62">
        <v>2218.7774884097298</v>
      </c>
      <c r="V27" s="62">
        <v>3555.6248517266399</v>
      </c>
      <c r="W27" s="62">
        <v>7207.0637814543597</v>
      </c>
      <c r="X27" s="62">
        <v>12372.5856652559</v>
      </c>
      <c r="Y27" s="62">
        <v>24349.053555303501</v>
      </c>
    </row>
    <row r="28" spans="1:25" ht="16.2" customHeight="1" x14ac:dyDescent="0.3">
      <c r="A28" s="95" t="s">
        <v>99</v>
      </c>
      <c r="B28" s="95" t="s">
        <v>102</v>
      </c>
      <c r="C28" s="96" t="s">
        <v>2746</v>
      </c>
      <c r="D28" s="106" t="s">
        <v>2711</v>
      </c>
      <c r="E28" s="12" t="s">
        <v>2851</v>
      </c>
      <c r="F28" s="186">
        <v>147.65502267304001</v>
      </c>
      <c r="G28" s="187">
        <v>0</v>
      </c>
      <c r="H28" s="188">
        <v>16.707421299847201</v>
      </c>
      <c r="I28" s="189">
        <v>15.738624873432</v>
      </c>
      <c r="J28" s="188">
        <v>33.836330267181303</v>
      </c>
      <c r="K28" s="188">
        <v>36.377178983123002</v>
      </c>
      <c r="L28" s="188">
        <v>77.672922166980399</v>
      </c>
      <c r="M28" s="188">
        <v>60.672491942410701</v>
      </c>
      <c r="N28" s="188">
        <v>96.306781263178195</v>
      </c>
      <c r="O28" s="188">
        <v>212.45556533114299</v>
      </c>
      <c r="P28" s="188">
        <v>312.52119134253701</v>
      </c>
      <c r="Q28" s="188">
        <v>322.97414920838202</v>
      </c>
      <c r="R28" s="188">
        <v>555.88327063143595</v>
      </c>
      <c r="S28" s="188">
        <v>830.97114555968005</v>
      </c>
      <c r="T28" s="188">
        <v>1341.91212662148</v>
      </c>
      <c r="U28" s="188">
        <v>2155.4067502064399</v>
      </c>
      <c r="V28" s="188">
        <v>3632.16797635993</v>
      </c>
      <c r="W28" s="188">
        <v>6263.7899923473497</v>
      </c>
      <c r="X28" s="188">
        <v>11545.589372537001</v>
      </c>
      <c r="Y28" s="188">
        <v>25806.1742838297</v>
      </c>
    </row>
    <row r="29" spans="1:25" ht="16.2" customHeight="1" x14ac:dyDescent="0.3">
      <c r="A29" s="8" t="s">
        <v>100</v>
      </c>
      <c r="B29" s="8" t="s">
        <v>102</v>
      </c>
      <c r="C29" s="11" t="s">
        <v>2746</v>
      </c>
      <c r="D29" s="70" t="s">
        <v>2711</v>
      </c>
      <c r="E29" s="12" t="s">
        <v>2851</v>
      </c>
      <c r="F29" s="61">
        <v>487.173386309389</v>
      </c>
      <c r="G29" s="190">
        <v>12.857261484621301</v>
      </c>
      <c r="H29" s="62">
        <v>0</v>
      </c>
      <c r="I29" s="56">
        <v>0</v>
      </c>
      <c r="J29" s="62">
        <v>0</v>
      </c>
      <c r="K29" s="62">
        <v>56.478958320533998</v>
      </c>
      <c r="L29" s="62">
        <v>14.360339979208501</v>
      </c>
      <c r="M29" s="62">
        <v>67.110662582571706</v>
      </c>
      <c r="N29" s="62">
        <v>85.294711919076505</v>
      </c>
      <c r="O29" s="62">
        <v>143.82412919286</v>
      </c>
      <c r="P29" s="62">
        <v>316.425194368885</v>
      </c>
      <c r="Q29" s="62">
        <v>358.114501528738</v>
      </c>
      <c r="R29" s="62">
        <v>558.97184253236401</v>
      </c>
      <c r="S29" s="62">
        <v>752.73163333207799</v>
      </c>
      <c r="T29" s="62">
        <v>1466.78410238024</v>
      </c>
      <c r="U29" s="62">
        <v>2008.2394934388201</v>
      </c>
      <c r="V29" s="62">
        <v>3363.0726015136202</v>
      </c>
      <c r="W29" s="62">
        <v>5736.55765716714</v>
      </c>
      <c r="X29" s="62">
        <v>10969.8392857125</v>
      </c>
      <c r="Y29" s="62">
        <v>21044.448208673999</v>
      </c>
    </row>
    <row r="30" spans="1:25" ht="16.2" customHeight="1" x14ac:dyDescent="0.3">
      <c r="A30" s="8" t="s">
        <v>88</v>
      </c>
      <c r="B30" s="8" t="s">
        <v>102</v>
      </c>
      <c r="C30" s="11" t="s">
        <v>2746</v>
      </c>
      <c r="D30" s="70" t="s">
        <v>2711</v>
      </c>
      <c r="E30" s="12" t="s">
        <v>2851</v>
      </c>
      <c r="F30" s="61">
        <v>388.47067300648803</v>
      </c>
      <c r="G30" s="190">
        <v>0</v>
      </c>
      <c r="H30" s="62">
        <v>0</v>
      </c>
      <c r="I30" s="56">
        <v>0</v>
      </c>
      <c r="J30" s="62">
        <v>8.4474281059937795</v>
      </c>
      <c r="K30" s="62">
        <v>7.3002419000155703</v>
      </c>
      <c r="L30" s="62">
        <v>45.488597899241199</v>
      </c>
      <c r="M30" s="62">
        <v>72.669405405811105</v>
      </c>
      <c r="N30" s="62">
        <v>89.874367107901605</v>
      </c>
      <c r="O30" s="62">
        <v>225.07304754800401</v>
      </c>
      <c r="P30" s="62">
        <v>195.938711209453</v>
      </c>
      <c r="Q30" s="62">
        <v>347.52136309741002</v>
      </c>
      <c r="R30" s="62">
        <v>397.131535960169</v>
      </c>
      <c r="S30" s="62">
        <v>728.53071501703505</v>
      </c>
      <c r="T30" s="62">
        <v>1285.8250773657201</v>
      </c>
      <c r="U30" s="62">
        <v>1764.3816999333101</v>
      </c>
      <c r="V30" s="62">
        <v>3704.9495618637002</v>
      </c>
      <c r="W30" s="62">
        <v>6278.9396480064097</v>
      </c>
      <c r="X30" s="62">
        <v>11500.057338929801</v>
      </c>
      <c r="Y30" s="62">
        <v>25537.356109050601</v>
      </c>
    </row>
    <row r="31" spans="1:25" ht="16.2" customHeight="1" x14ac:dyDescent="0.3">
      <c r="A31" s="8" t="s">
        <v>89</v>
      </c>
      <c r="B31" s="8" t="s">
        <v>102</v>
      </c>
      <c r="C31" s="11" t="s">
        <v>2746</v>
      </c>
      <c r="D31" s="70" t="s">
        <v>2711</v>
      </c>
      <c r="E31" s="12" t="s">
        <v>2851</v>
      </c>
      <c r="F31" s="61">
        <v>149.51369471374099</v>
      </c>
      <c r="G31" s="190">
        <v>11.9974458160541</v>
      </c>
      <c r="H31" s="62">
        <v>0</v>
      </c>
      <c r="I31" s="56">
        <v>8.1234413823293004</v>
      </c>
      <c r="J31" s="62">
        <v>34.891592920774102</v>
      </c>
      <c r="K31" s="62">
        <v>30.226736656337899</v>
      </c>
      <c r="L31" s="62">
        <v>80.742353287022894</v>
      </c>
      <c r="M31" s="62">
        <v>68.767998207224494</v>
      </c>
      <c r="N31" s="62">
        <v>72.964489282531105</v>
      </c>
      <c r="O31" s="62">
        <v>147.64099118996899</v>
      </c>
      <c r="P31" s="62">
        <v>268.58983488884201</v>
      </c>
      <c r="Q31" s="62">
        <v>329.18397214420401</v>
      </c>
      <c r="R31" s="62">
        <v>598.02181015438396</v>
      </c>
      <c r="S31" s="62">
        <v>700.135704064008</v>
      </c>
      <c r="T31" s="62">
        <v>1152.8900367587401</v>
      </c>
      <c r="U31" s="62">
        <v>2076.5801968298701</v>
      </c>
      <c r="V31" s="62">
        <v>3609.2960098291601</v>
      </c>
      <c r="W31" s="62">
        <v>5722.2530846950303</v>
      </c>
      <c r="X31" s="62">
        <v>11282.0397972438</v>
      </c>
      <c r="Y31" s="62">
        <v>23554.408484793501</v>
      </c>
    </row>
    <row r="32" spans="1:25" ht="16.2" customHeight="1" x14ac:dyDescent="0.3">
      <c r="A32" s="8" t="s">
        <v>91</v>
      </c>
      <c r="B32" s="8" t="s">
        <v>102</v>
      </c>
      <c r="C32" s="11" t="s">
        <v>2746</v>
      </c>
      <c r="D32" s="70" t="s">
        <v>2711</v>
      </c>
      <c r="E32" s="12" t="s">
        <v>2851</v>
      </c>
      <c r="F32" s="61">
        <v>383.16240310414003</v>
      </c>
      <c r="G32" s="185">
        <v>23.218198864322002</v>
      </c>
      <c r="H32" s="62">
        <v>0</v>
      </c>
      <c r="I32" s="56">
        <v>7.8586408274674202</v>
      </c>
      <c r="J32" s="62">
        <v>8.4354122958058397</v>
      </c>
      <c r="K32" s="62">
        <v>36.630336860331397</v>
      </c>
      <c r="L32" s="62">
        <v>52.2006537884549</v>
      </c>
      <c r="M32" s="62">
        <v>42.307826313868802</v>
      </c>
      <c r="N32" s="62">
        <v>115.536860858552</v>
      </c>
      <c r="O32" s="62">
        <v>217.17117218145299</v>
      </c>
      <c r="P32" s="62">
        <v>268.02744661832099</v>
      </c>
      <c r="Q32" s="62">
        <v>360.439939394455</v>
      </c>
      <c r="R32" s="62">
        <v>419.90355232403999</v>
      </c>
      <c r="S32" s="62">
        <v>713.58032712151896</v>
      </c>
      <c r="T32" s="62">
        <v>1237.2749481778001</v>
      </c>
      <c r="U32" s="62">
        <v>1960.6322470564301</v>
      </c>
      <c r="V32" s="62">
        <v>3037.09729855573</v>
      </c>
      <c r="W32" s="62">
        <v>5319.9091360675102</v>
      </c>
      <c r="X32" s="62">
        <v>10271.2967586491</v>
      </c>
      <c r="Y32" s="62">
        <v>20697.871513317299</v>
      </c>
    </row>
    <row r="33" spans="1:25" ht="16.2" customHeight="1" x14ac:dyDescent="0.3">
      <c r="A33" s="8" t="s">
        <v>92</v>
      </c>
      <c r="B33" s="8" t="s">
        <v>102</v>
      </c>
      <c r="C33" s="11" t="s">
        <v>2746</v>
      </c>
      <c r="D33" s="70" t="s">
        <v>2711</v>
      </c>
      <c r="E33" s="12" t="s">
        <v>2851</v>
      </c>
      <c r="F33" s="61">
        <v>294.96859627827001</v>
      </c>
      <c r="G33" s="185">
        <v>0</v>
      </c>
      <c r="H33" s="62">
        <v>0</v>
      </c>
      <c r="I33" s="56">
        <v>8.1178433609339997</v>
      </c>
      <c r="J33" s="62">
        <v>8.7104992588801906</v>
      </c>
      <c r="K33" s="62">
        <v>22.750390265889699</v>
      </c>
      <c r="L33" s="62">
        <v>40.537452528809801</v>
      </c>
      <c r="M33" s="62">
        <v>43.676201644088202</v>
      </c>
      <c r="N33" s="62">
        <v>106.115566652322</v>
      </c>
      <c r="O33" s="62">
        <v>237.85620077328699</v>
      </c>
      <c r="P33" s="62">
        <v>234.144890442166</v>
      </c>
      <c r="Q33" s="62">
        <v>348.57440501088399</v>
      </c>
      <c r="R33" s="62">
        <v>568.81375087460196</v>
      </c>
      <c r="S33" s="62">
        <v>678.49588423878197</v>
      </c>
      <c r="T33" s="62">
        <v>1388.73487691645</v>
      </c>
      <c r="U33" s="62">
        <v>1908.43183165952</v>
      </c>
      <c r="V33" s="62">
        <v>3219.11434915377</v>
      </c>
      <c r="W33" s="62">
        <v>5505.9634119861303</v>
      </c>
      <c r="X33" s="62">
        <v>9947.0803582367607</v>
      </c>
      <c r="Y33" s="62">
        <v>21292.227578878999</v>
      </c>
    </row>
    <row r="34" spans="1:25" ht="16.2" customHeight="1" x14ac:dyDescent="0.3">
      <c r="A34" s="8" t="s">
        <v>93</v>
      </c>
      <c r="B34" s="8" t="s">
        <v>102</v>
      </c>
      <c r="C34" s="11" t="s">
        <v>2746</v>
      </c>
      <c r="D34" s="70" t="s">
        <v>2711</v>
      </c>
      <c r="E34" s="12" t="s">
        <v>2851</v>
      </c>
      <c r="F34" s="61">
        <v>237.10917968887699</v>
      </c>
      <c r="G34" s="185">
        <v>23.221106280083902</v>
      </c>
      <c r="H34" s="62">
        <v>0</v>
      </c>
      <c r="I34" s="56">
        <v>31.424310740869501</v>
      </c>
      <c r="J34" s="62">
        <v>16.833104245492802</v>
      </c>
      <c r="K34" s="62">
        <v>22.058384141632299</v>
      </c>
      <c r="L34" s="62">
        <v>19.6498024136224</v>
      </c>
      <c r="M34" s="62">
        <v>60.351049112717099</v>
      </c>
      <c r="N34" s="62">
        <v>109.03834213271401</v>
      </c>
      <c r="O34" s="62">
        <v>168.855489585263</v>
      </c>
      <c r="P34" s="62">
        <v>291.17102028686401</v>
      </c>
      <c r="Q34" s="62">
        <v>278.728841661724</v>
      </c>
      <c r="R34" s="62">
        <v>499.498334111193</v>
      </c>
      <c r="S34" s="62">
        <v>711.04646205306801</v>
      </c>
      <c r="T34" s="62">
        <v>1196.2244400126699</v>
      </c>
      <c r="U34" s="62">
        <v>1987.8794488132</v>
      </c>
      <c r="V34" s="62">
        <v>3478.7865304797301</v>
      </c>
      <c r="W34" s="62">
        <v>5673.3288145649203</v>
      </c>
      <c r="X34" s="62">
        <v>10422.3245759194</v>
      </c>
      <c r="Y34" s="62">
        <v>20892.218558116401</v>
      </c>
    </row>
    <row r="35" spans="1:25" ht="16.2" customHeight="1" x14ac:dyDescent="0.3">
      <c r="A35" s="8" t="s">
        <v>94</v>
      </c>
      <c r="B35" s="8" t="s">
        <v>102</v>
      </c>
      <c r="C35" s="11" t="s">
        <v>2746</v>
      </c>
      <c r="D35" s="70" t="s">
        <v>2711</v>
      </c>
      <c r="E35" s="12" t="s">
        <v>2851</v>
      </c>
      <c r="F35" s="61">
        <v>142.291791702675</v>
      </c>
      <c r="G35" s="190">
        <v>11.6171205304965</v>
      </c>
      <c r="H35" s="62">
        <v>8.4610334346819602</v>
      </c>
      <c r="I35" s="56">
        <v>7.8588522227055604</v>
      </c>
      <c r="J35" s="62">
        <v>25.1916299890852</v>
      </c>
      <c r="K35" s="62">
        <v>7.3674833539338298</v>
      </c>
      <c r="L35" s="62">
        <v>39.357938786828001</v>
      </c>
      <c r="M35" s="62">
        <v>66.382137147175399</v>
      </c>
      <c r="N35" s="62">
        <v>102.499220273102</v>
      </c>
      <c r="O35" s="62">
        <v>202.18272539746101</v>
      </c>
      <c r="P35" s="62">
        <v>177.87534939531801</v>
      </c>
      <c r="Q35" s="62">
        <v>368.61441583261501</v>
      </c>
      <c r="R35" s="62">
        <v>471.27211262885601</v>
      </c>
      <c r="S35" s="62">
        <v>715.85946367408405</v>
      </c>
      <c r="T35" s="62">
        <v>1222.6400503597499</v>
      </c>
      <c r="U35" s="62">
        <v>2006.15702934877</v>
      </c>
      <c r="V35" s="62">
        <v>3118.2652985278801</v>
      </c>
      <c r="W35" s="62">
        <v>5411.78510855894</v>
      </c>
      <c r="X35" s="62">
        <v>9643.3272560010591</v>
      </c>
      <c r="Y35" s="62">
        <v>19673.6204183966</v>
      </c>
    </row>
    <row r="36" spans="1:25" ht="16.2" customHeight="1" x14ac:dyDescent="0.3">
      <c r="A36" s="8" t="s">
        <v>95</v>
      </c>
      <c r="B36" s="8" t="s">
        <v>102</v>
      </c>
      <c r="C36" s="11" t="s">
        <v>2746</v>
      </c>
      <c r="D36" s="44" t="s">
        <v>2711</v>
      </c>
      <c r="E36" s="12" t="s">
        <v>2851</v>
      </c>
      <c r="F36" s="61">
        <v>294.12228974506098</v>
      </c>
      <c r="G36" s="185">
        <v>12.010932585693901</v>
      </c>
      <c r="H36" s="62">
        <v>0</v>
      </c>
      <c r="I36" s="56">
        <v>0</v>
      </c>
      <c r="J36" s="62">
        <v>17.3157242847733</v>
      </c>
      <c r="K36" s="62">
        <v>7.6278126245763902</v>
      </c>
      <c r="L36" s="62">
        <v>40.728374666073599</v>
      </c>
      <c r="M36" s="62">
        <v>62.355326048639903</v>
      </c>
      <c r="N36" s="62">
        <v>52.895529473132903</v>
      </c>
      <c r="O36" s="62">
        <v>90.341418551890001</v>
      </c>
      <c r="P36" s="62">
        <v>213.59984361949901</v>
      </c>
      <c r="Q36" s="62">
        <v>375.677118281947</v>
      </c>
      <c r="R36" s="62">
        <v>434.313710524768</v>
      </c>
      <c r="S36" s="62">
        <v>719.26114596718605</v>
      </c>
      <c r="T36" s="62">
        <v>1223.5192328371099</v>
      </c>
      <c r="U36" s="62">
        <v>2058.5466047877298</v>
      </c>
      <c r="V36" s="62">
        <v>3061.9723347937902</v>
      </c>
      <c r="W36" s="62">
        <v>5816.1223194079503</v>
      </c>
      <c r="X36" s="62">
        <v>11256.2854388168</v>
      </c>
      <c r="Y36" s="62">
        <v>20628.975104176599</v>
      </c>
    </row>
    <row r="37" spans="1:25" ht="16.2" customHeight="1" x14ac:dyDescent="0.3">
      <c r="A37" s="10" t="s">
        <v>96</v>
      </c>
      <c r="B37" s="10" t="s">
        <v>102</v>
      </c>
      <c r="C37" s="11" t="s">
        <v>2746</v>
      </c>
      <c r="D37" s="70" t="s">
        <v>2711</v>
      </c>
      <c r="E37" s="12" t="s">
        <v>2851</v>
      </c>
      <c r="F37" s="61">
        <v>427.03061994653098</v>
      </c>
      <c r="G37" s="185">
        <v>11.6300651776438</v>
      </c>
      <c r="H37" s="62">
        <v>0</v>
      </c>
      <c r="I37" s="56">
        <v>23.5929525682199</v>
      </c>
      <c r="J37" s="62">
        <v>16.7188161859352</v>
      </c>
      <c r="K37" s="62">
        <v>14.793117682907701</v>
      </c>
      <c r="L37" s="62">
        <v>13.157744031804601</v>
      </c>
      <c r="M37" s="62">
        <v>54.306191773157899</v>
      </c>
      <c r="N37" s="62">
        <v>146.990039883805</v>
      </c>
      <c r="O37" s="62">
        <v>107.36798556390001</v>
      </c>
      <c r="P37" s="62">
        <v>271.36919756788899</v>
      </c>
      <c r="Q37" s="62">
        <v>340.58175188463798</v>
      </c>
      <c r="R37" s="62">
        <v>505.66600291018102</v>
      </c>
      <c r="S37" s="62">
        <v>860.733107276449</v>
      </c>
      <c r="T37" s="62">
        <v>1311.2481256615199</v>
      </c>
      <c r="U37" s="62">
        <v>1889.3510901950301</v>
      </c>
      <c r="V37" s="62">
        <v>3539.9136020585202</v>
      </c>
      <c r="W37" s="62">
        <v>6138.6328917903302</v>
      </c>
      <c r="X37" s="62">
        <v>11377.494217032599</v>
      </c>
      <c r="Y37" s="62">
        <v>23076.031069786401</v>
      </c>
    </row>
    <row r="38" spans="1:25" ht="16.2" customHeight="1" x14ac:dyDescent="0.3">
      <c r="A38" s="8" t="s">
        <v>97</v>
      </c>
      <c r="B38" s="8" t="s">
        <v>102</v>
      </c>
      <c r="C38" s="11" t="s">
        <v>2746</v>
      </c>
      <c r="D38" s="70" t="s">
        <v>2711</v>
      </c>
      <c r="E38" s="12" t="s">
        <v>2851</v>
      </c>
      <c r="F38" s="61">
        <v>294.22927444905002</v>
      </c>
      <c r="G38" s="190">
        <v>12.0243233852985</v>
      </c>
      <c r="H38" s="62">
        <v>8.7848863845319194</v>
      </c>
      <c r="I38" s="56">
        <v>0</v>
      </c>
      <c r="J38" s="62">
        <v>17.237945909415402</v>
      </c>
      <c r="K38" s="62">
        <v>68.921766281000799</v>
      </c>
      <c r="L38" s="62">
        <v>40.847854596170897</v>
      </c>
      <c r="M38" s="62">
        <v>68.582693426700203</v>
      </c>
      <c r="N38" s="62">
        <v>138.51888712434101</v>
      </c>
      <c r="O38" s="62">
        <v>179.90899389360101</v>
      </c>
      <c r="P38" s="62">
        <v>258.74685621494598</v>
      </c>
      <c r="Q38" s="62">
        <v>352.80195507148898</v>
      </c>
      <c r="R38" s="62">
        <v>687.12835554110802</v>
      </c>
      <c r="S38" s="62">
        <v>818.03438475397797</v>
      </c>
      <c r="T38" s="62">
        <v>1426.50538487212</v>
      </c>
      <c r="U38" s="62">
        <v>2012.8574088312801</v>
      </c>
      <c r="V38" s="62">
        <v>3527.0377834650399</v>
      </c>
      <c r="W38" s="62">
        <v>6102.6885590352103</v>
      </c>
      <c r="X38" s="62">
        <v>10774.780301340001</v>
      </c>
      <c r="Y38" s="62">
        <v>23831.391995374001</v>
      </c>
    </row>
    <row r="39" spans="1:25" ht="16.2" customHeight="1" x14ac:dyDescent="0.3">
      <c r="A39" s="8" t="s">
        <v>98</v>
      </c>
      <c r="B39" s="8" t="s">
        <v>102</v>
      </c>
      <c r="C39" s="11" t="s">
        <v>2746</v>
      </c>
      <c r="D39" s="70" t="s">
        <v>2711</v>
      </c>
      <c r="E39" s="12" t="s">
        <v>2851</v>
      </c>
      <c r="F39" s="61">
        <v>427.185977744132</v>
      </c>
      <c r="G39" s="185">
        <v>34.929116114161303</v>
      </c>
      <c r="H39" s="62">
        <v>8.51537782029577</v>
      </c>
      <c r="I39" s="56">
        <v>0</v>
      </c>
      <c r="J39" s="62">
        <v>0</v>
      </c>
      <c r="K39" s="62">
        <v>7.4258647288071398</v>
      </c>
      <c r="L39" s="62">
        <v>13.196400952724799</v>
      </c>
      <c r="M39" s="62">
        <v>36.199818279855897</v>
      </c>
      <c r="N39" s="62">
        <v>82.882988828288603</v>
      </c>
      <c r="O39" s="62">
        <v>153.681888586208</v>
      </c>
      <c r="P39" s="62">
        <v>293.87857965298599</v>
      </c>
      <c r="Q39" s="62">
        <v>426.36506930998598</v>
      </c>
      <c r="R39" s="62">
        <v>636.75454455060299</v>
      </c>
      <c r="S39" s="62">
        <v>961.64971072528704</v>
      </c>
      <c r="T39" s="62">
        <v>1470.8769733378199</v>
      </c>
      <c r="U39" s="62">
        <v>2257.5337404353099</v>
      </c>
      <c r="V39" s="62">
        <v>3803.0756947159498</v>
      </c>
      <c r="W39" s="62">
        <v>7336.3217086037903</v>
      </c>
      <c r="X39" s="62">
        <v>14099.4519940673</v>
      </c>
      <c r="Y39" s="62">
        <v>31546.418653411001</v>
      </c>
    </row>
    <row r="40" spans="1:25" ht="16.2" customHeight="1" x14ac:dyDescent="0.3">
      <c r="A40" s="8" t="s">
        <v>110</v>
      </c>
      <c r="B40" s="8" t="s">
        <v>110</v>
      </c>
      <c r="C40" s="11" t="s">
        <v>2746</v>
      </c>
      <c r="D40" s="70" t="s">
        <v>2711</v>
      </c>
      <c r="E40" s="12" t="s">
        <v>2851</v>
      </c>
      <c r="F40" s="61">
        <v>342.18356112643801</v>
      </c>
      <c r="G40" s="185">
        <v>11.7285585164033</v>
      </c>
      <c r="H40" s="62">
        <v>4.7127335326915496</v>
      </c>
      <c r="I40" s="56">
        <v>7.1217174042148796</v>
      </c>
      <c r="J40" s="62">
        <v>16.748904406041401</v>
      </c>
      <c r="K40" s="62">
        <v>31.432999715389599</v>
      </c>
      <c r="L40" s="62">
        <v>41.826597630024096</v>
      </c>
      <c r="M40" s="62">
        <v>63.989119529820002</v>
      </c>
      <c r="N40" s="62">
        <v>110.82700500855</v>
      </c>
      <c r="O40" s="62">
        <v>177.82418504391799</v>
      </c>
      <c r="P40" s="62">
        <v>262.13367372799399</v>
      </c>
      <c r="Q40" s="62">
        <v>362.43282073482698</v>
      </c>
      <c r="R40" s="62">
        <v>519.67351373414101</v>
      </c>
      <c r="S40" s="62">
        <v>789.69683073019098</v>
      </c>
      <c r="T40" s="62">
        <v>1279.1650736981501</v>
      </c>
      <c r="U40" s="62">
        <v>2014.2086265636401</v>
      </c>
      <c r="V40" s="62">
        <v>3492.2607525828898</v>
      </c>
      <c r="W40" s="62">
        <v>6241.4198206400997</v>
      </c>
      <c r="X40" s="62">
        <v>11180.815225566799</v>
      </c>
      <c r="Y40" s="62">
        <v>23142.547731951101</v>
      </c>
    </row>
    <row r="41" spans="1:25" ht="16.2" customHeight="1" x14ac:dyDescent="0.3">
      <c r="A41" s="8" t="s">
        <v>88</v>
      </c>
      <c r="B41" s="8" t="s">
        <v>90</v>
      </c>
      <c r="C41" s="11" t="s">
        <v>2745</v>
      </c>
      <c r="D41" s="70" t="s">
        <v>2711</v>
      </c>
      <c r="E41" s="12" t="s">
        <v>2851</v>
      </c>
      <c r="F41" s="61">
        <v>186.71754895038799</v>
      </c>
      <c r="G41" s="190">
        <v>21.1147182236944</v>
      </c>
      <c r="H41" s="62">
        <v>0</v>
      </c>
      <c r="I41" s="56">
        <v>23.383277734751498</v>
      </c>
      <c r="J41" s="62">
        <v>49.126387365874699</v>
      </c>
      <c r="K41" s="62">
        <v>88.157188184589899</v>
      </c>
      <c r="L41" s="62">
        <v>130.68496709742899</v>
      </c>
      <c r="M41" s="62">
        <v>146.96756015484101</v>
      </c>
      <c r="N41" s="62">
        <v>190.363469654331</v>
      </c>
      <c r="O41" s="62">
        <v>237.949000793849</v>
      </c>
      <c r="P41" s="62">
        <v>476.53901294239802</v>
      </c>
      <c r="Q41" s="62">
        <v>538.67510454667899</v>
      </c>
      <c r="R41" s="62">
        <v>925.62208962654597</v>
      </c>
      <c r="S41" s="62">
        <v>1239.2208889184999</v>
      </c>
      <c r="T41" s="62">
        <v>2124.2116900147498</v>
      </c>
      <c r="U41" s="62">
        <v>3343.8654822574199</v>
      </c>
      <c r="V41" s="62">
        <v>5383.2621681771998</v>
      </c>
      <c r="W41" s="62">
        <v>9127.5187052945403</v>
      </c>
      <c r="X41" s="62">
        <v>14974.1781562942</v>
      </c>
      <c r="Y41" s="62">
        <v>27893.002083561401</v>
      </c>
    </row>
    <row r="42" spans="1:25" ht="16.2" customHeight="1" x14ac:dyDescent="0.3">
      <c r="A42" s="95" t="s">
        <v>89</v>
      </c>
      <c r="B42" s="95" t="s">
        <v>90</v>
      </c>
      <c r="C42" s="96" t="s">
        <v>2745</v>
      </c>
      <c r="D42" s="106" t="s">
        <v>2711</v>
      </c>
      <c r="E42" s="12" t="s">
        <v>2851</v>
      </c>
      <c r="F42" s="186">
        <v>290.53263883346199</v>
      </c>
      <c r="G42" s="187">
        <v>10.9319708341717</v>
      </c>
      <c r="H42" s="188">
        <v>0</v>
      </c>
      <c r="I42" s="189">
        <v>8.0481951563678997</v>
      </c>
      <c r="J42" s="188">
        <v>33.841949108914697</v>
      </c>
      <c r="K42" s="188">
        <v>140.32993436875901</v>
      </c>
      <c r="L42" s="188">
        <v>160.90270409656901</v>
      </c>
      <c r="M42" s="188">
        <v>98.911629463432007</v>
      </c>
      <c r="N42" s="188">
        <v>252.737894807445</v>
      </c>
      <c r="O42" s="188">
        <v>337.59857639651398</v>
      </c>
      <c r="P42" s="188">
        <v>579.57317096621102</v>
      </c>
      <c r="Q42" s="188">
        <v>743.64023976779504</v>
      </c>
      <c r="R42" s="188">
        <v>1006.04876135436</v>
      </c>
      <c r="S42" s="188">
        <v>1780.79385704776</v>
      </c>
      <c r="T42" s="188">
        <v>2633.9194103043601</v>
      </c>
      <c r="U42" s="188">
        <v>3899.1338556956598</v>
      </c>
      <c r="V42" s="188">
        <v>8134.9885323933604</v>
      </c>
      <c r="W42" s="188">
        <v>13136.0725605069</v>
      </c>
      <c r="X42" s="188">
        <v>24078.721726917898</v>
      </c>
      <c r="Y42" s="188">
        <v>43214.395144433802</v>
      </c>
    </row>
    <row r="43" spans="1:25" ht="16.2" customHeight="1" x14ac:dyDescent="0.3">
      <c r="A43" s="8" t="s">
        <v>91</v>
      </c>
      <c r="B43" s="8" t="s">
        <v>90</v>
      </c>
      <c r="C43" s="11" t="s">
        <v>2745</v>
      </c>
      <c r="D43" s="70" t="s">
        <v>2711</v>
      </c>
      <c r="E43" s="12" t="s">
        <v>2851</v>
      </c>
      <c r="F43" s="61">
        <v>423.43486738120902</v>
      </c>
      <c r="G43" s="190">
        <v>10.6021226132346</v>
      </c>
      <c r="H43" s="62">
        <v>15.443128665810599</v>
      </c>
      <c r="I43" s="56">
        <v>15.5650804468592</v>
      </c>
      <c r="J43" s="62">
        <v>32.749600059756403</v>
      </c>
      <c r="K43" s="62">
        <v>95.190379418831597</v>
      </c>
      <c r="L43" s="62">
        <v>99.745274488878394</v>
      </c>
      <c r="M43" s="62">
        <v>216.66967201913999</v>
      </c>
      <c r="N43" s="62">
        <v>257.99015893201602</v>
      </c>
      <c r="O43" s="62">
        <v>370.707307017939</v>
      </c>
      <c r="P43" s="62">
        <v>562.39594006959101</v>
      </c>
      <c r="Q43" s="62">
        <v>658.95758370357498</v>
      </c>
      <c r="R43" s="62">
        <v>892.98410775771595</v>
      </c>
      <c r="S43" s="62">
        <v>1151.3227580026501</v>
      </c>
      <c r="T43" s="62">
        <v>2050.5181055201201</v>
      </c>
      <c r="U43" s="62">
        <v>2910.84919198135</v>
      </c>
      <c r="V43" s="62">
        <v>5489.2942429129098</v>
      </c>
      <c r="W43" s="62">
        <v>9136.4641255868191</v>
      </c>
      <c r="X43" s="62">
        <v>15173.4979722772</v>
      </c>
      <c r="Y43" s="62">
        <v>29714.278663309899</v>
      </c>
    </row>
    <row r="44" spans="1:25" ht="16.2" customHeight="1" x14ac:dyDescent="0.3">
      <c r="A44" s="8" t="s">
        <v>92</v>
      </c>
      <c r="B44" s="8" t="s">
        <v>90</v>
      </c>
      <c r="C44" s="11" t="s">
        <v>2745</v>
      </c>
      <c r="D44" s="70" t="s">
        <v>2711</v>
      </c>
      <c r="E44" s="12" t="s">
        <v>2851</v>
      </c>
      <c r="F44" s="61">
        <v>244.03152407229001</v>
      </c>
      <c r="G44" s="185">
        <v>10.978419557518899</v>
      </c>
      <c r="H44" s="62">
        <v>23.942625208154801</v>
      </c>
      <c r="I44" s="56">
        <v>24.107795080502399</v>
      </c>
      <c r="J44" s="62">
        <v>76.141305339446305</v>
      </c>
      <c r="K44" s="62">
        <v>77.386491556513803</v>
      </c>
      <c r="L44" s="62">
        <v>116.054641223985</v>
      </c>
      <c r="M44" s="62">
        <v>170.98443031817999</v>
      </c>
      <c r="N44" s="62">
        <v>266.40712643490798</v>
      </c>
      <c r="O44" s="62">
        <v>374.86343201864798</v>
      </c>
      <c r="P44" s="62">
        <v>532.315128297971</v>
      </c>
      <c r="Q44" s="62">
        <v>579.28835267415297</v>
      </c>
      <c r="R44" s="62">
        <v>669.21079518218698</v>
      </c>
      <c r="S44" s="62">
        <v>1080.1951737929901</v>
      </c>
      <c r="T44" s="62">
        <v>1781.1306852187899</v>
      </c>
      <c r="U44" s="62">
        <v>2264.5237187457801</v>
      </c>
      <c r="V44" s="62">
        <v>4310.6203337608003</v>
      </c>
      <c r="W44" s="62">
        <v>7208.3070891314301</v>
      </c>
      <c r="X44" s="62">
        <v>10647.7520571064</v>
      </c>
      <c r="Y44" s="62">
        <v>19396.525735095402</v>
      </c>
    </row>
    <row r="45" spans="1:25" ht="16.2" customHeight="1" x14ac:dyDescent="0.3">
      <c r="A45" s="8" t="s">
        <v>93</v>
      </c>
      <c r="B45" s="8" t="s">
        <v>90</v>
      </c>
      <c r="C45" s="11" t="s">
        <v>2745</v>
      </c>
      <c r="D45" s="70" t="s">
        <v>2711</v>
      </c>
      <c r="E45" s="12" t="s">
        <v>2851</v>
      </c>
      <c r="F45" s="61">
        <v>189.62491959881299</v>
      </c>
      <c r="G45" s="190">
        <v>0</v>
      </c>
      <c r="H45" s="62">
        <v>0</v>
      </c>
      <c r="I45" s="56">
        <v>23.2985309281041</v>
      </c>
      <c r="J45" s="62">
        <v>49.109773658223901</v>
      </c>
      <c r="K45" s="62">
        <v>61.391600256801802</v>
      </c>
      <c r="L45" s="62">
        <v>112.431405750932</v>
      </c>
      <c r="M45" s="62">
        <v>146.11132637020199</v>
      </c>
      <c r="N45" s="62">
        <v>264.33521032197001</v>
      </c>
      <c r="O45" s="62">
        <v>332.55503429375801</v>
      </c>
      <c r="P45" s="62">
        <v>432.72842579577798</v>
      </c>
      <c r="Q45" s="62">
        <v>611.34055694074004</v>
      </c>
      <c r="R45" s="62">
        <v>641.11163451269397</v>
      </c>
      <c r="S45" s="62">
        <v>1036.5004253601001</v>
      </c>
      <c r="T45" s="62">
        <v>1583.6482134104699</v>
      </c>
      <c r="U45" s="62">
        <v>2387.5471259904102</v>
      </c>
      <c r="V45" s="62">
        <v>3950.4050725020202</v>
      </c>
      <c r="W45" s="62">
        <v>7052.5814003161604</v>
      </c>
      <c r="X45" s="62">
        <v>11054.961846788299</v>
      </c>
      <c r="Y45" s="62">
        <v>20090.860704906001</v>
      </c>
    </row>
    <row r="46" spans="1:25" ht="16.2" customHeight="1" x14ac:dyDescent="0.3">
      <c r="A46" s="8" t="s">
        <v>94</v>
      </c>
      <c r="B46" s="8" t="s">
        <v>90</v>
      </c>
      <c r="C46" s="11" t="s">
        <v>2745</v>
      </c>
      <c r="D46" s="70" t="s">
        <v>2711</v>
      </c>
      <c r="E46" s="12" t="s">
        <v>2851</v>
      </c>
      <c r="F46" s="61">
        <v>190.263579207031</v>
      </c>
      <c r="G46" s="185">
        <v>10.6805838393859</v>
      </c>
      <c r="H46" s="62">
        <v>0</v>
      </c>
      <c r="I46" s="56">
        <v>0</v>
      </c>
      <c r="J46" s="62">
        <v>65.445726966219993</v>
      </c>
      <c r="K46" s="62">
        <v>88.895264996436893</v>
      </c>
      <c r="L46" s="62">
        <v>68.793069330622899</v>
      </c>
      <c r="M46" s="62">
        <v>158.46423277535601</v>
      </c>
      <c r="N46" s="62">
        <v>236.92530101915699</v>
      </c>
      <c r="O46" s="62">
        <v>317.10519443929502</v>
      </c>
      <c r="P46" s="62">
        <v>454.79616297128001</v>
      </c>
      <c r="Q46" s="62">
        <v>512.01998914367095</v>
      </c>
      <c r="R46" s="62">
        <v>714.26890151917905</v>
      </c>
      <c r="S46" s="62">
        <v>1131.19705241989</v>
      </c>
      <c r="T46" s="62">
        <v>1703.7594819158601</v>
      </c>
      <c r="U46" s="62">
        <v>2757.8134666505298</v>
      </c>
      <c r="V46" s="62">
        <v>4371.6930583318299</v>
      </c>
      <c r="W46" s="62">
        <v>6622.4000470875499</v>
      </c>
      <c r="X46" s="62">
        <v>10708.8327092607</v>
      </c>
      <c r="Y46" s="62">
        <v>18108.512086933399</v>
      </c>
    </row>
    <row r="47" spans="1:25" ht="16.2" customHeight="1" x14ac:dyDescent="0.3">
      <c r="A47" s="8" t="s">
        <v>95</v>
      </c>
      <c r="B47" s="8" t="s">
        <v>90</v>
      </c>
      <c r="C47" s="11" t="s">
        <v>2745</v>
      </c>
      <c r="D47" s="70" t="s">
        <v>2711</v>
      </c>
      <c r="E47" s="12" t="s">
        <v>2851</v>
      </c>
      <c r="F47" s="61">
        <v>542.43366266632199</v>
      </c>
      <c r="G47" s="190">
        <v>11.0666207994575</v>
      </c>
      <c r="H47" s="62">
        <v>0</v>
      </c>
      <c r="I47" s="56">
        <v>7.9951775392450699</v>
      </c>
      <c r="J47" s="62">
        <v>50.6949859625268</v>
      </c>
      <c r="K47" s="62">
        <v>77.912163652915694</v>
      </c>
      <c r="L47" s="62">
        <v>109.992112308212</v>
      </c>
      <c r="M47" s="62">
        <v>169.93130246736101</v>
      </c>
      <c r="N47" s="62">
        <v>174.66067434885699</v>
      </c>
      <c r="O47" s="62">
        <v>327.00852234653399</v>
      </c>
      <c r="P47" s="62">
        <v>318.89226405687299</v>
      </c>
      <c r="Q47" s="62">
        <v>497.28701768679002</v>
      </c>
      <c r="R47" s="62">
        <v>687.50610229066399</v>
      </c>
      <c r="S47" s="62">
        <v>1245.13294532126</v>
      </c>
      <c r="T47" s="62">
        <v>1573.14599148108</v>
      </c>
      <c r="U47" s="62">
        <v>2506.5177669607001</v>
      </c>
      <c r="V47" s="62">
        <v>4543.49099555669</v>
      </c>
      <c r="W47" s="62">
        <v>6884.4534274050102</v>
      </c>
      <c r="X47" s="62">
        <v>11577.114713156099</v>
      </c>
      <c r="Y47" s="62">
        <v>20922.894784917298</v>
      </c>
    </row>
    <row r="48" spans="1:25" ht="16.2" customHeight="1" x14ac:dyDescent="0.3">
      <c r="A48" s="8" t="s">
        <v>96</v>
      </c>
      <c r="B48" s="8" t="s">
        <v>90</v>
      </c>
      <c r="C48" s="11" t="s">
        <v>2745</v>
      </c>
      <c r="D48" s="70" t="s">
        <v>2711</v>
      </c>
      <c r="E48" s="12" t="s">
        <v>2851</v>
      </c>
      <c r="F48" s="61">
        <v>383.06588339422001</v>
      </c>
      <c r="G48" s="185">
        <v>10.7398170037357</v>
      </c>
      <c r="H48" s="62">
        <v>0</v>
      </c>
      <c r="I48" s="56">
        <v>15.445319516642</v>
      </c>
      <c r="J48" s="62">
        <v>49.034237355688099</v>
      </c>
      <c r="K48" s="62">
        <v>75.585564215369999</v>
      </c>
      <c r="L48" s="62">
        <v>81.499268218632807</v>
      </c>
      <c r="M48" s="62">
        <v>126.22023672501901</v>
      </c>
      <c r="N48" s="62">
        <v>202.577067140591</v>
      </c>
      <c r="O48" s="62">
        <v>323.13985634982998</v>
      </c>
      <c r="P48" s="62">
        <v>414.84693698968402</v>
      </c>
      <c r="Q48" s="62">
        <v>631.85008388176198</v>
      </c>
      <c r="R48" s="62">
        <v>744.56221527747095</v>
      </c>
      <c r="S48" s="62">
        <v>1237.16808080122</v>
      </c>
      <c r="T48" s="62">
        <v>1715.44205080753</v>
      </c>
      <c r="U48" s="62">
        <v>2890.26950769631</v>
      </c>
      <c r="V48" s="62">
        <v>5297.9781747226198</v>
      </c>
      <c r="W48" s="62">
        <v>8074.2175016132096</v>
      </c>
      <c r="X48" s="62">
        <v>14356.3492654273</v>
      </c>
      <c r="Y48" s="62">
        <v>23470.2915115258</v>
      </c>
    </row>
    <row r="49" spans="1:25" ht="16.2" customHeight="1" x14ac:dyDescent="0.3">
      <c r="A49" s="8" t="s">
        <v>97</v>
      </c>
      <c r="B49" s="8" t="s">
        <v>90</v>
      </c>
      <c r="C49" s="11" t="s">
        <v>2745</v>
      </c>
      <c r="D49" s="70" t="s">
        <v>2711</v>
      </c>
      <c r="E49" s="12" t="s">
        <v>2851</v>
      </c>
      <c r="F49" s="61">
        <v>347.49557575842499</v>
      </c>
      <c r="G49" s="190">
        <v>33.384488190495198</v>
      </c>
      <c r="H49" s="62">
        <v>0</v>
      </c>
      <c r="I49" s="56">
        <v>7.9655270996501102</v>
      </c>
      <c r="J49" s="62">
        <v>59.0838632685034</v>
      </c>
      <c r="K49" s="62">
        <v>56.940138924528</v>
      </c>
      <c r="L49" s="62">
        <v>136.20452658987199</v>
      </c>
      <c r="M49" s="62">
        <v>110.626903566838</v>
      </c>
      <c r="N49" s="62">
        <v>181.19883672092399</v>
      </c>
      <c r="O49" s="62">
        <v>325.66093938189698</v>
      </c>
      <c r="P49" s="62">
        <v>422.432091826494</v>
      </c>
      <c r="Q49" s="62">
        <v>724.69420833428296</v>
      </c>
      <c r="R49" s="62">
        <v>876.45608882451097</v>
      </c>
      <c r="S49" s="62">
        <v>1269.0980189438999</v>
      </c>
      <c r="T49" s="62">
        <v>1988.4235960041999</v>
      </c>
      <c r="U49" s="62">
        <v>3028.0815889339101</v>
      </c>
      <c r="V49" s="62">
        <v>5497.4058591950798</v>
      </c>
      <c r="W49" s="62">
        <v>9701.3146661463197</v>
      </c>
      <c r="X49" s="62">
        <v>16955.623833661899</v>
      </c>
      <c r="Y49" s="62">
        <v>30879.849540098199</v>
      </c>
    </row>
    <row r="50" spans="1:25" ht="16.2" customHeight="1" x14ac:dyDescent="0.3">
      <c r="A50" s="10" t="s">
        <v>98</v>
      </c>
      <c r="B50" s="10" t="s">
        <v>90</v>
      </c>
      <c r="C50" s="11" t="s">
        <v>2745</v>
      </c>
      <c r="D50" s="70" t="s">
        <v>2711</v>
      </c>
      <c r="E50" s="12" t="s">
        <v>2851</v>
      </c>
      <c r="F50" s="57">
        <v>337.43387178011602</v>
      </c>
      <c r="G50" s="184">
        <v>21.599421662569402</v>
      </c>
      <c r="H50" s="58">
        <v>0</v>
      </c>
      <c r="I50" s="56">
        <v>7.6940738369243098</v>
      </c>
      <c r="J50" s="58">
        <v>89.804516054361599</v>
      </c>
      <c r="K50" s="62">
        <v>75.955646909707397</v>
      </c>
      <c r="L50" s="62">
        <v>144.54368876539201</v>
      </c>
      <c r="M50" s="62">
        <v>138.24124470686101</v>
      </c>
      <c r="N50" s="62">
        <v>276.17296355310401</v>
      </c>
      <c r="O50" s="62">
        <v>329.12488522783701</v>
      </c>
      <c r="P50" s="62">
        <v>558.22069176117895</v>
      </c>
      <c r="Q50" s="62">
        <v>758.40153570579696</v>
      </c>
      <c r="R50" s="62">
        <v>866.35289471632598</v>
      </c>
      <c r="S50" s="62">
        <v>1417.7307548011499</v>
      </c>
      <c r="T50" s="62">
        <v>2051.3929063232499</v>
      </c>
      <c r="U50" s="62">
        <v>3367.53907188007</v>
      </c>
      <c r="V50" s="62">
        <v>5367.4427548235899</v>
      </c>
      <c r="W50" s="62">
        <v>10134.4063229966</v>
      </c>
      <c r="X50" s="62">
        <v>15838.4108090149</v>
      </c>
      <c r="Y50" s="62">
        <v>28650.601811197001</v>
      </c>
    </row>
    <row r="51" spans="1:25" ht="16.2" customHeight="1" x14ac:dyDescent="0.3">
      <c r="A51" s="8" t="s">
        <v>99</v>
      </c>
      <c r="B51" s="8" t="s">
        <v>101</v>
      </c>
      <c r="C51" s="11" t="s">
        <v>2745</v>
      </c>
      <c r="D51" s="70" t="s">
        <v>2711</v>
      </c>
      <c r="E51" s="12" t="s">
        <v>2851</v>
      </c>
      <c r="F51" s="61">
        <v>241.20349982159399</v>
      </c>
      <c r="G51" s="190">
        <v>0</v>
      </c>
      <c r="H51" s="62">
        <v>7.7537891053347003</v>
      </c>
      <c r="I51" s="56">
        <v>7.6583907615635098</v>
      </c>
      <c r="J51" s="62">
        <v>56.962172045024403</v>
      </c>
      <c r="K51" s="62">
        <v>62.133067258036803</v>
      </c>
      <c r="L51" s="62">
        <v>94.129131395404997</v>
      </c>
      <c r="M51" s="62">
        <v>162.56569015968799</v>
      </c>
      <c r="N51" s="62">
        <v>234.81394815221901</v>
      </c>
      <c r="O51" s="62">
        <v>465.81908506529902</v>
      </c>
      <c r="P51" s="62">
        <v>501.60450229597501</v>
      </c>
      <c r="Q51" s="62">
        <v>719.52974090506996</v>
      </c>
      <c r="R51" s="62">
        <v>894.26444706672896</v>
      </c>
      <c r="S51" s="62">
        <v>1418.1034740068001</v>
      </c>
      <c r="T51" s="62">
        <v>2051.03180780203</v>
      </c>
      <c r="U51" s="62">
        <v>3879.2612404247202</v>
      </c>
      <c r="V51" s="62">
        <v>6071.0891738995397</v>
      </c>
      <c r="W51" s="62">
        <v>10029.7703758345</v>
      </c>
      <c r="X51" s="62">
        <v>19676.747258376501</v>
      </c>
      <c r="Y51" s="62">
        <v>33792.225488356002</v>
      </c>
    </row>
    <row r="52" spans="1:25" ht="16.2" customHeight="1" x14ac:dyDescent="0.3">
      <c r="A52" s="8" t="s">
        <v>100</v>
      </c>
      <c r="B52" s="8" t="s">
        <v>101</v>
      </c>
      <c r="C52" s="11" t="s">
        <v>2745</v>
      </c>
      <c r="D52" s="70" t="s">
        <v>2711</v>
      </c>
      <c r="E52" s="12" t="s">
        <v>2851</v>
      </c>
      <c r="F52" s="61">
        <v>321.48900822505101</v>
      </c>
      <c r="G52" s="190">
        <v>35.971843846216402</v>
      </c>
      <c r="H52" s="62">
        <v>17.185451624935698</v>
      </c>
      <c r="I52" s="56">
        <v>8.4640257046256799</v>
      </c>
      <c r="J52" s="62">
        <v>72.039615802738794</v>
      </c>
      <c r="K52" s="62">
        <v>84.274090715009095</v>
      </c>
      <c r="L52" s="62">
        <v>90.4247103434313</v>
      </c>
      <c r="M52" s="62">
        <v>151.98075893879599</v>
      </c>
      <c r="N52" s="62">
        <v>155.800726818236</v>
      </c>
      <c r="O52" s="62">
        <v>273.44572013503102</v>
      </c>
      <c r="P52" s="62">
        <v>415.53781617552499</v>
      </c>
      <c r="Q52" s="62">
        <v>651.74065661047496</v>
      </c>
      <c r="R52" s="62">
        <v>882.18447720275299</v>
      </c>
      <c r="S52" s="62">
        <v>1431.7736828730201</v>
      </c>
      <c r="T52" s="62">
        <v>2241.10616592727</v>
      </c>
      <c r="U52" s="62">
        <v>3186.92791393581</v>
      </c>
      <c r="V52" s="62">
        <v>5959.4599985839805</v>
      </c>
      <c r="W52" s="62">
        <v>9546.9737486331596</v>
      </c>
      <c r="X52" s="62">
        <v>14995.5086749082</v>
      </c>
      <c r="Y52" s="62">
        <v>28769.3342824967</v>
      </c>
    </row>
    <row r="53" spans="1:25" ht="16.2" customHeight="1" x14ac:dyDescent="0.3">
      <c r="A53" s="8" t="s">
        <v>88</v>
      </c>
      <c r="B53" s="8" t="s">
        <v>101</v>
      </c>
      <c r="C53" s="11" t="s">
        <v>2745</v>
      </c>
      <c r="D53" s="70" t="s">
        <v>2711</v>
      </c>
      <c r="E53" s="12" t="s">
        <v>2851</v>
      </c>
      <c r="F53" s="61">
        <v>339.90676923087102</v>
      </c>
      <c r="G53" s="190">
        <v>21.720533945455699</v>
      </c>
      <c r="H53" s="62">
        <v>7.7688236785637796</v>
      </c>
      <c r="I53" s="56">
        <v>0</v>
      </c>
      <c r="J53" s="62">
        <v>24.388274272477201</v>
      </c>
      <c r="K53" s="62">
        <v>48.556884068559803</v>
      </c>
      <c r="L53" s="62">
        <v>132.09453297394001</v>
      </c>
      <c r="M53" s="62">
        <v>149.43466537219601</v>
      </c>
      <c r="N53" s="62">
        <v>160.631792016898</v>
      </c>
      <c r="O53" s="62">
        <v>289.98281644759697</v>
      </c>
      <c r="P53" s="62">
        <v>489.83077600436599</v>
      </c>
      <c r="Q53" s="62">
        <v>626.82973528799403</v>
      </c>
      <c r="R53" s="62">
        <v>991.30130584857397</v>
      </c>
      <c r="S53" s="62">
        <v>1134.7032638513799</v>
      </c>
      <c r="T53" s="62">
        <v>1707.4536604160601</v>
      </c>
      <c r="U53" s="62">
        <v>2660.8584024076299</v>
      </c>
      <c r="V53" s="62">
        <v>4890.6685549977601</v>
      </c>
      <c r="W53" s="62">
        <v>6746.7426994648104</v>
      </c>
      <c r="X53" s="62">
        <v>11937.2812249528</v>
      </c>
      <c r="Y53" s="62">
        <v>24046.384656152</v>
      </c>
    </row>
    <row r="54" spans="1:25" ht="16.2" customHeight="1" x14ac:dyDescent="0.3">
      <c r="A54" s="8" t="s">
        <v>89</v>
      </c>
      <c r="B54" s="8" t="s">
        <v>101</v>
      </c>
      <c r="C54" s="11" t="s">
        <v>2745</v>
      </c>
      <c r="D54" s="70" t="s">
        <v>2711</v>
      </c>
      <c r="E54" s="12" t="s">
        <v>2851</v>
      </c>
      <c r="F54" s="61">
        <v>402.76119288206303</v>
      </c>
      <c r="G54" s="190">
        <v>11.2534840503646</v>
      </c>
      <c r="H54" s="62">
        <v>16.071414235415201</v>
      </c>
      <c r="I54" s="56">
        <v>7.8711262929170598</v>
      </c>
      <c r="J54" s="62">
        <v>8.3961935499675402</v>
      </c>
      <c r="K54" s="62">
        <v>50.2977850545224</v>
      </c>
      <c r="L54" s="62">
        <v>91.1087520156984</v>
      </c>
      <c r="M54" s="62">
        <v>115.566739304004</v>
      </c>
      <c r="N54" s="62">
        <v>186.50859197924299</v>
      </c>
      <c r="O54" s="62">
        <v>299.04613150495601</v>
      </c>
      <c r="P54" s="62">
        <v>411.80728304523097</v>
      </c>
      <c r="Q54" s="62">
        <v>622.39763710807404</v>
      </c>
      <c r="R54" s="62">
        <v>697.45328191752606</v>
      </c>
      <c r="S54" s="62">
        <v>988.26952409477701</v>
      </c>
      <c r="T54" s="62">
        <v>1545.9492011493101</v>
      </c>
      <c r="U54" s="62">
        <v>2746.6226528695502</v>
      </c>
      <c r="V54" s="62">
        <v>4323.6659526816702</v>
      </c>
      <c r="W54" s="62">
        <v>6487.4213634690304</v>
      </c>
      <c r="X54" s="62">
        <v>12316.8029022172</v>
      </c>
      <c r="Y54" s="62">
        <v>20302.8905392425</v>
      </c>
    </row>
    <row r="55" spans="1:25" ht="16.2" customHeight="1" x14ac:dyDescent="0.3">
      <c r="A55" s="8" t="s">
        <v>91</v>
      </c>
      <c r="B55" s="8" t="s">
        <v>101</v>
      </c>
      <c r="C55" s="11" t="s">
        <v>2745</v>
      </c>
      <c r="D55" s="44" t="s">
        <v>2711</v>
      </c>
      <c r="E55" s="12" t="s">
        <v>2851</v>
      </c>
      <c r="F55" s="61">
        <v>440.01631145723502</v>
      </c>
      <c r="G55" s="185">
        <v>10.9218535903412</v>
      </c>
      <c r="H55" s="62">
        <v>23.353287970721802</v>
      </c>
      <c r="I55" s="56">
        <v>7.60298202052119</v>
      </c>
      <c r="J55" s="62">
        <v>32.484563424154899</v>
      </c>
      <c r="K55" s="62">
        <v>76.682920426568202</v>
      </c>
      <c r="L55" s="62">
        <v>100.89180360094601</v>
      </c>
      <c r="M55" s="62">
        <v>130.193823980253</v>
      </c>
      <c r="N55" s="62">
        <v>240.355832474626</v>
      </c>
      <c r="O55" s="62">
        <v>238.25931005397501</v>
      </c>
      <c r="P55" s="62">
        <v>335.32843552787</v>
      </c>
      <c r="Q55" s="62">
        <v>653.14593980437201</v>
      </c>
      <c r="R55" s="62">
        <v>680.92794179494501</v>
      </c>
      <c r="S55" s="62">
        <v>1198.4377888428501</v>
      </c>
      <c r="T55" s="62">
        <v>1735.0264710675699</v>
      </c>
      <c r="U55" s="62">
        <v>2877.7828134926799</v>
      </c>
      <c r="V55" s="62">
        <v>4106.7579680134004</v>
      </c>
      <c r="W55" s="62">
        <v>7609.0343505864903</v>
      </c>
      <c r="X55" s="62">
        <v>11505.6479812293</v>
      </c>
      <c r="Y55" s="62">
        <v>19970.113001538299</v>
      </c>
    </row>
    <row r="56" spans="1:25" ht="16.2" customHeight="1" x14ac:dyDescent="0.3">
      <c r="A56" s="8" t="s">
        <v>92</v>
      </c>
      <c r="B56" s="8" t="s">
        <v>101</v>
      </c>
      <c r="C56" s="11" t="s">
        <v>2745</v>
      </c>
      <c r="D56" s="70" t="s">
        <v>2711</v>
      </c>
      <c r="E56" s="12" t="s">
        <v>2851</v>
      </c>
      <c r="F56" s="61">
        <v>202.76458419182001</v>
      </c>
      <c r="G56" s="190">
        <v>11.3174790085081</v>
      </c>
      <c r="H56" s="62">
        <v>0</v>
      </c>
      <c r="I56" s="56">
        <v>23.526690144793601</v>
      </c>
      <c r="J56" s="62">
        <v>50.325852576510798</v>
      </c>
      <c r="K56" s="62">
        <v>93.875578251447195</v>
      </c>
      <c r="L56" s="62">
        <v>78.286154625659194</v>
      </c>
      <c r="M56" s="62">
        <v>159.82153060477</v>
      </c>
      <c r="N56" s="62">
        <v>186.05101151684499</v>
      </c>
      <c r="O56" s="62">
        <v>305.27362780350302</v>
      </c>
      <c r="P56" s="62">
        <v>399.09903357804097</v>
      </c>
      <c r="Q56" s="62">
        <v>545.637318591096</v>
      </c>
      <c r="R56" s="62">
        <v>822.86486476801804</v>
      </c>
      <c r="S56" s="62">
        <v>1019.73697230885</v>
      </c>
      <c r="T56" s="62">
        <v>1782.2209624533</v>
      </c>
      <c r="U56" s="62">
        <v>2510.8184602316701</v>
      </c>
      <c r="V56" s="62">
        <v>4414.2049049942498</v>
      </c>
      <c r="W56" s="62">
        <v>7479.5195457656</v>
      </c>
      <c r="X56" s="62">
        <v>11500.515925178201</v>
      </c>
      <c r="Y56" s="62">
        <v>19108.595356706901</v>
      </c>
    </row>
    <row r="57" spans="1:25" ht="16.2" customHeight="1" x14ac:dyDescent="0.3">
      <c r="A57" s="8" t="s">
        <v>93</v>
      </c>
      <c r="B57" s="8" t="s">
        <v>101</v>
      </c>
      <c r="C57" s="11" t="s">
        <v>2745</v>
      </c>
      <c r="D57" s="44" t="s">
        <v>2711</v>
      </c>
      <c r="E57" s="12" t="s">
        <v>2851</v>
      </c>
      <c r="F57" s="61">
        <v>391.60742446965497</v>
      </c>
      <c r="G57" s="190">
        <v>10.9711137340457</v>
      </c>
      <c r="H57" s="62">
        <v>15.605846899660399</v>
      </c>
      <c r="I57" s="56">
        <v>30.3199762451151</v>
      </c>
      <c r="J57" s="62">
        <v>73.0049933637561</v>
      </c>
      <c r="K57" s="62">
        <v>70.0559751842884</v>
      </c>
      <c r="L57" s="62">
        <v>107.45090908571601</v>
      </c>
      <c r="M57" s="62">
        <v>160.58237352432499</v>
      </c>
      <c r="N57" s="62">
        <v>239.91060132943201</v>
      </c>
      <c r="O57" s="62">
        <v>244.51422459969899</v>
      </c>
      <c r="P57" s="62">
        <v>329.938097570119</v>
      </c>
      <c r="Q57" s="62">
        <v>566.54910487070003</v>
      </c>
      <c r="R57" s="62">
        <v>850.99205767330898</v>
      </c>
      <c r="S57" s="62">
        <v>1146.9566843802199</v>
      </c>
      <c r="T57" s="62">
        <v>1713.82128035097</v>
      </c>
      <c r="U57" s="62">
        <v>2424.3067447734202</v>
      </c>
      <c r="V57" s="62">
        <v>4498.53632839284</v>
      </c>
      <c r="W57" s="62">
        <v>7641.3645977774404</v>
      </c>
      <c r="X57" s="62">
        <v>11822.4412796901</v>
      </c>
      <c r="Y57" s="62">
        <v>22656.450404426301</v>
      </c>
    </row>
    <row r="58" spans="1:25" ht="16.2" customHeight="1" x14ac:dyDescent="0.3">
      <c r="A58" s="8" t="s">
        <v>94</v>
      </c>
      <c r="B58" s="8" t="s">
        <v>101</v>
      </c>
      <c r="C58" s="11" t="s">
        <v>2745</v>
      </c>
      <c r="D58" s="70" t="s">
        <v>2711</v>
      </c>
      <c r="E58" s="12" t="s">
        <v>2851</v>
      </c>
      <c r="F58" s="61">
        <v>291.54373804371102</v>
      </c>
      <c r="G58" s="190">
        <v>21.955328323634198</v>
      </c>
      <c r="H58" s="62">
        <v>0</v>
      </c>
      <c r="I58" s="56">
        <v>7.5753177725117897</v>
      </c>
      <c r="J58" s="62">
        <v>24.315406490866501</v>
      </c>
      <c r="K58" s="62">
        <v>56.181196746993798</v>
      </c>
      <c r="L58" s="62">
        <v>82.254222336711905</v>
      </c>
      <c r="M58" s="62">
        <v>141.880948208587</v>
      </c>
      <c r="N58" s="62">
        <v>133.27239186245501</v>
      </c>
      <c r="O58" s="62">
        <v>294.32390175695701</v>
      </c>
      <c r="P58" s="62">
        <v>417.29481384268598</v>
      </c>
      <c r="Q58" s="62">
        <v>554.96687096345704</v>
      </c>
      <c r="R58" s="62">
        <v>711.23019043292504</v>
      </c>
      <c r="S58" s="62">
        <v>1178.46485380286</v>
      </c>
      <c r="T58" s="62">
        <v>2006.1437136030299</v>
      </c>
      <c r="U58" s="62">
        <v>2475.7121030291401</v>
      </c>
      <c r="V58" s="62">
        <v>4609.7926303212498</v>
      </c>
      <c r="W58" s="62">
        <v>8210.7015296254194</v>
      </c>
      <c r="X58" s="62">
        <v>13541.709985536399</v>
      </c>
      <c r="Y58" s="62">
        <v>21358.893075256299</v>
      </c>
    </row>
    <row r="59" spans="1:25" ht="16.2" customHeight="1" x14ac:dyDescent="0.3">
      <c r="A59" s="8" t="s">
        <v>95</v>
      </c>
      <c r="B59" s="8" t="s">
        <v>101</v>
      </c>
      <c r="C59" s="11" t="s">
        <v>2745</v>
      </c>
      <c r="D59" s="70" t="s">
        <v>2711</v>
      </c>
      <c r="E59" s="12" t="s">
        <v>2851</v>
      </c>
      <c r="F59" s="61">
        <v>697.97261809804104</v>
      </c>
      <c r="G59" s="185">
        <v>22.7002888572354</v>
      </c>
      <c r="H59" s="191">
        <v>8.0904851764821899</v>
      </c>
      <c r="I59" s="56">
        <v>0</v>
      </c>
      <c r="J59" s="191">
        <v>75.319079265503106</v>
      </c>
      <c r="K59" s="62">
        <v>65.4648466835976</v>
      </c>
      <c r="L59" s="62">
        <v>124.350742019647</v>
      </c>
      <c r="M59" s="62">
        <v>127.33742247751999</v>
      </c>
      <c r="N59" s="62">
        <v>206.55529688790901</v>
      </c>
      <c r="O59" s="62">
        <v>236.960073061429</v>
      </c>
      <c r="P59" s="62">
        <v>477.23960724474398</v>
      </c>
      <c r="Q59" s="62">
        <v>685.45566243524502</v>
      </c>
      <c r="R59" s="62">
        <v>873.18355303277599</v>
      </c>
      <c r="S59" s="62">
        <v>1180.79999526184</v>
      </c>
      <c r="T59" s="62">
        <v>2118.4973658173699</v>
      </c>
      <c r="U59" s="62">
        <v>3039.2427079191598</v>
      </c>
      <c r="V59" s="62">
        <v>4569.7212955712603</v>
      </c>
      <c r="W59" s="62">
        <v>8668.6315271411895</v>
      </c>
      <c r="X59" s="62">
        <v>14619.975302372301</v>
      </c>
      <c r="Y59" s="62">
        <v>22498.101434648099</v>
      </c>
    </row>
    <row r="60" spans="1:25" ht="16.2" customHeight="1" x14ac:dyDescent="0.3">
      <c r="A60" s="8" t="s">
        <v>96</v>
      </c>
      <c r="B60" s="8" t="s">
        <v>101</v>
      </c>
      <c r="C60" s="11" t="s">
        <v>2745</v>
      </c>
      <c r="D60" s="70" t="s">
        <v>2711</v>
      </c>
      <c r="E60" s="12" t="s">
        <v>2851</v>
      </c>
      <c r="F60" s="61">
        <v>526.86591957566395</v>
      </c>
      <c r="G60" s="185">
        <v>10.990576579407699</v>
      </c>
      <c r="H60" s="62">
        <v>0</v>
      </c>
      <c r="I60" s="56">
        <v>7.5661328697881602</v>
      </c>
      <c r="J60" s="62">
        <v>24.276947834707101</v>
      </c>
      <c r="K60" s="62">
        <v>70.564472266240998</v>
      </c>
      <c r="L60" s="62">
        <v>69.743162460971206</v>
      </c>
      <c r="M60" s="62">
        <v>123.080314839732</v>
      </c>
      <c r="N60" s="62">
        <v>259.83790964355802</v>
      </c>
      <c r="O60" s="62">
        <v>257.51734934748998</v>
      </c>
      <c r="P60" s="62">
        <v>484.99740904292202</v>
      </c>
      <c r="Q60" s="62">
        <v>727.84623821624098</v>
      </c>
      <c r="R60" s="62">
        <v>778.19266134384304</v>
      </c>
      <c r="S60" s="62">
        <v>1476.02320574279</v>
      </c>
      <c r="T60" s="62">
        <v>2197.3709296242</v>
      </c>
      <c r="U60" s="62">
        <v>3289.0542260140801</v>
      </c>
      <c r="V60" s="62">
        <v>5259.0026987124702</v>
      </c>
      <c r="W60" s="62">
        <v>9983.9771932941203</v>
      </c>
      <c r="X60" s="62">
        <v>14395.204631110901</v>
      </c>
      <c r="Y60" s="62">
        <v>26213.371591256699</v>
      </c>
    </row>
    <row r="61" spans="1:25" ht="16.2" customHeight="1" x14ac:dyDescent="0.3">
      <c r="A61" s="8" t="s">
        <v>97</v>
      </c>
      <c r="B61" s="8" t="s">
        <v>101</v>
      </c>
      <c r="C61" s="11" t="s">
        <v>2745</v>
      </c>
      <c r="D61" s="70" t="s">
        <v>2711</v>
      </c>
      <c r="E61" s="12" t="s">
        <v>2851</v>
      </c>
      <c r="F61" s="61">
        <v>196.593498395876</v>
      </c>
      <c r="G61" s="185">
        <v>11.3635027015965</v>
      </c>
      <c r="H61" s="62">
        <v>8.1181371920397805</v>
      </c>
      <c r="I61" s="56">
        <v>0</v>
      </c>
      <c r="J61" s="62">
        <v>50.133361892447198</v>
      </c>
      <c r="K61" s="62">
        <v>116.943385406221</v>
      </c>
      <c r="L61" s="62">
        <v>98.374162518177698</v>
      </c>
      <c r="M61" s="62">
        <v>146.08898428819299</v>
      </c>
      <c r="N61" s="62">
        <v>206.52092074366499</v>
      </c>
      <c r="O61" s="62">
        <v>391.08040524070202</v>
      </c>
      <c r="P61" s="62">
        <v>480.16895297403897</v>
      </c>
      <c r="Q61" s="62">
        <v>576.54459911649894</v>
      </c>
      <c r="R61" s="62">
        <v>879.57246463726403</v>
      </c>
      <c r="S61" s="62">
        <v>1294.08817701112</v>
      </c>
      <c r="T61" s="62">
        <v>1904.9869558421599</v>
      </c>
      <c r="U61" s="62">
        <v>3033.3154601666101</v>
      </c>
      <c r="V61" s="62">
        <v>5149.9454836718196</v>
      </c>
      <c r="W61" s="62">
        <v>8573.5922568629903</v>
      </c>
      <c r="X61" s="62">
        <v>14250.8274767601</v>
      </c>
      <c r="Y61" s="62">
        <v>24088.9663022887</v>
      </c>
    </row>
    <row r="62" spans="1:25" ht="16.2" customHeight="1" x14ac:dyDescent="0.3">
      <c r="A62" s="8" t="s">
        <v>98</v>
      </c>
      <c r="B62" s="8" t="s">
        <v>101</v>
      </c>
      <c r="C62" s="11" t="s">
        <v>2745</v>
      </c>
      <c r="D62" s="70" t="s">
        <v>2711</v>
      </c>
      <c r="E62" s="12" t="s">
        <v>2851</v>
      </c>
      <c r="F62" s="61">
        <v>236.11355022744399</v>
      </c>
      <c r="G62" s="190">
        <v>33.010558227276</v>
      </c>
      <c r="H62" s="62">
        <v>7.8699313743165602</v>
      </c>
      <c r="I62" s="56">
        <v>15.113940426136899</v>
      </c>
      <c r="J62" s="62">
        <v>32.318147524414599</v>
      </c>
      <c r="K62" s="62">
        <v>56.724573969469802</v>
      </c>
      <c r="L62" s="62">
        <v>82.593952710587203</v>
      </c>
      <c r="M62" s="62">
        <v>159.62348218458899</v>
      </c>
      <c r="N62" s="62">
        <v>233.149062417962</v>
      </c>
      <c r="O62" s="62">
        <v>299.37878777140702</v>
      </c>
      <c r="P62" s="62">
        <v>429.71697920291399</v>
      </c>
      <c r="Q62" s="62">
        <v>616.135958982543</v>
      </c>
      <c r="R62" s="62">
        <v>893.81438955795602</v>
      </c>
      <c r="S62" s="62">
        <v>1296.7912915963</v>
      </c>
      <c r="T62" s="62">
        <v>1871.62505580264</v>
      </c>
      <c r="U62" s="62">
        <v>3250.8478239032402</v>
      </c>
      <c r="V62" s="62">
        <v>5293.2388781392901</v>
      </c>
      <c r="W62" s="62">
        <v>9305.3971811168303</v>
      </c>
      <c r="X62" s="62">
        <v>14744.8111438138</v>
      </c>
      <c r="Y62" s="62">
        <v>29479.779258466599</v>
      </c>
    </row>
    <row r="63" spans="1:25" ht="16.2" customHeight="1" x14ac:dyDescent="0.3">
      <c r="A63" s="8" t="s">
        <v>99</v>
      </c>
      <c r="B63" s="8" t="s">
        <v>102</v>
      </c>
      <c r="C63" s="11" t="s">
        <v>2745</v>
      </c>
      <c r="D63" s="44" t="s">
        <v>2711</v>
      </c>
      <c r="E63" s="12" t="s">
        <v>2851</v>
      </c>
      <c r="F63" s="61">
        <v>375.09847962816298</v>
      </c>
      <c r="G63" s="185">
        <v>11.010108601983999</v>
      </c>
      <c r="H63" s="62">
        <v>0</v>
      </c>
      <c r="I63" s="56">
        <v>7.5523222804286601</v>
      </c>
      <c r="J63" s="62">
        <v>32.292232230790901</v>
      </c>
      <c r="K63" s="62">
        <v>63.972364600078102</v>
      </c>
      <c r="L63" s="62">
        <v>108.120948406363</v>
      </c>
      <c r="M63" s="62">
        <v>98.111132633076096</v>
      </c>
      <c r="N63" s="62">
        <v>206.48599277915099</v>
      </c>
      <c r="O63" s="62">
        <v>327.30523034890399</v>
      </c>
      <c r="P63" s="62">
        <v>526.04644625098297</v>
      </c>
      <c r="Q63" s="62">
        <v>674.53916334206701</v>
      </c>
      <c r="R63" s="62">
        <v>875.62743052405904</v>
      </c>
      <c r="S63" s="62">
        <v>1220.9770413016399</v>
      </c>
      <c r="T63" s="62">
        <v>1836.28372277321</v>
      </c>
      <c r="U63" s="62">
        <v>3218.6102250629301</v>
      </c>
      <c r="V63" s="62">
        <v>5056.9749169820898</v>
      </c>
      <c r="W63" s="62">
        <v>8379.0079827779191</v>
      </c>
      <c r="X63" s="62">
        <v>13859.636746361701</v>
      </c>
      <c r="Y63" s="62">
        <v>26025.307881417299</v>
      </c>
    </row>
    <row r="64" spans="1:25" ht="16.2" customHeight="1" x14ac:dyDescent="0.3">
      <c r="A64" s="8" t="s">
        <v>100</v>
      </c>
      <c r="B64" s="8" t="s">
        <v>102</v>
      </c>
      <c r="C64" s="11" t="s">
        <v>2745</v>
      </c>
      <c r="D64" s="70" t="s">
        <v>2711</v>
      </c>
      <c r="E64" s="12" t="s">
        <v>2851</v>
      </c>
      <c r="F64" s="61">
        <v>154.70494640107901</v>
      </c>
      <c r="G64" s="190">
        <v>0</v>
      </c>
      <c r="H64" s="62">
        <v>0</v>
      </c>
      <c r="I64" s="56">
        <v>33.426765858824403</v>
      </c>
      <c r="J64" s="62">
        <v>26.793986281629198</v>
      </c>
      <c r="K64" s="62">
        <v>39.438977007080801</v>
      </c>
      <c r="L64" s="62">
        <v>70.4841760551395</v>
      </c>
      <c r="M64" s="62">
        <v>122.062933110392</v>
      </c>
      <c r="N64" s="62">
        <v>147.47832825753599</v>
      </c>
      <c r="O64" s="62">
        <v>267.39447629842101</v>
      </c>
      <c r="P64" s="62">
        <v>300.17473389982501</v>
      </c>
      <c r="Q64" s="62">
        <v>536.37061940429396</v>
      </c>
      <c r="R64" s="62">
        <v>780.98671274574997</v>
      </c>
      <c r="S64" s="62">
        <v>1297.8202504584301</v>
      </c>
      <c r="T64" s="62">
        <v>1880.5962237271301</v>
      </c>
      <c r="U64" s="62">
        <v>2817.4811181418399</v>
      </c>
      <c r="V64" s="62">
        <v>4829.7388619751</v>
      </c>
      <c r="W64" s="62">
        <v>8427.0491947139799</v>
      </c>
      <c r="X64" s="62">
        <v>13710.0260380336</v>
      </c>
      <c r="Y64" s="62">
        <v>22994.587857042199</v>
      </c>
    </row>
    <row r="65" spans="1:25" ht="16.2" customHeight="1" x14ac:dyDescent="0.3">
      <c r="A65" s="8" t="s">
        <v>88</v>
      </c>
      <c r="B65" s="8" t="s">
        <v>102</v>
      </c>
      <c r="C65" s="11" t="s">
        <v>2745</v>
      </c>
      <c r="D65" s="70" t="s">
        <v>2711</v>
      </c>
      <c r="E65" s="12" t="s">
        <v>2851</v>
      </c>
      <c r="F65" s="61">
        <v>693.92932551840499</v>
      </c>
      <c r="G65" s="185">
        <v>11.0226711511992</v>
      </c>
      <c r="H65" s="62">
        <v>15.8197762640124</v>
      </c>
      <c r="I65" s="56">
        <v>7.5434919924659001</v>
      </c>
      <c r="J65" s="62">
        <v>72.546804507013107</v>
      </c>
      <c r="K65" s="62">
        <v>64.273737932669704</v>
      </c>
      <c r="L65" s="62">
        <v>108.33757086350801</v>
      </c>
      <c r="M65" s="62">
        <v>91.768130280439607</v>
      </c>
      <c r="N65" s="62">
        <v>213.112532486633</v>
      </c>
      <c r="O65" s="62">
        <v>312.01360416999199</v>
      </c>
      <c r="P65" s="62">
        <v>485.10733394716499</v>
      </c>
      <c r="Q65" s="62">
        <v>568.34395488549399</v>
      </c>
      <c r="R65" s="62">
        <v>851.40466301554795</v>
      </c>
      <c r="S65" s="62">
        <v>1176.7617307302601</v>
      </c>
      <c r="T65" s="62">
        <v>1726.9239060402599</v>
      </c>
      <c r="U65" s="62">
        <v>3064.3052834299201</v>
      </c>
      <c r="V65" s="62">
        <v>5037.2069910128002</v>
      </c>
      <c r="W65" s="62">
        <v>8019.6575844438103</v>
      </c>
      <c r="X65" s="62">
        <v>14773.134580634</v>
      </c>
      <c r="Y65" s="62">
        <v>27997.283547451701</v>
      </c>
    </row>
    <row r="66" spans="1:25" ht="16.2" customHeight="1" x14ac:dyDescent="0.3">
      <c r="A66" s="8" t="s">
        <v>89</v>
      </c>
      <c r="B66" s="8" t="s">
        <v>102</v>
      </c>
      <c r="C66" s="11" t="s">
        <v>2745</v>
      </c>
      <c r="D66" s="70" t="s">
        <v>2711</v>
      </c>
      <c r="E66" s="12" t="s">
        <v>2851</v>
      </c>
      <c r="F66" s="61">
        <v>474.82010029583398</v>
      </c>
      <c r="G66" s="185">
        <v>11.396705551824001</v>
      </c>
      <c r="H66" s="62">
        <v>0</v>
      </c>
      <c r="I66" s="56">
        <v>15.58062052188</v>
      </c>
      <c r="J66" s="62">
        <v>49.937994047848399</v>
      </c>
      <c r="K66" s="62">
        <v>73.972969507922798</v>
      </c>
      <c r="L66" s="62">
        <v>72.511343976032805</v>
      </c>
      <c r="M66" s="62">
        <v>113.65986867326301</v>
      </c>
      <c r="N66" s="62">
        <v>220.19826655639599</v>
      </c>
      <c r="O66" s="62">
        <v>241.39458509847</v>
      </c>
      <c r="P66" s="62">
        <v>403.77500068435501</v>
      </c>
      <c r="Q66" s="62">
        <v>548.67435600456599</v>
      </c>
      <c r="R66" s="62">
        <v>785.56918215937003</v>
      </c>
      <c r="S66" s="62">
        <v>1124.65163770237</v>
      </c>
      <c r="T66" s="62">
        <v>1675.38243287712</v>
      </c>
      <c r="U66" s="62">
        <v>2885.2197292911101</v>
      </c>
      <c r="V66" s="62">
        <v>4679.2534173663298</v>
      </c>
      <c r="W66" s="62">
        <v>8667.3897515190401</v>
      </c>
      <c r="X66" s="62">
        <v>13635.583855929401</v>
      </c>
      <c r="Y66" s="62">
        <v>24260.657663671402</v>
      </c>
    </row>
    <row r="67" spans="1:25" ht="16.2" customHeight="1" x14ac:dyDescent="0.3">
      <c r="A67" s="8" t="s">
        <v>91</v>
      </c>
      <c r="B67" s="8" t="s">
        <v>102</v>
      </c>
      <c r="C67" s="11" t="s">
        <v>2745</v>
      </c>
      <c r="D67" s="70" t="s">
        <v>2711</v>
      </c>
      <c r="E67" s="12" t="s">
        <v>2851</v>
      </c>
      <c r="F67" s="61">
        <v>273.79621248744002</v>
      </c>
      <c r="G67" s="190">
        <v>22.071379454133499</v>
      </c>
      <c r="H67" s="62">
        <v>0</v>
      </c>
      <c r="I67" s="56">
        <v>0</v>
      </c>
      <c r="J67" s="62">
        <v>24.144229188966499</v>
      </c>
      <c r="K67" s="62">
        <v>71.764808303241907</v>
      </c>
      <c r="L67" s="62">
        <v>31.930132646770701</v>
      </c>
      <c r="M67" s="62">
        <v>115.964517970473</v>
      </c>
      <c r="N67" s="62">
        <v>199.75976498565399</v>
      </c>
      <c r="O67" s="62">
        <v>296.79129095873401</v>
      </c>
      <c r="P67" s="62">
        <v>428.97197337492003</v>
      </c>
      <c r="Q67" s="62">
        <v>583.229793214437</v>
      </c>
      <c r="R67" s="62">
        <v>936.65913184273995</v>
      </c>
      <c r="S67" s="62">
        <v>1112.8506940806899</v>
      </c>
      <c r="T67" s="62">
        <v>1712.4354539625101</v>
      </c>
      <c r="U67" s="62">
        <v>2775.5541144884</v>
      </c>
      <c r="V67" s="62">
        <v>4014.6752106234599</v>
      </c>
      <c r="W67" s="62">
        <v>7317.2822314345303</v>
      </c>
      <c r="X67" s="62">
        <v>12567.8831037244</v>
      </c>
      <c r="Y67" s="62">
        <v>21901.410522496899</v>
      </c>
    </row>
    <row r="68" spans="1:25" ht="16.2" customHeight="1" x14ac:dyDescent="0.3">
      <c r="A68" s="8" t="s">
        <v>92</v>
      </c>
      <c r="B68" s="8" t="s">
        <v>102</v>
      </c>
      <c r="C68" s="11" t="s">
        <v>2745</v>
      </c>
      <c r="D68" s="70" t="s">
        <v>2711</v>
      </c>
      <c r="E68" s="12" t="s">
        <v>2851</v>
      </c>
      <c r="F68" s="61">
        <v>468.404536272477</v>
      </c>
      <c r="G68" s="185">
        <v>22.820347425122701</v>
      </c>
      <c r="H68" s="62">
        <v>0</v>
      </c>
      <c r="I68" s="56">
        <v>0</v>
      </c>
      <c r="J68" s="62">
        <v>24.929750871839602</v>
      </c>
      <c r="K68" s="62">
        <v>148.67181167664299</v>
      </c>
      <c r="L68" s="62">
        <v>72.662012152786303</v>
      </c>
      <c r="M68" s="62">
        <v>113.391173447216</v>
      </c>
      <c r="N68" s="62">
        <v>116.960871809526</v>
      </c>
      <c r="O68" s="62">
        <v>262.42167422139198</v>
      </c>
      <c r="P68" s="62">
        <v>360.31036785771897</v>
      </c>
      <c r="Q68" s="62">
        <v>504.23159424702601</v>
      </c>
      <c r="R68" s="62">
        <v>729.096946101855</v>
      </c>
      <c r="S68" s="62">
        <v>1031.73061524778</v>
      </c>
      <c r="T68" s="62">
        <v>1830.9941808527001</v>
      </c>
      <c r="U68" s="62">
        <v>2565.4241469990702</v>
      </c>
      <c r="V68" s="62">
        <v>4438.5138519010497</v>
      </c>
      <c r="W68" s="62">
        <v>7842.7336199791098</v>
      </c>
      <c r="X68" s="62">
        <v>13062.1211875669</v>
      </c>
      <c r="Y68" s="62">
        <v>21908.143026677499</v>
      </c>
    </row>
    <row r="69" spans="1:25" ht="16.2" customHeight="1" x14ac:dyDescent="0.3">
      <c r="A69" s="8" t="s">
        <v>93</v>
      </c>
      <c r="B69" s="8" t="s">
        <v>102</v>
      </c>
      <c r="C69" s="11" t="s">
        <v>2745</v>
      </c>
      <c r="D69" s="70" t="s">
        <v>2711</v>
      </c>
      <c r="E69" s="12" t="s">
        <v>2851</v>
      </c>
      <c r="F69" s="61">
        <v>361.46894481005103</v>
      </c>
      <c r="G69" s="190">
        <v>44.195810816183503</v>
      </c>
      <c r="H69" s="62">
        <v>0</v>
      </c>
      <c r="I69" s="56">
        <v>7.5283859849068797</v>
      </c>
      <c r="J69" s="62">
        <v>32.118800675183103</v>
      </c>
      <c r="K69" s="62">
        <v>50.4749861956738</v>
      </c>
      <c r="L69" s="62">
        <v>95.967720373211293</v>
      </c>
      <c r="M69" s="62">
        <v>109.66441675538699</v>
      </c>
      <c r="N69" s="62">
        <v>166.298474956918</v>
      </c>
      <c r="O69" s="62">
        <v>225.295920023745</v>
      </c>
      <c r="P69" s="62">
        <v>342.155388225183</v>
      </c>
      <c r="Q69" s="62">
        <v>476.09242833142201</v>
      </c>
      <c r="R69" s="62">
        <v>724.07580298863695</v>
      </c>
      <c r="S69" s="62">
        <v>976.89986199261205</v>
      </c>
      <c r="T69" s="62">
        <v>1643.3521958174299</v>
      </c>
      <c r="U69" s="62">
        <v>2542.1084136259901</v>
      </c>
      <c r="V69" s="62">
        <v>4682.2937356524899</v>
      </c>
      <c r="W69" s="62">
        <v>7764.6911347396499</v>
      </c>
      <c r="X69" s="62">
        <v>12953.7858700017</v>
      </c>
      <c r="Y69" s="62">
        <v>21758.8438801872</v>
      </c>
    </row>
    <row r="70" spans="1:25" ht="16.2" customHeight="1" x14ac:dyDescent="0.3">
      <c r="A70" s="95" t="s">
        <v>94</v>
      </c>
      <c r="B70" s="95" t="s">
        <v>102</v>
      </c>
      <c r="C70" s="96" t="s">
        <v>2745</v>
      </c>
      <c r="D70" s="106" t="s">
        <v>2711</v>
      </c>
      <c r="E70" s="12" t="s">
        <v>2851</v>
      </c>
      <c r="F70" s="61">
        <v>316.34306514382899</v>
      </c>
      <c r="G70" s="190">
        <v>0</v>
      </c>
      <c r="H70" s="62">
        <v>0</v>
      </c>
      <c r="I70" s="56">
        <v>7.5297558103723103</v>
      </c>
      <c r="J70" s="62">
        <v>40.061138303754099</v>
      </c>
      <c r="K70" s="62">
        <v>115.627239979431</v>
      </c>
      <c r="L70" s="62">
        <v>12.8035607178556</v>
      </c>
      <c r="M70" s="62">
        <v>97.470486101652199</v>
      </c>
      <c r="N70" s="62">
        <v>258.980747548848</v>
      </c>
      <c r="O70" s="62">
        <v>231.83884464141099</v>
      </c>
      <c r="P70" s="62">
        <v>350.307776367727</v>
      </c>
      <c r="Q70" s="62">
        <v>535.17604983547096</v>
      </c>
      <c r="R70" s="62">
        <v>761.04980102419404</v>
      </c>
      <c r="S70" s="62">
        <v>1172.97544429905</v>
      </c>
      <c r="T70" s="62">
        <v>1804.3283748721401</v>
      </c>
      <c r="U70" s="62">
        <v>2697.0904044295398</v>
      </c>
      <c r="V70" s="62">
        <v>4399.1889991359603</v>
      </c>
      <c r="W70" s="62">
        <v>7081.7335350138301</v>
      </c>
      <c r="X70" s="62">
        <v>11843.7598639349</v>
      </c>
      <c r="Y70" s="62">
        <v>21925.321186074001</v>
      </c>
    </row>
    <row r="71" spans="1:25" ht="16.2" customHeight="1" x14ac:dyDescent="0.3">
      <c r="A71" s="8" t="s">
        <v>95</v>
      </c>
      <c r="B71" s="8" t="s">
        <v>102</v>
      </c>
      <c r="C71" s="11" t="s">
        <v>2745</v>
      </c>
      <c r="D71" s="70" t="s">
        <v>2711</v>
      </c>
      <c r="E71" s="12" t="s">
        <v>2851</v>
      </c>
      <c r="F71" s="61">
        <v>280.23907985241402</v>
      </c>
      <c r="G71" s="185">
        <v>22.863223078282399</v>
      </c>
      <c r="H71" s="62">
        <v>0</v>
      </c>
      <c r="I71" s="56">
        <v>23.3463539601664</v>
      </c>
      <c r="J71" s="62">
        <v>33.047616256959003</v>
      </c>
      <c r="K71" s="62">
        <v>59.8692215331738</v>
      </c>
      <c r="L71" s="62">
        <v>52.952881042892898</v>
      </c>
      <c r="M71" s="62">
        <v>56.649661019796</v>
      </c>
      <c r="N71" s="62">
        <v>157.56183286703799</v>
      </c>
      <c r="O71" s="62">
        <v>289.783425145031</v>
      </c>
      <c r="P71" s="62">
        <v>378.135926195889</v>
      </c>
      <c r="Q71" s="62">
        <v>534.16952866861504</v>
      </c>
      <c r="R71" s="62">
        <v>742.81912297299505</v>
      </c>
      <c r="S71" s="62">
        <v>1305.3155479089</v>
      </c>
      <c r="T71" s="62">
        <v>1724.15990025155</v>
      </c>
      <c r="U71" s="62">
        <v>2827.3073328292498</v>
      </c>
      <c r="V71" s="62">
        <v>4303.4369378339397</v>
      </c>
      <c r="W71" s="62">
        <v>7714.8680584377898</v>
      </c>
      <c r="X71" s="62">
        <v>13490.0669739813</v>
      </c>
      <c r="Y71" s="62">
        <v>23231.333232810299</v>
      </c>
    </row>
    <row r="72" spans="1:25" ht="16.2" customHeight="1" x14ac:dyDescent="0.3">
      <c r="A72" s="95" t="s">
        <v>96</v>
      </c>
      <c r="B72" s="95" t="s">
        <v>102</v>
      </c>
      <c r="C72" s="96" t="s">
        <v>2745</v>
      </c>
      <c r="D72" s="106" t="s">
        <v>2711</v>
      </c>
      <c r="E72" s="12" t="s">
        <v>2851</v>
      </c>
      <c r="F72" s="61">
        <v>226.04052932734899</v>
      </c>
      <c r="G72" s="190">
        <v>0</v>
      </c>
      <c r="H72" s="62">
        <v>23.994676688447001</v>
      </c>
      <c r="I72" s="56">
        <v>15.064905458884001</v>
      </c>
      <c r="J72" s="62">
        <v>15.9561347083184</v>
      </c>
      <c r="K72" s="62">
        <v>65.325375330668507</v>
      </c>
      <c r="L72" s="62">
        <v>102.552516943787</v>
      </c>
      <c r="M72" s="62">
        <v>66.998793267371894</v>
      </c>
      <c r="N72" s="62">
        <v>211.78239312410199</v>
      </c>
      <c r="O72" s="62">
        <v>286.833448513767</v>
      </c>
      <c r="P72" s="62">
        <v>374.17207179487599</v>
      </c>
      <c r="Q72" s="62">
        <v>621.70323196204095</v>
      </c>
      <c r="R72" s="62">
        <v>761.96838745325397</v>
      </c>
      <c r="S72" s="62">
        <v>1182.30430511024</v>
      </c>
      <c r="T72" s="62">
        <v>1844.44990171834</v>
      </c>
      <c r="U72" s="62">
        <v>2990.1866279074902</v>
      </c>
      <c r="V72" s="62">
        <v>4837.8364578919</v>
      </c>
      <c r="W72" s="62">
        <v>8663.2831310161691</v>
      </c>
      <c r="X72" s="62">
        <v>14361.5158597107</v>
      </c>
      <c r="Y72" s="62">
        <v>24351.3110784444</v>
      </c>
    </row>
    <row r="73" spans="1:25" ht="16.2" customHeight="1" x14ac:dyDescent="0.3">
      <c r="A73" s="10" t="s">
        <v>97</v>
      </c>
      <c r="B73" s="10" t="s">
        <v>102</v>
      </c>
      <c r="C73" s="11" t="s">
        <v>2745</v>
      </c>
      <c r="D73" s="44" t="s">
        <v>2711</v>
      </c>
      <c r="E73" s="12" t="s">
        <v>2851</v>
      </c>
      <c r="F73" s="60">
        <v>327.06309979469103</v>
      </c>
      <c r="G73" s="192">
        <v>34.338024362380501</v>
      </c>
      <c r="H73" s="59">
        <v>0</v>
      </c>
      <c r="I73" s="56">
        <v>15.5698115699273</v>
      </c>
      <c r="J73" s="59">
        <v>8.2267529622022604</v>
      </c>
      <c r="K73" s="62">
        <v>75.165222157252998</v>
      </c>
      <c r="L73" s="62">
        <v>79.525560267197505</v>
      </c>
      <c r="M73" s="62">
        <v>88.105697738763695</v>
      </c>
      <c r="N73" s="62">
        <v>184.342881680397</v>
      </c>
      <c r="O73" s="62">
        <v>324.64110415225798</v>
      </c>
      <c r="P73" s="62">
        <v>457.14796352796401</v>
      </c>
      <c r="Q73" s="62">
        <v>643.81003127972599</v>
      </c>
      <c r="R73" s="62">
        <v>850.86179716573099</v>
      </c>
      <c r="S73" s="62">
        <v>1138.44922663856</v>
      </c>
      <c r="T73" s="62">
        <v>1926.60537357317</v>
      </c>
      <c r="U73" s="62">
        <v>2963.9175642977102</v>
      </c>
      <c r="V73" s="62">
        <v>4756.8699813375597</v>
      </c>
      <c r="W73" s="62">
        <v>8738.0983425168306</v>
      </c>
      <c r="X73" s="62">
        <v>15013.083992341601</v>
      </c>
      <c r="Y73" s="62">
        <v>24528.762259935698</v>
      </c>
    </row>
    <row r="74" spans="1:25" ht="16.2" customHeight="1" x14ac:dyDescent="0.3">
      <c r="A74" s="95" t="s">
        <v>98</v>
      </c>
      <c r="B74" s="95" t="s">
        <v>102</v>
      </c>
      <c r="C74" s="96" t="s">
        <v>2745</v>
      </c>
      <c r="D74" s="106" t="s">
        <v>2711</v>
      </c>
      <c r="E74" s="12" t="s">
        <v>2851</v>
      </c>
      <c r="F74" s="61">
        <v>361.79485565666698</v>
      </c>
      <c r="G74" s="190">
        <v>0</v>
      </c>
      <c r="H74" s="62">
        <v>0</v>
      </c>
      <c r="I74" s="56">
        <v>0</v>
      </c>
      <c r="J74" s="62">
        <v>23.832591292055</v>
      </c>
      <c r="K74" s="62">
        <v>58.322611359474799</v>
      </c>
      <c r="L74" s="62">
        <v>77.007636666742997</v>
      </c>
      <c r="M74" s="62">
        <v>109.614488328877</v>
      </c>
      <c r="N74" s="62">
        <v>112.13229385184</v>
      </c>
      <c r="O74" s="62">
        <v>285.63479863359697</v>
      </c>
      <c r="P74" s="62">
        <v>360.66094925890798</v>
      </c>
      <c r="Q74" s="62">
        <v>552.88196385302297</v>
      </c>
      <c r="R74" s="62">
        <v>836.12655665471402</v>
      </c>
      <c r="S74" s="62">
        <v>1276.6851353311499</v>
      </c>
      <c r="T74" s="62">
        <v>1969.57678610876</v>
      </c>
      <c r="U74" s="62">
        <v>3302.6726015828299</v>
      </c>
      <c r="V74" s="62">
        <v>5224.1873383972297</v>
      </c>
      <c r="W74" s="62">
        <v>9891.7912577062507</v>
      </c>
      <c r="X74" s="62">
        <v>17022.938797808602</v>
      </c>
      <c r="Y74" s="62">
        <v>29754.2560904247</v>
      </c>
    </row>
    <row r="75" spans="1:25" ht="16.2" customHeight="1" x14ac:dyDescent="0.3">
      <c r="A75" s="155" t="s">
        <v>110</v>
      </c>
      <c r="B75" s="155" t="s">
        <v>110</v>
      </c>
      <c r="C75" s="156" t="s">
        <v>2745</v>
      </c>
      <c r="D75" s="195" t="s">
        <v>2711</v>
      </c>
      <c r="E75" s="12" t="s">
        <v>2851</v>
      </c>
      <c r="F75" s="197">
        <v>345.33781446518299</v>
      </c>
      <c r="G75" s="198">
        <v>15.319432364757001</v>
      </c>
      <c r="H75" s="199">
        <v>5.6277221160436</v>
      </c>
      <c r="I75" s="200">
        <v>11.172600556865101</v>
      </c>
      <c r="J75" s="199">
        <v>42.897211234907203</v>
      </c>
      <c r="K75" s="199">
        <v>75.806836552413401</v>
      </c>
      <c r="L75" s="199">
        <v>94.224508127110298</v>
      </c>
      <c r="M75" s="199">
        <v>128.97467274458799</v>
      </c>
      <c r="N75" s="199">
        <v>204.425955835141</v>
      </c>
      <c r="O75" s="199">
        <v>300.34776319577298</v>
      </c>
      <c r="P75" s="199">
        <v>433.38412029188498</v>
      </c>
      <c r="Q75" s="199">
        <v>605.83121981418697</v>
      </c>
      <c r="R75" s="199">
        <v>812.23872716771598</v>
      </c>
      <c r="S75" s="199">
        <v>1215.4077491687799</v>
      </c>
      <c r="T75" s="199">
        <v>1870.4102074923801</v>
      </c>
      <c r="U75" s="199">
        <v>2923.14248085502</v>
      </c>
      <c r="V75" s="199">
        <v>4919.29326059705</v>
      </c>
      <c r="W75" s="199">
        <v>8403.5417697903395</v>
      </c>
      <c r="X75" s="199">
        <v>14019.2910295367</v>
      </c>
      <c r="Y75" s="199">
        <v>24824.876108633402</v>
      </c>
    </row>
    <row r="76" spans="1:25" ht="16.2" customHeight="1" x14ac:dyDescent="0.3">
      <c r="A76" s="8" t="s">
        <v>88</v>
      </c>
      <c r="B76" s="8" t="s">
        <v>90</v>
      </c>
      <c r="C76" s="11" t="s">
        <v>2744</v>
      </c>
      <c r="D76" s="70" t="s">
        <v>2711</v>
      </c>
      <c r="E76" s="12" t="s">
        <v>2851</v>
      </c>
      <c r="F76" s="61">
        <v>431.47055320232198</v>
      </c>
      <c r="G76" s="185">
        <v>16.334125792956399</v>
      </c>
      <c r="H76" s="62">
        <v>0</v>
      </c>
      <c r="I76" s="56">
        <v>11.9219244633502</v>
      </c>
      <c r="J76" s="62">
        <v>29.2992017224561</v>
      </c>
      <c r="K76" s="62">
        <v>72.198914685547194</v>
      </c>
      <c r="L76" s="62">
        <v>84.183283241753799</v>
      </c>
      <c r="M76" s="62">
        <v>126.70074900988</v>
      </c>
      <c r="N76" s="62">
        <v>176.38684578235899</v>
      </c>
      <c r="O76" s="62">
        <v>179.142086563736</v>
      </c>
      <c r="P76" s="62">
        <v>374.31521564204797</v>
      </c>
      <c r="Q76" s="62">
        <v>432.93745617325197</v>
      </c>
      <c r="R76" s="62">
        <v>763.25416031478801</v>
      </c>
      <c r="S76" s="62">
        <v>1024.6316089265299</v>
      </c>
      <c r="T76" s="62">
        <v>1707.1659452644101</v>
      </c>
      <c r="U76" s="62">
        <v>2624.94821078532</v>
      </c>
      <c r="V76" s="62">
        <v>4380.6008444326399</v>
      </c>
      <c r="W76" s="62">
        <v>7999.9356642666498</v>
      </c>
      <c r="X76" s="62">
        <v>12866.9422779818</v>
      </c>
      <c r="Y76" s="62">
        <v>24950.826598076899</v>
      </c>
    </row>
    <row r="77" spans="1:25" ht="16.2" customHeight="1" x14ac:dyDescent="0.3">
      <c r="A77" s="8" t="s">
        <v>89</v>
      </c>
      <c r="B77" s="8" t="s">
        <v>90</v>
      </c>
      <c r="C77" s="11" t="s">
        <v>2744</v>
      </c>
      <c r="D77" s="70" t="s">
        <v>2711</v>
      </c>
      <c r="E77" s="12" t="s">
        <v>2851</v>
      </c>
      <c r="F77" s="61">
        <v>298.29611405156697</v>
      </c>
      <c r="G77" s="190">
        <v>11.2770023176043</v>
      </c>
      <c r="H77" s="62">
        <v>4.0912632069269304</v>
      </c>
      <c r="I77" s="56">
        <v>4.1025843065363699</v>
      </c>
      <c r="J77" s="62">
        <v>17.299666629240601</v>
      </c>
      <c r="K77" s="62">
        <v>92.494633695191695</v>
      </c>
      <c r="L77" s="62">
        <v>103.211385913404</v>
      </c>
      <c r="M77" s="62">
        <v>88.284349766025997</v>
      </c>
      <c r="N77" s="62">
        <v>189.00708456791401</v>
      </c>
      <c r="O77" s="62">
        <v>267.89017940161199</v>
      </c>
      <c r="P77" s="62">
        <v>384.36753424429799</v>
      </c>
      <c r="Q77" s="62">
        <v>562.45490467874299</v>
      </c>
      <c r="R77" s="62">
        <v>772.360997103464</v>
      </c>
      <c r="S77" s="62">
        <v>1317.57138831525</v>
      </c>
      <c r="T77" s="62">
        <v>2096.80898411928</v>
      </c>
      <c r="U77" s="62">
        <v>3196.05491562007</v>
      </c>
      <c r="V77" s="62">
        <v>6595.3977202824399</v>
      </c>
      <c r="W77" s="62">
        <v>11237.7253355577</v>
      </c>
      <c r="X77" s="62">
        <v>20674.108360195602</v>
      </c>
      <c r="Y77" s="62">
        <v>40675.869582032603</v>
      </c>
    </row>
    <row r="78" spans="1:25" ht="16.2" customHeight="1" x14ac:dyDescent="0.3">
      <c r="A78" s="8" t="s">
        <v>91</v>
      </c>
      <c r="B78" s="8" t="s">
        <v>90</v>
      </c>
      <c r="C78" s="11" t="s">
        <v>2744</v>
      </c>
      <c r="D78" s="70" t="s">
        <v>2711</v>
      </c>
      <c r="E78" s="12" t="s">
        <v>2851</v>
      </c>
      <c r="F78" s="61">
        <v>362.17778739696701</v>
      </c>
      <c r="G78" s="185">
        <v>10.9379422403603</v>
      </c>
      <c r="H78" s="62">
        <v>11.8826299849535</v>
      </c>
      <c r="I78" s="56">
        <v>11.899181675609899</v>
      </c>
      <c r="J78" s="62">
        <v>25.111197835685999</v>
      </c>
      <c r="K78" s="62">
        <v>62.056487443186697</v>
      </c>
      <c r="L78" s="62">
        <v>71.871466796390607</v>
      </c>
      <c r="M78" s="62">
        <v>148.56739800145201</v>
      </c>
      <c r="N78" s="62">
        <v>189.41927429493501</v>
      </c>
      <c r="O78" s="62">
        <v>284.44064874024599</v>
      </c>
      <c r="P78" s="62">
        <v>446.93135225623098</v>
      </c>
      <c r="Q78" s="62">
        <v>467.35232861125502</v>
      </c>
      <c r="R78" s="62">
        <v>660.55609992455197</v>
      </c>
      <c r="S78" s="62">
        <v>936.85836468993102</v>
      </c>
      <c r="T78" s="62">
        <v>1623.66946093671</v>
      </c>
      <c r="U78" s="62">
        <v>2361.5178487466901</v>
      </c>
      <c r="V78" s="62">
        <v>4587.0044433540197</v>
      </c>
      <c r="W78" s="62">
        <v>7830.5304950986401</v>
      </c>
      <c r="X78" s="62">
        <v>13789.1369766964</v>
      </c>
      <c r="Y78" s="62">
        <v>28343.380190657401</v>
      </c>
    </row>
    <row r="79" spans="1:25" ht="16.2" customHeight="1" x14ac:dyDescent="0.3">
      <c r="A79" s="8" t="s">
        <v>92</v>
      </c>
      <c r="B79" s="8" t="s">
        <v>90</v>
      </c>
      <c r="C79" s="11" t="s">
        <v>2744</v>
      </c>
      <c r="D79" s="70" t="s">
        <v>2711</v>
      </c>
      <c r="E79" s="12" t="s">
        <v>2851</v>
      </c>
      <c r="F79" s="61">
        <v>250.397238968365</v>
      </c>
      <c r="G79" s="190">
        <v>11.3273648785174</v>
      </c>
      <c r="H79" s="62">
        <v>12.283490482069199</v>
      </c>
      <c r="I79" s="56">
        <v>16.379061487149801</v>
      </c>
      <c r="J79" s="62">
        <v>51.894032831238903</v>
      </c>
      <c r="K79" s="62">
        <v>49.943178297908702</v>
      </c>
      <c r="L79" s="62">
        <v>74.348652770016798</v>
      </c>
      <c r="M79" s="62">
        <v>114.207697091038</v>
      </c>
      <c r="N79" s="62">
        <v>199.02280391627201</v>
      </c>
      <c r="O79" s="62">
        <v>274.73765918068801</v>
      </c>
      <c r="P79" s="62">
        <v>372.54916546814201</v>
      </c>
      <c r="Q79" s="62">
        <v>434.11964219504802</v>
      </c>
      <c r="R79" s="62">
        <v>504.39871639639699</v>
      </c>
      <c r="S79" s="62">
        <v>858.94464932525102</v>
      </c>
      <c r="T79" s="62">
        <v>1458.0259087831</v>
      </c>
      <c r="U79" s="62">
        <v>1995.2779263293401</v>
      </c>
      <c r="V79" s="62">
        <v>3651.67286745213</v>
      </c>
      <c r="W79" s="62">
        <v>6198.9464673440298</v>
      </c>
      <c r="X79" s="62">
        <v>9671.59119684908</v>
      </c>
      <c r="Y79" s="62">
        <v>20414.5497321209</v>
      </c>
    </row>
    <row r="80" spans="1:25" ht="16.2" customHeight="1" x14ac:dyDescent="0.3">
      <c r="A80" s="8" t="s">
        <v>93</v>
      </c>
      <c r="B80" s="8" t="s">
        <v>90</v>
      </c>
      <c r="C80" s="11" t="s">
        <v>2744</v>
      </c>
      <c r="D80" s="70" t="s">
        <v>2711</v>
      </c>
      <c r="E80" s="12" t="s">
        <v>2851</v>
      </c>
      <c r="F80" s="61">
        <v>170.21289819906499</v>
      </c>
      <c r="G80" s="185">
        <v>5.4942823202000399</v>
      </c>
      <c r="H80" s="62">
        <v>3.96561670703128</v>
      </c>
      <c r="I80" s="56">
        <v>19.785282299032801</v>
      </c>
      <c r="J80" s="62">
        <v>41.839251967296903</v>
      </c>
      <c r="K80" s="62">
        <v>44.966734418986199</v>
      </c>
      <c r="L80" s="62">
        <v>84.573332628389494</v>
      </c>
      <c r="M80" s="62">
        <v>119.806763868994</v>
      </c>
      <c r="N80" s="62">
        <v>175.842159692514</v>
      </c>
      <c r="O80" s="62">
        <v>247.23739822914001</v>
      </c>
      <c r="P80" s="62">
        <v>324.37556802153</v>
      </c>
      <c r="Q80" s="62">
        <v>459.678173961813</v>
      </c>
      <c r="R80" s="62">
        <v>552.73329255411704</v>
      </c>
      <c r="S80" s="62">
        <v>886.51787217971503</v>
      </c>
      <c r="T80" s="62">
        <v>1319.45853846568</v>
      </c>
      <c r="U80" s="62">
        <v>2047.41623479442</v>
      </c>
      <c r="V80" s="62">
        <v>3527.48909321366</v>
      </c>
      <c r="W80" s="62">
        <v>6098.1672175029398</v>
      </c>
      <c r="X80" s="62">
        <v>9807.9767615098299</v>
      </c>
      <c r="Y80" s="62">
        <v>19103.627352151201</v>
      </c>
    </row>
    <row r="81" spans="1:25" ht="16.2" customHeight="1" x14ac:dyDescent="0.3">
      <c r="A81" s="8" t="s">
        <v>94</v>
      </c>
      <c r="B81" s="8" t="s">
        <v>90</v>
      </c>
      <c r="C81" s="11" t="s">
        <v>2744</v>
      </c>
      <c r="D81" s="70" t="s">
        <v>2711</v>
      </c>
      <c r="E81" s="12" t="s">
        <v>2851</v>
      </c>
      <c r="F81" s="61">
        <v>219.554853683283</v>
      </c>
      <c r="G81" s="185">
        <v>11.016859730685599</v>
      </c>
      <c r="H81" s="62">
        <v>7.9406672743734799</v>
      </c>
      <c r="I81" s="56">
        <v>7.8995701573470001</v>
      </c>
      <c r="J81" s="62">
        <v>33.456238083407598</v>
      </c>
      <c r="K81" s="62">
        <v>65.880446651238699</v>
      </c>
      <c r="L81" s="62">
        <v>59.601436354234998</v>
      </c>
      <c r="M81" s="62">
        <v>110.117599736996</v>
      </c>
      <c r="N81" s="62">
        <v>152.46139292845899</v>
      </c>
      <c r="O81" s="62">
        <v>250.338784677646</v>
      </c>
      <c r="P81" s="62">
        <v>386.28460584832601</v>
      </c>
      <c r="Q81" s="62">
        <v>387.84950054530702</v>
      </c>
      <c r="R81" s="62">
        <v>582.03623708360897</v>
      </c>
      <c r="S81" s="62">
        <v>878.12918327400996</v>
      </c>
      <c r="T81" s="62">
        <v>1407.7991605059001</v>
      </c>
      <c r="U81" s="62">
        <v>2230.3138609571001</v>
      </c>
      <c r="V81" s="62">
        <v>3494.6142402491701</v>
      </c>
      <c r="W81" s="62">
        <v>5770.6551404117899</v>
      </c>
      <c r="X81" s="62">
        <v>9431.7734417268894</v>
      </c>
      <c r="Y81" s="62">
        <v>17353.394690646201</v>
      </c>
    </row>
    <row r="82" spans="1:25" ht="16.2" customHeight="1" x14ac:dyDescent="0.3">
      <c r="A82" s="8" t="s">
        <v>95</v>
      </c>
      <c r="B82" s="8" t="s">
        <v>90</v>
      </c>
      <c r="C82" s="11" t="s">
        <v>2744</v>
      </c>
      <c r="D82" s="70" t="s">
        <v>2711</v>
      </c>
      <c r="E82" s="12" t="s">
        <v>2851</v>
      </c>
      <c r="F82" s="61">
        <v>531.03771158793995</v>
      </c>
      <c r="G82" s="190">
        <v>11.4125272038565</v>
      </c>
      <c r="H82" s="62">
        <v>0</v>
      </c>
      <c r="I82" s="56">
        <v>4.07419944585887</v>
      </c>
      <c r="J82" s="62">
        <v>30.236759035481398</v>
      </c>
      <c r="K82" s="62">
        <v>46.688516830772102</v>
      </c>
      <c r="L82" s="62">
        <v>68.167403356342405</v>
      </c>
      <c r="M82" s="62">
        <v>120.047449770998</v>
      </c>
      <c r="N82" s="62">
        <v>119.751300543168</v>
      </c>
      <c r="O82" s="62">
        <v>246.927224315681</v>
      </c>
      <c r="P82" s="62">
        <v>305.45810561851499</v>
      </c>
      <c r="Q82" s="62">
        <v>435.25448233550298</v>
      </c>
      <c r="R82" s="62">
        <v>558.45903688807698</v>
      </c>
      <c r="S82" s="62">
        <v>964.25250644484299</v>
      </c>
      <c r="T82" s="62">
        <v>1307.07195762732</v>
      </c>
      <c r="U82" s="62">
        <v>2165.65760868695</v>
      </c>
      <c r="V82" s="62">
        <v>3626.5291699382601</v>
      </c>
      <c r="W82" s="62">
        <v>5973.6520415777404</v>
      </c>
      <c r="X82" s="62">
        <v>10451.555971903501</v>
      </c>
      <c r="Y82" s="62">
        <v>20481.0732268621</v>
      </c>
    </row>
    <row r="83" spans="1:25" ht="16.2" customHeight="1" x14ac:dyDescent="0.3">
      <c r="A83" s="8" t="s">
        <v>96</v>
      </c>
      <c r="B83" s="8" t="s">
        <v>90</v>
      </c>
      <c r="C83" s="11" t="s">
        <v>2744</v>
      </c>
      <c r="D83" s="70" t="s">
        <v>2711</v>
      </c>
      <c r="E83" s="12" t="s">
        <v>2851</v>
      </c>
      <c r="F83" s="61">
        <v>245.51653821549201</v>
      </c>
      <c r="G83" s="190">
        <v>11.072964809613399</v>
      </c>
      <c r="H83" s="62">
        <v>3.9796481797427701</v>
      </c>
      <c r="I83" s="56">
        <v>7.8711092498558797</v>
      </c>
      <c r="J83" s="62">
        <v>29.248135286802299</v>
      </c>
      <c r="K83" s="62">
        <v>48.776914621200099</v>
      </c>
      <c r="L83" s="62">
        <v>56.627161217568002</v>
      </c>
      <c r="M83" s="62">
        <v>97.133077580597103</v>
      </c>
      <c r="N83" s="62">
        <v>168.69326316628201</v>
      </c>
      <c r="O83" s="62">
        <v>234.841920845636</v>
      </c>
      <c r="P83" s="62">
        <v>303.25953197057601</v>
      </c>
      <c r="Q83" s="62">
        <v>463.667879154557</v>
      </c>
      <c r="R83" s="62">
        <v>587.43905289118004</v>
      </c>
      <c r="S83" s="62">
        <v>971.26865874273904</v>
      </c>
      <c r="T83" s="62">
        <v>1486.04375769583</v>
      </c>
      <c r="U83" s="62">
        <v>2364.5312978243901</v>
      </c>
      <c r="V83" s="62">
        <v>4415.46379084205</v>
      </c>
      <c r="W83" s="62">
        <v>7202.0361308821903</v>
      </c>
      <c r="X83" s="62">
        <v>12045.0198487951</v>
      </c>
      <c r="Y83" s="62">
        <v>22164.032990961801</v>
      </c>
    </row>
    <row r="84" spans="1:25" ht="16.2" customHeight="1" x14ac:dyDescent="0.3">
      <c r="A84" s="8" t="s">
        <v>97</v>
      </c>
      <c r="B84" s="8" t="s">
        <v>90</v>
      </c>
      <c r="C84" s="11" t="s">
        <v>2744</v>
      </c>
      <c r="D84" s="70" t="s">
        <v>2711</v>
      </c>
      <c r="E84" s="12" t="s">
        <v>2851</v>
      </c>
      <c r="F84" s="61">
        <v>356.30597418159903</v>
      </c>
      <c r="G84" s="185">
        <v>22.941586426731501</v>
      </c>
      <c r="H84" s="62">
        <v>8.2341066500479805</v>
      </c>
      <c r="I84" s="56">
        <v>4.0595467097706699</v>
      </c>
      <c r="J84" s="62">
        <v>38.841223494480701</v>
      </c>
      <c r="K84" s="62">
        <v>54.131027053196703</v>
      </c>
      <c r="L84" s="62">
        <v>78.130324467790501</v>
      </c>
      <c r="M84" s="62">
        <v>90.475210649377303</v>
      </c>
      <c r="N84" s="62">
        <v>136.58360216768199</v>
      </c>
      <c r="O84" s="62">
        <v>242.17278950682399</v>
      </c>
      <c r="P84" s="62">
        <v>342.47801709140299</v>
      </c>
      <c r="Q84" s="62">
        <v>569.74365288210902</v>
      </c>
      <c r="R84" s="62">
        <v>658.59750825791195</v>
      </c>
      <c r="S84" s="62">
        <v>1080.6877367806201</v>
      </c>
      <c r="T84" s="62">
        <v>1674.7440487352101</v>
      </c>
      <c r="U84" s="62">
        <v>2682.2480784520999</v>
      </c>
      <c r="V84" s="62">
        <v>4393.0887263255599</v>
      </c>
      <c r="W84" s="62">
        <v>7640.8908539273298</v>
      </c>
      <c r="X84" s="62">
        <v>14078.0800912334</v>
      </c>
      <c r="Y84" s="62">
        <v>27568.618534518599</v>
      </c>
    </row>
    <row r="85" spans="1:25" ht="16.2" customHeight="1" x14ac:dyDescent="0.3">
      <c r="A85" s="8" t="s">
        <v>98</v>
      </c>
      <c r="B85" s="8" t="s">
        <v>90</v>
      </c>
      <c r="C85" s="11" t="s">
        <v>2744</v>
      </c>
      <c r="D85" s="70" t="s">
        <v>2711</v>
      </c>
      <c r="E85" s="12" t="s">
        <v>2851</v>
      </c>
      <c r="F85" s="61">
        <v>222.393143239268</v>
      </c>
      <c r="G85" s="185">
        <v>22.2592885227597</v>
      </c>
      <c r="H85" s="62">
        <v>3.9890065295620101</v>
      </c>
      <c r="I85" s="56">
        <v>3.9214263432410599</v>
      </c>
      <c r="J85" s="62">
        <v>58.444217306254501</v>
      </c>
      <c r="K85" s="62">
        <v>56.014397733706303</v>
      </c>
      <c r="L85" s="62">
        <v>85.186115181293204</v>
      </c>
      <c r="M85" s="62">
        <v>102.977762377134</v>
      </c>
      <c r="N85" s="62">
        <v>194.76317403426</v>
      </c>
      <c r="O85" s="62">
        <v>251.855299891231</v>
      </c>
      <c r="P85" s="62">
        <v>431.748149399211</v>
      </c>
      <c r="Q85" s="62">
        <v>609.047674453848</v>
      </c>
      <c r="R85" s="62">
        <v>734.40453169136003</v>
      </c>
      <c r="S85" s="62">
        <v>1163.11784115764</v>
      </c>
      <c r="T85" s="62">
        <v>1665.25566959773</v>
      </c>
      <c r="U85" s="62">
        <v>2772.9060691463501</v>
      </c>
      <c r="V85" s="62">
        <v>4581.1160760003904</v>
      </c>
      <c r="W85" s="62">
        <v>8470.3744741631908</v>
      </c>
      <c r="X85" s="62">
        <v>14241.924036078</v>
      </c>
      <c r="Y85" s="62">
        <v>26387.065788001601</v>
      </c>
    </row>
    <row r="86" spans="1:25" ht="16.2" customHeight="1" x14ac:dyDescent="0.3">
      <c r="A86" s="8" t="s">
        <v>99</v>
      </c>
      <c r="B86" s="8" t="s">
        <v>101</v>
      </c>
      <c r="C86" s="11" t="s">
        <v>2744</v>
      </c>
      <c r="D86" s="70" t="s">
        <v>2711</v>
      </c>
      <c r="E86" s="12" t="s">
        <v>2851</v>
      </c>
      <c r="F86" s="61">
        <v>321.43136690757001</v>
      </c>
      <c r="G86" s="185">
        <v>0</v>
      </c>
      <c r="H86" s="62">
        <v>7.9659031362711401</v>
      </c>
      <c r="I86" s="56">
        <v>7.8069295716197704</v>
      </c>
      <c r="J86" s="62">
        <v>41.612658969103002</v>
      </c>
      <c r="K86" s="62">
        <v>56.001296836186199</v>
      </c>
      <c r="L86" s="62">
        <v>59.871446812851197</v>
      </c>
      <c r="M86" s="62">
        <v>124.21831693441599</v>
      </c>
      <c r="N86" s="62">
        <v>190.74094636997901</v>
      </c>
      <c r="O86" s="62">
        <v>354.460045452553</v>
      </c>
      <c r="P86" s="62">
        <v>414.68855654551697</v>
      </c>
      <c r="Q86" s="62">
        <v>529.592789918368</v>
      </c>
      <c r="R86" s="62">
        <v>767.35287399537197</v>
      </c>
      <c r="S86" s="62">
        <v>1230.2446948458301</v>
      </c>
      <c r="T86" s="62">
        <v>1716.6050096506401</v>
      </c>
      <c r="U86" s="62">
        <v>3059.9902590490401</v>
      </c>
      <c r="V86" s="62">
        <v>5164.2624804815096</v>
      </c>
      <c r="W86" s="62">
        <v>8755.1356561519005</v>
      </c>
      <c r="X86" s="62">
        <v>15934.680772760001</v>
      </c>
      <c r="Y86" s="62">
        <v>31619.293707453799</v>
      </c>
    </row>
    <row r="87" spans="1:25" ht="16.2" customHeight="1" x14ac:dyDescent="0.3">
      <c r="A87" s="8" t="s">
        <v>100</v>
      </c>
      <c r="B87" s="8" t="s">
        <v>101</v>
      </c>
      <c r="C87" s="11" t="s">
        <v>2744</v>
      </c>
      <c r="D87" s="70" t="s">
        <v>2711</v>
      </c>
      <c r="E87" s="12" t="s">
        <v>2851</v>
      </c>
      <c r="F87" s="61">
        <v>302.05500003602901</v>
      </c>
      <c r="G87" s="190">
        <v>18.526913674221301</v>
      </c>
      <c r="H87" s="62">
        <v>8.8293025805831604</v>
      </c>
      <c r="I87" s="56">
        <v>4.3143235048127</v>
      </c>
      <c r="J87" s="62">
        <v>55.261958135362903</v>
      </c>
      <c r="K87" s="62">
        <v>54.376822149045097</v>
      </c>
      <c r="L87" s="62">
        <v>52.403519042280898</v>
      </c>
      <c r="M87" s="62">
        <v>113.24028725853</v>
      </c>
      <c r="N87" s="62">
        <v>130.95048408479499</v>
      </c>
      <c r="O87" s="62">
        <v>237.37174449930799</v>
      </c>
      <c r="P87" s="62">
        <v>365.24210131057401</v>
      </c>
      <c r="Q87" s="62">
        <v>540.05888780222404</v>
      </c>
      <c r="R87" s="62">
        <v>741.84838087097705</v>
      </c>
      <c r="S87" s="62">
        <v>1221.1051332468901</v>
      </c>
      <c r="T87" s="62">
        <v>1803.57152784853</v>
      </c>
      <c r="U87" s="62">
        <v>2715.1821152317998</v>
      </c>
      <c r="V87" s="62">
        <v>4916.6972106556404</v>
      </c>
      <c r="W87" s="62">
        <v>8008.9892684855004</v>
      </c>
      <c r="X87" s="62">
        <v>13301.645216901899</v>
      </c>
      <c r="Y87" s="62">
        <v>26109.153679916501</v>
      </c>
    </row>
    <row r="88" spans="1:25" ht="16.2" customHeight="1" x14ac:dyDescent="0.3">
      <c r="A88" s="8" t="s">
        <v>88</v>
      </c>
      <c r="B88" s="8" t="s">
        <v>101</v>
      </c>
      <c r="C88" s="11" t="s">
        <v>2744</v>
      </c>
      <c r="D88" s="70" t="s">
        <v>2711</v>
      </c>
      <c r="E88" s="12" t="s">
        <v>2851</v>
      </c>
      <c r="F88" s="61">
        <v>298.58396010626899</v>
      </c>
      <c r="G88" s="190">
        <v>22.3687362460002</v>
      </c>
      <c r="H88" s="62">
        <v>3.9920672958801799</v>
      </c>
      <c r="I88" s="56">
        <v>7.7798923655322003</v>
      </c>
      <c r="J88" s="62">
        <v>24.946075858996</v>
      </c>
      <c r="K88" s="62">
        <v>38.682621980941697</v>
      </c>
      <c r="L88" s="62">
        <v>88.479870861162894</v>
      </c>
      <c r="M88" s="62">
        <v>95.890467455394401</v>
      </c>
      <c r="N88" s="62">
        <v>144.41913306360499</v>
      </c>
      <c r="O88" s="62">
        <v>260.32218305888102</v>
      </c>
      <c r="P88" s="62">
        <v>344.60282598693601</v>
      </c>
      <c r="Q88" s="62">
        <v>476.08323190920902</v>
      </c>
      <c r="R88" s="62">
        <v>734.39991682208301</v>
      </c>
      <c r="S88" s="62">
        <v>956.29993998669795</v>
      </c>
      <c r="T88" s="62">
        <v>1464.15054514293</v>
      </c>
      <c r="U88" s="62">
        <v>2237.47702413774</v>
      </c>
      <c r="V88" s="62">
        <v>3970.6447877185701</v>
      </c>
      <c r="W88" s="62">
        <v>6247.4657121440996</v>
      </c>
      <c r="X88" s="62">
        <v>10264.287427152</v>
      </c>
      <c r="Y88" s="62">
        <v>21388.789151513101</v>
      </c>
    </row>
    <row r="89" spans="1:25" ht="16.2" customHeight="1" x14ac:dyDescent="0.3">
      <c r="A89" s="8" t="s">
        <v>89</v>
      </c>
      <c r="B89" s="8" t="s">
        <v>101</v>
      </c>
      <c r="C89" s="11" t="s">
        <v>2744</v>
      </c>
      <c r="D89" s="70" t="s">
        <v>2711</v>
      </c>
      <c r="E89" s="12" t="s">
        <v>2851</v>
      </c>
      <c r="F89" s="61">
        <v>335.32741745234802</v>
      </c>
      <c r="G89" s="185">
        <v>11.586652946365</v>
      </c>
      <c r="H89" s="62">
        <v>8.2598847609521897</v>
      </c>
      <c r="I89" s="56">
        <v>4.0125451029194901</v>
      </c>
      <c r="J89" s="62">
        <v>8.5887731824752205</v>
      </c>
      <c r="K89" s="62">
        <v>43.710774214517997</v>
      </c>
      <c r="L89" s="62">
        <v>71.9401561186436</v>
      </c>
      <c r="M89" s="62">
        <v>73.369259661902504</v>
      </c>
      <c r="N89" s="62">
        <v>152.474263885498</v>
      </c>
      <c r="O89" s="62">
        <v>264.77517565866998</v>
      </c>
      <c r="P89" s="62">
        <v>346.37560900735502</v>
      </c>
      <c r="Q89" s="62">
        <v>517.22307938634003</v>
      </c>
      <c r="R89" s="62">
        <v>591.67566209768097</v>
      </c>
      <c r="S89" s="62">
        <v>860.94088231977196</v>
      </c>
      <c r="T89" s="62">
        <v>1227.12005843409</v>
      </c>
      <c r="U89" s="62">
        <v>2187.2382395003201</v>
      </c>
      <c r="V89" s="62">
        <v>3463.6720595408301</v>
      </c>
      <c r="W89" s="62">
        <v>6006.4716210637198</v>
      </c>
      <c r="X89" s="62">
        <v>10506.7334790324</v>
      </c>
      <c r="Y89" s="62">
        <v>19036.747911360599</v>
      </c>
    </row>
    <row r="90" spans="1:25" ht="16.2" customHeight="1" x14ac:dyDescent="0.3">
      <c r="A90" s="8" t="s">
        <v>91</v>
      </c>
      <c r="B90" s="8" t="s">
        <v>101</v>
      </c>
      <c r="C90" s="11" t="s">
        <v>2744</v>
      </c>
      <c r="D90" s="70" t="s">
        <v>2711</v>
      </c>
      <c r="E90" s="12" t="s">
        <v>2851</v>
      </c>
      <c r="F90" s="61">
        <v>375.68858733787499</v>
      </c>
      <c r="G90" s="190">
        <v>5.6212578643470303</v>
      </c>
      <c r="H90" s="62">
        <v>12.0046080213894</v>
      </c>
      <c r="I90" s="56">
        <v>7.7521348435981601</v>
      </c>
      <c r="J90" s="62">
        <v>24.923865829250602</v>
      </c>
      <c r="K90" s="62">
        <v>56.541564216193599</v>
      </c>
      <c r="L90" s="62">
        <v>82.399594565020394</v>
      </c>
      <c r="M90" s="62">
        <v>89.340600717340394</v>
      </c>
      <c r="N90" s="62">
        <v>193.26503997207001</v>
      </c>
      <c r="O90" s="62">
        <v>198.87527271210899</v>
      </c>
      <c r="P90" s="62">
        <v>263.39598318563202</v>
      </c>
      <c r="Q90" s="62">
        <v>455.63830516196799</v>
      </c>
      <c r="R90" s="62">
        <v>578.20903782607502</v>
      </c>
      <c r="S90" s="62">
        <v>942.897576660852</v>
      </c>
      <c r="T90" s="62">
        <v>1518.08609833834</v>
      </c>
      <c r="U90" s="62">
        <v>2268.4826636388102</v>
      </c>
      <c r="V90" s="62">
        <v>3586.3723503815099</v>
      </c>
      <c r="W90" s="62">
        <v>6326.2400408233098</v>
      </c>
      <c r="X90" s="62">
        <v>9769.2712800807094</v>
      </c>
      <c r="Y90" s="62">
        <v>19437.890653936502</v>
      </c>
    </row>
    <row r="91" spans="1:25" ht="16.2" customHeight="1" x14ac:dyDescent="0.3">
      <c r="A91" s="8" t="s">
        <v>92</v>
      </c>
      <c r="B91" s="8" t="s">
        <v>101</v>
      </c>
      <c r="C91" s="11" t="s">
        <v>2744</v>
      </c>
      <c r="D91" s="70" t="s">
        <v>2711</v>
      </c>
      <c r="E91" s="12" t="s">
        <v>2851</v>
      </c>
      <c r="F91" s="61">
        <v>467.36799638664598</v>
      </c>
      <c r="G91" s="190">
        <v>17.470569679575501</v>
      </c>
      <c r="H91" s="62">
        <v>0</v>
      </c>
      <c r="I91" s="56">
        <v>15.9930160128685</v>
      </c>
      <c r="J91" s="62">
        <v>30.0339541568963</v>
      </c>
      <c r="K91" s="62">
        <v>58.567539265577203</v>
      </c>
      <c r="L91" s="62">
        <v>68.870792979155993</v>
      </c>
      <c r="M91" s="62">
        <v>101.666276940374</v>
      </c>
      <c r="N91" s="62">
        <v>155.55069402791301</v>
      </c>
      <c r="O91" s="62">
        <v>227.06204510689099</v>
      </c>
      <c r="P91" s="62">
        <v>312.448545593174</v>
      </c>
      <c r="Q91" s="62">
        <v>464.915461926322</v>
      </c>
      <c r="R91" s="62">
        <v>654.83071627238201</v>
      </c>
      <c r="S91" s="62">
        <v>877.98451144427202</v>
      </c>
      <c r="T91" s="62">
        <v>1506.7874710532201</v>
      </c>
      <c r="U91" s="62">
        <v>2240.5279222156601</v>
      </c>
      <c r="V91" s="62">
        <v>3613.3518981495199</v>
      </c>
      <c r="W91" s="62">
        <v>6368.93261853688</v>
      </c>
      <c r="X91" s="62">
        <v>10463.4350447415</v>
      </c>
      <c r="Y91" s="62">
        <v>19947.824425235802</v>
      </c>
    </row>
    <row r="92" spans="1:25" ht="16.2" customHeight="1" x14ac:dyDescent="0.3">
      <c r="A92" s="8" t="s">
        <v>93</v>
      </c>
      <c r="B92" s="8" t="s">
        <v>101</v>
      </c>
      <c r="C92" s="11" t="s">
        <v>2744</v>
      </c>
      <c r="D92" s="70" t="s">
        <v>2711</v>
      </c>
      <c r="E92" s="12" t="s">
        <v>2851</v>
      </c>
      <c r="F92" s="61">
        <v>376.07487973366699</v>
      </c>
      <c r="G92" s="190">
        <v>5.6436318120903897</v>
      </c>
      <c r="H92" s="62">
        <v>8.0246004053402906</v>
      </c>
      <c r="I92" s="56">
        <v>15.4596819874892</v>
      </c>
      <c r="J92" s="62">
        <v>49.795273276425497</v>
      </c>
      <c r="K92" s="62">
        <v>53.257897587948797</v>
      </c>
      <c r="L92" s="62">
        <v>76.285918728213602</v>
      </c>
      <c r="M92" s="62">
        <v>110.51188071555799</v>
      </c>
      <c r="N92" s="62">
        <v>189.70148775396001</v>
      </c>
      <c r="O92" s="62">
        <v>236.94865061007599</v>
      </c>
      <c r="P92" s="62">
        <v>278.93547208805097</v>
      </c>
      <c r="Q92" s="62">
        <v>465.58612952065198</v>
      </c>
      <c r="R92" s="62">
        <v>689.33222804233503</v>
      </c>
      <c r="S92" s="62">
        <v>880.69234382120396</v>
      </c>
      <c r="T92" s="62">
        <v>1455.7145923236601</v>
      </c>
      <c r="U92" s="62">
        <v>2162.62752078416</v>
      </c>
      <c r="V92" s="62">
        <v>3862.8800743782299</v>
      </c>
      <c r="W92" s="62">
        <v>6580.3156427631102</v>
      </c>
      <c r="X92" s="62">
        <v>11013.119083756899</v>
      </c>
      <c r="Y92" s="62">
        <v>21466.196929334699</v>
      </c>
    </row>
    <row r="93" spans="1:25" ht="16.2" customHeight="1" x14ac:dyDescent="0.3">
      <c r="A93" s="8" t="s">
        <v>94</v>
      </c>
      <c r="B93" s="8" t="s">
        <v>101</v>
      </c>
      <c r="C93" s="11" t="s">
        <v>2744</v>
      </c>
      <c r="D93" s="70" t="s">
        <v>2711</v>
      </c>
      <c r="E93" s="12" t="s">
        <v>2851</v>
      </c>
      <c r="F93" s="61">
        <v>373.30014985244497</v>
      </c>
      <c r="G93" s="190">
        <v>11.2900994481111</v>
      </c>
      <c r="H93" s="62">
        <v>4.0195862979689396</v>
      </c>
      <c r="I93" s="56">
        <v>3.8630390142012301</v>
      </c>
      <c r="J93" s="62">
        <v>29.024958213218198</v>
      </c>
      <c r="K93" s="62">
        <v>46.254066625930299</v>
      </c>
      <c r="L93" s="62">
        <v>70.036798458675904</v>
      </c>
      <c r="M93" s="62">
        <v>104.25678641789899</v>
      </c>
      <c r="N93" s="62">
        <v>117.736667798407</v>
      </c>
      <c r="O93" s="62">
        <v>225.842095695773</v>
      </c>
      <c r="P93" s="62">
        <v>328.89766864697799</v>
      </c>
      <c r="Q93" s="62">
        <v>460.320164815596</v>
      </c>
      <c r="R93" s="62">
        <v>601.37995949711797</v>
      </c>
      <c r="S93" s="62">
        <v>918.14057696588304</v>
      </c>
      <c r="T93" s="62">
        <v>1525.8674340058501</v>
      </c>
      <c r="U93" s="62">
        <v>2141.5107971024299</v>
      </c>
      <c r="V93" s="62">
        <v>3849.7828456222201</v>
      </c>
      <c r="W93" s="62">
        <v>6595.07003655682</v>
      </c>
      <c r="X93" s="62">
        <v>11404.2784564793</v>
      </c>
      <c r="Y93" s="62">
        <v>21015.083286282399</v>
      </c>
    </row>
    <row r="94" spans="1:25" ht="16.2" customHeight="1" x14ac:dyDescent="0.3">
      <c r="A94" s="8" t="s">
        <v>95</v>
      </c>
      <c r="B94" s="8" t="s">
        <v>101</v>
      </c>
      <c r="C94" s="11" t="s">
        <v>2744</v>
      </c>
      <c r="D94" s="70" t="s">
        <v>2711</v>
      </c>
      <c r="E94" s="12" t="s">
        <v>2851</v>
      </c>
      <c r="F94" s="61">
        <v>638.34792825012403</v>
      </c>
      <c r="G94" s="190">
        <v>17.503909983930701</v>
      </c>
      <c r="H94" s="62">
        <v>4.1608846844438796</v>
      </c>
      <c r="I94" s="56">
        <v>3.9899273001253999</v>
      </c>
      <c r="J94" s="62">
        <v>47.0960378508845</v>
      </c>
      <c r="K94" s="62">
        <v>58.945839605212399</v>
      </c>
      <c r="L94" s="62">
        <v>85.657859158839699</v>
      </c>
      <c r="M94" s="62">
        <v>101.286323478705</v>
      </c>
      <c r="N94" s="62">
        <v>158.82362924465301</v>
      </c>
      <c r="O94" s="62">
        <v>203.76596962459701</v>
      </c>
      <c r="P94" s="62">
        <v>380.92364606851203</v>
      </c>
      <c r="Q94" s="62">
        <v>507.792615410812</v>
      </c>
      <c r="R94" s="62">
        <v>697.26301395077201</v>
      </c>
      <c r="S94" s="62">
        <v>1027.65839810388</v>
      </c>
      <c r="T94" s="62">
        <v>1672.8243534354499</v>
      </c>
      <c r="U94" s="62">
        <v>2609.36141892145</v>
      </c>
      <c r="V94" s="62">
        <v>4140.9952015778999</v>
      </c>
      <c r="W94" s="62">
        <v>7221.2346593501197</v>
      </c>
      <c r="X94" s="62">
        <v>13061.5049240668</v>
      </c>
      <c r="Y94" s="62">
        <v>22134.3485689915</v>
      </c>
    </row>
    <row r="95" spans="1:25" ht="16.2" customHeight="1" x14ac:dyDescent="0.3">
      <c r="A95" s="8" t="s">
        <v>96</v>
      </c>
      <c r="B95" s="8" t="s">
        <v>101</v>
      </c>
      <c r="C95" s="11" t="s">
        <v>2744</v>
      </c>
      <c r="D95" s="70" t="s">
        <v>2711</v>
      </c>
      <c r="E95" s="12" t="s">
        <v>2851</v>
      </c>
      <c r="F95" s="61">
        <v>515.14125583934003</v>
      </c>
      <c r="G95" s="185">
        <v>5.64784189025836</v>
      </c>
      <c r="H95" s="62">
        <v>4.0340009966975598</v>
      </c>
      <c r="I95" s="56">
        <v>11.5780262565076</v>
      </c>
      <c r="J95" s="62">
        <v>16.560690110838099</v>
      </c>
      <c r="K95" s="62">
        <v>53.592202370450799</v>
      </c>
      <c r="L95" s="62">
        <v>54.284377054961801</v>
      </c>
      <c r="M95" s="62">
        <v>88.731614150811595</v>
      </c>
      <c r="N95" s="62">
        <v>170.038264433953</v>
      </c>
      <c r="O95" s="62">
        <v>196.76181081487999</v>
      </c>
      <c r="P95" s="62">
        <v>362.89010816541401</v>
      </c>
      <c r="Q95" s="62">
        <v>589.48427774203401</v>
      </c>
      <c r="R95" s="62">
        <v>671.89005165804303</v>
      </c>
      <c r="S95" s="62">
        <v>1132.17834881054</v>
      </c>
      <c r="T95" s="62">
        <v>1764.9953401868199</v>
      </c>
      <c r="U95" s="62">
        <v>2759.80830929172</v>
      </c>
      <c r="V95" s="62">
        <v>4369.1873634260201</v>
      </c>
      <c r="W95" s="62">
        <v>8200.9203116528806</v>
      </c>
      <c r="X95" s="62">
        <v>13095.3595457393</v>
      </c>
      <c r="Y95" s="62">
        <v>24018.2879724671</v>
      </c>
    </row>
    <row r="96" spans="1:25" ht="16.2" customHeight="1" x14ac:dyDescent="0.3">
      <c r="A96" s="8" t="s">
        <v>97</v>
      </c>
      <c r="B96" s="8" t="s">
        <v>101</v>
      </c>
      <c r="C96" s="11" t="s">
        <v>2744</v>
      </c>
      <c r="D96" s="70" t="s">
        <v>2711</v>
      </c>
      <c r="E96" s="12" t="s">
        <v>2851</v>
      </c>
      <c r="F96" s="61">
        <v>352.39494987797502</v>
      </c>
      <c r="G96" s="190">
        <v>23.350093214369601</v>
      </c>
      <c r="H96" s="62">
        <v>12.5274973748205</v>
      </c>
      <c r="I96" s="56">
        <v>7.9722214712266899</v>
      </c>
      <c r="J96" s="62">
        <v>29.9250640393001</v>
      </c>
      <c r="K96" s="62">
        <v>70.290113514170201</v>
      </c>
      <c r="L96" s="62">
        <v>72.701080318780399</v>
      </c>
      <c r="M96" s="62">
        <v>104.224722148899</v>
      </c>
      <c r="N96" s="62">
        <v>172.31437903187799</v>
      </c>
      <c r="O96" s="62">
        <v>257.23721577765502</v>
      </c>
      <c r="P96" s="62">
        <v>379.92440964673102</v>
      </c>
      <c r="Q96" s="62">
        <v>506.35339364793799</v>
      </c>
      <c r="R96" s="62">
        <v>703.43572508262002</v>
      </c>
      <c r="S96" s="62">
        <v>1124.34284544822</v>
      </c>
      <c r="T96" s="62">
        <v>1630.82547707238</v>
      </c>
      <c r="U96" s="62">
        <v>2546.29557717124</v>
      </c>
      <c r="V96" s="62">
        <v>4475.7015219057603</v>
      </c>
      <c r="W96" s="62">
        <v>7657.2539691334896</v>
      </c>
      <c r="X96" s="62">
        <v>12288.104496604399</v>
      </c>
      <c r="Y96" s="62">
        <v>24192.094771468299</v>
      </c>
    </row>
    <row r="97" spans="1:25" ht="16.2" customHeight="1" x14ac:dyDescent="0.3">
      <c r="A97" s="8" t="s">
        <v>98</v>
      </c>
      <c r="B97" s="8" t="s">
        <v>101</v>
      </c>
      <c r="C97" s="11" t="s">
        <v>2744</v>
      </c>
      <c r="D97" s="44" t="s">
        <v>2711</v>
      </c>
      <c r="E97" s="12" t="s">
        <v>2851</v>
      </c>
      <c r="F97" s="61">
        <v>266.02889077656698</v>
      </c>
      <c r="G97" s="185">
        <v>22.602547279848501</v>
      </c>
      <c r="H97" s="62">
        <v>4.0485194530476898</v>
      </c>
      <c r="I97" s="56">
        <v>11.566956677882599</v>
      </c>
      <c r="J97" s="62">
        <v>24.803647602974898</v>
      </c>
      <c r="K97" s="62">
        <v>43.052947646882899</v>
      </c>
      <c r="L97" s="62">
        <v>80.074146227580897</v>
      </c>
      <c r="M97" s="62">
        <v>112.96375677549101</v>
      </c>
      <c r="N97" s="62">
        <v>156.93457937802401</v>
      </c>
      <c r="O97" s="62">
        <v>248.397391414509</v>
      </c>
      <c r="P97" s="62">
        <v>358.33165885223201</v>
      </c>
      <c r="Q97" s="62">
        <v>521.34543621914202</v>
      </c>
      <c r="R97" s="62">
        <v>745.35658649495304</v>
      </c>
      <c r="S97" s="62">
        <v>1102.2466885966501</v>
      </c>
      <c r="T97" s="62">
        <v>1624.7071030731099</v>
      </c>
      <c r="U97" s="62">
        <v>2708.44351016164</v>
      </c>
      <c r="V97" s="62">
        <v>4348.2169296951097</v>
      </c>
      <c r="W97" s="62">
        <v>8094.8242161053604</v>
      </c>
      <c r="X97" s="62">
        <v>13282.8361758097</v>
      </c>
      <c r="Y97" s="62">
        <v>25997.653034000799</v>
      </c>
    </row>
    <row r="98" spans="1:25" ht="16.2" customHeight="1" x14ac:dyDescent="0.3">
      <c r="A98" s="8" t="s">
        <v>99</v>
      </c>
      <c r="B98" s="8" t="s">
        <v>102</v>
      </c>
      <c r="C98" s="11" t="s">
        <v>2744</v>
      </c>
      <c r="D98" s="70" t="s">
        <v>2711</v>
      </c>
      <c r="E98" s="12" t="s">
        <v>2851</v>
      </c>
      <c r="F98" s="61">
        <v>264.13505792046197</v>
      </c>
      <c r="G98" s="190">
        <v>5.6520582544460796</v>
      </c>
      <c r="H98" s="62">
        <v>8.11187561526061</v>
      </c>
      <c r="I98" s="56">
        <v>11.5613392621846</v>
      </c>
      <c r="J98" s="62">
        <v>33.046253949919503</v>
      </c>
      <c r="K98" s="62">
        <v>50.335348549126898</v>
      </c>
      <c r="L98" s="62">
        <v>93.030620803606595</v>
      </c>
      <c r="M98" s="62">
        <v>79.292537188462603</v>
      </c>
      <c r="N98" s="62">
        <v>150.38404106549399</v>
      </c>
      <c r="O98" s="62">
        <v>268.80363309119099</v>
      </c>
      <c r="P98" s="62">
        <v>416.57724019240999</v>
      </c>
      <c r="Q98" s="62">
        <v>491.698255820116</v>
      </c>
      <c r="R98" s="62">
        <v>710.199113239349</v>
      </c>
      <c r="S98" s="62">
        <v>1019.57302618933</v>
      </c>
      <c r="T98" s="62">
        <v>1579.6603830925901</v>
      </c>
      <c r="U98" s="62">
        <v>2659.8250897624398</v>
      </c>
      <c r="V98" s="62">
        <v>4282.6033230276798</v>
      </c>
      <c r="W98" s="62">
        <v>7159.1780892715697</v>
      </c>
      <c r="X98" s="62">
        <v>12434.3688394613</v>
      </c>
      <c r="Y98" s="62">
        <v>25876.7101955609</v>
      </c>
    </row>
    <row r="99" spans="1:25" ht="16.2" customHeight="1" x14ac:dyDescent="0.3">
      <c r="A99" s="95" t="s">
        <v>100</v>
      </c>
      <c r="B99" s="95" t="s">
        <v>102</v>
      </c>
      <c r="C99" s="96" t="s">
        <v>2744</v>
      </c>
      <c r="D99" s="106" t="s">
        <v>2711</v>
      </c>
      <c r="E99" s="12" t="s">
        <v>2851</v>
      </c>
      <c r="F99" s="61">
        <v>316.90976760029702</v>
      </c>
      <c r="G99" s="190">
        <v>6.2591088415151503</v>
      </c>
      <c r="H99" s="62">
        <v>0</v>
      </c>
      <c r="I99" s="56">
        <v>17.058988815540499</v>
      </c>
      <c r="J99" s="62">
        <v>13.7102939270905</v>
      </c>
      <c r="K99" s="62">
        <v>47.862519859622601</v>
      </c>
      <c r="L99" s="62">
        <v>42.682102824603597</v>
      </c>
      <c r="M99" s="62">
        <v>94.443824940528202</v>
      </c>
      <c r="N99" s="62">
        <v>115.81537877207199</v>
      </c>
      <c r="O99" s="62">
        <v>204.42897161679301</v>
      </c>
      <c r="P99" s="62">
        <v>308.50277667728898</v>
      </c>
      <c r="Q99" s="62">
        <v>443.65386871196603</v>
      </c>
      <c r="R99" s="62">
        <v>666.12303217508099</v>
      </c>
      <c r="S99" s="62">
        <v>1016.34016599838</v>
      </c>
      <c r="T99" s="62">
        <v>1665.79271943649</v>
      </c>
      <c r="U99" s="62">
        <v>2392.15658127601</v>
      </c>
      <c r="V99" s="62">
        <v>4033.11674024688</v>
      </c>
      <c r="W99" s="62">
        <v>6876.0379074862703</v>
      </c>
      <c r="X99" s="62">
        <v>12023.231782053401</v>
      </c>
      <c r="Y99" s="62">
        <v>21673.199783529599</v>
      </c>
    </row>
    <row r="100" spans="1:25" ht="16.2" customHeight="1" x14ac:dyDescent="0.3">
      <c r="A100" s="8" t="s">
        <v>88</v>
      </c>
      <c r="B100" s="8" t="s">
        <v>102</v>
      </c>
      <c r="C100" s="11" t="s">
        <v>2744</v>
      </c>
      <c r="D100" s="70" t="s">
        <v>2711</v>
      </c>
      <c r="E100" s="12" t="s">
        <v>2851</v>
      </c>
      <c r="F100" s="61">
        <v>544.89961829329798</v>
      </c>
      <c r="G100" s="185">
        <v>5.6547655419137302</v>
      </c>
      <c r="H100" s="62">
        <v>8.1402639660703304</v>
      </c>
      <c r="I100" s="56">
        <v>3.8502210372087502</v>
      </c>
      <c r="J100" s="62">
        <v>41.247817807380997</v>
      </c>
      <c r="K100" s="62">
        <v>36.100060123312197</v>
      </c>
      <c r="L100" s="62">
        <v>77.219665855102505</v>
      </c>
      <c r="M100" s="62">
        <v>82.170061461376207</v>
      </c>
      <c r="N100" s="62">
        <v>150.36197333532101</v>
      </c>
      <c r="O100" s="62">
        <v>267.69707272347699</v>
      </c>
      <c r="P100" s="62">
        <v>336.97288807815403</v>
      </c>
      <c r="Q100" s="62">
        <v>453.474372828985</v>
      </c>
      <c r="R100" s="62">
        <v>616.381364905694</v>
      </c>
      <c r="S100" s="62">
        <v>945.307264773631</v>
      </c>
      <c r="T100" s="62">
        <v>1497.95873034192</v>
      </c>
      <c r="U100" s="62">
        <v>2381.06355251888</v>
      </c>
      <c r="V100" s="62">
        <v>4314.0521612357998</v>
      </c>
      <c r="W100" s="62">
        <v>7016.5539921261297</v>
      </c>
      <c r="X100" s="62">
        <v>12759.4650696761</v>
      </c>
      <c r="Y100" s="62">
        <v>26331.810015200401</v>
      </c>
    </row>
    <row r="101" spans="1:25" ht="16.2" customHeight="1" x14ac:dyDescent="0.3">
      <c r="A101" s="10" t="s">
        <v>89</v>
      </c>
      <c r="B101" s="10" t="s">
        <v>102</v>
      </c>
      <c r="C101" s="11" t="s">
        <v>2744</v>
      </c>
      <c r="D101" s="44" t="s">
        <v>2711</v>
      </c>
      <c r="E101" s="12" t="s">
        <v>2851</v>
      </c>
      <c r="F101" s="60">
        <v>316.10435253659199</v>
      </c>
      <c r="G101" s="192">
        <v>11.689362455547201</v>
      </c>
      <c r="H101" s="59">
        <v>0</v>
      </c>
      <c r="I101" s="56">
        <v>11.9300835227632</v>
      </c>
      <c r="J101" s="59">
        <v>42.591288860994503</v>
      </c>
      <c r="K101" s="62">
        <v>52.332987994254502</v>
      </c>
      <c r="L101" s="62">
        <v>76.584647943459501</v>
      </c>
      <c r="M101" s="62">
        <v>91.101756313067995</v>
      </c>
      <c r="N101" s="62">
        <v>145.23011328548401</v>
      </c>
      <c r="O101" s="62">
        <v>193.58824557973301</v>
      </c>
      <c r="P101" s="62">
        <v>334.55042976389598</v>
      </c>
      <c r="Q101" s="62">
        <v>434.485172138417</v>
      </c>
      <c r="R101" s="62">
        <v>688.54096368702903</v>
      </c>
      <c r="S101" s="62">
        <v>905.45150370534998</v>
      </c>
      <c r="T101" s="62">
        <v>1404.17043634828</v>
      </c>
      <c r="U101" s="62">
        <v>2460.1834853986102</v>
      </c>
      <c r="V101" s="62">
        <v>4098.8426015406603</v>
      </c>
      <c r="W101" s="62">
        <v>6970.8763129305999</v>
      </c>
      <c r="X101" s="62">
        <v>12188.4625954573</v>
      </c>
      <c r="Y101" s="62">
        <v>23782.880907673902</v>
      </c>
    </row>
    <row r="102" spans="1:25" ht="16.2" customHeight="1" x14ac:dyDescent="0.3">
      <c r="A102" s="8" t="s">
        <v>91</v>
      </c>
      <c r="B102" s="8" t="s">
        <v>102</v>
      </c>
      <c r="C102" s="11" t="s">
        <v>2744</v>
      </c>
      <c r="D102" s="70" t="s">
        <v>2711</v>
      </c>
      <c r="E102" s="12" t="s">
        <v>2851</v>
      </c>
      <c r="F102" s="61">
        <v>327.156432554285</v>
      </c>
      <c r="G102" s="190">
        <v>22.6302693203552</v>
      </c>
      <c r="H102" s="62">
        <v>0</v>
      </c>
      <c r="I102" s="56">
        <v>3.8465485897562499</v>
      </c>
      <c r="J102" s="62">
        <v>16.474386911441201</v>
      </c>
      <c r="K102" s="62">
        <v>54.378769844699903</v>
      </c>
      <c r="L102" s="62">
        <v>41.956234452976403</v>
      </c>
      <c r="M102" s="62">
        <v>78.956021345668105</v>
      </c>
      <c r="N102" s="62">
        <v>156.87564976179101</v>
      </c>
      <c r="O102" s="62">
        <v>256.17698676376102</v>
      </c>
      <c r="P102" s="62">
        <v>346.59105076249199</v>
      </c>
      <c r="Q102" s="62">
        <v>467.31080744488099</v>
      </c>
      <c r="R102" s="62">
        <v>669.31834276599398</v>
      </c>
      <c r="S102" s="62">
        <v>906.69441926301397</v>
      </c>
      <c r="T102" s="62">
        <v>1465.7948847999801</v>
      </c>
      <c r="U102" s="62">
        <v>2347.2009429325899</v>
      </c>
      <c r="V102" s="62">
        <v>3484.71774681736</v>
      </c>
      <c r="W102" s="62">
        <v>6167.16943489185</v>
      </c>
      <c r="X102" s="62">
        <v>11156.618652782099</v>
      </c>
      <c r="Y102" s="62">
        <v>21087.890703393099</v>
      </c>
    </row>
    <row r="103" spans="1:25" ht="16.2" customHeight="1" x14ac:dyDescent="0.3">
      <c r="A103" s="8" t="s">
        <v>92</v>
      </c>
      <c r="B103" s="8" t="s">
        <v>102</v>
      </c>
      <c r="C103" s="11" t="s">
        <v>2744</v>
      </c>
      <c r="D103" s="70" t="s">
        <v>2711</v>
      </c>
      <c r="E103" s="12" t="s">
        <v>2851</v>
      </c>
      <c r="F103" s="61">
        <v>383.78309377497601</v>
      </c>
      <c r="G103" s="185">
        <v>11.695155640048601</v>
      </c>
      <c r="H103" s="191">
        <v>0</v>
      </c>
      <c r="I103" s="56">
        <v>3.97290320472012</v>
      </c>
      <c r="J103" s="191">
        <v>17.010988351511099</v>
      </c>
      <c r="K103" s="62">
        <v>86.3394599290569</v>
      </c>
      <c r="L103" s="62">
        <v>56.7807737528506</v>
      </c>
      <c r="M103" s="62">
        <v>78.366746302221898</v>
      </c>
      <c r="N103" s="62">
        <v>111.43876246188699</v>
      </c>
      <c r="O103" s="62">
        <v>249.886391221834</v>
      </c>
      <c r="P103" s="62">
        <v>295.75762654390502</v>
      </c>
      <c r="Q103" s="62">
        <v>423.23316513929802</v>
      </c>
      <c r="R103" s="62">
        <v>646.17657356093196</v>
      </c>
      <c r="S103" s="62">
        <v>849.351058886136</v>
      </c>
      <c r="T103" s="62">
        <v>1601.43398680515</v>
      </c>
      <c r="U103" s="62">
        <v>2220.07296971183</v>
      </c>
      <c r="V103" s="62">
        <v>3777.8675956123402</v>
      </c>
      <c r="W103" s="62">
        <v>6497.7017977346004</v>
      </c>
      <c r="X103" s="62">
        <v>11149.004955058899</v>
      </c>
      <c r="Y103" s="62">
        <v>21492.153482677</v>
      </c>
    </row>
    <row r="104" spans="1:25" ht="16.2" customHeight="1" x14ac:dyDescent="0.3">
      <c r="A104" s="8" t="s">
        <v>93</v>
      </c>
      <c r="B104" s="8" t="s">
        <v>102</v>
      </c>
      <c r="C104" s="11" t="s">
        <v>2744</v>
      </c>
      <c r="D104" s="70" t="s">
        <v>2711</v>
      </c>
      <c r="E104" s="12" t="s">
        <v>2851</v>
      </c>
      <c r="F104" s="61">
        <v>300.79191241810702</v>
      </c>
      <c r="G104" s="190">
        <v>33.968380439048097</v>
      </c>
      <c r="H104" s="62">
        <v>0</v>
      </c>
      <c r="I104" s="56">
        <v>19.221854726266301</v>
      </c>
      <c r="J104" s="62">
        <v>24.655729026649102</v>
      </c>
      <c r="K104" s="62">
        <v>36.405302158984</v>
      </c>
      <c r="L104" s="62">
        <v>58.256980839354398</v>
      </c>
      <c r="M104" s="62">
        <v>84.891108307237403</v>
      </c>
      <c r="N104" s="62">
        <v>137.14708186185999</v>
      </c>
      <c r="O104" s="62">
        <v>196.490058546569</v>
      </c>
      <c r="P104" s="62">
        <v>316.07335843897403</v>
      </c>
      <c r="Q104" s="62">
        <v>373.39378776660601</v>
      </c>
      <c r="R104" s="62">
        <v>607.88631637394599</v>
      </c>
      <c r="S104" s="62">
        <v>839.63024958093195</v>
      </c>
      <c r="T104" s="62">
        <v>1411.2516793370601</v>
      </c>
      <c r="U104" s="62">
        <v>2250.7593902231802</v>
      </c>
      <c r="V104" s="62">
        <v>4030.59828721235</v>
      </c>
      <c r="W104" s="62">
        <v>6561.3130212953602</v>
      </c>
      <c r="X104" s="62">
        <v>11399.937548682499</v>
      </c>
      <c r="Y104" s="62">
        <v>21174.004964587701</v>
      </c>
    </row>
    <row r="105" spans="1:25" ht="16.2" customHeight="1" x14ac:dyDescent="0.3">
      <c r="A105" s="8" t="s">
        <v>94</v>
      </c>
      <c r="B105" s="8" t="s">
        <v>102</v>
      </c>
      <c r="C105" s="11" t="s">
        <v>2744</v>
      </c>
      <c r="D105" s="70" t="s">
        <v>2711</v>
      </c>
      <c r="E105" s="12" t="s">
        <v>2851</v>
      </c>
      <c r="F105" s="61">
        <v>231.42088113085799</v>
      </c>
      <c r="G105" s="190">
        <v>5.6648112865141398</v>
      </c>
      <c r="H105" s="62">
        <v>4.1054565677940902</v>
      </c>
      <c r="I105" s="56">
        <v>7.6907850352126896</v>
      </c>
      <c r="J105" s="62">
        <v>32.800811148733402</v>
      </c>
      <c r="K105" s="62">
        <v>62.019518273342698</v>
      </c>
      <c r="L105" s="62">
        <v>25.919027643451301</v>
      </c>
      <c r="M105" s="62">
        <v>81.853035571208807</v>
      </c>
      <c r="N105" s="62">
        <v>179.334711478082</v>
      </c>
      <c r="O105" s="62">
        <v>216.70269898092701</v>
      </c>
      <c r="P105" s="62">
        <v>262.08923539158798</v>
      </c>
      <c r="Q105" s="62">
        <v>448.51844987215702</v>
      </c>
      <c r="R105" s="62">
        <v>611.10711124274599</v>
      </c>
      <c r="S105" s="62">
        <v>936.92096343492199</v>
      </c>
      <c r="T105" s="62">
        <v>1502.3420566828099</v>
      </c>
      <c r="U105" s="62">
        <v>2333.8516029540101</v>
      </c>
      <c r="V105" s="62">
        <v>3705.86497494481</v>
      </c>
      <c r="W105" s="62">
        <v>6121.1017269039803</v>
      </c>
      <c r="X105" s="62">
        <v>10493.801928569301</v>
      </c>
      <c r="Y105" s="62">
        <v>20407.010223409099</v>
      </c>
    </row>
    <row r="106" spans="1:25" ht="16.2" customHeight="1" x14ac:dyDescent="0.3">
      <c r="A106" s="8" t="s">
        <v>95</v>
      </c>
      <c r="B106" s="8" t="s">
        <v>102</v>
      </c>
      <c r="C106" s="11" t="s">
        <v>2744</v>
      </c>
      <c r="D106" s="70" t="s">
        <v>2711</v>
      </c>
      <c r="E106" s="12" t="s">
        <v>2851</v>
      </c>
      <c r="F106" s="61">
        <v>287.01289538328803</v>
      </c>
      <c r="G106" s="185">
        <v>17.5711707924659</v>
      </c>
      <c r="H106" s="62">
        <v>0</v>
      </c>
      <c r="I106" s="56">
        <v>11.9237831245671</v>
      </c>
      <c r="J106" s="62">
        <v>25.365749933517801</v>
      </c>
      <c r="K106" s="62">
        <v>33.997702642512301</v>
      </c>
      <c r="L106" s="62">
        <v>46.917652246769102</v>
      </c>
      <c r="M106" s="62">
        <v>59.515898081188503</v>
      </c>
      <c r="N106" s="62">
        <v>104.30126551814899</v>
      </c>
      <c r="O106" s="62">
        <v>187.98814004544801</v>
      </c>
      <c r="P106" s="62">
        <v>293.950363449213</v>
      </c>
      <c r="Q106" s="62">
        <v>451.72231326177302</v>
      </c>
      <c r="R106" s="62">
        <v>583.16469645789903</v>
      </c>
      <c r="S106" s="62">
        <v>1002.64127126651</v>
      </c>
      <c r="T106" s="62">
        <v>1464.2196141273</v>
      </c>
      <c r="U106" s="62">
        <v>2423.1243620744099</v>
      </c>
      <c r="V106" s="62">
        <v>3631.74290927127</v>
      </c>
      <c r="W106" s="62">
        <v>6622.9098995209097</v>
      </c>
      <c r="X106" s="62">
        <v>12120.3346668426</v>
      </c>
      <c r="Y106" s="62">
        <v>21477.959866860601</v>
      </c>
    </row>
    <row r="107" spans="1:25" ht="16.2" customHeight="1" x14ac:dyDescent="0.3">
      <c r="A107" s="8" t="s">
        <v>96</v>
      </c>
      <c r="B107" s="8" t="s">
        <v>102</v>
      </c>
      <c r="C107" s="11" t="s">
        <v>2744</v>
      </c>
      <c r="D107" s="70" t="s">
        <v>2711</v>
      </c>
      <c r="E107" s="12" t="s">
        <v>2851</v>
      </c>
      <c r="F107" s="61">
        <v>324.10634212068697</v>
      </c>
      <c r="G107" s="190">
        <v>5.6715422739145103</v>
      </c>
      <c r="H107" s="62">
        <v>12.3538402455255</v>
      </c>
      <c r="I107" s="56">
        <v>19.237021472398201</v>
      </c>
      <c r="J107" s="62">
        <v>16.3285743926434</v>
      </c>
      <c r="K107" s="62">
        <v>40.297485030432597</v>
      </c>
      <c r="L107" s="62">
        <v>58.437884314441497</v>
      </c>
      <c r="M107" s="62">
        <v>60.622774079112098</v>
      </c>
      <c r="N107" s="62">
        <v>178.82010584701101</v>
      </c>
      <c r="O107" s="62">
        <v>195.23201900616701</v>
      </c>
      <c r="P107" s="62">
        <v>321.56809432823297</v>
      </c>
      <c r="Q107" s="62">
        <v>475.48722136704703</v>
      </c>
      <c r="R107" s="62">
        <v>629.31125051526601</v>
      </c>
      <c r="S107" s="62">
        <v>1016.2049327456</v>
      </c>
      <c r="T107" s="62">
        <v>1567.5702258200899</v>
      </c>
      <c r="U107" s="62">
        <v>2411.3698397284002</v>
      </c>
      <c r="V107" s="62">
        <v>4135.8873739331402</v>
      </c>
      <c r="W107" s="62">
        <v>7211.7657377923597</v>
      </c>
      <c r="X107" s="62">
        <v>12532.685870024799</v>
      </c>
      <c r="Y107" s="62">
        <v>23492.773195769802</v>
      </c>
    </row>
    <row r="108" spans="1:25" ht="16.2" customHeight="1" x14ac:dyDescent="0.3">
      <c r="A108" s="8" t="s">
        <v>97</v>
      </c>
      <c r="B108" s="8" t="s">
        <v>102</v>
      </c>
      <c r="C108" s="11" t="s">
        <v>2744</v>
      </c>
      <c r="D108" s="70" t="s">
        <v>2711</v>
      </c>
      <c r="E108" s="12" t="s">
        <v>2851</v>
      </c>
      <c r="F108" s="61">
        <v>311.04304504931702</v>
      </c>
      <c r="G108" s="185">
        <v>23.456081662834698</v>
      </c>
      <c r="H108" s="62">
        <v>4.2615879605989697</v>
      </c>
      <c r="I108" s="56">
        <v>7.9533485616750497</v>
      </c>
      <c r="J108" s="62">
        <v>12.627445377424699</v>
      </c>
      <c r="K108" s="62">
        <v>72.072593971576595</v>
      </c>
      <c r="L108" s="62">
        <v>60.4470216621527</v>
      </c>
      <c r="M108" s="62">
        <v>78.298634458180004</v>
      </c>
      <c r="N108" s="62">
        <v>161.03596196085201</v>
      </c>
      <c r="O108" s="62">
        <v>250.766319933262</v>
      </c>
      <c r="P108" s="62">
        <v>355.61823539398398</v>
      </c>
      <c r="Q108" s="62">
        <v>492.47441314385401</v>
      </c>
      <c r="R108" s="62">
        <v>766.10524590651005</v>
      </c>
      <c r="S108" s="62">
        <v>972.92756586167002</v>
      </c>
      <c r="T108" s="62">
        <v>1666.88472535145</v>
      </c>
      <c r="U108" s="62">
        <v>2463.8167501038602</v>
      </c>
      <c r="V108" s="62">
        <v>4092.0114754774099</v>
      </c>
      <c r="W108" s="62">
        <v>7223.2986950740697</v>
      </c>
      <c r="X108" s="62">
        <v>12416.826570413699</v>
      </c>
      <c r="Y108" s="62">
        <v>24059.650864073101</v>
      </c>
    </row>
    <row r="109" spans="1:25" ht="16.2" customHeight="1" x14ac:dyDescent="0.3">
      <c r="A109" s="95" t="s">
        <v>98</v>
      </c>
      <c r="B109" s="95" t="s">
        <v>102</v>
      </c>
      <c r="C109" s="96" t="s">
        <v>2744</v>
      </c>
      <c r="D109" s="70" t="s">
        <v>2711</v>
      </c>
      <c r="E109" s="12" t="s">
        <v>2851</v>
      </c>
      <c r="F109" s="186">
        <v>393.70000720883002</v>
      </c>
      <c r="G109" s="187">
        <v>17.034867828004501</v>
      </c>
      <c r="H109" s="188">
        <v>4.1305131598095004</v>
      </c>
      <c r="I109" s="189">
        <v>0</v>
      </c>
      <c r="J109" s="188">
        <v>12.193027264112899</v>
      </c>
      <c r="K109" s="188">
        <v>33.108621346713001</v>
      </c>
      <c r="L109" s="188">
        <v>45.545462581634197</v>
      </c>
      <c r="M109" s="188">
        <v>72.736407229151595</v>
      </c>
      <c r="N109" s="188">
        <v>97.259151880382404</v>
      </c>
      <c r="O109" s="188">
        <v>218.28123867828</v>
      </c>
      <c r="P109" s="188">
        <v>326.48283511481299</v>
      </c>
      <c r="Q109" s="188">
        <v>487.09840512044201</v>
      </c>
      <c r="R109" s="188">
        <v>732.90748030322004</v>
      </c>
      <c r="S109" s="188">
        <v>1113.9225855684899</v>
      </c>
      <c r="T109" s="188">
        <v>1710.55252374049</v>
      </c>
      <c r="U109" s="188">
        <v>2753.0614095925898</v>
      </c>
      <c r="V109" s="188">
        <v>4456.2360213946604</v>
      </c>
      <c r="W109" s="188">
        <v>8423.33725512815</v>
      </c>
      <c r="X109" s="188">
        <v>15233.0143696663</v>
      </c>
      <c r="Y109" s="188">
        <v>30958.842402628299</v>
      </c>
    </row>
    <row r="110" spans="1:25" ht="16.2" customHeight="1" x14ac:dyDescent="0.3">
      <c r="A110" s="155" t="s">
        <v>110</v>
      </c>
      <c r="B110" s="155" t="s">
        <v>110</v>
      </c>
      <c r="C110" s="156" t="s">
        <v>2744</v>
      </c>
      <c r="D110" s="195" t="s">
        <v>2711</v>
      </c>
      <c r="E110" s="12" t="s">
        <v>2851</v>
      </c>
      <c r="F110" s="197">
        <v>343.79984351803301</v>
      </c>
      <c r="G110" s="198">
        <v>13.5748750286036</v>
      </c>
      <c r="H110" s="199">
        <v>5.1830750477212604</v>
      </c>
      <c r="I110" s="200">
        <v>9.1879736159758902</v>
      </c>
      <c r="J110" s="199">
        <v>30.1238476753655</v>
      </c>
      <c r="K110" s="199">
        <v>53.896587349632597</v>
      </c>
      <c r="L110" s="199">
        <v>68.208381145944202</v>
      </c>
      <c r="M110" s="199">
        <v>96.285917278050604</v>
      </c>
      <c r="N110" s="199">
        <v>156.73581644367999</v>
      </c>
      <c r="O110" s="199">
        <v>237.99053535017501</v>
      </c>
      <c r="P110" s="199">
        <v>345.39721426859899</v>
      </c>
      <c r="Q110" s="199">
        <v>479.39741316663498</v>
      </c>
      <c r="R110" s="199">
        <v>660.99820286325496</v>
      </c>
      <c r="S110" s="199">
        <v>995.61634021185</v>
      </c>
      <c r="T110" s="199">
        <v>1563.5216889129099</v>
      </c>
      <c r="U110" s="199">
        <v>2445.6922682212398</v>
      </c>
      <c r="V110" s="199">
        <v>4141.1049562648795</v>
      </c>
      <c r="W110" s="199">
        <v>7154.88184317783</v>
      </c>
      <c r="X110" s="199">
        <v>12268.476379453699</v>
      </c>
      <c r="Y110" s="199">
        <v>23679.421827704999</v>
      </c>
    </row>
    <row r="111" spans="1:25" ht="16.2" customHeight="1" x14ac:dyDescent="0.3">
      <c r="A111" s="95" t="s">
        <v>88</v>
      </c>
      <c r="B111" s="95" t="s">
        <v>90</v>
      </c>
      <c r="C111" s="96" t="s">
        <v>2746</v>
      </c>
      <c r="D111" s="106" t="s">
        <v>2712</v>
      </c>
      <c r="E111" s="12" t="s">
        <v>2851</v>
      </c>
      <c r="F111" s="186">
        <v>0</v>
      </c>
      <c r="G111" s="187">
        <v>0</v>
      </c>
      <c r="H111" s="188">
        <v>0</v>
      </c>
      <c r="I111" s="189">
        <v>0</v>
      </c>
      <c r="J111" s="188">
        <v>0</v>
      </c>
      <c r="K111" s="188">
        <v>0</v>
      </c>
      <c r="L111" s="188">
        <v>0</v>
      </c>
      <c r="M111" s="188">
        <v>6.2811148365334102</v>
      </c>
      <c r="N111" s="188">
        <v>6.5193775195791002</v>
      </c>
      <c r="O111" s="188">
        <v>0</v>
      </c>
      <c r="P111" s="188">
        <v>6.4758855331608096</v>
      </c>
      <c r="Q111" s="188">
        <v>11.5330951988579</v>
      </c>
      <c r="R111" s="188">
        <v>17.2828366852596</v>
      </c>
      <c r="S111" s="188">
        <v>32.668344942366801</v>
      </c>
      <c r="T111" s="188">
        <v>22.757589285782998</v>
      </c>
      <c r="U111" s="188">
        <v>166.47291096554</v>
      </c>
      <c r="V111" s="188">
        <v>184.59109244458901</v>
      </c>
      <c r="W111" s="188">
        <v>398.25828617421797</v>
      </c>
      <c r="X111" s="188">
        <v>542.59015164134905</v>
      </c>
      <c r="Y111" s="188">
        <v>744.38056234705004</v>
      </c>
    </row>
    <row r="112" spans="1:25" ht="16.2" customHeight="1" x14ac:dyDescent="0.3">
      <c r="A112" s="8" t="s">
        <v>89</v>
      </c>
      <c r="B112" s="8" t="s">
        <v>90</v>
      </c>
      <c r="C112" s="11" t="s">
        <v>2746</v>
      </c>
      <c r="D112" s="70" t="s">
        <v>2712</v>
      </c>
      <c r="E112" s="12" t="s">
        <v>2851</v>
      </c>
      <c r="F112" s="61">
        <v>0</v>
      </c>
      <c r="G112" s="190">
        <v>0</v>
      </c>
      <c r="H112" s="62">
        <v>0</v>
      </c>
      <c r="I112" s="56">
        <v>0</v>
      </c>
      <c r="J112" s="62">
        <v>0</v>
      </c>
      <c r="K112" s="62">
        <v>0</v>
      </c>
      <c r="L112" s="62">
        <v>6.4653814961685097</v>
      </c>
      <c r="M112" s="62">
        <v>6.4859486799528598</v>
      </c>
      <c r="N112" s="62">
        <v>13.463088172282699</v>
      </c>
      <c r="O112" s="62">
        <v>37.119063244259998</v>
      </c>
      <c r="P112" s="62">
        <v>40.260870338814499</v>
      </c>
      <c r="Q112" s="62">
        <v>53.701818523912202</v>
      </c>
      <c r="R112" s="62">
        <v>142.66329742894899</v>
      </c>
      <c r="S112" s="62">
        <v>188.69613760442601</v>
      </c>
      <c r="T112" s="62">
        <v>368.241663096509</v>
      </c>
      <c r="U112" s="62">
        <v>694.97795469911705</v>
      </c>
      <c r="V112" s="62">
        <v>1636.9966929572799</v>
      </c>
      <c r="W112" s="62">
        <v>3380.2306228100801</v>
      </c>
      <c r="X112" s="62">
        <v>6840.7594994688197</v>
      </c>
      <c r="Y112" s="62">
        <v>14053.899219872999</v>
      </c>
    </row>
    <row r="113" spans="1:25" ht="16.2" customHeight="1" x14ac:dyDescent="0.3">
      <c r="A113" s="8" t="s">
        <v>91</v>
      </c>
      <c r="B113" s="8" t="s">
        <v>90</v>
      </c>
      <c r="C113" s="11" t="s">
        <v>2746</v>
      </c>
      <c r="D113" s="70" t="s">
        <v>2712</v>
      </c>
      <c r="E113" s="12" t="s">
        <v>2851</v>
      </c>
      <c r="F113" s="61">
        <v>0</v>
      </c>
      <c r="G113" s="190">
        <v>0</v>
      </c>
      <c r="H113" s="62">
        <v>0</v>
      </c>
      <c r="I113" s="56">
        <v>0</v>
      </c>
      <c r="J113" s="62">
        <v>0</v>
      </c>
      <c r="K113" s="62">
        <v>0</v>
      </c>
      <c r="L113" s="62">
        <v>0</v>
      </c>
      <c r="M113" s="62">
        <v>0</v>
      </c>
      <c r="N113" s="62">
        <v>6.5092594718920198</v>
      </c>
      <c r="O113" s="62">
        <v>14.3528537490908</v>
      </c>
      <c r="P113" s="62">
        <v>32.560942830262</v>
      </c>
      <c r="Q113" s="62">
        <v>46.260115171960102</v>
      </c>
      <c r="R113" s="62">
        <v>51.695144542283302</v>
      </c>
      <c r="S113" s="62">
        <v>97.6423691760304</v>
      </c>
      <c r="T113" s="62">
        <v>90.940762761065201</v>
      </c>
      <c r="U113" s="62">
        <v>379.06596560408099</v>
      </c>
      <c r="V113" s="62">
        <v>704.77507563059203</v>
      </c>
      <c r="W113" s="62">
        <v>1550.15407574132</v>
      </c>
      <c r="X113" s="62">
        <v>3432.15429742168</v>
      </c>
      <c r="Y113" s="62">
        <v>8077.6662606455402</v>
      </c>
    </row>
    <row r="114" spans="1:25" ht="16.2" customHeight="1" x14ac:dyDescent="0.3">
      <c r="A114" s="8" t="s">
        <v>92</v>
      </c>
      <c r="B114" s="8" t="s">
        <v>90</v>
      </c>
      <c r="C114" s="11" t="s">
        <v>2746</v>
      </c>
      <c r="D114" s="70" t="s">
        <v>2712</v>
      </c>
      <c r="E114" s="12" t="s">
        <v>2851</v>
      </c>
      <c r="F114" s="61">
        <v>0</v>
      </c>
      <c r="G114" s="185">
        <v>0</v>
      </c>
      <c r="H114" s="62">
        <v>0</v>
      </c>
      <c r="I114" s="56">
        <v>0</v>
      </c>
      <c r="J114" s="62">
        <v>0</v>
      </c>
      <c r="K114" s="62">
        <v>0</v>
      </c>
      <c r="L114" s="62">
        <v>0</v>
      </c>
      <c r="M114" s="62">
        <v>0</v>
      </c>
      <c r="N114" s="62">
        <v>0</v>
      </c>
      <c r="O114" s="62">
        <v>7.4077502666421804</v>
      </c>
      <c r="P114" s="62">
        <v>6.74786531434924</v>
      </c>
      <c r="Q114" s="62">
        <v>0</v>
      </c>
      <c r="R114" s="62">
        <v>5.9267466222641199</v>
      </c>
      <c r="S114" s="62">
        <v>6.7142549939978204</v>
      </c>
      <c r="T114" s="62">
        <v>39.1361069870309</v>
      </c>
      <c r="U114" s="62">
        <v>40.726253849553103</v>
      </c>
      <c r="V114" s="62">
        <v>190.33544451910799</v>
      </c>
      <c r="W114" s="62">
        <v>264.50420714638801</v>
      </c>
      <c r="X114" s="62">
        <v>722.87178458795597</v>
      </c>
      <c r="Y114" s="62">
        <v>1378.236352272</v>
      </c>
    </row>
    <row r="115" spans="1:25" ht="16.2" customHeight="1" x14ac:dyDescent="0.3">
      <c r="A115" s="8" t="s">
        <v>93</v>
      </c>
      <c r="B115" s="8" t="s">
        <v>90</v>
      </c>
      <c r="C115" s="11" t="s">
        <v>2746</v>
      </c>
      <c r="D115" s="70" t="s">
        <v>2712</v>
      </c>
      <c r="E115" s="12" t="s">
        <v>2851</v>
      </c>
      <c r="F115" s="61">
        <v>0</v>
      </c>
      <c r="G115" s="190">
        <v>0</v>
      </c>
      <c r="H115" s="62">
        <v>0</v>
      </c>
      <c r="I115" s="56">
        <v>0</v>
      </c>
      <c r="J115" s="62">
        <v>0</v>
      </c>
      <c r="K115" s="62">
        <v>0</v>
      </c>
      <c r="L115" s="62">
        <v>0</v>
      </c>
      <c r="M115" s="62">
        <v>0</v>
      </c>
      <c r="N115" s="62">
        <v>0</v>
      </c>
      <c r="O115" s="62">
        <v>0</v>
      </c>
      <c r="P115" s="62">
        <v>0</v>
      </c>
      <c r="Q115" s="62">
        <v>0</v>
      </c>
      <c r="R115" s="62">
        <v>0</v>
      </c>
      <c r="S115" s="62">
        <v>12.969781478062201</v>
      </c>
      <c r="T115" s="62">
        <v>0</v>
      </c>
      <c r="U115" s="62">
        <v>15.7386650523424</v>
      </c>
      <c r="V115" s="62">
        <v>32.460575184449098</v>
      </c>
      <c r="W115" s="62">
        <v>71.120926842464897</v>
      </c>
      <c r="X115" s="62">
        <v>112.718470038942</v>
      </c>
      <c r="Y115" s="62">
        <v>274.33705214320901</v>
      </c>
    </row>
    <row r="116" spans="1:25" ht="16.2" customHeight="1" x14ac:dyDescent="0.3">
      <c r="A116" s="8" t="s">
        <v>94</v>
      </c>
      <c r="B116" s="8" t="s">
        <v>90</v>
      </c>
      <c r="C116" s="11" t="s">
        <v>2746</v>
      </c>
      <c r="D116" s="70" t="s">
        <v>2712</v>
      </c>
      <c r="E116" s="12" t="s">
        <v>2851</v>
      </c>
      <c r="F116" s="61">
        <v>0</v>
      </c>
      <c r="G116" s="185">
        <v>0</v>
      </c>
      <c r="H116" s="62">
        <v>0</v>
      </c>
      <c r="I116" s="56">
        <v>0</v>
      </c>
      <c r="J116" s="62">
        <v>0</v>
      </c>
      <c r="K116" s="62">
        <v>0</v>
      </c>
      <c r="L116" s="62">
        <v>0</v>
      </c>
      <c r="M116" s="62">
        <v>0</v>
      </c>
      <c r="N116" s="62">
        <v>0</v>
      </c>
      <c r="O116" s="62">
        <v>0</v>
      </c>
      <c r="P116" s="62">
        <v>0</v>
      </c>
      <c r="Q116" s="62">
        <v>0</v>
      </c>
      <c r="R116" s="62">
        <v>0</v>
      </c>
      <c r="S116" s="62">
        <v>6.4716042644776302</v>
      </c>
      <c r="T116" s="62">
        <v>7.5564046634734199</v>
      </c>
      <c r="U116" s="62">
        <v>0</v>
      </c>
      <c r="V116" s="62">
        <v>10.798908439601901</v>
      </c>
      <c r="W116" s="62">
        <v>14.231940586295099</v>
      </c>
      <c r="X116" s="62">
        <v>90.053456231378107</v>
      </c>
      <c r="Y116" s="62">
        <v>195.50979006998401</v>
      </c>
    </row>
    <row r="117" spans="1:25" ht="16.2" customHeight="1" x14ac:dyDescent="0.3">
      <c r="A117" s="8" t="s">
        <v>95</v>
      </c>
      <c r="B117" s="8" t="s">
        <v>90</v>
      </c>
      <c r="C117" s="11" t="s">
        <v>2746</v>
      </c>
      <c r="D117" s="70" t="s">
        <v>2712</v>
      </c>
      <c r="E117" s="12" t="s">
        <v>2851</v>
      </c>
      <c r="F117" s="61">
        <v>0</v>
      </c>
      <c r="G117" s="190">
        <v>0</v>
      </c>
      <c r="H117" s="62">
        <v>0</v>
      </c>
      <c r="I117" s="56">
        <v>0</v>
      </c>
      <c r="J117" s="62">
        <v>0</v>
      </c>
      <c r="K117" s="62">
        <v>0</v>
      </c>
      <c r="L117" s="62">
        <v>0</v>
      </c>
      <c r="M117" s="62">
        <v>0</v>
      </c>
      <c r="N117" s="62">
        <v>0</v>
      </c>
      <c r="O117" s="62">
        <v>0</v>
      </c>
      <c r="P117" s="62">
        <v>0</v>
      </c>
      <c r="Q117" s="62">
        <v>0</v>
      </c>
      <c r="R117" s="62">
        <v>0</v>
      </c>
      <c r="S117" s="62">
        <v>0</v>
      </c>
      <c r="T117" s="62">
        <v>0</v>
      </c>
      <c r="U117" s="62">
        <v>8.1087366843573303</v>
      </c>
      <c r="V117" s="62">
        <v>22.275341974165901</v>
      </c>
      <c r="W117" s="62">
        <v>58.8564085925453</v>
      </c>
      <c r="X117" s="62">
        <v>92.934239066836298</v>
      </c>
      <c r="Y117" s="62">
        <v>201.58352226709701</v>
      </c>
    </row>
    <row r="118" spans="1:25" ht="16.2" customHeight="1" x14ac:dyDescent="0.3">
      <c r="A118" s="8" t="s">
        <v>96</v>
      </c>
      <c r="B118" s="8" t="s">
        <v>90</v>
      </c>
      <c r="C118" s="11" t="s">
        <v>2746</v>
      </c>
      <c r="D118" s="70" t="s">
        <v>2712</v>
      </c>
      <c r="E118" s="12" t="s">
        <v>2851</v>
      </c>
      <c r="F118" s="61">
        <v>0</v>
      </c>
      <c r="G118" s="190">
        <v>0</v>
      </c>
      <c r="H118" s="62">
        <v>0</v>
      </c>
      <c r="I118" s="56">
        <v>0</v>
      </c>
      <c r="J118" s="62">
        <v>0</v>
      </c>
      <c r="K118" s="62">
        <v>0</v>
      </c>
      <c r="L118" s="62">
        <v>0</v>
      </c>
      <c r="M118" s="62">
        <v>6.22290780187073</v>
      </c>
      <c r="N118" s="62">
        <v>0</v>
      </c>
      <c r="O118" s="62">
        <v>0</v>
      </c>
      <c r="P118" s="62">
        <v>13.2225401418782</v>
      </c>
      <c r="Q118" s="62">
        <v>40.630057958914698</v>
      </c>
      <c r="R118" s="62">
        <v>34.304557932468803</v>
      </c>
      <c r="S118" s="62">
        <v>38.673709449140603</v>
      </c>
      <c r="T118" s="62">
        <v>128.09677917510101</v>
      </c>
      <c r="U118" s="62">
        <v>188.06271904877099</v>
      </c>
      <c r="V118" s="62">
        <v>279.68907080153502</v>
      </c>
      <c r="W118" s="62">
        <v>797.84463203326902</v>
      </c>
      <c r="X118" s="62">
        <v>808.34112748670304</v>
      </c>
      <c r="Y118" s="62">
        <v>1362.4767816108799</v>
      </c>
    </row>
    <row r="119" spans="1:25" ht="16.2" customHeight="1" x14ac:dyDescent="0.3">
      <c r="A119" s="95" t="s">
        <v>97</v>
      </c>
      <c r="B119" s="95" t="s">
        <v>90</v>
      </c>
      <c r="C119" s="96" t="s">
        <v>2746</v>
      </c>
      <c r="D119" s="106" t="s">
        <v>2712</v>
      </c>
      <c r="E119" s="12" t="s">
        <v>2851</v>
      </c>
      <c r="F119" s="186">
        <v>0</v>
      </c>
      <c r="G119" s="187">
        <v>0</v>
      </c>
      <c r="H119" s="188">
        <v>0</v>
      </c>
      <c r="I119" s="189">
        <v>0</v>
      </c>
      <c r="J119" s="188">
        <v>0</v>
      </c>
      <c r="K119" s="188">
        <v>0</v>
      </c>
      <c r="L119" s="188">
        <v>0</v>
      </c>
      <c r="M119" s="188">
        <v>0</v>
      </c>
      <c r="N119" s="188">
        <v>6.6946886434529604</v>
      </c>
      <c r="O119" s="188">
        <v>14.6666028131419</v>
      </c>
      <c r="P119" s="188">
        <v>41.115692719588701</v>
      </c>
      <c r="Q119" s="188">
        <v>36.003786154668703</v>
      </c>
      <c r="R119" s="188">
        <v>41.328064099038798</v>
      </c>
      <c r="S119" s="188">
        <v>132.946902432748</v>
      </c>
      <c r="T119" s="188">
        <v>186.61189619493899</v>
      </c>
      <c r="U119" s="188">
        <v>420.46983960313798</v>
      </c>
      <c r="V119" s="188">
        <v>687.87819741694602</v>
      </c>
      <c r="W119" s="188">
        <v>1178.3930658171</v>
      </c>
      <c r="X119" s="188">
        <v>2479.4354454517002</v>
      </c>
      <c r="Y119" s="188">
        <v>5217.8931245011099</v>
      </c>
    </row>
    <row r="120" spans="1:25" ht="16.2" customHeight="1" x14ac:dyDescent="0.3">
      <c r="A120" s="10" t="s">
        <v>98</v>
      </c>
      <c r="B120" s="10" t="s">
        <v>90</v>
      </c>
      <c r="C120" s="11" t="s">
        <v>2746</v>
      </c>
      <c r="D120" s="44" t="s">
        <v>2712</v>
      </c>
      <c r="E120" s="12" t="s">
        <v>2851</v>
      </c>
      <c r="F120" s="57">
        <v>50.699479934063604</v>
      </c>
      <c r="G120" s="184">
        <v>0</v>
      </c>
      <c r="H120" s="59">
        <v>0</v>
      </c>
      <c r="I120" s="56">
        <v>0</v>
      </c>
      <c r="J120" s="59">
        <v>0</v>
      </c>
      <c r="K120" s="62">
        <v>7.1012898496702404</v>
      </c>
      <c r="L120" s="62">
        <v>0</v>
      </c>
      <c r="M120" s="62">
        <v>0</v>
      </c>
      <c r="N120" s="62">
        <v>0</v>
      </c>
      <c r="O120" s="62">
        <v>0</v>
      </c>
      <c r="P120" s="62">
        <v>53.2213148006567</v>
      </c>
      <c r="Q120" s="62">
        <v>40.669479365601902</v>
      </c>
      <c r="R120" s="62">
        <v>62.805211740240203</v>
      </c>
      <c r="S120" s="62">
        <v>77.038080864637394</v>
      </c>
      <c r="T120" s="62">
        <v>157.79241228863901</v>
      </c>
      <c r="U120" s="62">
        <v>375.070371325091</v>
      </c>
      <c r="V120" s="62">
        <v>632.24136293390495</v>
      </c>
      <c r="W120" s="62">
        <v>1212.3161911202501</v>
      </c>
      <c r="X120" s="62">
        <v>2620.1903645039201</v>
      </c>
      <c r="Y120" s="62">
        <v>4534.3818781787904</v>
      </c>
    </row>
    <row r="121" spans="1:25" ht="16.2" customHeight="1" x14ac:dyDescent="0.3">
      <c r="A121" s="8" t="s">
        <v>99</v>
      </c>
      <c r="B121" s="8" t="s">
        <v>101</v>
      </c>
      <c r="C121" s="11" t="s">
        <v>2746</v>
      </c>
      <c r="D121" s="70" t="s">
        <v>2712</v>
      </c>
      <c r="E121" s="12" t="s">
        <v>2851</v>
      </c>
      <c r="F121" s="61">
        <v>0</v>
      </c>
      <c r="G121" s="190">
        <v>0</v>
      </c>
      <c r="H121" s="62">
        <v>0</v>
      </c>
      <c r="I121" s="56">
        <v>0</v>
      </c>
      <c r="J121" s="62">
        <v>0</v>
      </c>
      <c r="K121" s="62">
        <v>7.0993853925246997</v>
      </c>
      <c r="L121" s="62">
        <v>0</v>
      </c>
      <c r="M121" s="62">
        <v>6.1698553275558004</v>
      </c>
      <c r="N121" s="62">
        <v>12.9012977536216</v>
      </c>
      <c r="O121" s="62">
        <v>21.140806419082502</v>
      </c>
      <c r="P121" s="62">
        <v>86.528531905645295</v>
      </c>
      <c r="Q121" s="62">
        <v>81.157445500837994</v>
      </c>
      <c r="R121" s="62">
        <v>147.93788085884299</v>
      </c>
      <c r="S121" s="62">
        <v>249.174296249474</v>
      </c>
      <c r="T121" s="62">
        <v>329.23074794009898</v>
      </c>
      <c r="U121" s="62">
        <v>653.63153355558495</v>
      </c>
      <c r="V121" s="62">
        <v>1141.2075293906801</v>
      </c>
      <c r="W121" s="62">
        <v>1821.63047100836</v>
      </c>
      <c r="X121" s="62">
        <v>4059.1870434540401</v>
      </c>
      <c r="Y121" s="62">
        <v>9100.4278411828309</v>
      </c>
    </row>
    <row r="122" spans="1:25" ht="16.2" customHeight="1" x14ac:dyDescent="0.3">
      <c r="A122" s="8" t="s">
        <v>100</v>
      </c>
      <c r="B122" s="8" t="s">
        <v>101</v>
      </c>
      <c r="C122" s="11" t="s">
        <v>2746</v>
      </c>
      <c r="D122" s="70" t="s">
        <v>2712</v>
      </c>
      <c r="E122" s="12" t="s">
        <v>2851</v>
      </c>
      <c r="F122" s="61">
        <v>56.325172490529503</v>
      </c>
      <c r="G122" s="185">
        <v>0</v>
      </c>
      <c r="H122" s="62">
        <v>0</v>
      </c>
      <c r="I122" s="56">
        <v>0</v>
      </c>
      <c r="J122" s="62">
        <v>0</v>
      </c>
      <c r="K122" s="62">
        <v>0</v>
      </c>
      <c r="L122" s="62">
        <v>0</v>
      </c>
      <c r="M122" s="62">
        <v>0</v>
      </c>
      <c r="N122" s="62">
        <v>0</v>
      </c>
      <c r="O122" s="62">
        <v>46.718434725083704</v>
      </c>
      <c r="P122" s="62">
        <v>7.3913212687396896</v>
      </c>
      <c r="Q122" s="62">
        <v>51.368277698146898</v>
      </c>
      <c r="R122" s="62">
        <v>144.79486572666801</v>
      </c>
      <c r="S122" s="62">
        <v>169.44471813765199</v>
      </c>
      <c r="T122" s="62">
        <v>223.37492818555799</v>
      </c>
      <c r="U122" s="62">
        <v>447.384770242564</v>
      </c>
      <c r="V122" s="62">
        <v>825.06787387034899</v>
      </c>
      <c r="W122" s="62">
        <v>1481.85121650777</v>
      </c>
      <c r="X122" s="62">
        <v>2712.81325077069</v>
      </c>
      <c r="Y122" s="62">
        <v>4899.3324625043397</v>
      </c>
    </row>
    <row r="123" spans="1:25" ht="16.2" customHeight="1" x14ac:dyDescent="0.3">
      <c r="A123" s="95" t="s">
        <v>88</v>
      </c>
      <c r="B123" s="95" t="s">
        <v>101</v>
      </c>
      <c r="C123" s="96" t="s">
        <v>2746</v>
      </c>
      <c r="D123" s="106" t="s">
        <v>2712</v>
      </c>
      <c r="E123" s="12" t="s">
        <v>2851</v>
      </c>
      <c r="F123" s="61">
        <v>0</v>
      </c>
      <c r="G123" s="190">
        <v>0</v>
      </c>
      <c r="H123" s="62">
        <v>0</v>
      </c>
      <c r="I123" s="56">
        <v>7.9346591559850301</v>
      </c>
      <c r="J123" s="62">
        <v>0</v>
      </c>
      <c r="K123" s="62">
        <v>0</v>
      </c>
      <c r="L123" s="62">
        <v>0</v>
      </c>
      <c r="M123" s="62">
        <v>0</v>
      </c>
      <c r="N123" s="62">
        <v>6.4408609078481804</v>
      </c>
      <c r="O123" s="62">
        <v>14.0368081976991</v>
      </c>
      <c r="P123" s="62">
        <v>6.6968394256151704</v>
      </c>
      <c r="Q123" s="62">
        <v>17.407269848966699</v>
      </c>
      <c r="R123" s="62">
        <v>68.188151633767106</v>
      </c>
      <c r="S123" s="62">
        <v>57.2800411890994</v>
      </c>
      <c r="T123" s="62">
        <v>126.857456390108</v>
      </c>
      <c r="U123" s="62">
        <v>147.44467744961801</v>
      </c>
      <c r="V123" s="62">
        <v>223.145726014969</v>
      </c>
      <c r="W123" s="62">
        <v>356.15879068108899</v>
      </c>
      <c r="X123" s="62">
        <v>578.40858020657402</v>
      </c>
      <c r="Y123" s="62">
        <v>1036.70516892668</v>
      </c>
    </row>
    <row r="124" spans="1:25" ht="16.2" customHeight="1" x14ac:dyDescent="0.3">
      <c r="A124" s="95" t="s">
        <v>89</v>
      </c>
      <c r="B124" s="95" t="s">
        <v>101</v>
      </c>
      <c r="C124" s="96" t="s">
        <v>2746</v>
      </c>
      <c r="D124" s="106" t="s">
        <v>2712</v>
      </c>
      <c r="E124" s="12" t="s">
        <v>2851</v>
      </c>
      <c r="F124" s="61">
        <v>0</v>
      </c>
      <c r="G124" s="185">
        <v>0</v>
      </c>
      <c r="H124" s="191">
        <v>0</v>
      </c>
      <c r="I124" s="56">
        <v>0</v>
      </c>
      <c r="J124" s="191">
        <v>0</v>
      </c>
      <c r="K124" s="62">
        <v>0</v>
      </c>
      <c r="L124" s="62">
        <v>0</v>
      </c>
      <c r="M124" s="62">
        <v>0</v>
      </c>
      <c r="N124" s="62">
        <v>0</v>
      </c>
      <c r="O124" s="62">
        <v>0</v>
      </c>
      <c r="P124" s="62">
        <v>20.8251082167037</v>
      </c>
      <c r="Q124" s="62">
        <v>5.9987118067512597</v>
      </c>
      <c r="R124" s="62">
        <v>11.7355733994997</v>
      </c>
      <c r="S124" s="62">
        <v>45.946098716671699</v>
      </c>
      <c r="T124" s="62">
        <v>23.1009413601092</v>
      </c>
      <c r="U124" s="62">
        <v>16.015778977465501</v>
      </c>
      <c r="V124" s="62">
        <v>32.878637834024197</v>
      </c>
      <c r="W124" s="62">
        <v>73.645259994826802</v>
      </c>
      <c r="X124" s="62">
        <v>183.66667335297501</v>
      </c>
      <c r="Y124" s="62">
        <v>395.90417113164</v>
      </c>
    </row>
    <row r="125" spans="1:25" ht="16.2" customHeight="1" x14ac:dyDescent="0.3">
      <c r="A125" s="8" t="s">
        <v>91</v>
      </c>
      <c r="B125" s="8" t="s">
        <v>101</v>
      </c>
      <c r="C125" s="11" t="s">
        <v>2746</v>
      </c>
      <c r="D125" s="70" t="s">
        <v>2712</v>
      </c>
      <c r="E125" s="12" t="s">
        <v>2851</v>
      </c>
      <c r="F125" s="61">
        <v>0</v>
      </c>
      <c r="G125" s="185">
        <v>0</v>
      </c>
      <c r="H125" s="62">
        <v>0</v>
      </c>
      <c r="I125" s="56">
        <v>0</v>
      </c>
      <c r="J125" s="62">
        <v>0</v>
      </c>
      <c r="K125" s="62">
        <v>0</v>
      </c>
      <c r="L125" s="62">
        <v>6.3714637392848799</v>
      </c>
      <c r="M125" s="62">
        <v>0</v>
      </c>
      <c r="N125" s="62">
        <v>0</v>
      </c>
      <c r="O125" s="62">
        <v>0</v>
      </c>
      <c r="P125" s="62">
        <v>6.7395501611679496</v>
      </c>
      <c r="Q125" s="62">
        <v>5.8080821919247496</v>
      </c>
      <c r="R125" s="62">
        <v>11.3490758240338</v>
      </c>
      <c r="S125" s="62">
        <v>6.3391773799993603</v>
      </c>
      <c r="T125" s="62">
        <v>0</v>
      </c>
      <c r="U125" s="62">
        <v>0</v>
      </c>
      <c r="V125" s="62">
        <v>10.5854503717617</v>
      </c>
      <c r="W125" s="62">
        <v>57.047006915683703</v>
      </c>
      <c r="X125" s="62">
        <v>66.564364534489897</v>
      </c>
      <c r="Y125" s="62">
        <v>114.683193327586</v>
      </c>
    </row>
    <row r="126" spans="1:25" ht="16.2" customHeight="1" x14ac:dyDescent="0.3">
      <c r="A126" s="8" t="s">
        <v>92</v>
      </c>
      <c r="B126" s="8" t="s">
        <v>101</v>
      </c>
      <c r="C126" s="11" t="s">
        <v>2746</v>
      </c>
      <c r="D126" s="70" t="s">
        <v>2712</v>
      </c>
      <c r="E126" s="12" t="s">
        <v>2851</v>
      </c>
      <c r="F126" s="61">
        <v>0</v>
      </c>
      <c r="G126" s="190">
        <v>0</v>
      </c>
      <c r="H126" s="62">
        <v>0</v>
      </c>
      <c r="I126" s="56">
        <v>0</v>
      </c>
      <c r="J126" s="62">
        <v>0</v>
      </c>
      <c r="K126" s="62">
        <v>0</v>
      </c>
      <c r="L126" s="62">
        <v>0</v>
      </c>
      <c r="M126" s="62">
        <v>0</v>
      </c>
      <c r="N126" s="62">
        <v>6.6400163895889603</v>
      </c>
      <c r="O126" s="62">
        <v>14.414686371697099</v>
      </c>
      <c r="P126" s="62">
        <v>6.9861144518782998</v>
      </c>
      <c r="Q126" s="62">
        <v>6.0045649567053898</v>
      </c>
      <c r="R126" s="62">
        <v>5.8597292750095296</v>
      </c>
      <c r="S126" s="62">
        <v>13.075432511212799</v>
      </c>
      <c r="T126" s="62">
        <v>15.357580615914801</v>
      </c>
      <c r="U126" s="62">
        <v>23.9566559403426</v>
      </c>
      <c r="V126" s="62">
        <v>21.835630356418601</v>
      </c>
      <c r="W126" s="62">
        <v>103.214876533392</v>
      </c>
      <c r="X126" s="62">
        <v>22.898181938495</v>
      </c>
      <c r="Y126" s="62">
        <v>118.25036502505201</v>
      </c>
    </row>
    <row r="127" spans="1:25" ht="16.2" customHeight="1" x14ac:dyDescent="0.3">
      <c r="A127" s="8" t="s">
        <v>93</v>
      </c>
      <c r="B127" s="8" t="s">
        <v>101</v>
      </c>
      <c r="C127" s="11" t="s">
        <v>2746</v>
      </c>
      <c r="D127" s="70" t="s">
        <v>2712</v>
      </c>
      <c r="E127" s="12" t="s">
        <v>2851</v>
      </c>
      <c r="F127" s="61">
        <v>0</v>
      </c>
      <c r="G127" s="190">
        <v>0</v>
      </c>
      <c r="H127" s="62">
        <v>0</v>
      </c>
      <c r="I127" s="56">
        <v>0</v>
      </c>
      <c r="J127" s="62">
        <v>0</v>
      </c>
      <c r="K127" s="62">
        <v>0</v>
      </c>
      <c r="L127" s="62">
        <v>0</v>
      </c>
      <c r="M127" s="62">
        <v>0</v>
      </c>
      <c r="N127" s="62">
        <v>0</v>
      </c>
      <c r="O127" s="62">
        <v>6.95843518498548</v>
      </c>
      <c r="P127" s="62">
        <v>33.924848805065601</v>
      </c>
      <c r="Q127" s="62">
        <v>17.451054599158098</v>
      </c>
      <c r="R127" s="62">
        <v>11.338140769132</v>
      </c>
      <c r="S127" s="62">
        <v>50.518236647592701</v>
      </c>
      <c r="T127" s="62">
        <v>37.092229577572397</v>
      </c>
      <c r="U127" s="62">
        <v>85.098053127324107</v>
      </c>
      <c r="V127" s="62">
        <v>126.202224298613</v>
      </c>
      <c r="W127" s="62">
        <v>114.119576886839</v>
      </c>
      <c r="X127" s="62">
        <v>287.72758410030099</v>
      </c>
      <c r="Y127" s="62">
        <v>380.87328330283702</v>
      </c>
    </row>
    <row r="128" spans="1:25" ht="16.2" customHeight="1" x14ac:dyDescent="0.3">
      <c r="A128" s="8" t="s">
        <v>94</v>
      </c>
      <c r="B128" s="8" t="s">
        <v>101</v>
      </c>
      <c r="C128" s="11" t="s">
        <v>2746</v>
      </c>
      <c r="D128" s="70" t="s">
        <v>2712</v>
      </c>
      <c r="E128" s="12" t="s">
        <v>2851</v>
      </c>
      <c r="F128" s="61">
        <v>0</v>
      </c>
      <c r="G128" s="190">
        <v>0</v>
      </c>
      <c r="H128" s="62">
        <v>0</v>
      </c>
      <c r="I128" s="56">
        <v>0</v>
      </c>
      <c r="J128" s="62">
        <v>8.4894555141446499</v>
      </c>
      <c r="K128" s="62">
        <v>0</v>
      </c>
      <c r="L128" s="62">
        <v>0</v>
      </c>
      <c r="M128" s="62">
        <v>0</v>
      </c>
      <c r="N128" s="62">
        <v>19.268006636893102</v>
      </c>
      <c r="O128" s="62">
        <v>6.9405150241304003</v>
      </c>
      <c r="P128" s="62">
        <v>13.6227981075057</v>
      </c>
      <c r="Q128" s="62">
        <v>17.4787556073777</v>
      </c>
      <c r="R128" s="62">
        <v>45.356884717126597</v>
      </c>
      <c r="S128" s="62">
        <v>37.820473725168497</v>
      </c>
      <c r="T128" s="62">
        <v>29.6155428215143</v>
      </c>
      <c r="U128" s="62">
        <v>62.100295842010397</v>
      </c>
      <c r="V128" s="62">
        <v>83.538468490856104</v>
      </c>
      <c r="W128" s="62">
        <v>170.989344755183</v>
      </c>
      <c r="X128" s="62">
        <v>397.96126867446998</v>
      </c>
      <c r="Y128" s="62">
        <v>570.82062810226898</v>
      </c>
    </row>
    <row r="129" spans="1:25" ht="16.2" customHeight="1" x14ac:dyDescent="0.3">
      <c r="A129" s="8" t="s">
        <v>95</v>
      </c>
      <c r="B129" s="8" t="s">
        <v>101</v>
      </c>
      <c r="C129" s="11" t="s">
        <v>2746</v>
      </c>
      <c r="D129" s="70" t="s">
        <v>2712</v>
      </c>
      <c r="E129" s="12" t="s">
        <v>2851</v>
      </c>
      <c r="F129" s="61">
        <v>0</v>
      </c>
      <c r="G129" s="190">
        <v>0</v>
      </c>
      <c r="H129" s="62">
        <v>0</v>
      </c>
      <c r="I129" s="56">
        <v>0</v>
      </c>
      <c r="J129" s="62">
        <v>0</v>
      </c>
      <c r="K129" s="62">
        <v>0</v>
      </c>
      <c r="L129" s="62">
        <v>6.6339598131769399</v>
      </c>
      <c r="M129" s="62">
        <v>0</v>
      </c>
      <c r="N129" s="62">
        <v>13.272617124881</v>
      </c>
      <c r="O129" s="62">
        <v>14.308071899433299</v>
      </c>
      <c r="P129" s="62">
        <v>49.455548279855101</v>
      </c>
      <c r="Q129" s="62">
        <v>30.1486140997219</v>
      </c>
      <c r="R129" s="62">
        <v>52.732241241041798</v>
      </c>
      <c r="S129" s="62">
        <v>97.532983975028799</v>
      </c>
      <c r="T129" s="62">
        <v>145.087378422635</v>
      </c>
      <c r="U129" s="62">
        <v>217.291024940575</v>
      </c>
      <c r="V129" s="62">
        <v>342.93998884029298</v>
      </c>
      <c r="W129" s="62">
        <v>603.03956072442099</v>
      </c>
      <c r="X129" s="62">
        <v>1186.74627941157</v>
      </c>
      <c r="Y129" s="62">
        <v>1728.78789433817</v>
      </c>
    </row>
    <row r="130" spans="1:25" ht="16.2" customHeight="1" x14ac:dyDescent="0.3">
      <c r="A130" s="8" t="s">
        <v>96</v>
      </c>
      <c r="B130" s="8" t="s">
        <v>101</v>
      </c>
      <c r="C130" s="11" t="s">
        <v>2746</v>
      </c>
      <c r="D130" s="70" t="s">
        <v>2712</v>
      </c>
      <c r="E130" s="12" t="s">
        <v>2851</v>
      </c>
      <c r="F130" s="61">
        <v>0</v>
      </c>
      <c r="G130" s="185">
        <v>0</v>
      </c>
      <c r="H130" s="62">
        <v>0</v>
      </c>
      <c r="I130" s="56">
        <v>0</v>
      </c>
      <c r="J130" s="62">
        <v>8.47731993097252</v>
      </c>
      <c r="K130" s="62">
        <v>0</v>
      </c>
      <c r="L130" s="62">
        <v>6.4331826859085197</v>
      </c>
      <c r="M130" s="62">
        <v>6.0852143481115304</v>
      </c>
      <c r="N130" s="62">
        <v>12.8435697507326</v>
      </c>
      <c r="O130" s="62">
        <v>13.8110418361508</v>
      </c>
      <c r="P130" s="62">
        <v>6.8640109229900101</v>
      </c>
      <c r="Q130" s="62">
        <v>23.378028838651201</v>
      </c>
      <c r="R130" s="62">
        <v>39.694717121388798</v>
      </c>
      <c r="S130" s="62">
        <v>87.936288453000401</v>
      </c>
      <c r="T130" s="62">
        <v>162.258826663988</v>
      </c>
      <c r="U130" s="62">
        <v>242.26237434293</v>
      </c>
      <c r="V130" s="62">
        <v>350.15475736391102</v>
      </c>
      <c r="W130" s="62">
        <v>483.41387687737301</v>
      </c>
      <c r="X130" s="62">
        <v>1103.1009363364201</v>
      </c>
      <c r="Y130" s="62">
        <v>2013.5062563762899</v>
      </c>
    </row>
    <row r="131" spans="1:25" ht="16.2" customHeight="1" x14ac:dyDescent="0.3">
      <c r="A131" s="8" t="s">
        <v>97</v>
      </c>
      <c r="B131" s="8" t="s">
        <v>101</v>
      </c>
      <c r="C131" s="11" t="s">
        <v>2746</v>
      </c>
      <c r="D131" s="70" t="s">
        <v>2712</v>
      </c>
      <c r="E131" s="12" t="s">
        <v>2851</v>
      </c>
      <c r="F131" s="61">
        <v>0</v>
      </c>
      <c r="G131" s="190">
        <v>0</v>
      </c>
      <c r="H131" s="62">
        <v>0</v>
      </c>
      <c r="I131" s="56">
        <v>0</v>
      </c>
      <c r="J131" s="62">
        <v>0</v>
      </c>
      <c r="K131" s="62">
        <v>0</v>
      </c>
      <c r="L131" s="62">
        <v>6.6608973720931202</v>
      </c>
      <c r="M131" s="62">
        <v>12.5639785656121</v>
      </c>
      <c r="N131" s="62">
        <v>13.2707904314379</v>
      </c>
      <c r="O131" s="62">
        <v>7.1180544925446698</v>
      </c>
      <c r="P131" s="62">
        <v>28.4794309167326</v>
      </c>
      <c r="Q131" s="62">
        <v>42.340513965781803</v>
      </c>
      <c r="R131" s="62">
        <v>23.440947384121401</v>
      </c>
      <c r="S131" s="62">
        <v>64.792882287039305</v>
      </c>
      <c r="T131" s="62">
        <v>136.923392102962</v>
      </c>
      <c r="U131" s="62">
        <v>259.27359374651002</v>
      </c>
      <c r="V131" s="62">
        <v>295.97257752935502</v>
      </c>
      <c r="W131" s="62">
        <v>587.050345763731</v>
      </c>
      <c r="X131" s="62">
        <v>797.07739116123298</v>
      </c>
      <c r="Y131" s="62">
        <v>941.39003507998405</v>
      </c>
    </row>
    <row r="132" spans="1:25" ht="16.2" customHeight="1" x14ac:dyDescent="0.3">
      <c r="A132" s="8" t="s">
        <v>98</v>
      </c>
      <c r="B132" s="8" t="s">
        <v>101</v>
      </c>
      <c r="C132" s="11" t="s">
        <v>2746</v>
      </c>
      <c r="D132" s="44" t="s">
        <v>2712</v>
      </c>
      <c r="E132" s="12" t="s">
        <v>2851</v>
      </c>
      <c r="F132" s="61">
        <v>0</v>
      </c>
      <c r="G132" s="185">
        <v>0</v>
      </c>
      <c r="H132" s="62">
        <v>0</v>
      </c>
      <c r="I132" s="56">
        <v>0</v>
      </c>
      <c r="J132" s="62">
        <v>0</v>
      </c>
      <c r="K132" s="62">
        <v>0</v>
      </c>
      <c r="L132" s="62">
        <v>6.4593589946532504</v>
      </c>
      <c r="M132" s="62">
        <v>0</v>
      </c>
      <c r="N132" s="62">
        <v>6.4209011150797402</v>
      </c>
      <c r="O132" s="62">
        <v>13.741755845160901</v>
      </c>
      <c r="P132" s="62">
        <v>13.8348837533797</v>
      </c>
      <c r="Q132" s="62">
        <v>52.765895775115403</v>
      </c>
      <c r="R132" s="62">
        <v>28.358687791106899</v>
      </c>
      <c r="S132" s="62">
        <v>87.626996001461507</v>
      </c>
      <c r="T132" s="62">
        <v>117.55416082817101</v>
      </c>
      <c r="U132" s="62">
        <v>70.812047502438304</v>
      </c>
      <c r="V132" s="62">
        <v>223.496419251389</v>
      </c>
      <c r="W132" s="62">
        <v>425.61400284179302</v>
      </c>
      <c r="X132" s="62">
        <v>396.27498571993902</v>
      </c>
      <c r="Y132" s="62">
        <v>986.098742115096</v>
      </c>
    </row>
    <row r="133" spans="1:25" ht="16.2" customHeight="1" x14ac:dyDescent="0.3">
      <c r="A133" s="8" t="s">
        <v>99</v>
      </c>
      <c r="B133" s="8" t="s">
        <v>102</v>
      </c>
      <c r="C133" s="11" t="s">
        <v>2746</v>
      </c>
      <c r="D133" s="70" t="s">
        <v>2712</v>
      </c>
      <c r="E133" s="12" t="s">
        <v>2851</v>
      </c>
      <c r="F133" s="61">
        <v>0</v>
      </c>
      <c r="G133" s="185">
        <v>0</v>
      </c>
      <c r="H133" s="62">
        <v>8.3537106499235794</v>
      </c>
      <c r="I133" s="56">
        <v>0</v>
      </c>
      <c r="J133" s="62">
        <v>0</v>
      </c>
      <c r="K133" s="62">
        <v>14.5508715932492</v>
      </c>
      <c r="L133" s="62">
        <v>0</v>
      </c>
      <c r="M133" s="62">
        <v>0</v>
      </c>
      <c r="N133" s="62">
        <v>6.4204520842118802</v>
      </c>
      <c r="O133" s="62">
        <v>20.560215999787999</v>
      </c>
      <c r="P133" s="62">
        <v>27.779661452669899</v>
      </c>
      <c r="Q133" s="62">
        <v>17.6167717750027</v>
      </c>
      <c r="R133" s="62">
        <v>34.0336696304961</v>
      </c>
      <c r="S133" s="62">
        <v>43.735323450509497</v>
      </c>
      <c r="T133" s="62">
        <v>95.3270909621816</v>
      </c>
      <c r="U133" s="62">
        <v>221.067358995532</v>
      </c>
      <c r="V133" s="62">
        <v>282.50195371688301</v>
      </c>
      <c r="W133" s="62">
        <v>538.51588169502099</v>
      </c>
      <c r="X133" s="62">
        <v>1297.50432948511</v>
      </c>
      <c r="Y133" s="62">
        <v>2690.51156263129</v>
      </c>
    </row>
    <row r="134" spans="1:25" ht="16.2" customHeight="1" x14ac:dyDescent="0.3">
      <c r="A134" s="8" t="s">
        <v>100</v>
      </c>
      <c r="B134" s="8" t="s">
        <v>102</v>
      </c>
      <c r="C134" s="11" t="s">
        <v>2746</v>
      </c>
      <c r="D134" s="70" t="s">
        <v>2712</v>
      </c>
      <c r="E134" s="12" t="s">
        <v>2851</v>
      </c>
      <c r="F134" s="61">
        <v>0</v>
      </c>
      <c r="G134" s="185">
        <v>0</v>
      </c>
      <c r="H134" s="62">
        <v>0</v>
      </c>
      <c r="I134" s="56">
        <v>0</v>
      </c>
      <c r="J134" s="62">
        <v>0</v>
      </c>
      <c r="K134" s="62">
        <v>0</v>
      </c>
      <c r="L134" s="62">
        <v>0</v>
      </c>
      <c r="M134" s="62">
        <v>0</v>
      </c>
      <c r="N134" s="62">
        <v>0</v>
      </c>
      <c r="O134" s="62">
        <v>0</v>
      </c>
      <c r="P134" s="62">
        <v>15.435375335067601</v>
      </c>
      <c r="Q134" s="62">
        <v>0</v>
      </c>
      <c r="R134" s="62">
        <v>12.5611650007273</v>
      </c>
      <c r="S134" s="62">
        <v>13.8115896024234</v>
      </c>
      <c r="T134" s="62">
        <v>97.245354853938593</v>
      </c>
      <c r="U134" s="62">
        <v>122.77446684778801</v>
      </c>
      <c r="V134" s="62">
        <v>188.687241669081</v>
      </c>
      <c r="W134" s="62">
        <v>329.14675082106498</v>
      </c>
      <c r="X134" s="62">
        <v>997.25811688295096</v>
      </c>
      <c r="Y134" s="62">
        <v>2137.98179012425</v>
      </c>
    </row>
    <row r="135" spans="1:25" ht="16.2" customHeight="1" x14ac:dyDescent="0.3">
      <c r="A135" s="8" t="s">
        <v>88</v>
      </c>
      <c r="B135" s="8" t="s">
        <v>102</v>
      </c>
      <c r="C135" s="11" t="s">
        <v>2746</v>
      </c>
      <c r="D135" s="70" t="s">
        <v>2712</v>
      </c>
      <c r="E135" s="12" t="s">
        <v>2851</v>
      </c>
      <c r="F135" s="61">
        <v>0</v>
      </c>
      <c r="G135" s="190">
        <v>0</v>
      </c>
      <c r="H135" s="62">
        <v>0</v>
      </c>
      <c r="I135" s="56">
        <v>0</v>
      </c>
      <c r="J135" s="62">
        <v>0</v>
      </c>
      <c r="K135" s="62">
        <v>0</v>
      </c>
      <c r="L135" s="62">
        <v>0</v>
      </c>
      <c r="M135" s="62">
        <v>0</v>
      </c>
      <c r="N135" s="62">
        <v>6.4195976505644001</v>
      </c>
      <c r="O135" s="62">
        <v>13.6407907604851</v>
      </c>
      <c r="P135" s="62">
        <v>13.995622229246599</v>
      </c>
      <c r="Q135" s="62">
        <v>23.560770379485401</v>
      </c>
      <c r="R135" s="62">
        <v>22.693230626295399</v>
      </c>
      <c r="S135" s="62">
        <v>74.721098976106106</v>
      </c>
      <c r="T135" s="62">
        <v>146.11648606428599</v>
      </c>
      <c r="U135" s="62">
        <v>135.110310355254</v>
      </c>
      <c r="V135" s="62">
        <v>527.85571714724801</v>
      </c>
      <c r="W135" s="62">
        <v>777.79657801881297</v>
      </c>
      <c r="X135" s="62">
        <v>1338.74713296702</v>
      </c>
      <c r="Y135" s="62">
        <v>3594.1464153478601</v>
      </c>
    </row>
    <row r="136" spans="1:25" ht="16.2" customHeight="1" x14ac:dyDescent="0.3">
      <c r="A136" s="8" t="s">
        <v>89</v>
      </c>
      <c r="B136" s="8" t="s">
        <v>102</v>
      </c>
      <c r="C136" s="11" t="s">
        <v>2746</v>
      </c>
      <c r="D136" s="44" t="s">
        <v>2712</v>
      </c>
      <c r="E136" s="12" t="s">
        <v>2851</v>
      </c>
      <c r="F136" s="61">
        <v>0</v>
      </c>
      <c r="G136" s="185">
        <v>0</v>
      </c>
      <c r="H136" s="62">
        <v>0</v>
      </c>
      <c r="I136" s="56">
        <v>0</v>
      </c>
      <c r="J136" s="62">
        <v>0</v>
      </c>
      <c r="K136" s="62">
        <v>0</v>
      </c>
      <c r="L136" s="62">
        <v>0</v>
      </c>
      <c r="M136" s="62">
        <v>0</v>
      </c>
      <c r="N136" s="62">
        <v>0</v>
      </c>
      <c r="O136" s="62">
        <v>7.03052338999853</v>
      </c>
      <c r="P136" s="62">
        <v>14.5183694534509</v>
      </c>
      <c r="Q136" s="62">
        <v>6.09599948415193</v>
      </c>
      <c r="R136" s="62">
        <v>17.5888767692466</v>
      </c>
      <c r="S136" s="62">
        <v>19.2697900201103</v>
      </c>
      <c r="T136" s="62">
        <v>97.9579769795007</v>
      </c>
      <c r="U136" s="62">
        <v>197.769542555226</v>
      </c>
      <c r="V136" s="62">
        <v>306.739037662535</v>
      </c>
      <c r="W136" s="62">
        <v>700.684051187146</v>
      </c>
      <c r="X136" s="62">
        <v>1155.3896177900299</v>
      </c>
      <c r="Y136" s="62">
        <v>2890.5907593278898</v>
      </c>
    </row>
    <row r="137" spans="1:25" ht="16.2" customHeight="1" x14ac:dyDescent="0.3">
      <c r="A137" s="95" t="s">
        <v>91</v>
      </c>
      <c r="B137" s="95" t="s">
        <v>102</v>
      </c>
      <c r="C137" s="96" t="s">
        <v>2746</v>
      </c>
      <c r="D137" s="106" t="s">
        <v>2712</v>
      </c>
      <c r="E137" s="12" t="s">
        <v>2851</v>
      </c>
      <c r="F137" s="186">
        <v>0</v>
      </c>
      <c r="G137" s="187">
        <v>0</v>
      </c>
      <c r="H137" s="188">
        <v>0</v>
      </c>
      <c r="I137" s="189">
        <v>0</v>
      </c>
      <c r="J137" s="188">
        <v>0</v>
      </c>
      <c r="K137" s="188">
        <v>0</v>
      </c>
      <c r="L137" s="188">
        <v>0</v>
      </c>
      <c r="M137" s="188">
        <v>0</v>
      </c>
      <c r="N137" s="188">
        <v>0</v>
      </c>
      <c r="O137" s="188">
        <v>13.573198261340799</v>
      </c>
      <c r="P137" s="188">
        <v>0</v>
      </c>
      <c r="Q137" s="188">
        <v>5.9088514654828703</v>
      </c>
      <c r="R137" s="188">
        <v>11.348744657406501</v>
      </c>
      <c r="S137" s="188">
        <v>24.8201852911833</v>
      </c>
      <c r="T137" s="188">
        <v>43.668527582745902</v>
      </c>
      <c r="U137" s="188">
        <v>80.025806002303099</v>
      </c>
      <c r="V137" s="188">
        <v>29.486381539376101</v>
      </c>
      <c r="W137" s="188">
        <v>310.44562597741498</v>
      </c>
      <c r="X137" s="188">
        <v>459.90881008876801</v>
      </c>
      <c r="Y137" s="188">
        <v>944.24596319878196</v>
      </c>
    </row>
    <row r="138" spans="1:25" ht="16.2" customHeight="1" x14ac:dyDescent="0.3">
      <c r="A138" s="8" t="s">
        <v>92</v>
      </c>
      <c r="B138" s="8" t="s">
        <v>102</v>
      </c>
      <c r="C138" s="11" t="s">
        <v>2746</v>
      </c>
      <c r="D138" s="70" t="s">
        <v>2712</v>
      </c>
      <c r="E138" s="12" t="s">
        <v>2851</v>
      </c>
      <c r="F138" s="61">
        <v>0</v>
      </c>
      <c r="G138" s="185">
        <v>0</v>
      </c>
      <c r="H138" s="62">
        <v>0</v>
      </c>
      <c r="I138" s="56">
        <v>0</v>
      </c>
      <c r="J138" s="62">
        <v>0</v>
      </c>
      <c r="K138" s="62">
        <v>0</v>
      </c>
      <c r="L138" s="62">
        <v>0</v>
      </c>
      <c r="M138" s="62">
        <v>6.2394573777268896</v>
      </c>
      <c r="N138" s="62">
        <v>0</v>
      </c>
      <c r="O138" s="62">
        <v>13.991541221958</v>
      </c>
      <c r="P138" s="62">
        <v>7.3170278263176796</v>
      </c>
      <c r="Q138" s="62">
        <v>6.1153404387874399</v>
      </c>
      <c r="R138" s="62">
        <v>23.456237149468102</v>
      </c>
      <c r="S138" s="62">
        <v>12.8018091365808</v>
      </c>
      <c r="T138" s="62">
        <v>82.573425113951004</v>
      </c>
      <c r="U138" s="62">
        <v>116.165415840145</v>
      </c>
      <c r="V138" s="62">
        <v>141.27774573088601</v>
      </c>
      <c r="W138" s="62">
        <v>262.18873390410101</v>
      </c>
      <c r="X138" s="62">
        <v>339.105012212617</v>
      </c>
      <c r="Y138" s="62">
        <v>623.94806091953001</v>
      </c>
    </row>
    <row r="139" spans="1:25" ht="16.2" customHeight="1" x14ac:dyDescent="0.3">
      <c r="A139" s="8" t="s">
        <v>93</v>
      </c>
      <c r="B139" s="8" t="s">
        <v>102</v>
      </c>
      <c r="C139" s="11" t="s">
        <v>2746</v>
      </c>
      <c r="D139" s="70" t="s">
        <v>2712</v>
      </c>
      <c r="E139" s="12" t="s">
        <v>2851</v>
      </c>
      <c r="F139" s="61">
        <v>0</v>
      </c>
      <c r="G139" s="190">
        <v>0</v>
      </c>
      <c r="H139" s="62">
        <v>0</v>
      </c>
      <c r="I139" s="56">
        <v>0</v>
      </c>
      <c r="J139" s="62">
        <v>0</v>
      </c>
      <c r="K139" s="62">
        <v>7.3527947138774401</v>
      </c>
      <c r="L139" s="62">
        <v>0</v>
      </c>
      <c r="M139" s="62">
        <v>0</v>
      </c>
      <c r="N139" s="62">
        <v>0</v>
      </c>
      <c r="O139" s="62">
        <v>0</v>
      </c>
      <c r="P139" s="62">
        <v>14.2034644042373</v>
      </c>
      <c r="Q139" s="62">
        <v>17.791202659259</v>
      </c>
      <c r="R139" s="62">
        <v>45.408939464653898</v>
      </c>
      <c r="S139" s="62">
        <v>18.549038140514799</v>
      </c>
      <c r="T139" s="62">
        <v>137.74705672873199</v>
      </c>
      <c r="U139" s="62">
        <v>193.15427842719399</v>
      </c>
      <c r="V139" s="62">
        <v>184.62833541652199</v>
      </c>
      <c r="W139" s="62">
        <v>506.798603782474</v>
      </c>
      <c r="X139" s="62">
        <v>764.74079697521495</v>
      </c>
      <c r="Y139" s="62">
        <v>1508.4634337990201</v>
      </c>
    </row>
    <row r="140" spans="1:25" ht="16.2" customHeight="1" x14ac:dyDescent="0.3">
      <c r="A140" s="10" t="s">
        <v>94</v>
      </c>
      <c r="B140" s="10" t="s">
        <v>102</v>
      </c>
      <c r="C140" s="11" t="s">
        <v>2746</v>
      </c>
      <c r="D140" s="70" t="s">
        <v>2712</v>
      </c>
      <c r="E140" s="12" t="s">
        <v>2851</v>
      </c>
      <c r="F140" s="60">
        <v>0</v>
      </c>
      <c r="G140" s="192">
        <v>0</v>
      </c>
      <c r="H140" s="59">
        <v>0</v>
      </c>
      <c r="I140" s="56">
        <v>0</v>
      </c>
      <c r="J140" s="59">
        <v>8.3972099963617506</v>
      </c>
      <c r="K140" s="62">
        <v>0</v>
      </c>
      <c r="L140" s="62">
        <v>0</v>
      </c>
      <c r="M140" s="62">
        <v>12.069479481304599</v>
      </c>
      <c r="N140" s="62">
        <v>0</v>
      </c>
      <c r="O140" s="62">
        <v>0</v>
      </c>
      <c r="P140" s="62">
        <v>7.1150139758127402</v>
      </c>
      <c r="Q140" s="62">
        <v>5.9453938037518599</v>
      </c>
      <c r="R140" s="62">
        <v>17.033931781765901</v>
      </c>
      <c r="S140" s="62">
        <v>18.5136068191573</v>
      </c>
      <c r="T140" s="62">
        <v>36.172782555022103</v>
      </c>
      <c r="U140" s="62">
        <v>56.397988776873099</v>
      </c>
      <c r="V140" s="62">
        <v>125.892698387772</v>
      </c>
      <c r="W140" s="62">
        <v>224.90535516089099</v>
      </c>
      <c r="X140" s="62">
        <v>414.53216711316702</v>
      </c>
      <c r="Y140" s="62">
        <v>829.15641610100795</v>
      </c>
    </row>
    <row r="141" spans="1:25" ht="16.2" customHeight="1" x14ac:dyDescent="0.3">
      <c r="A141" s="8" t="s">
        <v>95</v>
      </c>
      <c r="B141" s="8" t="s">
        <v>102</v>
      </c>
      <c r="C141" s="11" t="s">
        <v>2746</v>
      </c>
      <c r="D141" s="70" t="s">
        <v>2712</v>
      </c>
      <c r="E141" s="12" t="s">
        <v>2851</v>
      </c>
      <c r="F141" s="61">
        <v>0</v>
      </c>
      <c r="G141" s="185">
        <v>0</v>
      </c>
      <c r="H141" s="62">
        <v>0</v>
      </c>
      <c r="I141" s="56">
        <v>0</v>
      </c>
      <c r="J141" s="62">
        <v>0</v>
      </c>
      <c r="K141" s="62">
        <v>0</v>
      </c>
      <c r="L141" s="62">
        <v>0</v>
      </c>
      <c r="M141" s="62">
        <v>0</v>
      </c>
      <c r="N141" s="62">
        <v>0</v>
      </c>
      <c r="O141" s="62">
        <v>0</v>
      </c>
      <c r="P141" s="62">
        <v>0</v>
      </c>
      <c r="Q141" s="62">
        <v>18.475923849931799</v>
      </c>
      <c r="R141" s="62">
        <v>17.6073125888419</v>
      </c>
      <c r="S141" s="62">
        <v>31.825714423326801</v>
      </c>
      <c r="T141" s="62">
        <v>14.920966254111001</v>
      </c>
      <c r="U141" s="62">
        <v>33.3367871220686</v>
      </c>
      <c r="V141" s="62">
        <v>99.738512533999796</v>
      </c>
      <c r="W141" s="62">
        <v>261.07282231756398</v>
      </c>
      <c r="X141" s="62">
        <v>315.17599228686998</v>
      </c>
      <c r="Y141" s="62">
        <v>700.60670165127897</v>
      </c>
    </row>
    <row r="142" spans="1:25" ht="16.2" customHeight="1" x14ac:dyDescent="0.3">
      <c r="A142" s="8" t="s">
        <v>96</v>
      </c>
      <c r="B142" s="8" t="s">
        <v>102</v>
      </c>
      <c r="C142" s="11" t="s">
        <v>2746</v>
      </c>
      <c r="D142" s="44" t="s">
        <v>2712</v>
      </c>
      <c r="E142" s="12" t="s">
        <v>2851</v>
      </c>
      <c r="F142" s="61">
        <v>0</v>
      </c>
      <c r="G142" s="185">
        <v>0</v>
      </c>
      <c r="H142" s="62">
        <v>0</v>
      </c>
      <c r="I142" s="56">
        <v>0</v>
      </c>
      <c r="J142" s="62">
        <v>0</v>
      </c>
      <c r="K142" s="62">
        <v>0</v>
      </c>
      <c r="L142" s="62">
        <v>0</v>
      </c>
      <c r="M142" s="62">
        <v>0</v>
      </c>
      <c r="N142" s="62">
        <v>0</v>
      </c>
      <c r="O142" s="62">
        <v>0</v>
      </c>
      <c r="P142" s="62">
        <v>7.1412946728391899</v>
      </c>
      <c r="Q142" s="62">
        <v>5.9751184541164601</v>
      </c>
      <c r="R142" s="62">
        <v>0</v>
      </c>
      <c r="S142" s="62">
        <v>43.036655363822497</v>
      </c>
      <c r="T142" s="62">
        <v>50.432620217750902</v>
      </c>
      <c r="U142" s="62">
        <v>56.519049706688897</v>
      </c>
      <c r="V142" s="62">
        <v>153.909287046023</v>
      </c>
      <c r="W142" s="62">
        <v>252.272584594123</v>
      </c>
      <c r="X142" s="62">
        <v>500.34869405688301</v>
      </c>
      <c r="Y142" s="62">
        <v>677.59960726942199</v>
      </c>
    </row>
    <row r="143" spans="1:25" ht="16.2" customHeight="1" x14ac:dyDescent="0.3">
      <c r="A143" s="8" t="s">
        <v>97</v>
      </c>
      <c r="B143" s="8" t="s">
        <v>102</v>
      </c>
      <c r="C143" s="11" t="s">
        <v>2746</v>
      </c>
      <c r="D143" s="70" t="s">
        <v>2712</v>
      </c>
      <c r="E143" s="12" t="s">
        <v>2851</v>
      </c>
      <c r="F143" s="61">
        <v>0</v>
      </c>
      <c r="G143" s="190">
        <v>0</v>
      </c>
      <c r="H143" s="62">
        <v>0</v>
      </c>
      <c r="I143" s="56">
        <v>0</v>
      </c>
      <c r="J143" s="62">
        <v>0</v>
      </c>
      <c r="K143" s="62">
        <v>0</v>
      </c>
      <c r="L143" s="62">
        <v>0</v>
      </c>
      <c r="M143" s="62">
        <v>0</v>
      </c>
      <c r="N143" s="62">
        <v>0</v>
      </c>
      <c r="O143" s="62">
        <v>0</v>
      </c>
      <c r="P143" s="62">
        <v>0</v>
      </c>
      <c r="Q143" s="62">
        <v>12.379015967420701</v>
      </c>
      <c r="R143" s="62">
        <v>5.8728919277017804</v>
      </c>
      <c r="S143" s="62">
        <v>25.3654072791931</v>
      </c>
      <c r="T143" s="62">
        <v>37.148577731044803</v>
      </c>
      <c r="U143" s="62">
        <v>66.816843446681403</v>
      </c>
      <c r="V143" s="62">
        <v>99.074095041152802</v>
      </c>
      <c r="W143" s="62">
        <v>332.61098781471497</v>
      </c>
      <c r="X143" s="62">
        <v>448.94917922250102</v>
      </c>
      <c r="Y143" s="62">
        <v>427.64324950915801</v>
      </c>
    </row>
    <row r="144" spans="1:25" ht="16.2" customHeight="1" x14ac:dyDescent="0.3">
      <c r="A144" s="8" t="s">
        <v>98</v>
      </c>
      <c r="B144" s="8" t="s">
        <v>102</v>
      </c>
      <c r="C144" s="11" t="s">
        <v>2746</v>
      </c>
      <c r="D144" s="70" t="s">
        <v>2712</v>
      </c>
      <c r="E144" s="12" t="s">
        <v>2851</v>
      </c>
      <c r="F144" s="61">
        <v>0</v>
      </c>
      <c r="G144" s="190">
        <v>0</v>
      </c>
      <c r="H144" s="62">
        <v>0</v>
      </c>
      <c r="I144" s="56">
        <v>0</v>
      </c>
      <c r="J144" s="62">
        <v>0</v>
      </c>
      <c r="K144" s="62">
        <v>0</v>
      </c>
      <c r="L144" s="62">
        <v>0</v>
      </c>
      <c r="M144" s="62">
        <v>0</v>
      </c>
      <c r="N144" s="62">
        <v>6.3756145252529697</v>
      </c>
      <c r="O144" s="62">
        <v>6.6818212428786001</v>
      </c>
      <c r="P144" s="62">
        <v>0</v>
      </c>
      <c r="Q144" s="62">
        <v>0</v>
      </c>
      <c r="R144" s="62">
        <v>22.7412337339501</v>
      </c>
      <c r="S144" s="62">
        <v>12.250314786309399</v>
      </c>
      <c r="T144" s="62">
        <v>57.400077008305203</v>
      </c>
      <c r="U144" s="62">
        <v>121.372781743834</v>
      </c>
      <c r="V144" s="62">
        <v>191.10933139276099</v>
      </c>
      <c r="W144" s="62">
        <v>335.37470667903102</v>
      </c>
      <c r="X144" s="62">
        <v>607.36100897520703</v>
      </c>
      <c r="Y144" s="62">
        <v>1240.8007336860101</v>
      </c>
    </row>
    <row r="145" spans="1:25" ht="16.2" customHeight="1" x14ac:dyDescent="0.3">
      <c r="A145" s="8" t="s">
        <v>110</v>
      </c>
      <c r="B145" s="8" t="s">
        <v>110</v>
      </c>
      <c r="C145" s="11" t="s">
        <v>2746</v>
      </c>
      <c r="D145" s="70" t="s">
        <v>2712</v>
      </c>
      <c r="E145" s="12" t="s">
        <v>2851</v>
      </c>
      <c r="F145" s="61">
        <v>2.9626282348609299</v>
      </c>
      <c r="G145" s="185">
        <v>0</v>
      </c>
      <c r="H145" s="62">
        <v>0.24803860698376601</v>
      </c>
      <c r="I145" s="56">
        <v>0.23739058014049599</v>
      </c>
      <c r="J145" s="62">
        <v>0.76131383663824304</v>
      </c>
      <c r="K145" s="62">
        <v>1.0764725929928001</v>
      </c>
      <c r="L145" s="62">
        <v>1.1511907604593801</v>
      </c>
      <c r="M145" s="62">
        <v>1.83349912692894</v>
      </c>
      <c r="N145" s="62">
        <v>4.2403375829358403</v>
      </c>
      <c r="O145" s="62">
        <v>8.9327569589818605</v>
      </c>
      <c r="P145" s="62">
        <v>17.326098185753899</v>
      </c>
      <c r="Q145" s="62">
        <v>20.660421665077099</v>
      </c>
      <c r="R145" s="62">
        <v>34.4064404373309</v>
      </c>
      <c r="S145" s="62">
        <v>55.394103759623199</v>
      </c>
      <c r="T145" s="62">
        <v>94.769370182241303</v>
      </c>
      <c r="U145" s="62">
        <v>173.691569906366</v>
      </c>
      <c r="V145" s="62">
        <v>299.45118251130202</v>
      </c>
      <c r="W145" s="62">
        <v>585.99502157209702</v>
      </c>
      <c r="X145" s="62">
        <v>1110.85697540162</v>
      </c>
      <c r="Y145" s="62">
        <v>2227.6677887085498</v>
      </c>
    </row>
    <row r="146" spans="1:25" ht="16.2" customHeight="1" x14ac:dyDescent="0.3">
      <c r="A146" s="8" t="s">
        <v>88</v>
      </c>
      <c r="B146" s="8" t="s">
        <v>90</v>
      </c>
      <c r="C146" s="11" t="s">
        <v>2745</v>
      </c>
      <c r="D146" s="70" t="s">
        <v>2712</v>
      </c>
      <c r="E146" s="12" t="s">
        <v>2851</v>
      </c>
      <c r="F146" s="61">
        <v>0</v>
      </c>
      <c r="G146" s="185">
        <v>0</v>
      </c>
      <c r="H146" s="62">
        <v>0</v>
      </c>
      <c r="I146" s="56">
        <v>0</v>
      </c>
      <c r="J146" s="62">
        <v>0</v>
      </c>
      <c r="K146" s="62">
        <v>0</v>
      </c>
      <c r="L146" s="62">
        <v>0</v>
      </c>
      <c r="M146" s="62">
        <v>0</v>
      </c>
      <c r="N146" s="62">
        <v>6.7986953447975402</v>
      </c>
      <c r="O146" s="62">
        <v>14.8718125496156</v>
      </c>
      <c r="P146" s="62">
        <v>20.719087519234701</v>
      </c>
      <c r="Q146" s="62">
        <v>37.150007210115803</v>
      </c>
      <c r="R146" s="62">
        <v>55.169528520787502</v>
      </c>
      <c r="S146" s="62">
        <v>69.619151062837105</v>
      </c>
      <c r="T146" s="62">
        <v>147.060809308713</v>
      </c>
      <c r="U146" s="62">
        <v>253.85366226561499</v>
      </c>
      <c r="V146" s="62">
        <v>385.46815525219398</v>
      </c>
      <c r="W146" s="62">
        <v>647.75939198864501</v>
      </c>
      <c r="X146" s="62">
        <v>700.76203194480399</v>
      </c>
      <c r="Y146" s="62">
        <v>1129.6231373404901</v>
      </c>
    </row>
    <row r="147" spans="1:25" ht="16.2" customHeight="1" x14ac:dyDescent="0.3">
      <c r="A147" s="8" t="s">
        <v>89</v>
      </c>
      <c r="B147" s="8" t="s">
        <v>90</v>
      </c>
      <c r="C147" s="11" t="s">
        <v>2745</v>
      </c>
      <c r="D147" s="70" t="s">
        <v>2712</v>
      </c>
      <c r="E147" s="12" t="s">
        <v>2851</v>
      </c>
      <c r="F147" s="61">
        <v>0</v>
      </c>
      <c r="G147" s="185">
        <v>0</v>
      </c>
      <c r="H147" s="62">
        <v>0</v>
      </c>
      <c r="I147" s="56">
        <v>0</v>
      </c>
      <c r="J147" s="62">
        <v>0</v>
      </c>
      <c r="K147" s="62">
        <v>0</v>
      </c>
      <c r="L147" s="62">
        <v>0</v>
      </c>
      <c r="M147" s="62">
        <v>6.5941086308954704</v>
      </c>
      <c r="N147" s="62">
        <v>14.0409941559692</v>
      </c>
      <c r="O147" s="62">
        <v>23.0180847543078</v>
      </c>
      <c r="P147" s="62">
        <v>128.79403799249101</v>
      </c>
      <c r="Q147" s="62">
        <v>198.731443386221</v>
      </c>
      <c r="R147" s="62">
        <v>265.74872941435899</v>
      </c>
      <c r="S147" s="62">
        <v>366.21163995740301</v>
      </c>
      <c r="T147" s="62">
        <v>650.03780318408894</v>
      </c>
      <c r="U147" s="62">
        <v>1380.94324055888</v>
      </c>
      <c r="V147" s="62">
        <v>3086.6313993060799</v>
      </c>
      <c r="W147" s="62">
        <v>5067.9292285906204</v>
      </c>
      <c r="X147" s="62">
        <v>9509.7637152124407</v>
      </c>
      <c r="Y147" s="62">
        <v>16048.499441605099</v>
      </c>
    </row>
    <row r="148" spans="1:25" ht="16.2" customHeight="1" x14ac:dyDescent="0.3">
      <c r="A148" s="8" t="s">
        <v>91</v>
      </c>
      <c r="B148" s="8" t="s">
        <v>90</v>
      </c>
      <c r="C148" s="11" t="s">
        <v>2745</v>
      </c>
      <c r="D148" s="70" t="s">
        <v>2712</v>
      </c>
      <c r="E148" s="12" t="s">
        <v>2851</v>
      </c>
      <c r="F148" s="61">
        <v>0</v>
      </c>
      <c r="G148" s="190">
        <v>0</v>
      </c>
      <c r="H148" s="62">
        <v>0</v>
      </c>
      <c r="I148" s="56">
        <v>0</v>
      </c>
      <c r="J148" s="62">
        <v>0</v>
      </c>
      <c r="K148" s="62">
        <v>0</v>
      </c>
      <c r="L148" s="62">
        <v>0</v>
      </c>
      <c r="M148" s="62">
        <v>0</v>
      </c>
      <c r="N148" s="62">
        <v>13.578429417474499</v>
      </c>
      <c r="O148" s="62">
        <v>22.242438421076301</v>
      </c>
      <c r="P148" s="62">
        <v>34.715798769727797</v>
      </c>
      <c r="Q148" s="62">
        <v>31.082904891678101</v>
      </c>
      <c r="R148" s="62">
        <v>67.279624557088198</v>
      </c>
      <c r="S148" s="62">
        <v>187.263340157058</v>
      </c>
      <c r="T148" s="62">
        <v>302.26760918025599</v>
      </c>
      <c r="U148" s="62">
        <v>453.18610174559899</v>
      </c>
      <c r="V148" s="62">
        <v>1087.2515167122201</v>
      </c>
      <c r="W148" s="62">
        <v>2195.8883735315999</v>
      </c>
      <c r="X148" s="62">
        <v>3820.9292714693202</v>
      </c>
      <c r="Y148" s="62">
        <v>9009.5772040356696</v>
      </c>
    </row>
    <row r="149" spans="1:25" ht="16.2" customHeight="1" x14ac:dyDescent="0.3">
      <c r="A149" s="8" t="s">
        <v>92</v>
      </c>
      <c r="B149" s="8" t="s">
        <v>90</v>
      </c>
      <c r="C149" s="11" t="s">
        <v>2745</v>
      </c>
      <c r="D149" s="70" t="s">
        <v>2712</v>
      </c>
      <c r="E149" s="12" t="s">
        <v>2851</v>
      </c>
      <c r="F149" s="61">
        <v>0</v>
      </c>
      <c r="G149" s="185">
        <v>0</v>
      </c>
      <c r="H149" s="62">
        <v>0</v>
      </c>
      <c r="I149" s="56">
        <v>0</v>
      </c>
      <c r="J149" s="62">
        <v>0</v>
      </c>
      <c r="K149" s="62">
        <v>0</v>
      </c>
      <c r="L149" s="62">
        <v>0</v>
      </c>
      <c r="M149" s="62">
        <v>0</v>
      </c>
      <c r="N149" s="62">
        <v>0</v>
      </c>
      <c r="O149" s="62">
        <v>7.6502741228295603</v>
      </c>
      <c r="P149" s="62">
        <v>7.1934476797023201</v>
      </c>
      <c r="Q149" s="62">
        <v>12.8730745038701</v>
      </c>
      <c r="R149" s="62">
        <v>31.566546942555998</v>
      </c>
      <c r="S149" s="62">
        <v>14.307220844940201</v>
      </c>
      <c r="T149" s="62">
        <v>25.3241329651961</v>
      </c>
      <c r="U149" s="62">
        <v>35.944820932472801</v>
      </c>
      <c r="V149" s="62">
        <v>177.89861694885801</v>
      </c>
      <c r="W149" s="62">
        <v>404.96107242311399</v>
      </c>
      <c r="X149" s="62">
        <v>530.49298505156196</v>
      </c>
      <c r="Y149" s="62">
        <v>1608.9284019894801</v>
      </c>
    </row>
    <row r="150" spans="1:25" ht="16.2" customHeight="1" x14ac:dyDescent="0.3">
      <c r="A150" s="8" t="s">
        <v>93</v>
      </c>
      <c r="B150" s="8" t="s">
        <v>90</v>
      </c>
      <c r="C150" s="11" t="s">
        <v>2745</v>
      </c>
      <c r="D150" s="70" t="s">
        <v>2712</v>
      </c>
      <c r="E150" s="12" t="s">
        <v>2851</v>
      </c>
      <c r="F150" s="61">
        <v>0</v>
      </c>
      <c r="G150" s="185">
        <v>0</v>
      </c>
      <c r="H150" s="62">
        <v>0</v>
      </c>
      <c r="I150" s="56">
        <v>0</v>
      </c>
      <c r="J150" s="62">
        <v>0</v>
      </c>
      <c r="K150" s="62">
        <v>0</v>
      </c>
      <c r="L150" s="62">
        <v>0</v>
      </c>
      <c r="M150" s="62">
        <v>0</v>
      </c>
      <c r="N150" s="62">
        <v>0</v>
      </c>
      <c r="O150" s="62">
        <v>0</v>
      </c>
      <c r="P150" s="62">
        <v>0</v>
      </c>
      <c r="Q150" s="62">
        <v>0</v>
      </c>
      <c r="R150" s="62">
        <v>0</v>
      </c>
      <c r="S150" s="62">
        <v>6.9100028357340202</v>
      </c>
      <c r="T150" s="62">
        <v>8.1631351206725196</v>
      </c>
      <c r="U150" s="62">
        <v>0</v>
      </c>
      <c r="V150" s="62">
        <v>39.6361712960069</v>
      </c>
      <c r="W150" s="62">
        <v>97.952519448835602</v>
      </c>
      <c r="X150" s="62">
        <v>36.605833929762603</v>
      </c>
      <c r="Y150" s="62">
        <v>172.453739956275</v>
      </c>
    </row>
    <row r="151" spans="1:25" ht="16.2" customHeight="1" x14ac:dyDescent="0.3">
      <c r="A151" s="8" t="s">
        <v>94</v>
      </c>
      <c r="B151" s="8" t="s">
        <v>90</v>
      </c>
      <c r="C151" s="11" t="s">
        <v>2745</v>
      </c>
      <c r="D151" s="70" t="s">
        <v>2712</v>
      </c>
      <c r="E151" s="12" t="s">
        <v>2851</v>
      </c>
      <c r="F151" s="61">
        <v>0</v>
      </c>
      <c r="G151" s="185">
        <v>0</v>
      </c>
      <c r="H151" s="62">
        <v>0</v>
      </c>
      <c r="I151" s="56">
        <v>0</v>
      </c>
      <c r="J151" s="62">
        <v>0</v>
      </c>
      <c r="K151" s="62">
        <v>0</v>
      </c>
      <c r="L151" s="62">
        <v>0</v>
      </c>
      <c r="M151" s="62">
        <v>0</v>
      </c>
      <c r="N151" s="62">
        <v>0</v>
      </c>
      <c r="O151" s="62">
        <v>0</v>
      </c>
      <c r="P151" s="62">
        <v>0</v>
      </c>
      <c r="Q151" s="62">
        <v>0</v>
      </c>
      <c r="R151" s="62">
        <v>6.1048624061468297</v>
      </c>
      <c r="S151" s="62">
        <v>0</v>
      </c>
      <c r="T151" s="62">
        <v>0</v>
      </c>
      <c r="U151" s="62">
        <v>8.6723693919827909</v>
      </c>
      <c r="V151" s="62">
        <v>0</v>
      </c>
      <c r="W151" s="62">
        <v>39.1857990951926</v>
      </c>
      <c r="X151" s="62">
        <v>36.548917096452797</v>
      </c>
      <c r="Y151" s="62">
        <v>85.822332165561207</v>
      </c>
    </row>
    <row r="152" spans="1:25" ht="16.2" customHeight="1" x14ac:dyDescent="0.3">
      <c r="A152" s="8" t="s">
        <v>95</v>
      </c>
      <c r="B152" s="8" t="s">
        <v>90</v>
      </c>
      <c r="C152" s="11" t="s">
        <v>2745</v>
      </c>
      <c r="D152" s="70" t="s">
        <v>2712</v>
      </c>
      <c r="E152" s="12" t="s">
        <v>2851</v>
      </c>
      <c r="F152" s="61">
        <v>0</v>
      </c>
      <c r="G152" s="185">
        <v>0</v>
      </c>
      <c r="H152" s="62">
        <v>0</v>
      </c>
      <c r="I152" s="56">
        <v>0</v>
      </c>
      <c r="J152" s="62">
        <v>0</v>
      </c>
      <c r="K152" s="62">
        <v>0</v>
      </c>
      <c r="L152" s="62">
        <v>0</v>
      </c>
      <c r="M152" s="62">
        <v>0</v>
      </c>
      <c r="N152" s="62">
        <v>0</v>
      </c>
      <c r="O152" s="62">
        <v>0</v>
      </c>
      <c r="P152" s="62">
        <v>0</v>
      </c>
      <c r="Q152" s="62">
        <v>0</v>
      </c>
      <c r="R152" s="62">
        <v>0</v>
      </c>
      <c r="S152" s="62">
        <v>21.345136205507298</v>
      </c>
      <c r="T152" s="62">
        <v>0</v>
      </c>
      <c r="U152" s="62">
        <v>35.807396670867199</v>
      </c>
      <c r="V152" s="62">
        <v>81.375958129373501</v>
      </c>
      <c r="W152" s="62">
        <v>161.98713946835301</v>
      </c>
      <c r="X152" s="62">
        <v>150.84188551343399</v>
      </c>
      <c r="Y152" s="62">
        <v>264.84676942933299</v>
      </c>
    </row>
    <row r="153" spans="1:25" ht="16.2" customHeight="1" x14ac:dyDescent="0.3">
      <c r="A153" s="8" t="s">
        <v>96</v>
      </c>
      <c r="B153" s="8" t="s">
        <v>90</v>
      </c>
      <c r="C153" s="11" t="s">
        <v>2745</v>
      </c>
      <c r="D153" s="70" t="s">
        <v>2712</v>
      </c>
      <c r="E153" s="12" t="s">
        <v>2851</v>
      </c>
      <c r="F153" s="61">
        <v>0</v>
      </c>
      <c r="G153" s="190">
        <v>0</v>
      </c>
      <c r="H153" s="62">
        <v>0</v>
      </c>
      <c r="I153" s="56">
        <v>0</v>
      </c>
      <c r="J153" s="62">
        <v>0</v>
      </c>
      <c r="K153" s="62">
        <v>6.8714149286700001</v>
      </c>
      <c r="L153" s="62">
        <v>0</v>
      </c>
      <c r="M153" s="62">
        <v>6.3110118362509704</v>
      </c>
      <c r="N153" s="62">
        <v>6.75256890468635</v>
      </c>
      <c r="O153" s="62">
        <v>7.3440876443143202</v>
      </c>
      <c r="P153" s="62">
        <v>7.0313040167742997</v>
      </c>
      <c r="Q153" s="62">
        <v>37.5356485474314</v>
      </c>
      <c r="R153" s="62">
        <v>54.9267207991577</v>
      </c>
      <c r="S153" s="62">
        <v>116.843652075671</v>
      </c>
      <c r="T153" s="62">
        <v>121.950856692478</v>
      </c>
      <c r="U153" s="62">
        <v>346.14006080195298</v>
      </c>
      <c r="V153" s="62">
        <v>562.50138645203106</v>
      </c>
      <c r="W153" s="62">
        <v>1254.2473788913701</v>
      </c>
      <c r="X153" s="62">
        <v>1821.87173419128</v>
      </c>
      <c r="Y153" s="62">
        <v>1870.8203378752401</v>
      </c>
    </row>
    <row r="154" spans="1:25" ht="16.2" customHeight="1" x14ac:dyDescent="0.3">
      <c r="A154" s="8" t="s">
        <v>97</v>
      </c>
      <c r="B154" s="8" t="s">
        <v>90</v>
      </c>
      <c r="C154" s="11" t="s">
        <v>2745</v>
      </c>
      <c r="D154" s="70" t="s">
        <v>2712</v>
      </c>
      <c r="E154" s="12" t="s">
        <v>2851</v>
      </c>
      <c r="F154" s="61">
        <v>0</v>
      </c>
      <c r="G154" s="185">
        <v>0</v>
      </c>
      <c r="H154" s="62">
        <v>0</v>
      </c>
      <c r="I154" s="56">
        <v>0</v>
      </c>
      <c r="J154" s="62">
        <v>8.4405518955004801</v>
      </c>
      <c r="K154" s="62">
        <v>0</v>
      </c>
      <c r="L154" s="62">
        <v>0</v>
      </c>
      <c r="M154" s="62">
        <v>0</v>
      </c>
      <c r="N154" s="62">
        <v>6.9691860277278499</v>
      </c>
      <c r="O154" s="62">
        <v>15.147020436367299</v>
      </c>
      <c r="P154" s="62">
        <v>36.416559640214999</v>
      </c>
      <c r="Q154" s="62">
        <v>129.40968005969299</v>
      </c>
      <c r="R154" s="62">
        <v>100.887031807138</v>
      </c>
      <c r="S154" s="62">
        <v>304.86712186920403</v>
      </c>
      <c r="T154" s="62">
        <v>385.93875703035098</v>
      </c>
      <c r="U154" s="62">
        <v>500.21406778849303</v>
      </c>
      <c r="V154" s="62">
        <v>1199.1890232067699</v>
      </c>
      <c r="W154" s="62">
        <v>2410.1387166417799</v>
      </c>
      <c r="X154" s="62">
        <v>3834.7530621585602</v>
      </c>
      <c r="Y154" s="62">
        <v>6910.7878574157403</v>
      </c>
    </row>
    <row r="155" spans="1:25" ht="16.2" customHeight="1" x14ac:dyDescent="0.3">
      <c r="A155" s="8" t="s">
        <v>98</v>
      </c>
      <c r="B155" s="8" t="s">
        <v>90</v>
      </c>
      <c r="C155" s="11" t="s">
        <v>2745</v>
      </c>
      <c r="D155" s="70" t="s">
        <v>2712</v>
      </c>
      <c r="E155" s="12" t="s">
        <v>2851</v>
      </c>
      <c r="F155" s="61">
        <v>0</v>
      </c>
      <c r="G155" s="190">
        <v>0</v>
      </c>
      <c r="H155" s="62">
        <v>0</v>
      </c>
      <c r="I155" s="56">
        <v>0</v>
      </c>
      <c r="J155" s="62">
        <v>0</v>
      </c>
      <c r="K155" s="62">
        <v>0</v>
      </c>
      <c r="L155" s="62">
        <v>0</v>
      </c>
      <c r="M155" s="62">
        <v>0</v>
      </c>
      <c r="N155" s="62">
        <v>13.4718518806392</v>
      </c>
      <c r="O155" s="62">
        <v>0</v>
      </c>
      <c r="P155" s="62">
        <v>42.396508235026303</v>
      </c>
      <c r="Q155" s="62">
        <v>62.677812868247699</v>
      </c>
      <c r="R155" s="62">
        <v>73.212920680252907</v>
      </c>
      <c r="S155" s="62">
        <v>191.77034364459999</v>
      </c>
      <c r="T155" s="62">
        <v>283.78953249531202</v>
      </c>
      <c r="U155" s="62">
        <v>630.33423653139698</v>
      </c>
      <c r="V155" s="62">
        <v>857.75114241732797</v>
      </c>
      <c r="W155" s="62">
        <v>2273.8706643474102</v>
      </c>
      <c r="X155" s="62">
        <v>4141.2358537332602</v>
      </c>
      <c r="Y155" s="62">
        <v>5645.8538863241201</v>
      </c>
    </row>
    <row r="156" spans="1:25" ht="16.2" customHeight="1" x14ac:dyDescent="0.3">
      <c r="A156" s="8" t="s">
        <v>99</v>
      </c>
      <c r="B156" s="8" t="s">
        <v>101</v>
      </c>
      <c r="C156" s="11" t="s">
        <v>2745</v>
      </c>
      <c r="D156" s="70" t="s">
        <v>2712</v>
      </c>
      <c r="E156" s="12" t="s">
        <v>2851</v>
      </c>
      <c r="F156" s="61">
        <v>0</v>
      </c>
      <c r="G156" s="190">
        <v>0</v>
      </c>
      <c r="H156" s="62">
        <v>0</v>
      </c>
      <c r="I156" s="56">
        <v>0</v>
      </c>
      <c r="J156" s="62">
        <v>0</v>
      </c>
      <c r="K156" s="62">
        <v>0</v>
      </c>
      <c r="L156" s="62">
        <v>6.2752754263603396</v>
      </c>
      <c r="M156" s="62">
        <v>12.5050530892068</v>
      </c>
      <c r="N156" s="62">
        <v>20.126909841618801</v>
      </c>
      <c r="O156" s="62">
        <v>29.113692816581199</v>
      </c>
      <c r="P156" s="62">
        <v>49.453965015096102</v>
      </c>
      <c r="Q156" s="62">
        <v>118.878826758229</v>
      </c>
      <c r="R156" s="62">
        <v>176.41951676826599</v>
      </c>
      <c r="S156" s="62">
        <v>388.61489431917101</v>
      </c>
      <c r="T156" s="62">
        <v>532.94527289344001</v>
      </c>
      <c r="U156" s="62">
        <v>1092.3862029577399</v>
      </c>
      <c r="V156" s="62">
        <v>1446.7276329292499</v>
      </c>
      <c r="W156" s="62">
        <v>3186.8471174678798</v>
      </c>
      <c r="X156" s="62">
        <v>6908.5638352020596</v>
      </c>
      <c r="Y156" s="62">
        <v>9535.4299645360807</v>
      </c>
    </row>
    <row r="157" spans="1:25" ht="16.2" customHeight="1" x14ac:dyDescent="0.3">
      <c r="A157" s="8" t="s">
        <v>100</v>
      </c>
      <c r="B157" s="8" t="s">
        <v>101</v>
      </c>
      <c r="C157" s="11" t="s">
        <v>2745</v>
      </c>
      <c r="D157" s="70" t="s">
        <v>2712</v>
      </c>
      <c r="E157" s="12" t="s">
        <v>2851</v>
      </c>
      <c r="F157" s="61">
        <v>0</v>
      </c>
      <c r="G157" s="190">
        <v>0</v>
      </c>
      <c r="H157" s="62">
        <v>8.5927258124678492</v>
      </c>
      <c r="I157" s="56">
        <v>0</v>
      </c>
      <c r="J157" s="62">
        <v>0</v>
      </c>
      <c r="K157" s="62">
        <v>7.6612809740917402</v>
      </c>
      <c r="L157" s="62">
        <v>0</v>
      </c>
      <c r="M157" s="62">
        <v>6.9082163153998302</v>
      </c>
      <c r="N157" s="62">
        <v>7.4190822294398</v>
      </c>
      <c r="O157" s="62">
        <v>24.1275635413263</v>
      </c>
      <c r="P157" s="62">
        <v>47.042016925531101</v>
      </c>
      <c r="Q157" s="62">
        <v>90.134346126980503</v>
      </c>
      <c r="R157" s="62">
        <v>107.747722406443</v>
      </c>
      <c r="S157" s="62">
        <v>324.03299138705302</v>
      </c>
      <c r="T157" s="62">
        <v>455.36420104498399</v>
      </c>
      <c r="U157" s="62">
        <v>665.92523574777999</v>
      </c>
      <c r="V157" s="62">
        <v>1311.65148294193</v>
      </c>
      <c r="W157" s="62">
        <v>1991.6589226173501</v>
      </c>
      <c r="X157" s="62">
        <v>3518.9460357118001</v>
      </c>
      <c r="Y157" s="62">
        <v>5901.4019041018901</v>
      </c>
    </row>
    <row r="158" spans="1:25" ht="16.2" customHeight="1" x14ac:dyDescent="0.3">
      <c r="A158" s="8" t="s">
        <v>88</v>
      </c>
      <c r="B158" s="8" t="s">
        <v>101</v>
      </c>
      <c r="C158" s="11" t="s">
        <v>2745</v>
      </c>
      <c r="D158" s="70" t="s">
        <v>2712</v>
      </c>
      <c r="E158" s="12" t="s">
        <v>2851</v>
      </c>
      <c r="F158" s="61">
        <v>0</v>
      </c>
      <c r="G158" s="190">
        <v>0</v>
      </c>
      <c r="H158" s="62">
        <v>0</v>
      </c>
      <c r="I158" s="56">
        <v>0</v>
      </c>
      <c r="J158" s="62">
        <v>0</v>
      </c>
      <c r="K158" s="62">
        <v>0</v>
      </c>
      <c r="L158" s="62">
        <v>0</v>
      </c>
      <c r="M158" s="62">
        <v>12.4528887810163</v>
      </c>
      <c r="N158" s="62">
        <v>6.6929913340373997</v>
      </c>
      <c r="O158" s="62">
        <v>28.9982816447597</v>
      </c>
      <c r="P158" s="62">
        <v>14.1979935073729</v>
      </c>
      <c r="Q158" s="62">
        <v>43.8780814701596</v>
      </c>
      <c r="R158" s="62">
        <v>79.060840343751295</v>
      </c>
      <c r="S158" s="62">
        <v>101.919454836951</v>
      </c>
      <c r="T158" s="62">
        <v>112.756373801061</v>
      </c>
      <c r="U158" s="62">
        <v>214.58535503287399</v>
      </c>
      <c r="V158" s="62">
        <v>218.21880691591099</v>
      </c>
      <c r="W158" s="62">
        <v>469.33862257146501</v>
      </c>
      <c r="X158" s="62">
        <v>649.15728715755301</v>
      </c>
      <c r="Y158" s="62">
        <v>1575.4527878168501</v>
      </c>
    </row>
    <row r="159" spans="1:25" ht="16.2" customHeight="1" x14ac:dyDescent="0.3">
      <c r="A159" s="8" t="s">
        <v>89</v>
      </c>
      <c r="B159" s="8" t="s">
        <v>101</v>
      </c>
      <c r="C159" s="11" t="s">
        <v>2745</v>
      </c>
      <c r="D159" s="70" t="s">
        <v>2712</v>
      </c>
      <c r="E159" s="12" t="s">
        <v>2851</v>
      </c>
      <c r="F159" s="61">
        <v>0</v>
      </c>
      <c r="G159" s="185">
        <v>0</v>
      </c>
      <c r="H159" s="62">
        <v>0</v>
      </c>
      <c r="I159" s="56">
        <v>0</v>
      </c>
      <c r="J159" s="62">
        <v>0</v>
      </c>
      <c r="K159" s="62">
        <v>0</v>
      </c>
      <c r="L159" s="62">
        <v>0</v>
      </c>
      <c r="M159" s="62">
        <v>6.4203744057780199</v>
      </c>
      <c r="N159" s="62">
        <v>0</v>
      </c>
      <c r="O159" s="62">
        <v>7.4761532876238901</v>
      </c>
      <c r="P159" s="62">
        <v>14.7074029659011</v>
      </c>
      <c r="Q159" s="62">
        <v>0</v>
      </c>
      <c r="R159" s="62">
        <v>18.850088700473702</v>
      </c>
      <c r="S159" s="62">
        <v>28.036014867936899</v>
      </c>
      <c r="T159" s="62">
        <v>49.869329069332601</v>
      </c>
      <c r="U159" s="62">
        <v>44.300365368863602</v>
      </c>
      <c r="V159" s="62">
        <v>79.333320232691193</v>
      </c>
      <c r="W159" s="62">
        <v>141.470247801505</v>
      </c>
      <c r="X159" s="62">
        <v>223.26530940575</v>
      </c>
      <c r="Y159" s="62">
        <v>511.837576619559</v>
      </c>
    </row>
    <row r="160" spans="1:25" ht="16.2" customHeight="1" x14ac:dyDescent="0.3">
      <c r="A160" s="8" t="s">
        <v>91</v>
      </c>
      <c r="B160" s="8" t="s">
        <v>101</v>
      </c>
      <c r="C160" s="11" t="s">
        <v>2745</v>
      </c>
      <c r="D160" s="70" t="s">
        <v>2712</v>
      </c>
      <c r="E160" s="12" t="s">
        <v>2851</v>
      </c>
      <c r="F160" s="61">
        <v>0</v>
      </c>
      <c r="G160" s="190">
        <v>0</v>
      </c>
      <c r="H160" s="62">
        <v>0</v>
      </c>
      <c r="I160" s="56">
        <v>0</v>
      </c>
      <c r="J160" s="62">
        <v>0</v>
      </c>
      <c r="K160" s="62">
        <v>0</v>
      </c>
      <c r="L160" s="62">
        <v>0</v>
      </c>
      <c r="M160" s="62">
        <v>0</v>
      </c>
      <c r="N160" s="62">
        <v>0</v>
      </c>
      <c r="O160" s="62">
        <v>0</v>
      </c>
      <c r="P160" s="62">
        <v>0</v>
      </c>
      <c r="Q160" s="62">
        <v>0</v>
      </c>
      <c r="R160" s="62">
        <v>0</v>
      </c>
      <c r="S160" s="62">
        <v>13.5416699304277</v>
      </c>
      <c r="T160" s="62">
        <v>8.0325299586461707</v>
      </c>
      <c r="U160" s="62">
        <v>0</v>
      </c>
      <c r="V160" s="62">
        <v>38.2617201988826</v>
      </c>
      <c r="W160" s="62">
        <v>58.681498847710699</v>
      </c>
      <c r="X160" s="62">
        <v>35.955149941341602</v>
      </c>
      <c r="Y160" s="62">
        <v>82.181534985754297</v>
      </c>
    </row>
    <row r="161" spans="1:25" ht="16.2" customHeight="1" x14ac:dyDescent="0.3">
      <c r="A161" s="8" t="s">
        <v>92</v>
      </c>
      <c r="B161" s="8" t="s">
        <v>101</v>
      </c>
      <c r="C161" s="11" t="s">
        <v>2745</v>
      </c>
      <c r="D161" s="70" t="s">
        <v>2712</v>
      </c>
      <c r="E161" s="12" t="s">
        <v>2851</v>
      </c>
      <c r="F161" s="61">
        <v>0</v>
      </c>
      <c r="G161" s="185">
        <v>0</v>
      </c>
      <c r="H161" s="62">
        <v>0</v>
      </c>
      <c r="I161" s="56">
        <v>0</v>
      </c>
      <c r="J161" s="62">
        <v>0</v>
      </c>
      <c r="K161" s="62">
        <v>0</v>
      </c>
      <c r="L161" s="62">
        <v>0</v>
      </c>
      <c r="M161" s="62">
        <v>0</v>
      </c>
      <c r="N161" s="62">
        <v>0</v>
      </c>
      <c r="O161" s="62">
        <v>0</v>
      </c>
      <c r="P161" s="62">
        <v>0</v>
      </c>
      <c r="Q161" s="62">
        <v>0</v>
      </c>
      <c r="R161" s="62">
        <v>0</v>
      </c>
      <c r="S161" s="62">
        <v>13.9689996206692</v>
      </c>
      <c r="T161" s="62">
        <v>41.446999126820799</v>
      </c>
      <c r="U161" s="62">
        <v>70.7272805699061</v>
      </c>
      <c r="V161" s="62">
        <v>91.962602187380199</v>
      </c>
      <c r="W161" s="62">
        <v>141.504423838809</v>
      </c>
      <c r="X161" s="62">
        <v>296.78750774653503</v>
      </c>
      <c r="Y161" s="62">
        <v>253.65392066425099</v>
      </c>
    </row>
    <row r="162" spans="1:25" ht="16.2" customHeight="1" x14ac:dyDescent="0.3">
      <c r="A162" s="8" t="s">
        <v>93</v>
      </c>
      <c r="B162" s="8" t="s">
        <v>101</v>
      </c>
      <c r="C162" s="11" t="s">
        <v>2745</v>
      </c>
      <c r="D162" s="70" t="s">
        <v>2712</v>
      </c>
      <c r="E162" s="12" t="s">
        <v>2851</v>
      </c>
      <c r="F162" s="61">
        <v>0</v>
      </c>
      <c r="G162" s="190">
        <v>0</v>
      </c>
      <c r="H162" s="62">
        <v>0</v>
      </c>
      <c r="I162" s="56">
        <v>0</v>
      </c>
      <c r="J162" s="62">
        <v>8.1116659293062394</v>
      </c>
      <c r="K162" s="62">
        <v>7.0055975184288402</v>
      </c>
      <c r="L162" s="62">
        <v>0</v>
      </c>
      <c r="M162" s="62">
        <v>12.3524902711019</v>
      </c>
      <c r="N162" s="62">
        <v>13.328366740524</v>
      </c>
      <c r="O162" s="62">
        <v>14.3831896823352</v>
      </c>
      <c r="P162" s="62">
        <v>21.517702015442499</v>
      </c>
      <c r="Q162" s="62">
        <v>25.1799602164756</v>
      </c>
      <c r="R162" s="62">
        <v>48.6281175813319</v>
      </c>
      <c r="S162" s="62">
        <v>94.455256360724405</v>
      </c>
      <c r="T162" s="62">
        <v>80.085106558456602</v>
      </c>
      <c r="U162" s="62">
        <v>128.49682392791999</v>
      </c>
      <c r="V162" s="62">
        <v>189.54507001655199</v>
      </c>
      <c r="W162" s="62">
        <v>469.035167127004</v>
      </c>
      <c r="X162" s="62">
        <v>537.38369453136704</v>
      </c>
      <c r="Y162" s="62">
        <v>1222.4703455625699</v>
      </c>
    </row>
    <row r="163" spans="1:25" x14ac:dyDescent="0.3">
      <c r="A163" s="10" t="s">
        <v>94</v>
      </c>
      <c r="B163" s="10" t="s">
        <v>101</v>
      </c>
      <c r="C163" s="11" t="s">
        <v>2745</v>
      </c>
      <c r="D163" s="70" t="s">
        <v>2712</v>
      </c>
      <c r="E163" s="12" t="s">
        <v>2851</v>
      </c>
      <c r="F163" s="60">
        <v>0</v>
      </c>
      <c r="G163" s="192">
        <v>0</v>
      </c>
      <c r="H163" s="59">
        <v>0</v>
      </c>
      <c r="I163" s="56">
        <v>0</v>
      </c>
      <c r="J163" s="59">
        <v>0</v>
      </c>
      <c r="K163" s="62">
        <v>0</v>
      </c>
      <c r="L163" s="62">
        <v>6.3272478720547598</v>
      </c>
      <c r="M163" s="62">
        <v>6.1687368786342098</v>
      </c>
      <c r="N163" s="62">
        <v>13.3272391862455</v>
      </c>
      <c r="O163" s="62">
        <v>7.1786317501696804</v>
      </c>
      <c r="P163" s="62">
        <v>7.1947381697014796</v>
      </c>
      <c r="Q163" s="62">
        <v>31.532208577469198</v>
      </c>
      <c r="R163" s="62">
        <v>42.5522336156451</v>
      </c>
      <c r="S163" s="62">
        <v>94.277188304229099</v>
      </c>
      <c r="T163" s="62">
        <v>111.896462113317</v>
      </c>
      <c r="U163" s="62">
        <v>146.13578385935901</v>
      </c>
      <c r="V163" s="62">
        <v>238.00559776115099</v>
      </c>
      <c r="W163" s="62">
        <v>292.542809844136</v>
      </c>
      <c r="X163" s="62">
        <v>607.41179354648602</v>
      </c>
      <c r="Y163" s="62">
        <v>893.33773318562305</v>
      </c>
    </row>
    <row r="164" spans="1:25" x14ac:dyDescent="0.3">
      <c r="A164" s="8" t="s">
        <v>95</v>
      </c>
      <c r="B164" s="8" t="s">
        <v>101</v>
      </c>
      <c r="C164" s="11" t="s">
        <v>2745</v>
      </c>
      <c r="D164" s="70" t="s">
        <v>2712</v>
      </c>
      <c r="E164" s="12" t="s">
        <v>2851</v>
      </c>
      <c r="F164" s="61">
        <v>0</v>
      </c>
      <c r="G164" s="185">
        <v>0</v>
      </c>
      <c r="H164" s="62">
        <v>0</v>
      </c>
      <c r="I164" s="56">
        <v>0</v>
      </c>
      <c r="J164" s="62">
        <v>0</v>
      </c>
      <c r="K164" s="62">
        <v>0</v>
      </c>
      <c r="L164" s="62">
        <v>13.089551791541799</v>
      </c>
      <c r="M164" s="62">
        <v>6.3668711238759803</v>
      </c>
      <c r="N164" s="62">
        <v>20.655529688790899</v>
      </c>
      <c r="O164" s="62">
        <v>22.215006849508999</v>
      </c>
      <c r="P164" s="62">
        <v>44.741213179194702</v>
      </c>
      <c r="Q164" s="62">
        <v>84.865939158649397</v>
      </c>
      <c r="R164" s="62">
        <v>113.07412916971199</v>
      </c>
      <c r="S164" s="62">
        <v>152.809411151532</v>
      </c>
      <c r="T164" s="62">
        <v>272.024953587445</v>
      </c>
      <c r="U164" s="62">
        <v>356.50940855356703</v>
      </c>
      <c r="V164" s="62">
        <v>577.63330983344599</v>
      </c>
      <c r="W164" s="62">
        <v>1186.6572160123701</v>
      </c>
      <c r="X164" s="62">
        <v>1951.78511593384</v>
      </c>
      <c r="Y164" s="62">
        <v>2843.6262036358198</v>
      </c>
    </row>
    <row r="165" spans="1:25" x14ac:dyDescent="0.3">
      <c r="A165" s="10" t="s">
        <v>96</v>
      </c>
      <c r="B165" s="10" t="s">
        <v>101</v>
      </c>
      <c r="C165" s="11" t="s">
        <v>2745</v>
      </c>
      <c r="D165" s="70" t="s">
        <v>2712</v>
      </c>
      <c r="E165" s="12" t="s">
        <v>2851</v>
      </c>
      <c r="F165" s="60">
        <v>0</v>
      </c>
      <c r="G165" s="192">
        <v>0</v>
      </c>
      <c r="H165" s="59">
        <v>0</v>
      </c>
      <c r="I165" s="56">
        <v>0</v>
      </c>
      <c r="J165" s="59">
        <v>0</v>
      </c>
      <c r="K165" s="62">
        <v>0</v>
      </c>
      <c r="L165" s="62">
        <v>0</v>
      </c>
      <c r="M165" s="62">
        <v>12.308031483973201</v>
      </c>
      <c r="N165" s="62">
        <v>19.987531511042899</v>
      </c>
      <c r="O165" s="62">
        <v>14.3065194081939</v>
      </c>
      <c r="P165" s="62">
        <v>36.193836495740399</v>
      </c>
      <c r="Q165" s="62">
        <v>88.607368130672896</v>
      </c>
      <c r="R165" s="62">
        <v>54.716671500738897</v>
      </c>
      <c r="S165" s="62">
        <v>167.72990974349901</v>
      </c>
      <c r="T165" s="62">
        <v>302.53657726709997</v>
      </c>
      <c r="U165" s="62">
        <v>398.148669464862</v>
      </c>
      <c r="V165" s="62">
        <v>640.44060967926998</v>
      </c>
      <c r="W165" s="62">
        <v>1048.90032770016</v>
      </c>
      <c r="X165" s="62">
        <v>1812.7294720658199</v>
      </c>
      <c r="Y165" s="62">
        <v>2661.6654231122202</v>
      </c>
    </row>
    <row r="166" spans="1:25" x14ac:dyDescent="0.3">
      <c r="A166" s="8" t="s">
        <v>97</v>
      </c>
      <c r="B166" s="8" t="s">
        <v>101</v>
      </c>
      <c r="C166" s="11" t="s">
        <v>2745</v>
      </c>
      <c r="D166" s="44" t="s">
        <v>2712</v>
      </c>
      <c r="E166" s="12" t="s">
        <v>2851</v>
      </c>
      <c r="F166" s="61">
        <v>0</v>
      </c>
      <c r="G166" s="185">
        <v>0</v>
      </c>
      <c r="H166" s="191">
        <v>0</v>
      </c>
      <c r="I166" s="56">
        <v>0</v>
      </c>
      <c r="J166" s="191">
        <v>0</v>
      </c>
      <c r="K166" s="62">
        <v>0</v>
      </c>
      <c r="L166" s="62">
        <v>0</v>
      </c>
      <c r="M166" s="62">
        <v>0</v>
      </c>
      <c r="N166" s="62">
        <v>13.768061382911</v>
      </c>
      <c r="O166" s="62">
        <v>29.515502282317101</v>
      </c>
      <c r="P166" s="62">
        <v>30.0105595608774</v>
      </c>
      <c r="Q166" s="62">
        <v>78.619718061340706</v>
      </c>
      <c r="R166" s="62">
        <v>94.239906925421096</v>
      </c>
      <c r="S166" s="62">
        <v>152.24566788366101</v>
      </c>
      <c r="T166" s="62">
        <v>188.85646544986901</v>
      </c>
      <c r="U166" s="62">
        <v>323.07501942603</v>
      </c>
      <c r="V166" s="62">
        <v>479.651785243944</v>
      </c>
      <c r="W166" s="62">
        <v>560.88921306580301</v>
      </c>
      <c r="X166" s="62">
        <v>1099.03553805348</v>
      </c>
      <c r="Y166" s="62">
        <v>1744.3734218898701</v>
      </c>
    </row>
    <row r="167" spans="1:25" x14ac:dyDescent="0.3">
      <c r="A167" s="8" t="s">
        <v>98</v>
      </c>
      <c r="B167" s="8" t="s">
        <v>101</v>
      </c>
      <c r="C167" s="11" t="s">
        <v>2745</v>
      </c>
      <c r="D167" s="70" t="s">
        <v>2712</v>
      </c>
      <c r="E167" s="12" t="s">
        <v>2851</v>
      </c>
      <c r="F167" s="61">
        <v>0</v>
      </c>
      <c r="G167" s="190">
        <v>0</v>
      </c>
      <c r="H167" s="62">
        <v>0</v>
      </c>
      <c r="I167" s="56">
        <v>0</v>
      </c>
      <c r="J167" s="62">
        <v>0</v>
      </c>
      <c r="K167" s="62">
        <v>0</v>
      </c>
      <c r="L167" s="62">
        <v>6.3533809777374799</v>
      </c>
      <c r="M167" s="62">
        <v>0</v>
      </c>
      <c r="N167" s="62">
        <v>13.322803566740699</v>
      </c>
      <c r="O167" s="62">
        <v>14.2561327510194</v>
      </c>
      <c r="P167" s="62">
        <v>29.1333545222315</v>
      </c>
      <c r="Q167" s="62">
        <v>38.111502617476901</v>
      </c>
      <c r="R167" s="62">
        <v>97.285919951886299</v>
      </c>
      <c r="S167" s="62">
        <v>86.898385519339598</v>
      </c>
      <c r="T167" s="62">
        <v>111.028605005241</v>
      </c>
      <c r="U167" s="62">
        <v>200.45442345783999</v>
      </c>
      <c r="V167" s="62">
        <v>254.36617034536599</v>
      </c>
      <c r="W167" s="62">
        <v>425.61068188060301</v>
      </c>
      <c r="X167" s="62">
        <v>530.38889006524505</v>
      </c>
      <c r="Y167" s="62">
        <v>1762.37810784311</v>
      </c>
    </row>
    <row r="168" spans="1:25" x14ac:dyDescent="0.3">
      <c r="A168" s="8" t="s">
        <v>99</v>
      </c>
      <c r="B168" s="8" t="s">
        <v>102</v>
      </c>
      <c r="C168" s="11" t="s">
        <v>2745</v>
      </c>
      <c r="D168" s="70" t="s">
        <v>2712</v>
      </c>
      <c r="E168" s="12" t="s">
        <v>2851</v>
      </c>
      <c r="F168" s="61">
        <v>0</v>
      </c>
      <c r="G168" s="190">
        <v>11.010108601983999</v>
      </c>
      <c r="H168" s="62">
        <v>0</v>
      </c>
      <c r="I168" s="56">
        <v>0</v>
      </c>
      <c r="J168" s="62">
        <v>0</v>
      </c>
      <c r="K168" s="62">
        <v>0</v>
      </c>
      <c r="L168" s="62">
        <v>0</v>
      </c>
      <c r="M168" s="62">
        <v>0</v>
      </c>
      <c r="N168" s="62">
        <v>0</v>
      </c>
      <c r="O168" s="62">
        <v>14.2306621890828</v>
      </c>
      <c r="P168" s="62">
        <v>14.612401284749501</v>
      </c>
      <c r="Q168" s="62">
        <v>69.999347139271094</v>
      </c>
      <c r="R168" s="62">
        <v>66.888206498365605</v>
      </c>
      <c r="S168" s="62">
        <v>60.048051211556199</v>
      </c>
      <c r="T168" s="62">
        <v>150.38530488228901</v>
      </c>
      <c r="U168" s="62">
        <v>236.14803281711701</v>
      </c>
      <c r="V168" s="62">
        <v>420.41359167309599</v>
      </c>
      <c r="W168" s="62">
        <v>907.40409030083504</v>
      </c>
      <c r="X168" s="62">
        <v>1763.3125631503499</v>
      </c>
      <c r="Y168" s="62">
        <v>4231.1083365494396</v>
      </c>
    </row>
    <row r="169" spans="1:25" x14ac:dyDescent="0.3">
      <c r="A169" s="8" t="s">
        <v>100</v>
      </c>
      <c r="B169" s="8" t="s">
        <v>102</v>
      </c>
      <c r="C169" s="11" t="s">
        <v>2745</v>
      </c>
      <c r="D169" s="70" t="s">
        <v>2712</v>
      </c>
      <c r="E169" s="12" t="s">
        <v>2851</v>
      </c>
      <c r="F169" s="61">
        <v>0</v>
      </c>
      <c r="G169" s="185">
        <v>0</v>
      </c>
      <c r="H169" s="62">
        <v>0</v>
      </c>
      <c r="I169" s="56">
        <v>0</v>
      </c>
      <c r="J169" s="62">
        <v>0</v>
      </c>
      <c r="K169" s="62">
        <v>0</v>
      </c>
      <c r="L169" s="62">
        <v>0</v>
      </c>
      <c r="M169" s="62">
        <v>6.7812740616884604</v>
      </c>
      <c r="N169" s="62">
        <v>7.3739164128768202</v>
      </c>
      <c r="O169" s="62">
        <v>23.5936302616254</v>
      </c>
      <c r="P169" s="62">
        <v>0</v>
      </c>
      <c r="Q169" s="62">
        <v>7.0575081500565</v>
      </c>
      <c r="R169" s="62">
        <v>33.663220376971999</v>
      </c>
      <c r="S169" s="62">
        <v>73.739786957865306</v>
      </c>
      <c r="T169" s="62">
        <v>139.95134688201901</v>
      </c>
      <c r="U169" s="62">
        <v>145.73178197285401</v>
      </c>
      <c r="V169" s="62">
        <v>461.86027368614299</v>
      </c>
      <c r="W169" s="62">
        <v>725.36625979816597</v>
      </c>
      <c r="X169" s="62">
        <v>1207.41706584955</v>
      </c>
      <c r="Y169" s="62">
        <v>2290.64859878581</v>
      </c>
    </row>
    <row r="170" spans="1:25" x14ac:dyDescent="0.3">
      <c r="A170" s="8" t="s">
        <v>88</v>
      </c>
      <c r="B170" s="8" t="s">
        <v>102</v>
      </c>
      <c r="C170" s="11" t="s">
        <v>2745</v>
      </c>
      <c r="D170" s="70" t="s">
        <v>2712</v>
      </c>
      <c r="E170" s="12" t="s">
        <v>2851</v>
      </c>
      <c r="F170" s="61">
        <v>0</v>
      </c>
      <c r="G170" s="185">
        <v>0</v>
      </c>
      <c r="H170" s="62">
        <v>0</v>
      </c>
      <c r="I170" s="56">
        <v>0</v>
      </c>
      <c r="J170" s="62">
        <v>0</v>
      </c>
      <c r="K170" s="62">
        <v>0</v>
      </c>
      <c r="L170" s="62">
        <v>0</v>
      </c>
      <c r="M170" s="62">
        <v>0</v>
      </c>
      <c r="N170" s="62">
        <v>6.6597666402072804</v>
      </c>
      <c r="O170" s="62">
        <v>21.273654829772202</v>
      </c>
      <c r="P170" s="62">
        <v>29.400444481646399</v>
      </c>
      <c r="Q170" s="62">
        <v>12.7717742670897</v>
      </c>
      <c r="R170" s="62">
        <v>79.059004422872306</v>
      </c>
      <c r="S170" s="62">
        <v>86.428827680753699</v>
      </c>
      <c r="T170" s="62">
        <v>212.90842677208599</v>
      </c>
      <c r="U170" s="62">
        <v>299.38614838108401</v>
      </c>
      <c r="V170" s="62">
        <v>484.80161181109099</v>
      </c>
      <c r="W170" s="62">
        <v>1250.06652994928</v>
      </c>
      <c r="X170" s="62">
        <v>2807.2464761299798</v>
      </c>
      <c r="Y170" s="62">
        <v>5313.93200475711</v>
      </c>
    </row>
    <row r="171" spans="1:25" x14ac:dyDescent="0.3">
      <c r="A171" s="8" t="s">
        <v>89</v>
      </c>
      <c r="B171" s="8" t="s">
        <v>102</v>
      </c>
      <c r="C171" s="11" t="s">
        <v>2745</v>
      </c>
      <c r="D171" s="70" t="s">
        <v>2712</v>
      </c>
      <c r="E171" s="12" t="s">
        <v>2851</v>
      </c>
      <c r="F171" s="61">
        <v>0</v>
      </c>
      <c r="G171" s="190">
        <v>0</v>
      </c>
      <c r="H171" s="62">
        <v>0</v>
      </c>
      <c r="I171" s="56">
        <v>0</v>
      </c>
      <c r="J171" s="62">
        <v>0</v>
      </c>
      <c r="K171" s="62">
        <v>7.3972969507922803</v>
      </c>
      <c r="L171" s="62">
        <v>0</v>
      </c>
      <c r="M171" s="62">
        <v>6.3144371485145996</v>
      </c>
      <c r="N171" s="62">
        <v>0</v>
      </c>
      <c r="O171" s="62">
        <v>14.629974854452801</v>
      </c>
      <c r="P171" s="62">
        <v>22.855188717982301</v>
      </c>
      <c r="Q171" s="62">
        <v>39.663206458161397</v>
      </c>
      <c r="R171" s="62">
        <v>69.130088030024595</v>
      </c>
      <c r="S171" s="62">
        <v>82.291583246514605</v>
      </c>
      <c r="T171" s="62">
        <v>105.728017608751</v>
      </c>
      <c r="U171" s="62">
        <v>173.478401444719</v>
      </c>
      <c r="V171" s="62">
        <v>412.16221810998701</v>
      </c>
      <c r="W171" s="62">
        <v>1011.52603507431</v>
      </c>
      <c r="X171" s="62">
        <v>1699.92689981082</v>
      </c>
      <c r="Y171" s="62">
        <v>4002.6000859255901</v>
      </c>
    </row>
    <row r="172" spans="1:25" x14ac:dyDescent="0.3">
      <c r="A172" s="8" t="s">
        <v>91</v>
      </c>
      <c r="B172" s="8" t="s">
        <v>102</v>
      </c>
      <c r="C172" s="11" t="s">
        <v>2745</v>
      </c>
      <c r="D172" s="70" t="s">
        <v>2712</v>
      </c>
      <c r="E172" s="12" t="s">
        <v>2851</v>
      </c>
      <c r="F172" s="61">
        <v>0</v>
      </c>
      <c r="G172" s="190">
        <v>0</v>
      </c>
      <c r="H172" s="62">
        <v>0</v>
      </c>
      <c r="I172" s="56">
        <v>0</v>
      </c>
      <c r="J172" s="62">
        <v>0</v>
      </c>
      <c r="K172" s="62">
        <v>0</v>
      </c>
      <c r="L172" s="62">
        <v>0</v>
      </c>
      <c r="M172" s="62">
        <v>0</v>
      </c>
      <c r="N172" s="62">
        <v>6.6586588328551404</v>
      </c>
      <c r="O172" s="62">
        <v>0</v>
      </c>
      <c r="P172" s="62">
        <v>0</v>
      </c>
      <c r="Q172" s="62">
        <v>25.636474427008199</v>
      </c>
      <c r="R172" s="62">
        <v>24.328808619292001</v>
      </c>
      <c r="S172" s="62">
        <v>33.120556371449197</v>
      </c>
      <c r="T172" s="62">
        <v>31.420834017660699</v>
      </c>
      <c r="U172" s="62">
        <v>168.48411557597299</v>
      </c>
      <c r="V172" s="62">
        <v>221.098055077814</v>
      </c>
      <c r="W172" s="62">
        <v>383.10378175049902</v>
      </c>
      <c r="X172" s="62">
        <v>977.50201917856702</v>
      </c>
      <c r="Y172" s="62">
        <v>1260.51283582716</v>
      </c>
    </row>
    <row r="173" spans="1:25" x14ac:dyDescent="0.3">
      <c r="A173" s="8" t="s">
        <v>92</v>
      </c>
      <c r="B173" s="8" t="s">
        <v>102</v>
      </c>
      <c r="C173" s="11" t="s">
        <v>2745</v>
      </c>
      <c r="D173" s="70" t="s">
        <v>2712</v>
      </c>
      <c r="E173" s="12" t="s">
        <v>2851</v>
      </c>
      <c r="F173" s="61">
        <v>0</v>
      </c>
      <c r="G173" s="190">
        <v>0</v>
      </c>
      <c r="H173" s="62">
        <v>0</v>
      </c>
      <c r="I173" s="56">
        <v>0</v>
      </c>
      <c r="J173" s="62">
        <v>0</v>
      </c>
      <c r="K173" s="62">
        <v>0</v>
      </c>
      <c r="L173" s="62">
        <v>0</v>
      </c>
      <c r="M173" s="62">
        <v>6.2995096359564302</v>
      </c>
      <c r="N173" s="62">
        <v>0</v>
      </c>
      <c r="O173" s="62">
        <v>21.868472851782599</v>
      </c>
      <c r="P173" s="62">
        <v>7.66617803952595</v>
      </c>
      <c r="Q173" s="62">
        <v>6.6346262400924498</v>
      </c>
      <c r="R173" s="62">
        <v>12.570637001756101</v>
      </c>
      <c r="S173" s="62">
        <v>27.330612324444498</v>
      </c>
      <c r="T173" s="62">
        <v>72.915697467585403</v>
      </c>
      <c r="U173" s="62">
        <v>119.53589215407899</v>
      </c>
      <c r="V173" s="62">
        <v>238.629776983927</v>
      </c>
      <c r="W173" s="62">
        <v>395.09993047753699</v>
      </c>
      <c r="X173" s="62">
        <v>1043.5303428083701</v>
      </c>
      <c r="Y173" s="62">
        <v>1217.11905703764</v>
      </c>
    </row>
    <row r="174" spans="1:25" x14ac:dyDescent="0.3">
      <c r="A174" s="95" t="s">
        <v>93</v>
      </c>
      <c r="B174" s="95" t="s">
        <v>102</v>
      </c>
      <c r="C174" s="96" t="s">
        <v>2745</v>
      </c>
      <c r="D174" s="106" t="s">
        <v>2712</v>
      </c>
      <c r="E174" s="12" t="s">
        <v>2851</v>
      </c>
      <c r="F174" s="186">
        <v>0</v>
      </c>
      <c r="G174" s="187">
        <v>0</v>
      </c>
      <c r="H174" s="188">
        <v>0</v>
      </c>
      <c r="I174" s="189">
        <v>0</v>
      </c>
      <c r="J174" s="188">
        <v>0</v>
      </c>
      <c r="K174" s="188">
        <v>0</v>
      </c>
      <c r="L174" s="188">
        <v>0</v>
      </c>
      <c r="M174" s="188">
        <v>0</v>
      </c>
      <c r="N174" s="188">
        <v>0</v>
      </c>
      <c r="O174" s="188">
        <v>0</v>
      </c>
      <c r="P174" s="188">
        <v>0</v>
      </c>
      <c r="Q174" s="188">
        <v>12.8673629278763</v>
      </c>
      <c r="R174" s="188">
        <v>18.254011840049699</v>
      </c>
      <c r="S174" s="188">
        <v>46.2047232023533</v>
      </c>
      <c r="T174" s="188">
        <v>125.207786347994</v>
      </c>
      <c r="U174" s="188">
        <v>133.79517966452599</v>
      </c>
      <c r="V174" s="188">
        <v>321.33388381928802</v>
      </c>
      <c r="W174" s="188">
        <v>782.19247303274096</v>
      </c>
      <c r="X174" s="188">
        <v>1111.3167502414301</v>
      </c>
      <c r="Y174" s="188">
        <v>2504.6151228992499</v>
      </c>
    </row>
    <row r="175" spans="1:25" x14ac:dyDescent="0.3">
      <c r="A175" s="8" t="s">
        <v>94</v>
      </c>
      <c r="B175" s="8" t="s">
        <v>102</v>
      </c>
      <c r="C175" s="11" t="s">
        <v>2745</v>
      </c>
      <c r="D175" s="70" t="s">
        <v>2712</v>
      </c>
      <c r="E175" s="12" t="s">
        <v>2851</v>
      </c>
      <c r="F175" s="61">
        <v>0</v>
      </c>
      <c r="G175" s="190">
        <v>0</v>
      </c>
      <c r="H175" s="62">
        <v>0</v>
      </c>
      <c r="I175" s="56">
        <v>0</v>
      </c>
      <c r="J175" s="62">
        <v>0</v>
      </c>
      <c r="K175" s="62">
        <v>0</v>
      </c>
      <c r="L175" s="62">
        <v>0</v>
      </c>
      <c r="M175" s="62">
        <v>0</v>
      </c>
      <c r="N175" s="62">
        <v>0</v>
      </c>
      <c r="O175" s="62">
        <v>0</v>
      </c>
      <c r="P175" s="62">
        <v>0</v>
      </c>
      <c r="Q175" s="62">
        <v>32.239521074426001</v>
      </c>
      <c r="R175" s="62">
        <v>12.1767968163871</v>
      </c>
      <c r="S175" s="62">
        <v>52.717997496586598</v>
      </c>
      <c r="T175" s="62">
        <v>54.676617420367798</v>
      </c>
      <c r="U175" s="62">
        <v>151.822969785769</v>
      </c>
      <c r="V175" s="62">
        <v>228.529298656413</v>
      </c>
      <c r="W175" s="62">
        <v>418.812198307269</v>
      </c>
      <c r="X175" s="62">
        <v>727.24841269775902</v>
      </c>
      <c r="Y175" s="62">
        <v>1404.4689727734301</v>
      </c>
    </row>
    <row r="176" spans="1:25" x14ac:dyDescent="0.3">
      <c r="A176" s="8" t="s">
        <v>95</v>
      </c>
      <c r="B176" s="8" t="s">
        <v>102</v>
      </c>
      <c r="C176" s="11" t="s">
        <v>2745</v>
      </c>
      <c r="D176" s="70" t="s">
        <v>2712</v>
      </c>
      <c r="E176" s="12" t="s">
        <v>2851</v>
      </c>
      <c r="F176" s="61">
        <v>0</v>
      </c>
      <c r="G176" s="185">
        <v>0</v>
      </c>
      <c r="H176" s="62">
        <v>0</v>
      </c>
      <c r="I176" s="56">
        <v>0</v>
      </c>
      <c r="J176" s="62">
        <v>0</v>
      </c>
      <c r="K176" s="62">
        <v>0</v>
      </c>
      <c r="L176" s="62">
        <v>0</v>
      </c>
      <c r="M176" s="62">
        <v>0</v>
      </c>
      <c r="N176" s="62">
        <v>0</v>
      </c>
      <c r="O176" s="62">
        <v>0</v>
      </c>
      <c r="P176" s="62">
        <v>0</v>
      </c>
      <c r="Q176" s="62">
        <v>0</v>
      </c>
      <c r="R176" s="62">
        <v>18.885231939991399</v>
      </c>
      <c r="S176" s="62">
        <v>47.5896293508452</v>
      </c>
      <c r="T176" s="62">
        <v>32.227287855169301</v>
      </c>
      <c r="U176" s="62">
        <v>83.156098024389607</v>
      </c>
      <c r="V176" s="62">
        <v>152.854317464047</v>
      </c>
      <c r="W176" s="62">
        <v>530.02910325145103</v>
      </c>
      <c r="X176" s="62">
        <v>499.63211014745701</v>
      </c>
      <c r="Y176" s="62">
        <v>1286.1637775950301</v>
      </c>
    </row>
    <row r="177" spans="1:25" x14ac:dyDescent="0.3">
      <c r="A177" s="10" t="s">
        <v>96</v>
      </c>
      <c r="B177" s="10" t="s">
        <v>102</v>
      </c>
      <c r="C177" s="11" t="s">
        <v>2745</v>
      </c>
      <c r="D177" s="70" t="s">
        <v>2712</v>
      </c>
      <c r="E177" s="12" t="s">
        <v>2851</v>
      </c>
      <c r="F177" s="57">
        <v>0</v>
      </c>
      <c r="G177" s="184">
        <v>0</v>
      </c>
      <c r="H177" s="58">
        <v>0</v>
      </c>
      <c r="I177" s="56">
        <v>0</v>
      </c>
      <c r="J177" s="58">
        <v>0</v>
      </c>
      <c r="K177" s="62">
        <v>0</v>
      </c>
      <c r="L177" s="62">
        <v>0</v>
      </c>
      <c r="M177" s="62">
        <v>0</v>
      </c>
      <c r="N177" s="62">
        <v>6.6181997851282004</v>
      </c>
      <c r="O177" s="62">
        <v>6.9959377686284503</v>
      </c>
      <c r="P177" s="62">
        <v>0</v>
      </c>
      <c r="Q177" s="62">
        <v>6.4760753329379304</v>
      </c>
      <c r="R177" s="62">
        <v>12.1914941992521</v>
      </c>
      <c r="S177" s="62">
        <v>13.136714501224899</v>
      </c>
      <c r="T177" s="62">
        <v>62.259912294289798</v>
      </c>
      <c r="U177" s="62">
        <v>125.33716404402701</v>
      </c>
      <c r="V177" s="62">
        <v>101.968449932148</v>
      </c>
      <c r="W177" s="62">
        <v>379.13711733112302</v>
      </c>
      <c r="X177" s="62">
        <v>619.921547901179</v>
      </c>
      <c r="Y177" s="62">
        <v>1395.9350299745199</v>
      </c>
    </row>
    <row r="178" spans="1:25" x14ac:dyDescent="0.3">
      <c r="A178" s="8" t="s">
        <v>97</v>
      </c>
      <c r="B178" s="8" t="s">
        <v>102</v>
      </c>
      <c r="C178" s="11" t="s">
        <v>2745</v>
      </c>
      <c r="D178" s="70" t="s">
        <v>2712</v>
      </c>
      <c r="E178" s="12" t="s">
        <v>2851</v>
      </c>
      <c r="F178" s="61">
        <v>0</v>
      </c>
      <c r="G178" s="190">
        <v>0</v>
      </c>
      <c r="H178" s="62">
        <v>0</v>
      </c>
      <c r="I178" s="56">
        <v>0</v>
      </c>
      <c r="J178" s="62">
        <v>0</v>
      </c>
      <c r="K178" s="62">
        <v>0</v>
      </c>
      <c r="L178" s="62">
        <v>0</v>
      </c>
      <c r="M178" s="62">
        <v>0</v>
      </c>
      <c r="N178" s="62">
        <v>0</v>
      </c>
      <c r="O178" s="62">
        <v>0</v>
      </c>
      <c r="P178" s="62">
        <v>7.7482705682705797</v>
      </c>
      <c r="Q178" s="62">
        <v>6.7063544924971499</v>
      </c>
      <c r="R178" s="62">
        <v>12.6053599580108</v>
      </c>
      <c r="S178" s="62">
        <v>47.4353844432733</v>
      </c>
      <c r="T178" s="62">
        <v>64.220179119105794</v>
      </c>
      <c r="U178" s="62">
        <v>64.835696719012404</v>
      </c>
      <c r="V178" s="62">
        <v>151.56693567987301</v>
      </c>
      <c r="W178" s="62">
        <v>371.41805035306402</v>
      </c>
      <c r="X178" s="62">
        <v>993.77388128974997</v>
      </c>
      <c r="Y178" s="62">
        <v>1198.47372605549</v>
      </c>
    </row>
    <row r="179" spans="1:25" x14ac:dyDescent="0.3">
      <c r="A179" s="8" t="s">
        <v>98</v>
      </c>
      <c r="B179" s="8" t="s">
        <v>102</v>
      </c>
      <c r="C179" s="11" t="s">
        <v>2745</v>
      </c>
      <c r="D179" s="70" t="s">
        <v>2712</v>
      </c>
      <c r="E179" s="12" t="s">
        <v>2851</v>
      </c>
      <c r="F179" s="61">
        <v>0</v>
      </c>
      <c r="G179" s="190">
        <v>0</v>
      </c>
      <c r="H179" s="62">
        <v>0</v>
      </c>
      <c r="I179" s="56">
        <v>0</v>
      </c>
      <c r="J179" s="62">
        <v>0</v>
      </c>
      <c r="K179" s="62">
        <v>0</v>
      </c>
      <c r="L179" s="62">
        <v>0</v>
      </c>
      <c r="M179" s="62">
        <v>0</v>
      </c>
      <c r="N179" s="62">
        <v>6.5960172854023398</v>
      </c>
      <c r="O179" s="62">
        <v>0</v>
      </c>
      <c r="P179" s="62">
        <v>0</v>
      </c>
      <c r="Q179" s="62">
        <v>6.5044936923885102</v>
      </c>
      <c r="R179" s="62">
        <v>18.3093406566726</v>
      </c>
      <c r="S179" s="62">
        <v>32.7355162905424</v>
      </c>
      <c r="T179" s="62">
        <v>69.788153838499497</v>
      </c>
      <c r="U179" s="62">
        <v>152.56911474703301</v>
      </c>
      <c r="V179" s="62">
        <v>190.991795167211</v>
      </c>
      <c r="W179" s="62">
        <v>547.44646273565104</v>
      </c>
      <c r="X179" s="62">
        <v>1061.7929632435901</v>
      </c>
      <c r="Y179" s="62">
        <v>2081.2562550297098</v>
      </c>
    </row>
    <row r="180" spans="1:25" x14ac:dyDescent="0.3">
      <c r="A180" s="95" t="s">
        <v>110</v>
      </c>
      <c r="B180" s="95" t="s">
        <v>110</v>
      </c>
      <c r="C180" s="96" t="s">
        <v>2745</v>
      </c>
      <c r="D180" s="106" t="s">
        <v>2712</v>
      </c>
      <c r="E180" s="12" t="s">
        <v>2851</v>
      </c>
      <c r="F180" s="186">
        <v>0</v>
      </c>
      <c r="G180" s="187">
        <v>0.32594536946291403</v>
      </c>
      <c r="H180" s="188">
        <v>0.23448842150181701</v>
      </c>
      <c r="I180" s="189">
        <v>0</v>
      </c>
      <c r="J180" s="188">
        <v>0.48471425124188999</v>
      </c>
      <c r="K180" s="188">
        <v>0.83996494794917897</v>
      </c>
      <c r="L180" s="188">
        <v>0.94602919806335695</v>
      </c>
      <c r="M180" s="188">
        <v>3.1547761678532402</v>
      </c>
      <c r="N180" s="188">
        <v>6.6073031758664396</v>
      </c>
      <c r="O180" s="188">
        <v>11.1957589148245</v>
      </c>
      <c r="P180" s="188">
        <v>19.385969595561502</v>
      </c>
      <c r="Q180" s="188">
        <v>39.366727185676602</v>
      </c>
      <c r="R180" s="188">
        <v>54.683935850609302</v>
      </c>
      <c r="S180" s="188">
        <v>101.704384124368</v>
      </c>
      <c r="T180" s="188">
        <v>154.61293014533999</v>
      </c>
      <c r="U180" s="188">
        <v>268.96880072187503</v>
      </c>
      <c r="V180" s="188">
        <v>468.62741061477101</v>
      </c>
      <c r="W180" s="188">
        <v>940.81617549695898</v>
      </c>
      <c r="X180" s="188">
        <v>1665.4576329609499</v>
      </c>
      <c r="Y180" s="188">
        <v>2890.8188243442601</v>
      </c>
    </row>
    <row r="181" spans="1:25" x14ac:dyDescent="0.3">
      <c r="A181" s="10" t="s">
        <v>88</v>
      </c>
      <c r="B181" s="8" t="s">
        <v>90</v>
      </c>
      <c r="C181" s="11" t="s">
        <v>2744</v>
      </c>
      <c r="D181" s="70" t="s">
        <v>2712</v>
      </c>
      <c r="E181" s="12" t="s">
        <v>2851</v>
      </c>
      <c r="F181" s="61">
        <v>0</v>
      </c>
      <c r="G181" s="185">
        <v>0</v>
      </c>
      <c r="H181" s="191">
        <v>0</v>
      </c>
      <c r="I181" s="56">
        <v>0</v>
      </c>
      <c r="J181" s="191">
        <v>0</v>
      </c>
      <c r="K181" s="62">
        <v>0</v>
      </c>
      <c r="L181" s="62">
        <v>0</v>
      </c>
      <c r="M181" s="62">
        <v>3.1675187252470001</v>
      </c>
      <c r="N181" s="62">
        <v>6.6561073880135604</v>
      </c>
      <c r="O181" s="62">
        <v>7.3119219005606597</v>
      </c>
      <c r="P181" s="62">
        <v>13.3684005586446</v>
      </c>
      <c r="Q181" s="62">
        <v>23.886204478524299</v>
      </c>
      <c r="R181" s="62">
        <v>35.638326551663297</v>
      </c>
      <c r="S181" s="62">
        <v>50.557480703611802</v>
      </c>
      <c r="T181" s="62">
        <v>82.604803803116596</v>
      </c>
      <c r="U181" s="62">
        <v>207.99906583084899</v>
      </c>
      <c r="V181" s="62">
        <v>274.90810210627802</v>
      </c>
      <c r="W181" s="62">
        <v>503.088737649758</v>
      </c>
      <c r="X181" s="62">
        <v>602.69991062441795</v>
      </c>
      <c r="Y181" s="62">
        <v>864.09789084248996</v>
      </c>
    </row>
    <row r="182" spans="1:25" x14ac:dyDescent="0.3">
      <c r="A182" s="10" t="s">
        <v>89</v>
      </c>
      <c r="B182" s="8" t="s">
        <v>90</v>
      </c>
      <c r="C182" s="11" t="s">
        <v>2744</v>
      </c>
      <c r="D182" s="70" t="s">
        <v>2712</v>
      </c>
      <c r="E182" s="12" t="s">
        <v>2851</v>
      </c>
      <c r="F182" s="60">
        <v>0</v>
      </c>
      <c r="G182" s="192">
        <v>0</v>
      </c>
      <c r="H182" s="59">
        <v>0</v>
      </c>
      <c r="I182" s="56">
        <v>0</v>
      </c>
      <c r="J182" s="59">
        <v>0</v>
      </c>
      <c r="K182" s="62">
        <v>0</v>
      </c>
      <c r="L182" s="62">
        <v>3.2253558097938702</v>
      </c>
      <c r="M182" s="62">
        <v>6.5395814641500696</v>
      </c>
      <c r="N182" s="62">
        <v>13.745969786757399</v>
      </c>
      <c r="O182" s="62">
        <v>30.184808946660599</v>
      </c>
      <c r="P182" s="62">
        <v>83.106493890658996</v>
      </c>
      <c r="Q182" s="62">
        <v>123.61646256675699</v>
      </c>
      <c r="R182" s="62">
        <v>202.285023050907</v>
      </c>
      <c r="S182" s="62">
        <v>274.638890968086</v>
      </c>
      <c r="T182" s="62">
        <v>503.88432951703697</v>
      </c>
      <c r="U182" s="62">
        <v>1021.02157035916</v>
      </c>
      <c r="V182" s="62">
        <v>2288.9546812205699</v>
      </c>
      <c r="W182" s="62">
        <v>4089.5437157450201</v>
      </c>
      <c r="X182" s="62">
        <v>7855.8718261625099</v>
      </c>
      <c r="Y182" s="62">
        <v>14674.5592593615</v>
      </c>
    </row>
    <row r="183" spans="1:25" x14ac:dyDescent="0.3">
      <c r="A183" s="8" t="s">
        <v>91</v>
      </c>
      <c r="B183" s="8" t="s">
        <v>90</v>
      </c>
      <c r="C183" s="11" t="s">
        <v>2744</v>
      </c>
      <c r="D183" s="70" t="s">
        <v>2712</v>
      </c>
      <c r="E183" s="12" t="s">
        <v>2851</v>
      </c>
      <c r="F183" s="61">
        <v>0</v>
      </c>
      <c r="G183" s="190">
        <v>0</v>
      </c>
      <c r="H183" s="62">
        <v>0</v>
      </c>
      <c r="I183" s="56">
        <v>0</v>
      </c>
      <c r="J183" s="62">
        <v>0</v>
      </c>
      <c r="K183" s="62">
        <v>0</v>
      </c>
      <c r="L183" s="62">
        <v>0</v>
      </c>
      <c r="M183" s="62">
        <v>0</v>
      </c>
      <c r="N183" s="62">
        <v>9.9694354892071093</v>
      </c>
      <c r="O183" s="62">
        <v>18.233374919246501</v>
      </c>
      <c r="P183" s="62">
        <v>33.603861071897001</v>
      </c>
      <c r="Q183" s="62">
        <v>38.946027384271197</v>
      </c>
      <c r="R183" s="62">
        <v>59.242699544802903</v>
      </c>
      <c r="S183" s="62">
        <v>141.032441996334</v>
      </c>
      <c r="T183" s="62">
        <v>192.63874960266099</v>
      </c>
      <c r="U183" s="62">
        <v>414.301376973103</v>
      </c>
      <c r="V183" s="62">
        <v>876.83960100525599</v>
      </c>
      <c r="W183" s="62">
        <v>1821.62867307032</v>
      </c>
      <c r="X183" s="62">
        <v>3580.1410406026998</v>
      </c>
      <c r="Y183" s="62">
        <v>8368.0455800988493</v>
      </c>
    </row>
    <row r="184" spans="1:25" x14ac:dyDescent="0.3">
      <c r="A184" s="8" t="s">
        <v>92</v>
      </c>
      <c r="B184" s="8" t="s">
        <v>90</v>
      </c>
      <c r="C184" s="11" t="s">
        <v>2744</v>
      </c>
      <c r="D184" s="70" t="s">
        <v>2712</v>
      </c>
      <c r="E184" s="12" t="s">
        <v>2851</v>
      </c>
      <c r="F184" s="61">
        <v>0</v>
      </c>
      <c r="G184" s="185">
        <v>0</v>
      </c>
      <c r="H184" s="191">
        <v>0</v>
      </c>
      <c r="I184" s="56">
        <v>0</v>
      </c>
      <c r="J184" s="191">
        <v>0</v>
      </c>
      <c r="K184" s="62">
        <v>0</v>
      </c>
      <c r="L184" s="62">
        <v>0</v>
      </c>
      <c r="M184" s="62">
        <v>0</v>
      </c>
      <c r="N184" s="62">
        <v>0</v>
      </c>
      <c r="O184" s="62">
        <v>7.5270591556352997</v>
      </c>
      <c r="P184" s="62">
        <v>6.9635358031428503</v>
      </c>
      <c r="Q184" s="62">
        <v>6.2017091742149697</v>
      </c>
      <c r="R184" s="62">
        <v>18.3417715053235</v>
      </c>
      <c r="S184" s="62">
        <v>10.390459467644201</v>
      </c>
      <c r="T184" s="62">
        <v>32.4908280508769</v>
      </c>
      <c r="U184" s="62">
        <v>38.452893655169198</v>
      </c>
      <c r="V184" s="62">
        <v>184.73893089977099</v>
      </c>
      <c r="W184" s="62">
        <v>323.57138153718802</v>
      </c>
      <c r="X184" s="62">
        <v>649.58448337046104</v>
      </c>
      <c r="Y184" s="62">
        <v>1450.21391539657</v>
      </c>
    </row>
    <row r="185" spans="1:25" x14ac:dyDescent="0.3">
      <c r="A185" s="8" t="s">
        <v>93</v>
      </c>
      <c r="B185" s="8" t="s">
        <v>90</v>
      </c>
      <c r="C185" s="11" t="s">
        <v>2744</v>
      </c>
      <c r="D185" s="70" t="s">
        <v>2712</v>
      </c>
      <c r="E185" s="12" t="s">
        <v>2851</v>
      </c>
      <c r="F185" s="61">
        <v>0</v>
      </c>
      <c r="G185" s="185">
        <v>0</v>
      </c>
      <c r="H185" s="62">
        <v>0</v>
      </c>
      <c r="I185" s="56">
        <v>0</v>
      </c>
      <c r="J185" s="62">
        <v>0</v>
      </c>
      <c r="K185" s="62">
        <v>0</v>
      </c>
      <c r="L185" s="62">
        <v>0</v>
      </c>
      <c r="M185" s="62">
        <v>0</v>
      </c>
      <c r="N185" s="62">
        <v>0</v>
      </c>
      <c r="O185" s="62">
        <v>0</v>
      </c>
      <c r="P185" s="62">
        <v>0</v>
      </c>
      <c r="Q185" s="62">
        <v>0</v>
      </c>
      <c r="R185" s="62">
        <v>0</v>
      </c>
      <c r="S185" s="62">
        <v>10.036051383166599</v>
      </c>
      <c r="T185" s="62">
        <v>3.9269599359097702</v>
      </c>
      <c r="U185" s="62">
        <v>8.2557106241710496</v>
      </c>
      <c r="V185" s="62">
        <v>35.691289307389503</v>
      </c>
      <c r="W185" s="62">
        <v>82.407665101391004</v>
      </c>
      <c r="X185" s="62">
        <v>83.7096167411935</v>
      </c>
      <c r="Y185" s="62">
        <v>242.50020616270899</v>
      </c>
    </row>
    <row r="186" spans="1:25" x14ac:dyDescent="0.3">
      <c r="A186" s="8" t="s">
        <v>94</v>
      </c>
      <c r="B186" s="8" t="s">
        <v>90</v>
      </c>
      <c r="C186" s="11" t="s">
        <v>2744</v>
      </c>
      <c r="D186" s="70" t="s">
        <v>2712</v>
      </c>
      <c r="E186" s="12" t="s">
        <v>2851</v>
      </c>
      <c r="F186" s="61">
        <v>0</v>
      </c>
      <c r="G186" s="185">
        <v>0</v>
      </c>
      <c r="H186" s="62">
        <v>0</v>
      </c>
      <c r="I186" s="56">
        <v>0</v>
      </c>
      <c r="J186" s="62">
        <v>0</v>
      </c>
      <c r="K186" s="62">
        <v>0</v>
      </c>
      <c r="L186" s="62">
        <v>0</v>
      </c>
      <c r="M186" s="62">
        <v>0</v>
      </c>
      <c r="N186" s="62">
        <v>0</v>
      </c>
      <c r="O186" s="62">
        <v>0</v>
      </c>
      <c r="P186" s="62">
        <v>0</v>
      </c>
      <c r="Q186" s="62">
        <v>0</v>
      </c>
      <c r="R186" s="62">
        <v>2.9544986653990302</v>
      </c>
      <c r="S186" s="62">
        <v>3.3388942329810298</v>
      </c>
      <c r="T186" s="62">
        <v>3.9214461295428999</v>
      </c>
      <c r="U186" s="62">
        <v>4.1225764527857702</v>
      </c>
      <c r="V186" s="62">
        <v>5.9331311379442697</v>
      </c>
      <c r="W186" s="62">
        <v>24.7313791731934</v>
      </c>
      <c r="X186" s="62">
        <v>69.658592627229694</v>
      </c>
      <c r="Y186" s="62">
        <v>161.177040470398</v>
      </c>
    </row>
    <row r="187" spans="1:25" x14ac:dyDescent="0.3">
      <c r="A187" s="8" t="s">
        <v>95</v>
      </c>
      <c r="B187" s="8" t="s">
        <v>90</v>
      </c>
      <c r="C187" s="11" t="s">
        <v>2744</v>
      </c>
      <c r="D187" s="70" t="s">
        <v>2712</v>
      </c>
      <c r="E187" s="12" t="s">
        <v>2851</v>
      </c>
      <c r="F187" s="61">
        <v>0</v>
      </c>
      <c r="G187" s="190">
        <v>0</v>
      </c>
      <c r="H187" s="62">
        <v>0</v>
      </c>
      <c r="I187" s="56">
        <v>0</v>
      </c>
      <c r="J187" s="62">
        <v>0</v>
      </c>
      <c r="K187" s="62">
        <v>0</v>
      </c>
      <c r="L187" s="62">
        <v>0</v>
      </c>
      <c r="M187" s="62">
        <v>0</v>
      </c>
      <c r="N187" s="62">
        <v>0</v>
      </c>
      <c r="O187" s="62">
        <v>0</v>
      </c>
      <c r="P187" s="62">
        <v>0</v>
      </c>
      <c r="Q187" s="62">
        <v>0</v>
      </c>
      <c r="R187" s="62">
        <v>0</v>
      </c>
      <c r="S187" s="62">
        <v>10.3312768547662</v>
      </c>
      <c r="T187" s="62">
        <v>0</v>
      </c>
      <c r="U187" s="62">
        <v>21.273650380029</v>
      </c>
      <c r="V187" s="62">
        <v>48.924508194782497</v>
      </c>
      <c r="W187" s="62">
        <v>102.259378743128</v>
      </c>
      <c r="X187" s="62">
        <v>115.010244532638</v>
      </c>
      <c r="Y187" s="62">
        <v>221.417007857968</v>
      </c>
    </row>
    <row r="188" spans="1:25" x14ac:dyDescent="0.3">
      <c r="A188" s="8" t="s">
        <v>96</v>
      </c>
      <c r="B188" s="8" t="s">
        <v>90</v>
      </c>
      <c r="C188" s="11" t="s">
        <v>2744</v>
      </c>
      <c r="D188" s="44" t="s">
        <v>2712</v>
      </c>
      <c r="E188" s="12" t="s">
        <v>2851</v>
      </c>
      <c r="F188" s="61">
        <v>0</v>
      </c>
      <c r="G188" s="185">
        <v>0</v>
      </c>
      <c r="H188" s="62">
        <v>0</v>
      </c>
      <c r="I188" s="56">
        <v>0</v>
      </c>
      <c r="J188" s="62">
        <v>0</v>
      </c>
      <c r="K188" s="62">
        <v>3.4840653300857198</v>
      </c>
      <c r="L188" s="62">
        <v>0</v>
      </c>
      <c r="M188" s="62">
        <v>6.2666501664901402</v>
      </c>
      <c r="N188" s="62">
        <v>3.30771104247611</v>
      </c>
      <c r="O188" s="62">
        <v>3.6129526283943898</v>
      </c>
      <c r="P188" s="62">
        <v>10.2222314147385</v>
      </c>
      <c r="Q188" s="62">
        <v>39.140794993566502</v>
      </c>
      <c r="R188" s="62">
        <v>44.279325594812597</v>
      </c>
      <c r="S188" s="62">
        <v>76.504038188640394</v>
      </c>
      <c r="T188" s="62">
        <v>125.14052696386</v>
      </c>
      <c r="U188" s="62">
        <v>263.18261401871399</v>
      </c>
      <c r="V188" s="62">
        <v>407.30882562580399</v>
      </c>
      <c r="W188" s="62">
        <v>989.97060218311901</v>
      </c>
      <c r="X188" s="62">
        <v>1194.7770553591399</v>
      </c>
      <c r="Y188" s="62">
        <v>1522.10828974075</v>
      </c>
    </row>
    <row r="189" spans="1:25" x14ac:dyDescent="0.3">
      <c r="A189" s="8" t="s">
        <v>97</v>
      </c>
      <c r="B189" s="8" t="s">
        <v>90</v>
      </c>
      <c r="C189" s="11" t="s">
        <v>2744</v>
      </c>
      <c r="D189" s="44" t="s">
        <v>2712</v>
      </c>
      <c r="E189" s="12" t="s">
        <v>2851</v>
      </c>
      <c r="F189" s="61">
        <v>0</v>
      </c>
      <c r="G189" s="185">
        <v>0</v>
      </c>
      <c r="H189" s="62">
        <v>0</v>
      </c>
      <c r="I189" s="56">
        <v>0</v>
      </c>
      <c r="J189" s="62">
        <v>4.3156914993867499</v>
      </c>
      <c r="K189" s="62">
        <v>0</v>
      </c>
      <c r="L189" s="62">
        <v>0</v>
      </c>
      <c r="M189" s="62">
        <v>0</v>
      </c>
      <c r="N189" s="62">
        <v>6.8291801083840999</v>
      </c>
      <c r="O189" s="62">
        <v>14.902940892727599</v>
      </c>
      <c r="P189" s="62">
        <v>38.837713278406497</v>
      </c>
      <c r="Q189" s="62">
        <v>80.947185655381602</v>
      </c>
      <c r="R189" s="62">
        <v>70.128438379314701</v>
      </c>
      <c r="S189" s="62">
        <v>216.137547356125</v>
      </c>
      <c r="T189" s="62">
        <v>282.48694797943301</v>
      </c>
      <c r="U189" s="62">
        <v>458.35884884940901</v>
      </c>
      <c r="V189" s="62">
        <v>918.77617406531704</v>
      </c>
      <c r="W189" s="62">
        <v>1697.0282142093099</v>
      </c>
      <c r="X189" s="62">
        <v>2996.2512617798202</v>
      </c>
      <c r="Y189" s="62">
        <v>5750.34059252933</v>
      </c>
    </row>
    <row r="190" spans="1:25" x14ac:dyDescent="0.3">
      <c r="A190" s="8" t="s">
        <v>98</v>
      </c>
      <c r="B190" s="8" t="s">
        <v>90</v>
      </c>
      <c r="C190" s="11" t="s">
        <v>2744</v>
      </c>
      <c r="D190" s="70" t="s">
        <v>2712</v>
      </c>
      <c r="E190" s="12" t="s">
        <v>2851</v>
      </c>
      <c r="F190" s="61">
        <v>24.710349248807599</v>
      </c>
      <c r="G190" s="190">
        <v>0</v>
      </c>
      <c r="H190" s="62">
        <v>0</v>
      </c>
      <c r="I190" s="56">
        <v>0</v>
      </c>
      <c r="J190" s="62">
        <v>0</v>
      </c>
      <c r="K190" s="62">
        <v>3.50089985835664</v>
      </c>
      <c r="L190" s="62">
        <v>0</v>
      </c>
      <c r="M190" s="62">
        <v>0</v>
      </c>
      <c r="N190" s="62">
        <v>6.6021414926867603</v>
      </c>
      <c r="O190" s="62">
        <v>0</v>
      </c>
      <c r="P190" s="62">
        <v>47.972016599912301</v>
      </c>
      <c r="Q190" s="62">
        <v>51.256487454036701</v>
      </c>
      <c r="R190" s="62">
        <v>67.836563168278204</v>
      </c>
      <c r="S190" s="62">
        <v>132.54904172736599</v>
      </c>
      <c r="T190" s="62">
        <v>218.39418617675199</v>
      </c>
      <c r="U190" s="62">
        <v>496.33377864897699</v>
      </c>
      <c r="V190" s="62">
        <v>734.15321730775497</v>
      </c>
      <c r="W190" s="62">
        <v>1659.4008472775799</v>
      </c>
      <c r="X190" s="62">
        <v>3200.2767046050699</v>
      </c>
      <c r="Y190" s="62">
        <v>4884.5272686039198</v>
      </c>
    </row>
    <row r="191" spans="1:25" x14ac:dyDescent="0.3">
      <c r="A191" s="8" t="s">
        <v>99</v>
      </c>
      <c r="B191" s="8" t="s">
        <v>101</v>
      </c>
      <c r="C191" s="11" t="s">
        <v>2744</v>
      </c>
      <c r="D191" s="70" t="s">
        <v>2712</v>
      </c>
      <c r="E191" s="12" t="s">
        <v>2851</v>
      </c>
      <c r="F191" s="61">
        <v>0</v>
      </c>
      <c r="G191" s="190">
        <v>0</v>
      </c>
      <c r="H191" s="62">
        <v>0</v>
      </c>
      <c r="I191" s="56">
        <v>0</v>
      </c>
      <c r="J191" s="62">
        <v>0</v>
      </c>
      <c r="K191" s="62">
        <v>3.5000810522616401</v>
      </c>
      <c r="L191" s="62">
        <v>3.1511287796237499</v>
      </c>
      <c r="M191" s="62">
        <v>9.3163737700811708</v>
      </c>
      <c r="N191" s="62">
        <v>16.4431850318947</v>
      </c>
      <c r="O191" s="62">
        <v>25.062831496645199</v>
      </c>
      <c r="P191" s="62">
        <v>68.543563065374798</v>
      </c>
      <c r="Q191" s="62">
        <v>99.298648109694</v>
      </c>
      <c r="R191" s="62">
        <v>161.70271291090199</v>
      </c>
      <c r="S191" s="62">
        <v>316.63134237319002</v>
      </c>
      <c r="T191" s="62">
        <v>427.20939154201602</v>
      </c>
      <c r="U191" s="62">
        <v>862.02662838364097</v>
      </c>
      <c r="V191" s="62">
        <v>1279.3817683545799</v>
      </c>
      <c r="W191" s="62">
        <v>2396.7492718158101</v>
      </c>
      <c r="X191" s="62">
        <v>5146.0051326748799</v>
      </c>
      <c r="Y191" s="62">
        <v>9237.6901482544399</v>
      </c>
    </row>
    <row r="192" spans="1:25" x14ac:dyDescent="0.3">
      <c r="A192" s="8" t="s">
        <v>100</v>
      </c>
      <c r="B192" s="8" t="s">
        <v>101</v>
      </c>
      <c r="C192" s="11" t="s">
        <v>2744</v>
      </c>
      <c r="D192" s="70" t="s">
        <v>2712</v>
      </c>
      <c r="E192" s="12" t="s">
        <v>2851</v>
      </c>
      <c r="F192" s="61">
        <v>27.459545457820798</v>
      </c>
      <c r="G192" s="190">
        <v>0</v>
      </c>
      <c r="H192" s="62">
        <v>4.4146512902915802</v>
      </c>
      <c r="I192" s="56">
        <v>0</v>
      </c>
      <c r="J192" s="62">
        <v>0</v>
      </c>
      <c r="K192" s="62">
        <v>3.8840587249317999</v>
      </c>
      <c r="L192" s="62">
        <v>0</v>
      </c>
      <c r="M192" s="62">
        <v>3.4315238563190902</v>
      </c>
      <c r="N192" s="62">
        <v>3.6375134467998498</v>
      </c>
      <c r="O192" s="62">
        <v>35.6057616748962</v>
      </c>
      <c r="P192" s="62">
        <v>26.632236553896</v>
      </c>
      <c r="Q192" s="62">
        <v>70.007633603992005</v>
      </c>
      <c r="R192" s="62">
        <v>126.895117780562</v>
      </c>
      <c r="S192" s="62">
        <v>244.22102664937799</v>
      </c>
      <c r="T192" s="62">
        <v>334.94899802901199</v>
      </c>
      <c r="U192" s="62">
        <v>551.16841607034905</v>
      </c>
      <c r="V192" s="62">
        <v>1045.28208415514</v>
      </c>
      <c r="W192" s="62">
        <v>1696.6651525493201</v>
      </c>
      <c r="X192" s="62">
        <v>3020.3276983332198</v>
      </c>
      <c r="Y192" s="62">
        <v>5216.0027998940404</v>
      </c>
    </row>
    <row r="193" spans="1:25" x14ac:dyDescent="0.3">
      <c r="A193" s="8" t="s">
        <v>88</v>
      </c>
      <c r="B193" s="8" t="s">
        <v>101</v>
      </c>
      <c r="C193" s="11" t="s">
        <v>2744</v>
      </c>
      <c r="D193" s="70" t="s">
        <v>2712</v>
      </c>
      <c r="E193" s="12" t="s">
        <v>2851</v>
      </c>
      <c r="F193" s="61">
        <v>0</v>
      </c>
      <c r="G193" s="185">
        <v>0</v>
      </c>
      <c r="H193" s="62">
        <v>0</v>
      </c>
      <c r="I193" s="56">
        <v>3.8899461827661002</v>
      </c>
      <c r="J193" s="62">
        <v>0</v>
      </c>
      <c r="K193" s="62">
        <v>0</v>
      </c>
      <c r="L193" s="62">
        <v>0</v>
      </c>
      <c r="M193" s="62">
        <v>6.1864817713157603</v>
      </c>
      <c r="N193" s="62">
        <v>6.5645060483456801</v>
      </c>
      <c r="O193" s="62">
        <v>21.396343813058699</v>
      </c>
      <c r="P193" s="62">
        <v>10.338084779608099</v>
      </c>
      <c r="Q193" s="62">
        <v>30.131850120835999</v>
      </c>
      <c r="R193" s="62">
        <v>73.439991682208301</v>
      </c>
      <c r="S193" s="62">
        <v>78.870098143232795</v>
      </c>
      <c r="T193" s="62">
        <v>120.075838358282</v>
      </c>
      <c r="U193" s="62">
        <v>179.32420594182199</v>
      </c>
      <c r="V193" s="62">
        <v>220.914351293273</v>
      </c>
      <c r="W193" s="62">
        <v>403.85992070588497</v>
      </c>
      <c r="X193" s="62">
        <v>605.40033082397895</v>
      </c>
      <c r="Y193" s="62">
        <v>1207.2200011897</v>
      </c>
    </row>
    <row r="194" spans="1:25" x14ac:dyDescent="0.3">
      <c r="A194" s="8" t="s">
        <v>89</v>
      </c>
      <c r="B194" s="8" t="s">
        <v>101</v>
      </c>
      <c r="C194" s="11" t="s">
        <v>2744</v>
      </c>
      <c r="D194" s="70" t="s">
        <v>2712</v>
      </c>
      <c r="E194" s="12" t="s">
        <v>2851</v>
      </c>
      <c r="F194" s="61">
        <v>0</v>
      </c>
      <c r="G194" s="190">
        <v>0</v>
      </c>
      <c r="H194" s="62">
        <v>0</v>
      </c>
      <c r="I194" s="56">
        <v>0</v>
      </c>
      <c r="J194" s="62">
        <v>0</v>
      </c>
      <c r="K194" s="62">
        <v>0</v>
      </c>
      <c r="L194" s="62">
        <v>0</v>
      </c>
      <c r="M194" s="62">
        <v>3.18996781138706</v>
      </c>
      <c r="N194" s="62">
        <v>0</v>
      </c>
      <c r="O194" s="62">
        <v>3.6774329952593101</v>
      </c>
      <c r="P194" s="62">
        <v>17.854412835430601</v>
      </c>
      <c r="Q194" s="62">
        <v>3.1158016830502402</v>
      </c>
      <c r="R194" s="62">
        <v>15.1711708230174</v>
      </c>
      <c r="S194" s="62">
        <v>37.284841360305101</v>
      </c>
      <c r="T194" s="62">
        <v>35.974203667448897</v>
      </c>
      <c r="U194" s="62">
        <v>29.4435916855812</v>
      </c>
      <c r="V194" s="62">
        <v>53.932609923646098</v>
      </c>
      <c r="W194" s="62">
        <v>102.237814826617</v>
      </c>
      <c r="X194" s="62">
        <v>198.776038792506</v>
      </c>
      <c r="Y194" s="62">
        <v>432.653361621832</v>
      </c>
    </row>
    <row r="195" spans="1:25" x14ac:dyDescent="0.3">
      <c r="A195" s="10" t="s">
        <v>91</v>
      </c>
      <c r="B195" s="10" t="s">
        <v>101</v>
      </c>
      <c r="C195" s="11" t="s">
        <v>2744</v>
      </c>
      <c r="D195" s="70" t="s">
        <v>2712</v>
      </c>
      <c r="E195" s="12" t="s">
        <v>2851</v>
      </c>
      <c r="F195" s="60">
        <v>0</v>
      </c>
      <c r="G195" s="192">
        <v>0</v>
      </c>
      <c r="H195" s="59">
        <v>0</v>
      </c>
      <c r="I195" s="56">
        <v>0</v>
      </c>
      <c r="J195" s="59">
        <v>0</v>
      </c>
      <c r="K195" s="62">
        <v>0</v>
      </c>
      <c r="L195" s="62">
        <v>3.16921517557771</v>
      </c>
      <c r="M195" s="62">
        <v>0</v>
      </c>
      <c r="N195" s="62">
        <v>0</v>
      </c>
      <c r="O195" s="62">
        <v>0</v>
      </c>
      <c r="P195" s="62">
        <v>3.46573662086359</v>
      </c>
      <c r="Q195" s="62">
        <v>3.01747221961568</v>
      </c>
      <c r="R195" s="62">
        <v>5.8701425160007599</v>
      </c>
      <c r="S195" s="62">
        <v>9.8218497568838803</v>
      </c>
      <c r="T195" s="62">
        <v>3.86281449958866</v>
      </c>
      <c r="U195" s="62">
        <v>0</v>
      </c>
      <c r="V195" s="62">
        <v>23.137886131493602</v>
      </c>
      <c r="W195" s="62">
        <v>57.736219407774698</v>
      </c>
      <c r="X195" s="62">
        <v>54.883546517307302</v>
      </c>
      <c r="Y195" s="62">
        <v>104.36451357818299</v>
      </c>
    </row>
    <row r="196" spans="1:25" x14ac:dyDescent="0.3">
      <c r="A196" s="8" t="s">
        <v>92</v>
      </c>
      <c r="B196" s="8" t="s">
        <v>101</v>
      </c>
      <c r="C196" s="11" t="s">
        <v>2744</v>
      </c>
      <c r="D196" s="70" t="s">
        <v>2712</v>
      </c>
      <c r="E196" s="12" t="s">
        <v>2851</v>
      </c>
      <c r="F196" s="61">
        <v>0</v>
      </c>
      <c r="G196" s="190">
        <v>0</v>
      </c>
      <c r="H196" s="62">
        <v>0</v>
      </c>
      <c r="I196" s="56">
        <v>0</v>
      </c>
      <c r="J196" s="62">
        <v>0</v>
      </c>
      <c r="K196" s="62">
        <v>0</v>
      </c>
      <c r="L196" s="62">
        <v>0</v>
      </c>
      <c r="M196" s="62">
        <v>0</v>
      </c>
      <c r="N196" s="62">
        <v>3.3815368266937602</v>
      </c>
      <c r="O196" s="62">
        <v>7.32458210022227</v>
      </c>
      <c r="P196" s="62">
        <v>3.5913625930249902</v>
      </c>
      <c r="Q196" s="62">
        <v>3.1202379995055201</v>
      </c>
      <c r="R196" s="62">
        <v>3.0316236864462098</v>
      </c>
      <c r="S196" s="62">
        <v>13.5074540222196</v>
      </c>
      <c r="T196" s="62">
        <v>27.9034716861708</v>
      </c>
      <c r="U196" s="62">
        <v>46.153196899573402</v>
      </c>
      <c r="V196" s="62">
        <v>53.663642051725503</v>
      </c>
      <c r="W196" s="62">
        <v>119.36419900872301</v>
      </c>
      <c r="X196" s="62">
        <v>127.430196755986</v>
      </c>
      <c r="Y196" s="62">
        <v>161.303162468214</v>
      </c>
    </row>
    <row r="197" spans="1:25" x14ac:dyDescent="0.3">
      <c r="A197" s="95" t="s">
        <v>93</v>
      </c>
      <c r="B197" s="95" t="s">
        <v>101</v>
      </c>
      <c r="C197" s="96" t="s">
        <v>2744</v>
      </c>
      <c r="D197" s="106" t="s">
        <v>2712</v>
      </c>
      <c r="E197" s="12" t="s">
        <v>2851</v>
      </c>
      <c r="F197" s="61">
        <v>0</v>
      </c>
      <c r="G197" s="190">
        <v>0</v>
      </c>
      <c r="H197" s="62">
        <v>0</v>
      </c>
      <c r="I197" s="56">
        <v>0</v>
      </c>
      <c r="J197" s="62">
        <v>4.1496061063687897</v>
      </c>
      <c r="K197" s="62">
        <v>3.55052650586325</v>
      </c>
      <c r="L197" s="62">
        <v>0</v>
      </c>
      <c r="M197" s="62">
        <v>6.1395489286420899</v>
      </c>
      <c r="N197" s="62">
        <v>6.5414306122055201</v>
      </c>
      <c r="O197" s="62">
        <v>10.609641072093</v>
      </c>
      <c r="P197" s="62">
        <v>27.893547208805099</v>
      </c>
      <c r="Q197" s="62">
        <v>21.163005887302401</v>
      </c>
      <c r="R197" s="62">
        <v>29.333286299673802</v>
      </c>
      <c r="S197" s="62">
        <v>71.760116903949907</v>
      </c>
      <c r="T197" s="62">
        <v>57.766452076335597</v>
      </c>
      <c r="U197" s="62">
        <v>105.692322444339</v>
      </c>
      <c r="V197" s="62">
        <v>154.97438634206901</v>
      </c>
      <c r="W197" s="62">
        <v>263.87230647671601</v>
      </c>
      <c r="X197" s="62">
        <v>383.06501160893498</v>
      </c>
      <c r="Y197" s="62">
        <v>648.91768226525596</v>
      </c>
    </row>
    <row r="198" spans="1:25" x14ac:dyDescent="0.3">
      <c r="A198" s="8" t="s">
        <v>94</v>
      </c>
      <c r="B198" s="8" t="s">
        <v>101</v>
      </c>
      <c r="C198" s="11" t="s">
        <v>2744</v>
      </c>
      <c r="D198" s="70" t="s">
        <v>2712</v>
      </c>
      <c r="E198" s="12" t="s">
        <v>2851</v>
      </c>
      <c r="F198" s="61">
        <v>0</v>
      </c>
      <c r="G198" s="190">
        <v>0</v>
      </c>
      <c r="H198" s="62">
        <v>0</v>
      </c>
      <c r="I198" s="56">
        <v>0</v>
      </c>
      <c r="J198" s="62">
        <v>4.1464226018883199</v>
      </c>
      <c r="K198" s="62">
        <v>0</v>
      </c>
      <c r="L198" s="62">
        <v>3.1834908390307199</v>
      </c>
      <c r="M198" s="62">
        <v>3.0663760711146799</v>
      </c>
      <c r="N198" s="62">
        <v>16.352314972001</v>
      </c>
      <c r="O198" s="62">
        <v>7.0575654904928902</v>
      </c>
      <c r="P198" s="62">
        <v>10.4967341057546</v>
      </c>
      <c r="Q198" s="62">
        <v>24.227377095557699</v>
      </c>
      <c r="R198" s="62">
        <v>44.003411670520897</v>
      </c>
      <c r="S198" s="62">
        <v>65.116352976303801</v>
      </c>
      <c r="T198" s="62">
        <v>69.182906327721</v>
      </c>
      <c r="U198" s="62">
        <v>101.976704623925</v>
      </c>
      <c r="V198" s="62">
        <v>153.763516023373</v>
      </c>
      <c r="W198" s="62">
        <v>222.30573156933099</v>
      </c>
      <c r="X198" s="62">
        <v>478.02364787637799</v>
      </c>
      <c r="Y198" s="62">
        <v>673.72646787095402</v>
      </c>
    </row>
    <row r="199" spans="1:25" x14ac:dyDescent="0.3">
      <c r="A199" s="8" t="s">
        <v>95</v>
      </c>
      <c r="B199" s="8" t="s">
        <v>101</v>
      </c>
      <c r="C199" s="11" t="s">
        <v>2744</v>
      </c>
      <c r="D199" s="44" t="s">
        <v>2712</v>
      </c>
      <c r="E199" s="12" t="s">
        <v>2851</v>
      </c>
      <c r="F199" s="61">
        <v>0</v>
      </c>
      <c r="G199" s="190">
        <v>0</v>
      </c>
      <c r="H199" s="62">
        <v>0</v>
      </c>
      <c r="I199" s="56">
        <v>0</v>
      </c>
      <c r="J199" s="62">
        <v>0</v>
      </c>
      <c r="K199" s="62">
        <v>0</v>
      </c>
      <c r="L199" s="62">
        <v>9.8835991337122699</v>
      </c>
      <c r="M199" s="62">
        <v>3.1651976087095401</v>
      </c>
      <c r="N199" s="62">
        <v>16.896130770707799</v>
      </c>
      <c r="O199" s="62">
        <v>18.1933901450533</v>
      </c>
      <c r="P199" s="62">
        <v>47.16197522753</v>
      </c>
      <c r="Q199" s="62">
        <v>56.421401712312402</v>
      </c>
      <c r="R199" s="62">
        <v>81.852614681177599</v>
      </c>
      <c r="S199" s="62">
        <v>124.259348790339</v>
      </c>
      <c r="T199" s="62">
        <v>206.130015115269</v>
      </c>
      <c r="U199" s="62">
        <v>283.35042960735302</v>
      </c>
      <c r="V199" s="62">
        <v>449.72726448730299</v>
      </c>
      <c r="W199" s="62">
        <v>849.55701874707199</v>
      </c>
      <c r="X199" s="62">
        <v>1479.45848654478</v>
      </c>
      <c r="Y199" s="62">
        <v>2085.11979273108</v>
      </c>
    </row>
    <row r="200" spans="1:25" x14ac:dyDescent="0.3">
      <c r="A200" s="8" t="s">
        <v>96</v>
      </c>
      <c r="B200" s="8" t="s">
        <v>101</v>
      </c>
      <c r="C200" s="11" t="s">
        <v>2744</v>
      </c>
      <c r="D200" s="70" t="s">
        <v>2712</v>
      </c>
      <c r="E200" s="12" t="s">
        <v>2851</v>
      </c>
      <c r="F200" s="61">
        <v>0</v>
      </c>
      <c r="G200" s="190">
        <v>0</v>
      </c>
      <c r="H200" s="62">
        <v>0</v>
      </c>
      <c r="I200" s="56">
        <v>0</v>
      </c>
      <c r="J200" s="62">
        <v>4.14017252770953</v>
      </c>
      <c r="K200" s="62">
        <v>0</v>
      </c>
      <c r="L200" s="62">
        <v>3.1931986502918699</v>
      </c>
      <c r="M200" s="62">
        <v>9.1791324983598201</v>
      </c>
      <c r="N200" s="62">
        <v>16.3498331186493</v>
      </c>
      <c r="O200" s="62">
        <v>14.0544150582057</v>
      </c>
      <c r="P200" s="62">
        <v>21.139229601868799</v>
      </c>
      <c r="Q200" s="62">
        <v>54.694417522456803</v>
      </c>
      <c r="R200" s="62">
        <v>46.944283085278101</v>
      </c>
      <c r="S200" s="62">
        <v>126.51849743155</v>
      </c>
      <c r="T200" s="62">
        <v>229.71739785511801</v>
      </c>
      <c r="U200" s="62">
        <v>316.22803543967598</v>
      </c>
      <c r="V200" s="62">
        <v>482.34931098156397</v>
      </c>
      <c r="W200" s="62">
        <v>722.40339081626905</v>
      </c>
      <c r="X200" s="62">
        <v>1374.8766259040201</v>
      </c>
      <c r="Y200" s="62">
        <v>2221.0459845507198</v>
      </c>
    </row>
    <row r="201" spans="1:25" x14ac:dyDescent="0.3">
      <c r="A201" s="8" t="s">
        <v>97</v>
      </c>
      <c r="B201" s="8" t="s">
        <v>101</v>
      </c>
      <c r="C201" s="11" t="s">
        <v>2744</v>
      </c>
      <c r="D201" s="70" t="s">
        <v>2712</v>
      </c>
      <c r="E201" s="12" t="s">
        <v>2851</v>
      </c>
      <c r="F201" s="61">
        <v>0</v>
      </c>
      <c r="G201" s="190">
        <v>0</v>
      </c>
      <c r="H201" s="62">
        <v>0</v>
      </c>
      <c r="I201" s="56">
        <v>0</v>
      </c>
      <c r="J201" s="62">
        <v>0</v>
      </c>
      <c r="K201" s="62">
        <v>0</v>
      </c>
      <c r="L201" s="62">
        <v>3.3045945599445599</v>
      </c>
      <c r="M201" s="62">
        <v>6.3166498272060201</v>
      </c>
      <c r="N201" s="62">
        <v>13.5148532574022</v>
      </c>
      <c r="O201" s="62">
        <v>18.115296885750301</v>
      </c>
      <c r="P201" s="62">
        <v>29.2249545882101</v>
      </c>
      <c r="Q201" s="62">
        <v>59.755990554725599</v>
      </c>
      <c r="R201" s="62">
        <v>57.608960243835298</v>
      </c>
      <c r="S201" s="62">
        <v>107.080270995069</v>
      </c>
      <c r="T201" s="62">
        <v>161.897928716629</v>
      </c>
      <c r="U201" s="62">
        <v>289.54531646763297</v>
      </c>
      <c r="V201" s="62">
        <v>379.68676149843202</v>
      </c>
      <c r="W201" s="62">
        <v>575.98813042154597</v>
      </c>
      <c r="X201" s="62">
        <v>912.83061974775501</v>
      </c>
      <c r="Y201" s="62">
        <v>1198.9474281014</v>
      </c>
    </row>
    <row r="202" spans="1:25" x14ac:dyDescent="0.3">
      <c r="A202" s="8" t="s">
        <v>98</v>
      </c>
      <c r="B202" s="8" t="s">
        <v>101</v>
      </c>
      <c r="C202" s="11" t="s">
        <v>2744</v>
      </c>
      <c r="D202" s="70" t="s">
        <v>2712</v>
      </c>
      <c r="E202" s="12" t="s">
        <v>2851</v>
      </c>
      <c r="F202" s="61">
        <v>0</v>
      </c>
      <c r="G202" s="190">
        <v>0</v>
      </c>
      <c r="H202" s="62">
        <v>0</v>
      </c>
      <c r="I202" s="56">
        <v>0</v>
      </c>
      <c r="J202" s="62">
        <v>0</v>
      </c>
      <c r="K202" s="62">
        <v>0</v>
      </c>
      <c r="L202" s="62">
        <v>6.4059316982064702</v>
      </c>
      <c r="M202" s="62">
        <v>0</v>
      </c>
      <c r="N202" s="62">
        <v>9.8084112111264901</v>
      </c>
      <c r="O202" s="62">
        <v>13.994219234620299</v>
      </c>
      <c r="P202" s="62">
        <v>21.287029238746499</v>
      </c>
      <c r="Q202" s="62">
        <v>45.7320558086966</v>
      </c>
      <c r="R202" s="62">
        <v>61.623969749582699</v>
      </c>
      <c r="S202" s="62">
        <v>87.2746644929897</v>
      </c>
      <c r="T202" s="62">
        <v>114.415993174162</v>
      </c>
      <c r="U202" s="62">
        <v>132.32090431323999</v>
      </c>
      <c r="V202" s="62">
        <v>237.57729094903399</v>
      </c>
      <c r="W202" s="62">
        <v>425.61259781342602</v>
      </c>
      <c r="X202" s="62">
        <v>447.73605086998901</v>
      </c>
      <c r="Y202" s="62">
        <v>1235.53202537825</v>
      </c>
    </row>
    <row r="203" spans="1:25" x14ac:dyDescent="0.3">
      <c r="A203" s="8" t="s">
        <v>99</v>
      </c>
      <c r="B203" s="8" t="s">
        <v>102</v>
      </c>
      <c r="C203" s="11" t="s">
        <v>2744</v>
      </c>
      <c r="D203" s="70" t="s">
        <v>2712</v>
      </c>
      <c r="E203" s="12" t="s">
        <v>2851</v>
      </c>
      <c r="F203" s="61">
        <v>0</v>
      </c>
      <c r="G203" s="185">
        <v>5.6520582544460796</v>
      </c>
      <c r="H203" s="62">
        <v>4.0559378076303103</v>
      </c>
      <c r="I203" s="56">
        <v>0</v>
      </c>
      <c r="J203" s="62">
        <v>0</v>
      </c>
      <c r="K203" s="62">
        <v>7.1907640784466897</v>
      </c>
      <c r="L203" s="62">
        <v>0</v>
      </c>
      <c r="M203" s="62">
        <v>0</v>
      </c>
      <c r="N203" s="62">
        <v>3.2692182840324899</v>
      </c>
      <c r="O203" s="62">
        <v>17.4547813695578</v>
      </c>
      <c r="P203" s="62">
        <v>21.362935394482601</v>
      </c>
      <c r="Q203" s="62">
        <v>42.7563700713144</v>
      </c>
      <c r="R203" s="62">
        <v>49.890020351524498</v>
      </c>
      <c r="S203" s="62">
        <v>51.623950693130602</v>
      </c>
      <c r="T203" s="62">
        <v>121.805137973404</v>
      </c>
      <c r="U203" s="62">
        <v>228.22212158648</v>
      </c>
      <c r="V203" s="62">
        <v>345.45967906625299</v>
      </c>
      <c r="W203" s="62">
        <v>694.669106835712</v>
      </c>
      <c r="X203" s="62">
        <v>1476.41198638484</v>
      </c>
      <c r="Y203" s="62">
        <v>3186.4072137532698</v>
      </c>
    </row>
    <row r="204" spans="1:25" x14ac:dyDescent="0.3">
      <c r="A204" s="95" t="s">
        <v>100</v>
      </c>
      <c r="B204" s="95" t="s">
        <v>102</v>
      </c>
      <c r="C204" s="96" t="s">
        <v>2744</v>
      </c>
      <c r="D204" s="106" t="s">
        <v>2712</v>
      </c>
      <c r="E204" s="12" t="s">
        <v>2851</v>
      </c>
      <c r="F204" s="61">
        <v>0</v>
      </c>
      <c r="G204" s="190">
        <v>0</v>
      </c>
      <c r="H204" s="62">
        <v>0</v>
      </c>
      <c r="I204" s="56">
        <v>0</v>
      </c>
      <c r="J204" s="62">
        <v>0</v>
      </c>
      <c r="K204" s="62">
        <v>0</v>
      </c>
      <c r="L204" s="62">
        <v>0</v>
      </c>
      <c r="M204" s="62">
        <v>3.3729937478760101</v>
      </c>
      <c r="N204" s="62">
        <v>3.6192305866272498</v>
      </c>
      <c r="O204" s="62">
        <v>11.571451223592</v>
      </c>
      <c r="P204" s="62">
        <v>7.91032760710997</v>
      </c>
      <c r="Q204" s="62">
        <v>3.38667075352646</v>
      </c>
      <c r="R204" s="62">
        <v>22.745664513295502</v>
      </c>
      <c r="S204" s="62">
        <v>42.793270147300198</v>
      </c>
      <c r="T204" s="62">
        <v>117.78332359652001</v>
      </c>
      <c r="U204" s="62">
        <v>133.665781998081</v>
      </c>
      <c r="V204" s="62">
        <v>313.48590507150698</v>
      </c>
      <c r="W204" s="62">
        <v>496.954119463528</v>
      </c>
      <c r="X204" s="62">
        <v>1078.0481797108901</v>
      </c>
      <c r="Y204" s="62">
        <v>2187.2036478791301</v>
      </c>
    </row>
    <row r="205" spans="1:25" x14ac:dyDescent="0.3">
      <c r="A205" s="10" t="s">
        <v>88</v>
      </c>
      <c r="B205" s="10" t="s">
        <v>102</v>
      </c>
      <c r="C205" s="11" t="s">
        <v>2744</v>
      </c>
      <c r="D205" s="70" t="s">
        <v>2712</v>
      </c>
      <c r="E205" s="12" t="s">
        <v>2851</v>
      </c>
      <c r="F205" s="57">
        <v>0</v>
      </c>
      <c r="G205" s="184">
        <v>0</v>
      </c>
      <c r="H205" s="58">
        <v>0</v>
      </c>
      <c r="I205" s="56">
        <v>0</v>
      </c>
      <c r="J205" s="58">
        <v>0</v>
      </c>
      <c r="K205" s="62">
        <v>0</v>
      </c>
      <c r="L205" s="62">
        <v>0</v>
      </c>
      <c r="M205" s="62">
        <v>0</v>
      </c>
      <c r="N205" s="62">
        <v>6.5374771015356998</v>
      </c>
      <c r="O205" s="62">
        <v>17.3829268002258</v>
      </c>
      <c r="P205" s="62">
        <v>21.508907749669401</v>
      </c>
      <c r="Q205" s="62">
        <v>18.384096195769601</v>
      </c>
      <c r="R205" s="62">
        <v>49.897539063794298</v>
      </c>
      <c r="S205" s="62">
        <v>80.383270814084199</v>
      </c>
      <c r="T205" s="62">
        <v>178.23812740777299</v>
      </c>
      <c r="U205" s="62">
        <v>213.04252838326801</v>
      </c>
      <c r="V205" s="62">
        <v>508.17155783980598</v>
      </c>
      <c r="W205" s="62">
        <v>977.91693270050598</v>
      </c>
      <c r="X205" s="62">
        <v>1903.7932008723001</v>
      </c>
      <c r="Y205" s="62">
        <v>4149.5653915004596</v>
      </c>
    </row>
    <row r="206" spans="1:25" x14ac:dyDescent="0.3">
      <c r="A206" s="8" t="s">
        <v>89</v>
      </c>
      <c r="B206" s="8" t="s">
        <v>102</v>
      </c>
      <c r="C206" s="11" t="s">
        <v>2744</v>
      </c>
      <c r="D206" s="44" t="s">
        <v>2712</v>
      </c>
      <c r="E206" s="12" t="s">
        <v>2851</v>
      </c>
      <c r="F206" s="61">
        <v>0</v>
      </c>
      <c r="G206" s="190">
        <v>0</v>
      </c>
      <c r="H206" s="62">
        <v>0</v>
      </c>
      <c r="I206" s="56">
        <v>0</v>
      </c>
      <c r="J206" s="62">
        <v>0</v>
      </c>
      <c r="K206" s="62">
        <v>3.7380705710181799</v>
      </c>
      <c r="L206" s="62">
        <v>0</v>
      </c>
      <c r="M206" s="62">
        <v>3.1414398728644102</v>
      </c>
      <c r="N206" s="62">
        <v>0</v>
      </c>
      <c r="O206" s="62">
        <v>10.754902532207399</v>
      </c>
      <c r="P206" s="62">
        <v>18.586134986883099</v>
      </c>
      <c r="Q206" s="62">
        <v>22.1999722990432</v>
      </c>
      <c r="R206" s="62">
        <v>42.465081460874003</v>
      </c>
      <c r="S206" s="62">
        <v>49.7500826211731</v>
      </c>
      <c r="T206" s="62">
        <v>101.694794833023</v>
      </c>
      <c r="U206" s="62">
        <v>186.24628498616201</v>
      </c>
      <c r="V206" s="62">
        <v>354.97419011989501</v>
      </c>
      <c r="W206" s="62">
        <v>832.46894448749003</v>
      </c>
      <c r="X206" s="62">
        <v>1365.10781069122</v>
      </c>
      <c r="Y206" s="62">
        <v>3250.3270573821001</v>
      </c>
    </row>
    <row r="207" spans="1:25" x14ac:dyDescent="0.3">
      <c r="A207" s="8" t="s">
        <v>91</v>
      </c>
      <c r="B207" s="8" t="s">
        <v>102</v>
      </c>
      <c r="C207" s="11" t="s">
        <v>2744</v>
      </c>
      <c r="D207" s="70" t="s">
        <v>2712</v>
      </c>
      <c r="E207" s="12" t="s">
        <v>2851</v>
      </c>
      <c r="F207" s="61">
        <v>0</v>
      </c>
      <c r="G207" s="190">
        <v>0</v>
      </c>
      <c r="H207" s="62">
        <v>0</v>
      </c>
      <c r="I207" s="56">
        <v>0</v>
      </c>
      <c r="J207" s="62">
        <v>0</v>
      </c>
      <c r="K207" s="62">
        <v>0</v>
      </c>
      <c r="L207" s="62">
        <v>0</v>
      </c>
      <c r="M207" s="62">
        <v>0</v>
      </c>
      <c r="N207" s="62">
        <v>3.26824270337065</v>
      </c>
      <c r="O207" s="62">
        <v>6.9237023449665198</v>
      </c>
      <c r="P207" s="62">
        <v>0</v>
      </c>
      <c r="Q207" s="62">
        <v>15.3720660343711</v>
      </c>
      <c r="R207" s="62">
        <v>17.6136405991051</v>
      </c>
      <c r="S207" s="62">
        <v>28.834804852887402</v>
      </c>
      <c r="T207" s="62">
        <v>37.778218680411896</v>
      </c>
      <c r="U207" s="62">
        <v>121.987145779651</v>
      </c>
      <c r="V207" s="62">
        <v>117.222921146761</v>
      </c>
      <c r="W207" s="62">
        <v>341.266292839865</v>
      </c>
      <c r="X207" s="62">
        <v>659.43825571329603</v>
      </c>
      <c r="Y207" s="62">
        <v>1046.7354949626099</v>
      </c>
    </row>
    <row r="208" spans="1:25" x14ac:dyDescent="0.3">
      <c r="A208" s="8" t="s">
        <v>92</v>
      </c>
      <c r="B208" s="8" t="s">
        <v>102</v>
      </c>
      <c r="C208" s="11" t="s">
        <v>2744</v>
      </c>
      <c r="D208" s="70" t="s">
        <v>2712</v>
      </c>
      <c r="E208" s="12" t="s">
        <v>2851</v>
      </c>
      <c r="F208" s="61">
        <v>0</v>
      </c>
      <c r="G208" s="185">
        <v>0</v>
      </c>
      <c r="H208" s="62">
        <v>0</v>
      </c>
      <c r="I208" s="56">
        <v>0</v>
      </c>
      <c r="J208" s="62">
        <v>0</v>
      </c>
      <c r="K208" s="62">
        <v>0</v>
      </c>
      <c r="L208" s="62">
        <v>0</v>
      </c>
      <c r="M208" s="62">
        <v>6.2693397041777503</v>
      </c>
      <c r="N208" s="62">
        <v>0</v>
      </c>
      <c r="O208" s="62">
        <v>17.849027944416701</v>
      </c>
      <c r="P208" s="62">
        <v>7.48753484921279</v>
      </c>
      <c r="Q208" s="62">
        <v>6.36440849833531</v>
      </c>
      <c r="R208" s="62">
        <v>18.202157001716401</v>
      </c>
      <c r="S208" s="62">
        <v>19.829207600454499</v>
      </c>
      <c r="T208" s="62">
        <v>77.928661158401596</v>
      </c>
      <c r="U208" s="62">
        <v>117.76418503383</v>
      </c>
      <c r="V208" s="62">
        <v>185.88639399539699</v>
      </c>
      <c r="W208" s="62">
        <v>318.59699137279301</v>
      </c>
      <c r="X208" s="62">
        <v>610.90438109911702</v>
      </c>
      <c r="Y208" s="62">
        <v>816.49112495463999</v>
      </c>
    </row>
    <row r="209" spans="1:25" x14ac:dyDescent="0.3">
      <c r="A209" s="8" t="s">
        <v>93</v>
      </c>
      <c r="B209" s="8" t="s">
        <v>102</v>
      </c>
      <c r="C209" s="11" t="s">
        <v>2744</v>
      </c>
      <c r="D209" s="70" t="s">
        <v>2712</v>
      </c>
      <c r="E209" s="12" t="s">
        <v>2851</v>
      </c>
      <c r="F209" s="61">
        <v>0</v>
      </c>
      <c r="G209" s="190">
        <v>0</v>
      </c>
      <c r="H209" s="62">
        <v>0</v>
      </c>
      <c r="I209" s="56">
        <v>0</v>
      </c>
      <c r="J209" s="62">
        <v>0</v>
      </c>
      <c r="K209" s="62">
        <v>3.6405302158984001</v>
      </c>
      <c r="L209" s="62">
        <v>0</v>
      </c>
      <c r="M209" s="62">
        <v>0</v>
      </c>
      <c r="N209" s="62">
        <v>0</v>
      </c>
      <c r="O209" s="62">
        <v>0</v>
      </c>
      <c r="P209" s="62">
        <v>7.2660542169879001</v>
      </c>
      <c r="Q209" s="62">
        <v>15.4294953622564</v>
      </c>
      <c r="R209" s="62">
        <v>32.303137585088898</v>
      </c>
      <c r="S209" s="62">
        <v>31.9251045468035</v>
      </c>
      <c r="T209" s="62">
        <v>131.71682340479299</v>
      </c>
      <c r="U209" s="62">
        <v>164.99927860658701</v>
      </c>
      <c r="V209" s="62">
        <v>247.308249998669</v>
      </c>
      <c r="W209" s="62">
        <v>623.72975634536101</v>
      </c>
      <c r="X209" s="62">
        <v>898.583312660856</v>
      </c>
      <c r="Y209" s="62">
        <v>1832.36581424317</v>
      </c>
    </row>
    <row r="210" spans="1:25" x14ac:dyDescent="0.3">
      <c r="A210" s="8" t="s">
        <v>94</v>
      </c>
      <c r="B210" s="8" t="s">
        <v>102</v>
      </c>
      <c r="C210" s="11" t="s">
        <v>2744</v>
      </c>
      <c r="D210" s="70" t="s">
        <v>2712</v>
      </c>
      <c r="E210" s="12" t="s">
        <v>2851</v>
      </c>
      <c r="F210" s="61">
        <v>0</v>
      </c>
      <c r="G210" s="185">
        <v>0</v>
      </c>
      <c r="H210" s="62">
        <v>0</v>
      </c>
      <c r="I210" s="56">
        <v>0</v>
      </c>
      <c r="J210" s="62">
        <v>4.1001013935916699</v>
      </c>
      <c r="K210" s="62">
        <v>0</v>
      </c>
      <c r="L210" s="62">
        <v>0</v>
      </c>
      <c r="M210" s="62">
        <v>6.0631878200895404</v>
      </c>
      <c r="N210" s="62">
        <v>0</v>
      </c>
      <c r="O210" s="62">
        <v>0</v>
      </c>
      <c r="P210" s="62">
        <v>3.64012826932762</v>
      </c>
      <c r="Q210" s="62">
        <v>18.559384132641</v>
      </c>
      <c r="R210" s="62">
        <v>14.690074789489101</v>
      </c>
      <c r="S210" s="62">
        <v>35.054865978857599</v>
      </c>
      <c r="T210" s="62">
        <v>45.070261700484402</v>
      </c>
      <c r="U210" s="62">
        <v>101.655968186745</v>
      </c>
      <c r="V210" s="62">
        <v>172.97531000449601</v>
      </c>
      <c r="W210" s="62">
        <v>307.26798629108498</v>
      </c>
      <c r="X210" s="62">
        <v>535.39805758006696</v>
      </c>
      <c r="Y210" s="62">
        <v>1016.53849182611</v>
      </c>
    </row>
    <row r="211" spans="1:25" x14ac:dyDescent="0.3">
      <c r="A211" s="8" t="s">
        <v>95</v>
      </c>
      <c r="B211" s="8" t="s">
        <v>102</v>
      </c>
      <c r="C211" s="11" t="s">
        <v>2744</v>
      </c>
      <c r="D211" s="70" t="s">
        <v>2712</v>
      </c>
      <c r="E211" s="12" t="s">
        <v>2851</v>
      </c>
      <c r="F211" s="61">
        <v>0</v>
      </c>
      <c r="G211" s="185">
        <v>0</v>
      </c>
      <c r="H211" s="62">
        <v>0</v>
      </c>
      <c r="I211" s="56">
        <v>0</v>
      </c>
      <c r="J211" s="62">
        <v>0</v>
      </c>
      <c r="K211" s="62">
        <v>0</v>
      </c>
      <c r="L211" s="62">
        <v>0</v>
      </c>
      <c r="M211" s="62">
        <v>0</v>
      </c>
      <c r="N211" s="62">
        <v>0</v>
      </c>
      <c r="O211" s="62">
        <v>0</v>
      </c>
      <c r="P211" s="62">
        <v>0</v>
      </c>
      <c r="Q211" s="62">
        <v>9.6111130481228209</v>
      </c>
      <c r="R211" s="62">
        <v>18.223896764309298</v>
      </c>
      <c r="S211" s="62">
        <v>39.4481811645839</v>
      </c>
      <c r="T211" s="62">
        <v>23.2415811766238</v>
      </c>
      <c r="U211" s="62">
        <v>56.963140518928299</v>
      </c>
      <c r="V211" s="62">
        <v>124.116028102882</v>
      </c>
      <c r="W211" s="62">
        <v>375.353835615165</v>
      </c>
      <c r="X211" s="62">
        <v>386.525479124821</v>
      </c>
      <c r="Y211" s="62">
        <v>891.63691754977003</v>
      </c>
    </row>
    <row r="212" spans="1:25" x14ac:dyDescent="0.3">
      <c r="A212" s="10" t="s">
        <v>96</v>
      </c>
      <c r="B212" s="10" t="s">
        <v>102</v>
      </c>
      <c r="C212" s="11" t="s">
        <v>2744</v>
      </c>
      <c r="D212" s="44" t="s">
        <v>2712</v>
      </c>
      <c r="E212" s="12" t="s">
        <v>2851</v>
      </c>
      <c r="F212" s="57">
        <v>0</v>
      </c>
      <c r="G212" s="184">
        <v>0</v>
      </c>
      <c r="H212" s="58">
        <v>0</v>
      </c>
      <c r="I212" s="56">
        <v>0</v>
      </c>
      <c r="J212" s="58">
        <v>0</v>
      </c>
      <c r="K212" s="62">
        <v>0</v>
      </c>
      <c r="L212" s="62">
        <v>0</v>
      </c>
      <c r="M212" s="62">
        <v>0</v>
      </c>
      <c r="N212" s="62">
        <v>3.2512746517638398</v>
      </c>
      <c r="O212" s="62">
        <v>3.4251231404590601</v>
      </c>
      <c r="P212" s="62">
        <v>3.65418289009355</v>
      </c>
      <c r="Q212" s="62">
        <v>6.2155192335561704</v>
      </c>
      <c r="R212" s="62">
        <v>5.8814135562174403</v>
      </c>
      <c r="S212" s="62">
        <v>28.5807637334701</v>
      </c>
      <c r="T212" s="62">
        <v>56.118265840814601</v>
      </c>
      <c r="U212" s="62">
        <v>89.152758158972404</v>
      </c>
      <c r="V212" s="62">
        <v>130.05935138154501</v>
      </c>
      <c r="W212" s="62">
        <v>306.19787490068097</v>
      </c>
      <c r="X212" s="62">
        <v>546.63842624576205</v>
      </c>
      <c r="Y212" s="62">
        <v>912.34070663183604</v>
      </c>
    </row>
    <row r="213" spans="1:25" x14ac:dyDescent="0.3">
      <c r="A213" s="8" t="s">
        <v>97</v>
      </c>
      <c r="B213" s="8" t="s">
        <v>102</v>
      </c>
      <c r="C213" s="11" t="s">
        <v>2744</v>
      </c>
      <c r="D213" s="70" t="s">
        <v>2712</v>
      </c>
      <c r="E213" s="12" t="s">
        <v>2851</v>
      </c>
      <c r="F213" s="61">
        <v>0</v>
      </c>
      <c r="G213" s="190">
        <v>0</v>
      </c>
      <c r="H213" s="62">
        <v>0</v>
      </c>
      <c r="I213" s="56">
        <v>0</v>
      </c>
      <c r="J213" s="62">
        <v>0</v>
      </c>
      <c r="K213" s="62">
        <v>0</v>
      </c>
      <c r="L213" s="62">
        <v>0</v>
      </c>
      <c r="M213" s="62">
        <v>0</v>
      </c>
      <c r="N213" s="62">
        <v>0</v>
      </c>
      <c r="O213" s="62">
        <v>0</v>
      </c>
      <c r="P213" s="62">
        <v>3.7831727169572802</v>
      </c>
      <c r="Q213" s="62">
        <v>9.6563610420363499</v>
      </c>
      <c r="R213" s="62">
        <v>9.1203005465060691</v>
      </c>
      <c r="S213" s="62">
        <v>36.034354291173003</v>
      </c>
      <c r="T213" s="62">
        <v>50.160882938816798</v>
      </c>
      <c r="U213" s="62">
        <v>65.877453211333105</v>
      </c>
      <c r="V213" s="62">
        <v>123.18882714133601</v>
      </c>
      <c r="W213" s="62">
        <v>349.11224993453499</v>
      </c>
      <c r="X213" s="62">
        <v>660.03064826119601</v>
      </c>
      <c r="Y213" s="62">
        <v>679.94665485424105</v>
      </c>
    </row>
    <row r="214" spans="1:25" x14ac:dyDescent="0.3">
      <c r="A214" s="8" t="s">
        <v>98</v>
      </c>
      <c r="B214" s="8" t="s">
        <v>102</v>
      </c>
      <c r="C214" s="11" t="s">
        <v>2744</v>
      </c>
      <c r="D214" s="44" t="s">
        <v>2712</v>
      </c>
      <c r="E214" s="12" t="s">
        <v>2851</v>
      </c>
      <c r="F214" s="61">
        <v>0</v>
      </c>
      <c r="G214" s="185">
        <v>0</v>
      </c>
      <c r="H214" s="62">
        <v>0</v>
      </c>
      <c r="I214" s="56">
        <v>0</v>
      </c>
      <c r="J214" s="62">
        <v>0</v>
      </c>
      <c r="K214" s="62">
        <v>0</v>
      </c>
      <c r="L214" s="62">
        <v>0</v>
      </c>
      <c r="M214" s="62">
        <v>0</v>
      </c>
      <c r="N214" s="62">
        <v>6.4839434586921598</v>
      </c>
      <c r="O214" s="62">
        <v>3.41064435434813</v>
      </c>
      <c r="P214" s="62">
        <v>0</v>
      </c>
      <c r="Q214" s="62">
        <v>3.1224256738489902</v>
      </c>
      <c r="R214" s="62">
        <v>20.6038247474801</v>
      </c>
      <c r="S214" s="62">
        <v>22.151869599373399</v>
      </c>
      <c r="T214" s="62">
        <v>63.353797175573597</v>
      </c>
      <c r="U214" s="62">
        <v>136.163779145229</v>
      </c>
      <c r="V214" s="62">
        <v>191.05531030313199</v>
      </c>
      <c r="W214" s="62">
        <v>425.58329315709398</v>
      </c>
      <c r="X214" s="62">
        <v>783.56394752424603</v>
      </c>
      <c r="Y214" s="62">
        <v>1516.3514646185299</v>
      </c>
    </row>
    <row r="215" spans="1:25" x14ac:dyDescent="0.3">
      <c r="A215" s="155" t="s">
        <v>110</v>
      </c>
      <c r="B215" s="155" t="s">
        <v>110</v>
      </c>
      <c r="C215" s="156" t="s">
        <v>2744</v>
      </c>
      <c r="D215" s="195" t="s">
        <v>2712</v>
      </c>
      <c r="E215" s="12" t="s">
        <v>2851</v>
      </c>
      <c r="F215" s="197">
        <v>1.44453715763879</v>
      </c>
      <c r="G215" s="198">
        <v>0.16759104973584699</v>
      </c>
      <c r="H215" s="199">
        <v>0.24107325803354701</v>
      </c>
      <c r="I215" s="200">
        <v>0.116303463493366</v>
      </c>
      <c r="J215" s="199">
        <v>0.61983225669476405</v>
      </c>
      <c r="K215" s="199">
        <v>0.95674415413548897</v>
      </c>
      <c r="L215" s="199">
        <v>1.0478941237505399</v>
      </c>
      <c r="M215" s="199">
        <v>2.4901530330530299</v>
      </c>
      <c r="N215" s="199">
        <v>5.4012969325829703</v>
      </c>
      <c r="O215" s="199">
        <v>10.044025259114401</v>
      </c>
      <c r="P215" s="199">
        <v>18.3276265909657</v>
      </c>
      <c r="Q215" s="199">
        <v>29.649697721935699</v>
      </c>
      <c r="R215" s="199">
        <v>44.201558257273703</v>
      </c>
      <c r="S215" s="199">
        <v>77.794727759690602</v>
      </c>
      <c r="T215" s="199">
        <v>123.550853835738</v>
      </c>
      <c r="U215" s="199">
        <v>218.92100692780701</v>
      </c>
      <c r="V215" s="199">
        <v>376.37235591783701</v>
      </c>
      <c r="W215" s="199">
        <v>735.90129722447602</v>
      </c>
      <c r="X215" s="199">
        <v>1323.3715898660901</v>
      </c>
      <c r="Y215" s="199">
        <v>2439.2962778547999</v>
      </c>
    </row>
    <row r="216" spans="1:25" x14ac:dyDescent="0.3">
      <c r="A216" s="8" t="s">
        <v>88</v>
      </c>
      <c r="B216" s="8" t="s">
        <v>90</v>
      </c>
      <c r="C216" s="11" t="s">
        <v>2746</v>
      </c>
      <c r="D216" s="70" t="s">
        <v>2747</v>
      </c>
      <c r="E216" s="12" t="s">
        <v>2851</v>
      </c>
      <c r="F216" s="61">
        <v>0</v>
      </c>
      <c r="G216" s="190">
        <v>0</v>
      </c>
      <c r="H216" s="62">
        <v>0</v>
      </c>
      <c r="I216" s="56">
        <v>0</v>
      </c>
      <c r="J216" s="62">
        <v>0</v>
      </c>
      <c r="K216" s="62">
        <v>0</v>
      </c>
      <c r="L216" s="62">
        <v>0</v>
      </c>
      <c r="M216" s="62">
        <v>6.2811148365334102</v>
      </c>
      <c r="N216" s="62">
        <v>6.5193775195791002</v>
      </c>
      <c r="O216" s="62">
        <v>0</v>
      </c>
      <c r="P216" s="62">
        <v>6.4758855331608096</v>
      </c>
      <c r="Q216" s="62">
        <v>11.5330951988579</v>
      </c>
      <c r="R216" s="62">
        <v>17.2828366852596</v>
      </c>
      <c r="S216" s="62">
        <v>26.134675953893399</v>
      </c>
      <c r="T216" s="62">
        <v>22.757589285782998</v>
      </c>
      <c r="U216" s="62">
        <v>126.83650359279299</v>
      </c>
      <c r="V216" s="62">
        <v>162.874493333461</v>
      </c>
      <c r="W216" s="62">
        <v>384.03477595370998</v>
      </c>
      <c r="X216" s="62">
        <v>474.76638268618001</v>
      </c>
      <c r="Y216" s="62">
        <v>705.20263801299495</v>
      </c>
    </row>
    <row r="217" spans="1:25" x14ac:dyDescent="0.3">
      <c r="A217" s="8" t="s">
        <v>89</v>
      </c>
      <c r="B217" s="8" t="s">
        <v>90</v>
      </c>
      <c r="C217" s="11" t="s">
        <v>2746</v>
      </c>
      <c r="D217" s="44" t="s">
        <v>2747</v>
      </c>
      <c r="E217" s="12" t="s">
        <v>2851</v>
      </c>
      <c r="F217" s="61">
        <v>0</v>
      </c>
      <c r="G217" s="190">
        <v>0</v>
      </c>
      <c r="H217" s="62">
        <v>0</v>
      </c>
      <c r="I217" s="56">
        <v>0</v>
      </c>
      <c r="J217" s="62">
        <v>0</v>
      </c>
      <c r="K217" s="62">
        <v>0</v>
      </c>
      <c r="L217" s="62">
        <v>0</v>
      </c>
      <c r="M217" s="62">
        <v>6.4859486799528598</v>
      </c>
      <c r="N217" s="62">
        <v>13.463088172282699</v>
      </c>
      <c r="O217" s="62">
        <v>29.695250595408002</v>
      </c>
      <c r="P217" s="62">
        <v>40.260870338814499</v>
      </c>
      <c r="Q217" s="62">
        <v>53.701818523912202</v>
      </c>
      <c r="R217" s="62">
        <v>142.66329742894899</v>
      </c>
      <c r="S217" s="62">
        <v>188.69613760442601</v>
      </c>
      <c r="T217" s="62">
        <v>336.901947088295</v>
      </c>
      <c r="U217" s="62">
        <v>686.80174346736203</v>
      </c>
      <c r="V217" s="62">
        <v>1536.0859379119699</v>
      </c>
      <c r="W217" s="62">
        <v>3203.8707642286899</v>
      </c>
      <c r="X217" s="62">
        <v>6583.9391769631602</v>
      </c>
      <c r="Y217" s="62">
        <v>13770.391166446199</v>
      </c>
    </row>
    <row r="218" spans="1:25" x14ac:dyDescent="0.3">
      <c r="A218" s="8" t="s">
        <v>91</v>
      </c>
      <c r="B218" s="8" t="s">
        <v>90</v>
      </c>
      <c r="C218" s="11" t="s">
        <v>2746</v>
      </c>
      <c r="D218" s="70" t="s">
        <v>2747</v>
      </c>
      <c r="E218" s="12" t="s">
        <v>2851</v>
      </c>
      <c r="F218" s="61">
        <v>0</v>
      </c>
      <c r="G218" s="190">
        <v>0</v>
      </c>
      <c r="H218" s="62">
        <v>0</v>
      </c>
      <c r="I218" s="56">
        <v>0</v>
      </c>
      <c r="J218" s="62">
        <v>0</v>
      </c>
      <c r="K218" s="62">
        <v>0</v>
      </c>
      <c r="L218" s="62">
        <v>0</v>
      </c>
      <c r="M218" s="62">
        <v>0</v>
      </c>
      <c r="N218" s="62">
        <v>6.5092594718920198</v>
      </c>
      <c r="O218" s="62">
        <v>7.1764268745453998</v>
      </c>
      <c r="P218" s="62">
        <v>26.048754264209599</v>
      </c>
      <c r="Q218" s="62">
        <v>34.695086378970103</v>
      </c>
      <c r="R218" s="62">
        <v>45.951239593140699</v>
      </c>
      <c r="S218" s="62">
        <v>71.604404062422304</v>
      </c>
      <c r="T218" s="62">
        <v>68.205572070798894</v>
      </c>
      <c r="U218" s="62">
        <v>323.78551228681903</v>
      </c>
      <c r="V218" s="62">
        <v>661.40430174563198</v>
      </c>
      <c r="W218" s="62">
        <v>1294.1653292886199</v>
      </c>
      <c r="X218" s="62">
        <v>3228.9346350743399</v>
      </c>
      <c r="Y218" s="62">
        <v>7646.3345671159304</v>
      </c>
    </row>
    <row r="219" spans="1:25" x14ac:dyDescent="0.3">
      <c r="A219" s="10" t="s">
        <v>92</v>
      </c>
      <c r="B219" s="10" t="s">
        <v>90</v>
      </c>
      <c r="C219" s="11" t="s">
        <v>2746</v>
      </c>
      <c r="D219" s="44" t="s">
        <v>2747</v>
      </c>
      <c r="E219" s="12" t="s">
        <v>2851</v>
      </c>
      <c r="F219" s="60">
        <v>0</v>
      </c>
      <c r="G219" s="192">
        <v>0</v>
      </c>
      <c r="H219" s="59">
        <v>0</v>
      </c>
      <c r="I219" s="56">
        <v>0</v>
      </c>
      <c r="J219" s="59">
        <v>0</v>
      </c>
      <c r="K219" s="62">
        <v>0</v>
      </c>
      <c r="L219" s="62">
        <v>0</v>
      </c>
      <c r="M219" s="62">
        <v>0</v>
      </c>
      <c r="N219" s="62">
        <v>0</v>
      </c>
      <c r="O219" s="62">
        <v>7.4077502666421804</v>
      </c>
      <c r="P219" s="62">
        <v>6.74786531434924</v>
      </c>
      <c r="Q219" s="62">
        <v>0</v>
      </c>
      <c r="R219" s="62">
        <v>0</v>
      </c>
      <c r="S219" s="62">
        <v>6.7142549939978204</v>
      </c>
      <c r="T219" s="62">
        <v>31.308885589624701</v>
      </c>
      <c r="U219" s="62">
        <v>40.726253849553103</v>
      </c>
      <c r="V219" s="62">
        <v>123.15822880648101</v>
      </c>
      <c r="W219" s="62">
        <v>176.336138097592</v>
      </c>
      <c r="X219" s="62">
        <v>629.59800593144496</v>
      </c>
      <c r="Y219" s="62">
        <v>1175.5545357614101</v>
      </c>
    </row>
    <row r="220" spans="1:25" x14ac:dyDescent="0.3">
      <c r="A220" s="8" t="s">
        <v>93</v>
      </c>
      <c r="B220" s="8" t="s">
        <v>90</v>
      </c>
      <c r="C220" s="11" t="s">
        <v>2746</v>
      </c>
      <c r="D220" s="70" t="s">
        <v>2747</v>
      </c>
      <c r="E220" s="12" t="s">
        <v>2851</v>
      </c>
      <c r="F220" s="61">
        <v>0</v>
      </c>
      <c r="G220" s="185">
        <v>0</v>
      </c>
      <c r="H220" s="62">
        <v>0</v>
      </c>
      <c r="I220" s="56">
        <v>0</v>
      </c>
      <c r="J220" s="62">
        <v>0</v>
      </c>
      <c r="K220" s="62">
        <v>0</v>
      </c>
      <c r="L220" s="62">
        <v>0</v>
      </c>
      <c r="M220" s="62">
        <v>0</v>
      </c>
      <c r="N220" s="62">
        <v>0</v>
      </c>
      <c r="O220" s="62">
        <v>0</v>
      </c>
      <c r="P220" s="62">
        <v>0</v>
      </c>
      <c r="Q220" s="62">
        <v>0</v>
      </c>
      <c r="R220" s="62">
        <v>0</v>
      </c>
      <c r="S220" s="62">
        <v>12.969781478062201</v>
      </c>
      <c r="T220" s="62">
        <v>0</v>
      </c>
      <c r="U220" s="62">
        <v>0</v>
      </c>
      <c r="V220" s="62">
        <v>10.8201917281497</v>
      </c>
      <c r="W220" s="62">
        <v>42.672556105479003</v>
      </c>
      <c r="X220" s="62">
        <v>45.0873880155766</v>
      </c>
      <c r="Y220" s="62">
        <v>117.57302234709</v>
      </c>
    </row>
    <row r="221" spans="1:25" x14ac:dyDescent="0.3">
      <c r="A221" s="8" t="s">
        <v>94</v>
      </c>
      <c r="B221" s="8" t="s">
        <v>90</v>
      </c>
      <c r="C221" s="11" t="s">
        <v>2746</v>
      </c>
      <c r="D221" s="70" t="s">
        <v>2747</v>
      </c>
      <c r="E221" s="12" t="s">
        <v>2851</v>
      </c>
      <c r="F221" s="61">
        <v>0</v>
      </c>
      <c r="G221" s="185">
        <v>0</v>
      </c>
      <c r="H221" s="62">
        <v>0</v>
      </c>
      <c r="I221" s="56">
        <v>0</v>
      </c>
      <c r="J221" s="62">
        <v>0</v>
      </c>
      <c r="K221" s="62">
        <v>0</v>
      </c>
      <c r="L221" s="62">
        <v>0</v>
      </c>
      <c r="M221" s="62">
        <v>0</v>
      </c>
      <c r="N221" s="62">
        <v>0</v>
      </c>
      <c r="O221" s="62">
        <v>0</v>
      </c>
      <c r="P221" s="62">
        <v>0</v>
      </c>
      <c r="Q221" s="62">
        <v>0</v>
      </c>
      <c r="R221" s="62">
        <v>0</v>
      </c>
      <c r="S221" s="62">
        <v>0</v>
      </c>
      <c r="T221" s="62">
        <v>7.5564046634734199</v>
      </c>
      <c r="U221" s="62">
        <v>0</v>
      </c>
      <c r="V221" s="62">
        <v>10.798908439601901</v>
      </c>
      <c r="W221" s="62">
        <v>14.231940586295099</v>
      </c>
      <c r="X221" s="62">
        <v>45.026728115689103</v>
      </c>
      <c r="Y221" s="62">
        <v>117.30587404198999</v>
      </c>
    </row>
    <row r="222" spans="1:25" x14ac:dyDescent="0.3">
      <c r="A222" s="8" t="s">
        <v>95</v>
      </c>
      <c r="B222" s="8" t="s">
        <v>90</v>
      </c>
      <c r="C222" s="11" t="s">
        <v>2746</v>
      </c>
      <c r="D222" s="70" t="s">
        <v>2747</v>
      </c>
      <c r="E222" s="12" t="s">
        <v>2851</v>
      </c>
      <c r="F222" s="61">
        <v>0</v>
      </c>
      <c r="G222" s="185">
        <v>0</v>
      </c>
      <c r="H222" s="62">
        <v>0</v>
      </c>
      <c r="I222" s="56">
        <v>0</v>
      </c>
      <c r="J222" s="62">
        <v>0</v>
      </c>
      <c r="K222" s="62">
        <v>0</v>
      </c>
      <c r="L222" s="62">
        <v>0</v>
      </c>
      <c r="M222" s="62">
        <v>0</v>
      </c>
      <c r="N222" s="62">
        <v>0</v>
      </c>
      <c r="O222" s="62">
        <v>0</v>
      </c>
      <c r="P222" s="62">
        <v>0</v>
      </c>
      <c r="Q222" s="62">
        <v>0</v>
      </c>
      <c r="R222" s="62">
        <v>0</v>
      </c>
      <c r="S222" s="62">
        <v>0</v>
      </c>
      <c r="T222" s="62">
        <v>0</v>
      </c>
      <c r="U222" s="62">
        <v>0</v>
      </c>
      <c r="V222" s="62">
        <v>22.275341974165901</v>
      </c>
      <c r="W222" s="62">
        <v>58.8564085925453</v>
      </c>
      <c r="X222" s="62">
        <v>69.700679300127206</v>
      </c>
      <c r="Y222" s="62">
        <v>120.950113360258</v>
      </c>
    </row>
    <row r="223" spans="1:25" x14ac:dyDescent="0.3">
      <c r="A223" s="8" t="s">
        <v>96</v>
      </c>
      <c r="B223" s="8" t="s">
        <v>90</v>
      </c>
      <c r="C223" s="11" t="s">
        <v>2746</v>
      </c>
      <c r="D223" s="70" t="s">
        <v>2747</v>
      </c>
      <c r="E223" s="12" t="s">
        <v>2851</v>
      </c>
      <c r="F223" s="61">
        <v>0</v>
      </c>
      <c r="G223" s="190">
        <v>0</v>
      </c>
      <c r="H223" s="62">
        <v>0</v>
      </c>
      <c r="I223" s="56">
        <v>0</v>
      </c>
      <c r="J223" s="62">
        <v>0</v>
      </c>
      <c r="K223" s="62">
        <v>0</v>
      </c>
      <c r="L223" s="62">
        <v>0</v>
      </c>
      <c r="M223" s="62">
        <v>6.22290780187073</v>
      </c>
      <c r="N223" s="62">
        <v>0</v>
      </c>
      <c r="O223" s="62">
        <v>0</v>
      </c>
      <c r="P223" s="62">
        <v>6.6112700709391099</v>
      </c>
      <c r="Q223" s="62">
        <v>34.825763964784002</v>
      </c>
      <c r="R223" s="62">
        <v>28.587131610390699</v>
      </c>
      <c r="S223" s="62">
        <v>38.673709449140603</v>
      </c>
      <c r="T223" s="62">
        <v>113.02656986038301</v>
      </c>
      <c r="U223" s="62">
        <v>164.55487916767399</v>
      </c>
      <c r="V223" s="62">
        <v>247.417254939819</v>
      </c>
      <c r="W223" s="62">
        <v>641.12515074101998</v>
      </c>
      <c r="X223" s="62">
        <v>740.97936686281105</v>
      </c>
      <c r="Y223" s="62">
        <v>1245.6930574728001</v>
      </c>
    </row>
    <row r="224" spans="1:25" x14ac:dyDescent="0.3">
      <c r="A224" s="8" t="s">
        <v>97</v>
      </c>
      <c r="B224" s="8" t="s">
        <v>90</v>
      </c>
      <c r="C224" s="11" t="s">
        <v>2746</v>
      </c>
      <c r="D224" s="70" t="s">
        <v>2747</v>
      </c>
      <c r="E224" s="12" t="s">
        <v>2851</v>
      </c>
      <c r="F224" s="61">
        <v>0</v>
      </c>
      <c r="G224" s="185">
        <v>0</v>
      </c>
      <c r="H224" s="62">
        <v>0</v>
      </c>
      <c r="I224" s="56">
        <v>0</v>
      </c>
      <c r="J224" s="62">
        <v>0</v>
      </c>
      <c r="K224" s="62">
        <v>0</v>
      </c>
      <c r="L224" s="62">
        <v>0</v>
      </c>
      <c r="M224" s="62">
        <v>0</v>
      </c>
      <c r="N224" s="62">
        <v>6.6946886434529604</v>
      </c>
      <c r="O224" s="62">
        <v>14.6666028131419</v>
      </c>
      <c r="P224" s="62">
        <v>41.115692719588701</v>
      </c>
      <c r="Q224" s="62">
        <v>30.003155128890601</v>
      </c>
      <c r="R224" s="62">
        <v>29.520045785027801</v>
      </c>
      <c r="S224" s="62">
        <v>113.004867067836</v>
      </c>
      <c r="T224" s="62">
        <v>163.285409170571</v>
      </c>
      <c r="U224" s="62">
        <v>315.35237970235403</v>
      </c>
      <c r="V224" s="62">
        <v>588.02491069513098</v>
      </c>
      <c r="W224" s="62">
        <v>1001.63410594454</v>
      </c>
      <c r="X224" s="62">
        <v>2085.50644944535</v>
      </c>
      <c r="Y224" s="62">
        <v>4816.5167303087201</v>
      </c>
    </row>
    <row r="225" spans="1:25" x14ac:dyDescent="0.3">
      <c r="A225" s="8" t="s">
        <v>98</v>
      </c>
      <c r="B225" s="8" t="s">
        <v>90</v>
      </c>
      <c r="C225" s="11" t="s">
        <v>2746</v>
      </c>
      <c r="D225" s="70" t="s">
        <v>2747</v>
      </c>
      <c r="E225" s="12" t="s">
        <v>2851</v>
      </c>
      <c r="F225" s="61">
        <v>0</v>
      </c>
      <c r="G225" s="185">
        <v>0</v>
      </c>
      <c r="H225" s="62">
        <v>0</v>
      </c>
      <c r="I225" s="56">
        <v>0</v>
      </c>
      <c r="J225" s="62">
        <v>0</v>
      </c>
      <c r="K225" s="62">
        <v>7.1012898496702404</v>
      </c>
      <c r="L225" s="62">
        <v>0</v>
      </c>
      <c r="M225" s="62">
        <v>0</v>
      </c>
      <c r="N225" s="62">
        <v>0</v>
      </c>
      <c r="O225" s="62">
        <v>0</v>
      </c>
      <c r="P225" s="62">
        <v>46.568650450574701</v>
      </c>
      <c r="Q225" s="62">
        <v>40.669479365601902</v>
      </c>
      <c r="R225" s="62">
        <v>51.386082332923799</v>
      </c>
      <c r="S225" s="62">
        <v>57.778560648477999</v>
      </c>
      <c r="T225" s="62">
        <v>97.681017131062205</v>
      </c>
      <c r="U225" s="62">
        <v>312.55864277091001</v>
      </c>
      <c r="V225" s="62">
        <v>557.22967580615398</v>
      </c>
      <c r="W225" s="62">
        <v>998.37803974609096</v>
      </c>
      <c r="X225" s="62">
        <v>2127.5049968194198</v>
      </c>
      <c r="Y225" s="62">
        <v>3836.7846661512799</v>
      </c>
    </row>
    <row r="226" spans="1:25" x14ac:dyDescent="0.3">
      <c r="A226" s="8" t="s">
        <v>99</v>
      </c>
      <c r="B226" s="8" t="s">
        <v>101</v>
      </c>
      <c r="C226" s="11" t="s">
        <v>2746</v>
      </c>
      <c r="D226" s="70" t="s">
        <v>2747</v>
      </c>
      <c r="E226" s="12" t="s">
        <v>2851</v>
      </c>
      <c r="F226" s="61">
        <v>0</v>
      </c>
      <c r="G226" s="185">
        <v>0</v>
      </c>
      <c r="H226" s="62">
        <v>0</v>
      </c>
      <c r="I226" s="56">
        <v>0</v>
      </c>
      <c r="J226" s="62">
        <v>0</v>
      </c>
      <c r="K226" s="62">
        <v>0</v>
      </c>
      <c r="L226" s="62">
        <v>0</v>
      </c>
      <c r="M226" s="62">
        <v>6.1698553275558004</v>
      </c>
      <c r="N226" s="62">
        <v>6.4506488768108197</v>
      </c>
      <c r="O226" s="62">
        <v>14.093870946055</v>
      </c>
      <c r="P226" s="62">
        <v>79.872490989826503</v>
      </c>
      <c r="Q226" s="62">
        <v>75.360485107920994</v>
      </c>
      <c r="R226" s="62">
        <v>102.418532902276</v>
      </c>
      <c r="S226" s="62">
        <v>217.22887365338701</v>
      </c>
      <c r="T226" s="62">
        <v>261.88809495235199</v>
      </c>
      <c r="U226" s="62">
        <v>575.81825575134906</v>
      </c>
      <c r="V226" s="62">
        <v>927.897710812985</v>
      </c>
      <c r="W226" s="62">
        <v>1622.38963824182</v>
      </c>
      <c r="X226" s="62">
        <v>3501.6064056169498</v>
      </c>
      <c r="Y226" s="62">
        <v>7982.1549284951097</v>
      </c>
    </row>
    <row r="227" spans="1:25" x14ac:dyDescent="0.3">
      <c r="A227" s="95" t="s">
        <v>100</v>
      </c>
      <c r="B227" s="95" t="s">
        <v>101</v>
      </c>
      <c r="C227" s="96" t="s">
        <v>2746</v>
      </c>
      <c r="D227" s="44" t="s">
        <v>2747</v>
      </c>
      <c r="E227" s="12" t="s">
        <v>2851</v>
      </c>
      <c r="F227" s="186">
        <v>0</v>
      </c>
      <c r="G227" s="193">
        <v>0</v>
      </c>
      <c r="H227" s="194">
        <v>0</v>
      </c>
      <c r="I227" s="189">
        <v>0</v>
      </c>
      <c r="J227" s="194">
        <v>0</v>
      </c>
      <c r="K227" s="188">
        <v>0</v>
      </c>
      <c r="L227" s="188">
        <v>0</v>
      </c>
      <c r="M227" s="188">
        <v>0</v>
      </c>
      <c r="N227" s="188">
        <v>0</v>
      </c>
      <c r="O227" s="188">
        <v>46.718434725083704</v>
      </c>
      <c r="P227" s="188">
        <v>7.3913212687396896</v>
      </c>
      <c r="Q227" s="188">
        <v>51.368277698146898</v>
      </c>
      <c r="R227" s="188">
        <v>119.613149948117</v>
      </c>
      <c r="S227" s="188">
        <v>148.26412837044501</v>
      </c>
      <c r="T227" s="188">
        <v>190.282346232142</v>
      </c>
      <c r="U227" s="188">
        <v>387.15989732529499</v>
      </c>
      <c r="V227" s="188">
        <v>718.98771865844697</v>
      </c>
      <c r="W227" s="188">
        <v>1261.14997149598</v>
      </c>
      <c r="X227" s="188">
        <v>2219.5744779032898</v>
      </c>
      <c r="Y227" s="188">
        <v>4004.6717519600702</v>
      </c>
    </row>
    <row r="228" spans="1:25" x14ac:dyDescent="0.3">
      <c r="A228" s="8" t="s">
        <v>88</v>
      </c>
      <c r="B228" s="8" t="s">
        <v>101</v>
      </c>
      <c r="C228" s="11" t="s">
        <v>2746</v>
      </c>
      <c r="D228" s="44" t="s">
        <v>2747</v>
      </c>
      <c r="E228" s="12" t="s">
        <v>2851</v>
      </c>
      <c r="F228" s="61">
        <v>0</v>
      </c>
      <c r="G228" s="185">
        <v>0</v>
      </c>
      <c r="H228" s="62">
        <v>0</v>
      </c>
      <c r="I228" s="56">
        <v>7.9346591559850301</v>
      </c>
      <c r="J228" s="62">
        <v>0</v>
      </c>
      <c r="K228" s="62">
        <v>0</v>
      </c>
      <c r="L228" s="62">
        <v>0</v>
      </c>
      <c r="M228" s="62">
        <v>0</v>
      </c>
      <c r="N228" s="62">
        <v>6.4408609078481804</v>
      </c>
      <c r="O228" s="62">
        <v>14.0368081976991</v>
      </c>
      <c r="P228" s="62">
        <v>6.6968394256151704</v>
      </c>
      <c r="Q228" s="62">
        <v>17.407269848966699</v>
      </c>
      <c r="R228" s="62">
        <v>51.141113725325297</v>
      </c>
      <c r="S228" s="62">
        <v>57.2800411890994</v>
      </c>
      <c r="T228" s="62">
        <v>82.084236487717007</v>
      </c>
      <c r="U228" s="62">
        <v>124.163938904942</v>
      </c>
      <c r="V228" s="62">
        <v>138.13783039021899</v>
      </c>
      <c r="W228" s="62">
        <v>227.941626035897</v>
      </c>
      <c r="X228" s="62">
        <v>511.66912864427701</v>
      </c>
      <c r="Y228" s="62">
        <v>844.72273023655202</v>
      </c>
    </row>
    <row r="229" spans="1:25" x14ac:dyDescent="0.3">
      <c r="A229" s="8" t="s">
        <v>89</v>
      </c>
      <c r="B229" s="8" t="s">
        <v>101</v>
      </c>
      <c r="C229" s="11" t="s">
        <v>2746</v>
      </c>
      <c r="D229" s="70" t="s">
        <v>2747</v>
      </c>
      <c r="E229" s="12" t="s">
        <v>2851</v>
      </c>
      <c r="F229" s="61">
        <v>0</v>
      </c>
      <c r="G229" s="185">
        <v>0</v>
      </c>
      <c r="H229" s="191">
        <v>0</v>
      </c>
      <c r="I229" s="56">
        <v>0</v>
      </c>
      <c r="J229" s="191">
        <v>0</v>
      </c>
      <c r="K229" s="62">
        <v>0</v>
      </c>
      <c r="L229" s="62">
        <v>0</v>
      </c>
      <c r="M229" s="62">
        <v>0</v>
      </c>
      <c r="N229" s="62">
        <v>0</v>
      </c>
      <c r="O229" s="62">
        <v>0</v>
      </c>
      <c r="P229" s="62">
        <v>20.8251082167037</v>
      </c>
      <c r="Q229" s="62">
        <v>5.9987118067512597</v>
      </c>
      <c r="R229" s="62">
        <v>11.7355733994997</v>
      </c>
      <c r="S229" s="62">
        <v>39.382370328575803</v>
      </c>
      <c r="T229" s="62">
        <v>15.4006275734061</v>
      </c>
      <c r="U229" s="62">
        <v>16.015778977465501</v>
      </c>
      <c r="V229" s="62">
        <v>0</v>
      </c>
      <c r="W229" s="62">
        <v>44.187155996896102</v>
      </c>
      <c r="X229" s="62">
        <v>91.833336676487306</v>
      </c>
      <c r="Y229" s="62">
        <v>197.95208556582</v>
      </c>
    </row>
    <row r="230" spans="1:25" x14ac:dyDescent="0.3">
      <c r="A230" s="95" t="s">
        <v>91</v>
      </c>
      <c r="B230" s="95" t="s">
        <v>101</v>
      </c>
      <c r="C230" s="96" t="s">
        <v>2746</v>
      </c>
      <c r="D230" s="106" t="s">
        <v>2747</v>
      </c>
      <c r="E230" s="12" t="s">
        <v>2851</v>
      </c>
      <c r="F230" s="61">
        <v>0</v>
      </c>
      <c r="G230" s="190">
        <v>0</v>
      </c>
      <c r="H230" s="62">
        <v>0</v>
      </c>
      <c r="I230" s="56">
        <v>0</v>
      </c>
      <c r="J230" s="62">
        <v>0</v>
      </c>
      <c r="K230" s="62">
        <v>0</v>
      </c>
      <c r="L230" s="62">
        <v>6.3714637392848799</v>
      </c>
      <c r="M230" s="62">
        <v>0</v>
      </c>
      <c r="N230" s="62">
        <v>0</v>
      </c>
      <c r="O230" s="62">
        <v>0</v>
      </c>
      <c r="P230" s="62">
        <v>6.7395501611679496</v>
      </c>
      <c r="Q230" s="62">
        <v>5.8080821919247496</v>
      </c>
      <c r="R230" s="62">
        <v>11.3490758240338</v>
      </c>
      <c r="S230" s="62">
        <v>6.3391773799993603</v>
      </c>
      <c r="T230" s="62">
        <v>0</v>
      </c>
      <c r="U230" s="62">
        <v>0</v>
      </c>
      <c r="V230" s="62">
        <v>10.5854503717617</v>
      </c>
      <c r="W230" s="62">
        <v>28.523503457841901</v>
      </c>
      <c r="X230" s="62">
        <v>0</v>
      </c>
      <c r="Y230" s="62">
        <v>114.683193327586</v>
      </c>
    </row>
    <row r="231" spans="1:25" x14ac:dyDescent="0.3">
      <c r="A231" s="10" t="s">
        <v>92</v>
      </c>
      <c r="B231" s="10" t="s">
        <v>101</v>
      </c>
      <c r="C231" s="11" t="s">
        <v>2746</v>
      </c>
      <c r="D231" s="70" t="s">
        <v>2747</v>
      </c>
      <c r="E231" s="12" t="s">
        <v>2851</v>
      </c>
      <c r="F231" s="61">
        <v>0</v>
      </c>
      <c r="G231" s="185">
        <v>0</v>
      </c>
      <c r="H231" s="56">
        <v>0</v>
      </c>
      <c r="I231" s="56">
        <v>0</v>
      </c>
      <c r="J231" s="56">
        <v>0</v>
      </c>
      <c r="K231" s="62">
        <v>0</v>
      </c>
      <c r="L231" s="62">
        <v>0</v>
      </c>
      <c r="M231" s="62">
        <v>0</v>
      </c>
      <c r="N231" s="62">
        <v>6.6400163895889603</v>
      </c>
      <c r="O231" s="62">
        <v>14.414686371697099</v>
      </c>
      <c r="P231" s="62">
        <v>6.9861144518782998</v>
      </c>
      <c r="Q231" s="62">
        <v>6.0045649567053898</v>
      </c>
      <c r="R231" s="62">
        <v>5.8597292750095296</v>
      </c>
      <c r="S231" s="62">
        <v>13.075432511212799</v>
      </c>
      <c r="T231" s="62">
        <v>7.6787903079573896</v>
      </c>
      <c r="U231" s="62">
        <v>7.9855519801141899</v>
      </c>
      <c r="V231" s="62">
        <v>10.917815178209301</v>
      </c>
      <c r="W231" s="62">
        <v>88.469894171479197</v>
      </c>
      <c r="X231" s="62">
        <v>0</v>
      </c>
      <c r="Y231" s="62">
        <v>39.416788341684203</v>
      </c>
    </row>
    <row r="232" spans="1:25" x14ac:dyDescent="0.3">
      <c r="A232" s="10" t="s">
        <v>93</v>
      </c>
      <c r="B232" s="10" t="s">
        <v>101</v>
      </c>
      <c r="C232" s="11" t="s">
        <v>2746</v>
      </c>
      <c r="D232" s="44" t="s">
        <v>2747</v>
      </c>
      <c r="E232" s="12" t="s">
        <v>2851</v>
      </c>
      <c r="F232" s="60">
        <v>0</v>
      </c>
      <c r="G232" s="192">
        <v>0</v>
      </c>
      <c r="H232" s="59">
        <v>0</v>
      </c>
      <c r="I232" s="56">
        <v>0</v>
      </c>
      <c r="J232" s="59">
        <v>0</v>
      </c>
      <c r="K232" s="62">
        <v>0</v>
      </c>
      <c r="L232" s="62">
        <v>0</v>
      </c>
      <c r="M232" s="62">
        <v>0</v>
      </c>
      <c r="N232" s="62">
        <v>0</v>
      </c>
      <c r="O232" s="62">
        <v>6.95843518498548</v>
      </c>
      <c r="P232" s="62">
        <v>33.924848805065601</v>
      </c>
      <c r="Q232" s="62">
        <v>17.451054599158098</v>
      </c>
      <c r="R232" s="62">
        <v>11.338140769132</v>
      </c>
      <c r="S232" s="62">
        <v>44.203457066643601</v>
      </c>
      <c r="T232" s="62">
        <v>29.673783662058</v>
      </c>
      <c r="U232" s="62">
        <v>77.361866479385597</v>
      </c>
      <c r="V232" s="62">
        <v>73.617964174190604</v>
      </c>
      <c r="W232" s="62">
        <v>99.854629775984094</v>
      </c>
      <c r="X232" s="62">
        <v>265.59469301566298</v>
      </c>
      <c r="Y232" s="62">
        <v>266.61129831198599</v>
      </c>
    </row>
    <row r="233" spans="1:25" x14ac:dyDescent="0.3">
      <c r="A233" s="8" t="s">
        <v>94</v>
      </c>
      <c r="B233" s="8" t="s">
        <v>101</v>
      </c>
      <c r="C233" s="11" t="s">
        <v>2746</v>
      </c>
      <c r="D233" s="44" t="s">
        <v>2747</v>
      </c>
      <c r="E233" s="12" t="s">
        <v>2851</v>
      </c>
      <c r="F233" s="61">
        <v>0</v>
      </c>
      <c r="G233" s="185">
        <v>0</v>
      </c>
      <c r="H233" s="62">
        <v>0</v>
      </c>
      <c r="I233" s="56">
        <v>0</v>
      </c>
      <c r="J233" s="62">
        <v>8.4894555141446499</v>
      </c>
      <c r="K233" s="62">
        <v>0</v>
      </c>
      <c r="L233" s="62">
        <v>0</v>
      </c>
      <c r="M233" s="62">
        <v>0</v>
      </c>
      <c r="N233" s="62">
        <v>12.8453377579288</v>
      </c>
      <c r="O233" s="62">
        <v>6.9405150241304003</v>
      </c>
      <c r="P233" s="62">
        <v>13.6227981075057</v>
      </c>
      <c r="Q233" s="62">
        <v>11.6525037382518</v>
      </c>
      <c r="R233" s="62">
        <v>34.017663537845003</v>
      </c>
      <c r="S233" s="62">
        <v>37.820473725168497</v>
      </c>
      <c r="T233" s="62">
        <v>14.8077714107572</v>
      </c>
      <c r="U233" s="62">
        <v>54.337758861759099</v>
      </c>
      <c r="V233" s="62">
        <v>52.211542806785097</v>
      </c>
      <c r="W233" s="62">
        <v>156.740232692251</v>
      </c>
      <c r="X233" s="62">
        <v>331.634390562058</v>
      </c>
      <c r="Y233" s="62">
        <v>532.76591956211803</v>
      </c>
    </row>
    <row r="234" spans="1:25" x14ac:dyDescent="0.3">
      <c r="A234" s="8" t="s">
        <v>95</v>
      </c>
      <c r="B234" s="8" t="s">
        <v>101</v>
      </c>
      <c r="C234" s="11" t="s">
        <v>2746</v>
      </c>
      <c r="D234" s="70" t="s">
        <v>2747</v>
      </c>
      <c r="E234" s="12" t="s">
        <v>2851</v>
      </c>
      <c r="F234" s="61">
        <v>0</v>
      </c>
      <c r="G234" s="190">
        <v>0</v>
      </c>
      <c r="H234" s="62">
        <v>0</v>
      </c>
      <c r="I234" s="56">
        <v>0</v>
      </c>
      <c r="J234" s="62">
        <v>0</v>
      </c>
      <c r="K234" s="62">
        <v>0</v>
      </c>
      <c r="L234" s="62">
        <v>0</v>
      </c>
      <c r="M234" s="62">
        <v>0</v>
      </c>
      <c r="N234" s="62">
        <v>6.6363085624405196</v>
      </c>
      <c r="O234" s="62">
        <v>14.308071899433299</v>
      </c>
      <c r="P234" s="62">
        <v>42.390469954161503</v>
      </c>
      <c r="Q234" s="62">
        <v>24.1188912797775</v>
      </c>
      <c r="R234" s="62">
        <v>46.873103325370501</v>
      </c>
      <c r="S234" s="62">
        <v>91.030785043360197</v>
      </c>
      <c r="T234" s="62">
        <v>122.17884498748199</v>
      </c>
      <c r="U234" s="62">
        <v>193.14757772495599</v>
      </c>
      <c r="V234" s="62">
        <v>278.63874093273802</v>
      </c>
      <c r="W234" s="62">
        <v>514.78986891109196</v>
      </c>
      <c r="X234" s="62">
        <v>935.70379722835503</v>
      </c>
      <c r="Y234" s="62">
        <v>1453.7534566025499</v>
      </c>
    </row>
    <row r="235" spans="1:25" x14ac:dyDescent="0.3">
      <c r="A235" s="8" t="s">
        <v>96</v>
      </c>
      <c r="B235" s="8" t="s">
        <v>101</v>
      </c>
      <c r="C235" s="11" t="s">
        <v>2746</v>
      </c>
      <c r="D235" s="70" t="s">
        <v>2747</v>
      </c>
      <c r="E235" s="12" t="s">
        <v>2851</v>
      </c>
      <c r="F235" s="61">
        <v>0</v>
      </c>
      <c r="G235" s="185">
        <v>0</v>
      </c>
      <c r="H235" s="62">
        <v>0</v>
      </c>
      <c r="I235" s="56">
        <v>0</v>
      </c>
      <c r="J235" s="62">
        <v>8.47731993097252</v>
      </c>
      <c r="K235" s="62">
        <v>0</v>
      </c>
      <c r="L235" s="62">
        <v>6.4331826859085197</v>
      </c>
      <c r="M235" s="62">
        <v>0</v>
      </c>
      <c r="N235" s="62">
        <v>12.8435697507326</v>
      </c>
      <c r="O235" s="62">
        <v>6.9055209180754202</v>
      </c>
      <c r="P235" s="62">
        <v>6.8640109229900101</v>
      </c>
      <c r="Q235" s="62">
        <v>11.6890144193256</v>
      </c>
      <c r="R235" s="62">
        <v>39.694717121388798</v>
      </c>
      <c r="S235" s="62">
        <v>69.092798070214599</v>
      </c>
      <c r="T235" s="62">
        <v>125.381820603991</v>
      </c>
      <c r="U235" s="62">
        <v>211.00271313739</v>
      </c>
      <c r="V235" s="62">
        <v>288.362741358515</v>
      </c>
      <c r="W235" s="62">
        <v>426.54165606827002</v>
      </c>
      <c r="X235" s="62">
        <v>948.66680524931905</v>
      </c>
      <c r="Y235" s="62">
        <v>1671.59009963315</v>
      </c>
    </row>
    <row r="236" spans="1:25" x14ac:dyDescent="0.3">
      <c r="A236" s="8" t="s">
        <v>97</v>
      </c>
      <c r="B236" s="8" t="s">
        <v>101</v>
      </c>
      <c r="C236" s="11" t="s">
        <v>2746</v>
      </c>
      <c r="D236" s="70" t="s">
        <v>2747</v>
      </c>
      <c r="E236" s="12" t="s">
        <v>2851</v>
      </c>
      <c r="F236" s="61">
        <v>0</v>
      </c>
      <c r="G236" s="190">
        <v>0</v>
      </c>
      <c r="H236" s="62">
        <v>0</v>
      </c>
      <c r="I236" s="56">
        <v>0</v>
      </c>
      <c r="J236" s="62">
        <v>0</v>
      </c>
      <c r="K236" s="62">
        <v>0</v>
      </c>
      <c r="L236" s="62">
        <v>6.6608973720931202</v>
      </c>
      <c r="M236" s="62">
        <v>6.2819892828060402</v>
      </c>
      <c r="N236" s="62">
        <v>13.2707904314379</v>
      </c>
      <c r="O236" s="62">
        <v>7.1180544925446698</v>
      </c>
      <c r="P236" s="62">
        <v>28.4794309167326</v>
      </c>
      <c r="Q236" s="62">
        <v>42.340513965781803</v>
      </c>
      <c r="R236" s="62">
        <v>17.580710538091001</v>
      </c>
      <c r="S236" s="62">
        <v>38.875729372223603</v>
      </c>
      <c r="T236" s="62">
        <v>129.31653698613101</v>
      </c>
      <c r="U236" s="62">
        <v>194.45519530988199</v>
      </c>
      <c r="V236" s="62">
        <v>179.69763635710899</v>
      </c>
      <c r="W236" s="62">
        <v>381.58272474642501</v>
      </c>
      <c r="X236" s="62">
        <v>637.661912928986</v>
      </c>
      <c r="Y236" s="62">
        <v>784.49169589998598</v>
      </c>
    </row>
    <row r="237" spans="1:25" x14ac:dyDescent="0.3">
      <c r="A237" s="95" t="s">
        <v>98</v>
      </c>
      <c r="B237" s="95" t="s">
        <v>101</v>
      </c>
      <c r="C237" s="96" t="s">
        <v>2746</v>
      </c>
      <c r="D237" s="106" t="s">
        <v>2747</v>
      </c>
      <c r="E237" s="12" t="s">
        <v>2851</v>
      </c>
      <c r="F237" s="61">
        <v>0</v>
      </c>
      <c r="G237" s="190">
        <v>0</v>
      </c>
      <c r="H237" s="62">
        <v>0</v>
      </c>
      <c r="I237" s="56">
        <v>0</v>
      </c>
      <c r="J237" s="62">
        <v>0</v>
      </c>
      <c r="K237" s="62">
        <v>0</v>
      </c>
      <c r="L237" s="62">
        <v>6.4593589946532504</v>
      </c>
      <c r="M237" s="62">
        <v>0</v>
      </c>
      <c r="N237" s="62">
        <v>6.4209011150797402</v>
      </c>
      <c r="O237" s="62">
        <v>6.8708779225804602</v>
      </c>
      <c r="P237" s="62">
        <v>13.8348837533797</v>
      </c>
      <c r="Q237" s="62">
        <v>46.903018466769304</v>
      </c>
      <c r="R237" s="62">
        <v>22.686950232885501</v>
      </c>
      <c r="S237" s="62">
        <v>75.108853715538402</v>
      </c>
      <c r="T237" s="62">
        <v>88.165620621128497</v>
      </c>
      <c r="U237" s="62">
        <v>62.944042224389598</v>
      </c>
      <c r="V237" s="62">
        <v>162.542850364646</v>
      </c>
      <c r="W237" s="62">
        <v>354.67833570149401</v>
      </c>
      <c r="X237" s="62">
        <v>286.19860079773298</v>
      </c>
      <c r="Y237" s="62">
        <v>682.68374454121999</v>
      </c>
    </row>
    <row r="238" spans="1:25" x14ac:dyDescent="0.3">
      <c r="A238" s="8" t="s">
        <v>99</v>
      </c>
      <c r="B238" s="8" t="s">
        <v>102</v>
      </c>
      <c r="C238" s="11" t="s">
        <v>2746</v>
      </c>
      <c r="D238" s="70" t="s">
        <v>2747</v>
      </c>
      <c r="E238" s="12" t="s">
        <v>2851</v>
      </c>
      <c r="F238" s="61">
        <v>0</v>
      </c>
      <c r="G238" s="185">
        <v>0</v>
      </c>
      <c r="H238" s="62">
        <v>0</v>
      </c>
      <c r="I238" s="56">
        <v>0</v>
      </c>
      <c r="J238" s="62">
        <v>0</v>
      </c>
      <c r="K238" s="62">
        <v>0</v>
      </c>
      <c r="L238" s="62">
        <v>0</v>
      </c>
      <c r="M238" s="62">
        <v>0</v>
      </c>
      <c r="N238" s="62">
        <v>6.4204520842118802</v>
      </c>
      <c r="O238" s="62">
        <v>20.560215999787999</v>
      </c>
      <c r="P238" s="62">
        <v>13.889830726334999</v>
      </c>
      <c r="Q238" s="62">
        <v>11.744514516668399</v>
      </c>
      <c r="R238" s="62">
        <v>22.689113086997398</v>
      </c>
      <c r="S238" s="62">
        <v>24.991613400291101</v>
      </c>
      <c r="T238" s="62">
        <v>51.329972056559299</v>
      </c>
      <c r="U238" s="62">
        <v>94.743153855228101</v>
      </c>
      <c r="V238" s="62">
        <v>191.69775430788499</v>
      </c>
      <c r="W238" s="62">
        <v>368.45823484396198</v>
      </c>
      <c r="X238" s="62">
        <v>857.67235338846103</v>
      </c>
      <c r="Y238" s="62">
        <v>1894.72645255724</v>
      </c>
    </row>
    <row r="239" spans="1:25" x14ac:dyDescent="0.3">
      <c r="A239" s="8" t="s">
        <v>100</v>
      </c>
      <c r="B239" s="8" t="s">
        <v>102</v>
      </c>
      <c r="C239" s="11" t="s">
        <v>2746</v>
      </c>
      <c r="D239" s="44" t="s">
        <v>2747</v>
      </c>
      <c r="E239" s="12" t="s">
        <v>2851</v>
      </c>
      <c r="F239" s="61">
        <v>0</v>
      </c>
      <c r="G239" s="185">
        <v>0</v>
      </c>
      <c r="H239" s="62">
        <v>0</v>
      </c>
      <c r="I239" s="56">
        <v>0</v>
      </c>
      <c r="J239" s="62">
        <v>0</v>
      </c>
      <c r="K239" s="62">
        <v>0</v>
      </c>
      <c r="L239" s="62">
        <v>0</v>
      </c>
      <c r="M239" s="62">
        <v>0</v>
      </c>
      <c r="N239" s="62">
        <v>0</v>
      </c>
      <c r="O239" s="62">
        <v>0</v>
      </c>
      <c r="P239" s="62">
        <v>7.71768766753378</v>
      </c>
      <c r="Q239" s="62">
        <v>0</v>
      </c>
      <c r="R239" s="62">
        <v>12.5611650007273</v>
      </c>
      <c r="S239" s="62">
        <v>6.9057948012117203</v>
      </c>
      <c r="T239" s="62">
        <v>32.415118284646198</v>
      </c>
      <c r="U239" s="62">
        <v>78.926442973578204</v>
      </c>
      <c r="V239" s="62">
        <v>77.694746569621699</v>
      </c>
      <c r="W239" s="62">
        <v>141.062893209028</v>
      </c>
      <c r="X239" s="62">
        <v>583.76084890709296</v>
      </c>
      <c r="Y239" s="62">
        <v>1467.24240498723</v>
      </c>
    </row>
    <row r="240" spans="1:25" x14ac:dyDescent="0.3">
      <c r="A240" s="8" t="s">
        <v>88</v>
      </c>
      <c r="B240" s="8" t="s">
        <v>102</v>
      </c>
      <c r="C240" s="11" t="s">
        <v>2746</v>
      </c>
      <c r="D240" s="70" t="s">
        <v>2747</v>
      </c>
      <c r="E240" s="12" t="s">
        <v>2851</v>
      </c>
      <c r="F240" s="61">
        <v>0</v>
      </c>
      <c r="G240" s="190">
        <v>0</v>
      </c>
      <c r="H240" s="62">
        <v>0</v>
      </c>
      <c r="I240" s="56">
        <v>0</v>
      </c>
      <c r="J240" s="62">
        <v>0</v>
      </c>
      <c r="K240" s="62">
        <v>0</v>
      </c>
      <c r="L240" s="62">
        <v>0</v>
      </c>
      <c r="M240" s="62">
        <v>0</v>
      </c>
      <c r="N240" s="62">
        <v>6.4195976505644001</v>
      </c>
      <c r="O240" s="62">
        <v>0</v>
      </c>
      <c r="P240" s="62">
        <v>13.995622229246599</v>
      </c>
      <c r="Q240" s="62">
        <v>17.6705777846141</v>
      </c>
      <c r="R240" s="62">
        <v>11.3466153131477</v>
      </c>
      <c r="S240" s="62">
        <v>24.907032992035401</v>
      </c>
      <c r="T240" s="62">
        <v>43.834945819285799</v>
      </c>
      <c r="U240" s="62">
        <v>39.738326575074602</v>
      </c>
      <c r="V240" s="62">
        <v>258.94808765713998</v>
      </c>
      <c r="W240" s="62">
        <v>424.25267891935198</v>
      </c>
      <c r="X240" s="62">
        <v>877.86697243739195</v>
      </c>
      <c r="Y240" s="62">
        <v>2345.6534500164998</v>
      </c>
    </row>
    <row r="241" spans="1:25" x14ac:dyDescent="0.3">
      <c r="A241" s="95" t="s">
        <v>89</v>
      </c>
      <c r="B241" s="95" t="s">
        <v>102</v>
      </c>
      <c r="C241" s="96" t="s">
        <v>2746</v>
      </c>
      <c r="D241" s="106" t="s">
        <v>2747</v>
      </c>
      <c r="E241" s="12" t="s">
        <v>2851</v>
      </c>
      <c r="F241" s="186">
        <v>0</v>
      </c>
      <c r="G241" s="187">
        <v>0</v>
      </c>
      <c r="H241" s="188">
        <v>0</v>
      </c>
      <c r="I241" s="189">
        <v>0</v>
      </c>
      <c r="J241" s="188">
        <v>0</v>
      </c>
      <c r="K241" s="188">
        <v>0</v>
      </c>
      <c r="L241" s="188">
        <v>0</v>
      </c>
      <c r="M241" s="188">
        <v>0</v>
      </c>
      <c r="N241" s="188">
        <v>0</v>
      </c>
      <c r="O241" s="188">
        <v>0</v>
      </c>
      <c r="P241" s="188">
        <v>7.2591847267254703</v>
      </c>
      <c r="Q241" s="188">
        <v>0</v>
      </c>
      <c r="R241" s="188">
        <v>11.7259178461644</v>
      </c>
      <c r="S241" s="188">
        <v>19.2697900201103</v>
      </c>
      <c r="T241" s="188">
        <v>60.281831987384997</v>
      </c>
      <c r="U241" s="188">
        <v>107.12516888408101</v>
      </c>
      <c r="V241" s="188">
        <v>153.36951883126699</v>
      </c>
      <c r="W241" s="188">
        <v>423.32994759223402</v>
      </c>
      <c r="X241" s="188">
        <v>611.67685647707401</v>
      </c>
      <c r="Y241" s="188">
        <v>1874.97778983431</v>
      </c>
    </row>
    <row r="242" spans="1:25" x14ac:dyDescent="0.3">
      <c r="A242" s="8" t="s">
        <v>91</v>
      </c>
      <c r="B242" s="8" t="s">
        <v>102</v>
      </c>
      <c r="C242" s="11" t="s">
        <v>2746</v>
      </c>
      <c r="D242" s="70" t="s">
        <v>2747</v>
      </c>
      <c r="E242" s="12" t="s">
        <v>2851</v>
      </c>
      <c r="F242" s="61">
        <v>0</v>
      </c>
      <c r="G242" s="185">
        <v>0</v>
      </c>
      <c r="H242" s="62">
        <v>0</v>
      </c>
      <c r="I242" s="56">
        <v>0</v>
      </c>
      <c r="J242" s="62">
        <v>0</v>
      </c>
      <c r="K242" s="62">
        <v>0</v>
      </c>
      <c r="L242" s="62">
        <v>0</v>
      </c>
      <c r="M242" s="62">
        <v>0</v>
      </c>
      <c r="N242" s="62">
        <v>0</v>
      </c>
      <c r="O242" s="62">
        <v>6.7865991306703997</v>
      </c>
      <c r="P242" s="62">
        <v>0</v>
      </c>
      <c r="Q242" s="62">
        <v>5.9088514654828703</v>
      </c>
      <c r="R242" s="62">
        <v>0</v>
      </c>
      <c r="S242" s="62">
        <v>12.4100926455916</v>
      </c>
      <c r="T242" s="62">
        <v>29.112351721830599</v>
      </c>
      <c r="U242" s="62">
        <v>24.007741800690901</v>
      </c>
      <c r="V242" s="62">
        <v>9.8287938464586908</v>
      </c>
      <c r="W242" s="62">
        <v>112.889318537242</v>
      </c>
      <c r="X242" s="62">
        <v>328.50629292054799</v>
      </c>
      <c r="Y242" s="62">
        <v>604.31741644722001</v>
      </c>
    </row>
    <row r="243" spans="1:25" x14ac:dyDescent="0.3">
      <c r="A243" s="8" t="s">
        <v>92</v>
      </c>
      <c r="B243" s="8" t="s">
        <v>102</v>
      </c>
      <c r="C243" s="11" t="s">
        <v>2746</v>
      </c>
      <c r="D243" s="70" t="s">
        <v>2747</v>
      </c>
      <c r="E243" s="12" t="s">
        <v>2851</v>
      </c>
      <c r="F243" s="61">
        <v>0</v>
      </c>
      <c r="G243" s="185">
        <v>0</v>
      </c>
      <c r="H243" s="62">
        <v>0</v>
      </c>
      <c r="I243" s="56">
        <v>0</v>
      </c>
      <c r="J243" s="62">
        <v>0</v>
      </c>
      <c r="K243" s="62">
        <v>0</v>
      </c>
      <c r="L243" s="62">
        <v>0</v>
      </c>
      <c r="M243" s="62">
        <v>6.2394573777268896</v>
      </c>
      <c r="N243" s="62">
        <v>0</v>
      </c>
      <c r="O243" s="62">
        <v>13.991541221958</v>
      </c>
      <c r="P243" s="62">
        <v>0</v>
      </c>
      <c r="Q243" s="62">
        <v>0</v>
      </c>
      <c r="R243" s="62">
        <v>17.592177862101099</v>
      </c>
      <c r="S243" s="62">
        <v>12.8018091365808</v>
      </c>
      <c r="T243" s="62">
        <v>37.5333750517959</v>
      </c>
      <c r="U243" s="62">
        <v>74.677767325807196</v>
      </c>
      <c r="V243" s="62">
        <v>141.27774573088601</v>
      </c>
      <c r="W243" s="62">
        <v>189.358530041851</v>
      </c>
      <c r="X243" s="62">
        <v>180.85600651339601</v>
      </c>
      <c r="Y243" s="62">
        <v>389.967538074706</v>
      </c>
    </row>
    <row r="244" spans="1:25" x14ac:dyDescent="0.3">
      <c r="A244" s="8" t="s">
        <v>93</v>
      </c>
      <c r="B244" s="8" t="s">
        <v>102</v>
      </c>
      <c r="C244" s="11" t="s">
        <v>2746</v>
      </c>
      <c r="D244" s="70" t="s">
        <v>2747</v>
      </c>
      <c r="E244" s="12" t="s">
        <v>2851</v>
      </c>
      <c r="F244" s="61">
        <v>0</v>
      </c>
      <c r="G244" s="190">
        <v>0</v>
      </c>
      <c r="H244" s="62">
        <v>0</v>
      </c>
      <c r="I244" s="56">
        <v>0</v>
      </c>
      <c r="J244" s="62">
        <v>0</v>
      </c>
      <c r="K244" s="62">
        <v>0</v>
      </c>
      <c r="L244" s="62">
        <v>0</v>
      </c>
      <c r="M244" s="62">
        <v>0</v>
      </c>
      <c r="N244" s="62">
        <v>0</v>
      </c>
      <c r="O244" s="62">
        <v>0</v>
      </c>
      <c r="P244" s="62">
        <v>14.2034644042373</v>
      </c>
      <c r="Q244" s="62">
        <v>5.93040088641966</v>
      </c>
      <c r="R244" s="62">
        <v>22.704469732326899</v>
      </c>
      <c r="S244" s="62">
        <v>12.3660254270099</v>
      </c>
      <c r="T244" s="62">
        <v>72.498450909859002</v>
      </c>
      <c r="U244" s="62">
        <v>96.577139213596794</v>
      </c>
      <c r="V244" s="62">
        <v>97.172808113958993</v>
      </c>
      <c r="W244" s="62">
        <v>267.47704088519498</v>
      </c>
      <c r="X244" s="62">
        <v>480.694215241564</v>
      </c>
      <c r="Y244" s="62">
        <v>1018.21281781434</v>
      </c>
    </row>
    <row r="245" spans="1:25" x14ac:dyDescent="0.3">
      <c r="A245" s="95" t="s">
        <v>94</v>
      </c>
      <c r="B245" s="95" t="s">
        <v>102</v>
      </c>
      <c r="C245" s="96" t="s">
        <v>2746</v>
      </c>
      <c r="D245" s="70" t="s">
        <v>2747</v>
      </c>
      <c r="E245" s="12" t="s">
        <v>2851</v>
      </c>
      <c r="F245" s="186">
        <v>0</v>
      </c>
      <c r="G245" s="187">
        <v>0</v>
      </c>
      <c r="H245" s="188">
        <v>0</v>
      </c>
      <c r="I245" s="189">
        <v>0</v>
      </c>
      <c r="J245" s="188">
        <v>0</v>
      </c>
      <c r="K245" s="188">
        <v>0</v>
      </c>
      <c r="L245" s="188">
        <v>0</v>
      </c>
      <c r="M245" s="188">
        <v>0</v>
      </c>
      <c r="N245" s="188">
        <v>0</v>
      </c>
      <c r="O245" s="188">
        <v>0</v>
      </c>
      <c r="P245" s="188">
        <v>0</v>
      </c>
      <c r="Q245" s="188">
        <v>5.9453938037518599</v>
      </c>
      <c r="R245" s="188">
        <v>5.6779772605886203</v>
      </c>
      <c r="S245" s="188">
        <v>0</v>
      </c>
      <c r="T245" s="188">
        <v>21.703669533013301</v>
      </c>
      <c r="U245" s="188">
        <v>40.284277697766498</v>
      </c>
      <c r="V245" s="188">
        <v>67.788376054954</v>
      </c>
      <c r="W245" s="188">
        <v>112.45267758044599</v>
      </c>
      <c r="X245" s="188">
        <v>196.357342316764</v>
      </c>
      <c r="Y245" s="188">
        <v>489.95606405968601</v>
      </c>
    </row>
    <row r="246" spans="1:25" x14ac:dyDescent="0.3">
      <c r="A246" s="10" t="s">
        <v>95</v>
      </c>
      <c r="B246" s="10" t="s">
        <v>102</v>
      </c>
      <c r="C246" s="11" t="s">
        <v>2746</v>
      </c>
      <c r="D246" s="70" t="s">
        <v>2747</v>
      </c>
      <c r="E246" s="12" t="s">
        <v>2851</v>
      </c>
      <c r="F246" s="61">
        <v>0</v>
      </c>
      <c r="G246" s="185">
        <v>0</v>
      </c>
      <c r="H246" s="62">
        <v>0</v>
      </c>
      <c r="I246" s="56">
        <v>0</v>
      </c>
      <c r="J246" s="62">
        <v>0</v>
      </c>
      <c r="K246" s="62">
        <v>0</v>
      </c>
      <c r="L246" s="62">
        <v>0</v>
      </c>
      <c r="M246" s="62">
        <v>0</v>
      </c>
      <c r="N246" s="62">
        <v>0</v>
      </c>
      <c r="O246" s="62">
        <v>0</v>
      </c>
      <c r="P246" s="62">
        <v>0</v>
      </c>
      <c r="Q246" s="62">
        <v>12.3172825666212</v>
      </c>
      <c r="R246" s="62">
        <v>0</v>
      </c>
      <c r="S246" s="62">
        <v>12.730285769330701</v>
      </c>
      <c r="T246" s="62">
        <v>7.4604831270555199</v>
      </c>
      <c r="U246" s="62">
        <v>16.6683935610343</v>
      </c>
      <c r="V246" s="62">
        <v>49.869256266999898</v>
      </c>
      <c r="W246" s="62">
        <v>72.520228421545497</v>
      </c>
      <c r="X246" s="62">
        <v>202.61313789870201</v>
      </c>
      <c r="Y246" s="62">
        <v>428.148539898004</v>
      </c>
    </row>
    <row r="247" spans="1:25" x14ac:dyDescent="0.3">
      <c r="A247" s="8" t="s">
        <v>96</v>
      </c>
      <c r="B247" s="8" t="s">
        <v>102</v>
      </c>
      <c r="C247" s="11" t="s">
        <v>2746</v>
      </c>
      <c r="D247" s="70" t="s">
        <v>2747</v>
      </c>
      <c r="E247" s="12" t="s">
        <v>2851</v>
      </c>
      <c r="F247" s="61">
        <v>0</v>
      </c>
      <c r="G247" s="190">
        <v>0</v>
      </c>
      <c r="H247" s="62">
        <v>0</v>
      </c>
      <c r="I247" s="56">
        <v>0</v>
      </c>
      <c r="J247" s="62">
        <v>0</v>
      </c>
      <c r="K247" s="62">
        <v>0</v>
      </c>
      <c r="L247" s="62">
        <v>0</v>
      </c>
      <c r="M247" s="62">
        <v>0</v>
      </c>
      <c r="N247" s="62">
        <v>0</v>
      </c>
      <c r="O247" s="62">
        <v>0</v>
      </c>
      <c r="P247" s="62">
        <v>7.1412946728391899</v>
      </c>
      <c r="Q247" s="62">
        <v>0</v>
      </c>
      <c r="R247" s="62">
        <v>0</v>
      </c>
      <c r="S247" s="62">
        <v>24.592374493612802</v>
      </c>
      <c r="T247" s="62">
        <v>36.023300155536297</v>
      </c>
      <c r="U247" s="62">
        <v>48.444899748590501</v>
      </c>
      <c r="V247" s="62">
        <v>67.335313082634897</v>
      </c>
      <c r="W247" s="62">
        <v>182.19686665131101</v>
      </c>
      <c r="X247" s="62">
        <v>282.80578359736899</v>
      </c>
      <c r="Y247" s="62">
        <v>451.73307151294802</v>
      </c>
    </row>
    <row r="248" spans="1:25" x14ac:dyDescent="0.3">
      <c r="A248" s="8" t="s">
        <v>97</v>
      </c>
      <c r="B248" s="8" t="s">
        <v>102</v>
      </c>
      <c r="C248" s="11" t="s">
        <v>2746</v>
      </c>
      <c r="D248" s="70" t="s">
        <v>2747</v>
      </c>
      <c r="E248" s="12" t="s">
        <v>2851</v>
      </c>
      <c r="F248" s="61">
        <v>0</v>
      </c>
      <c r="G248" s="190">
        <v>0</v>
      </c>
      <c r="H248" s="62">
        <v>0</v>
      </c>
      <c r="I248" s="56">
        <v>0</v>
      </c>
      <c r="J248" s="62">
        <v>0</v>
      </c>
      <c r="K248" s="62">
        <v>0</v>
      </c>
      <c r="L248" s="62">
        <v>0</v>
      </c>
      <c r="M248" s="62">
        <v>0</v>
      </c>
      <c r="N248" s="62">
        <v>0</v>
      </c>
      <c r="O248" s="62">
        <v>0</v>
      </c>
      <c r="P248" s="62">
        <v>0</v>
      </c>
      <c r="Q248" s="62">
        <v>6.1895079837103397</v>
      </c>
      <c r="R248" s="62">
        <v>5.8728919277017804</v>
      </c>
      <c r="S248" s="62">
        <v>6.3413518197982803</v>
      </c>
      <c r="T248" s="62">
        <v>22.289146638626899</v>
      </c>
      <c r="U248" s="62">
        <v>25.0563162925055</v>
      </c>
      <c r="V248" s="62">
        <v>49.537047520576401</v>
      </c>
      <c r="W248" s="62">
        <v>231.38155674067099</v>
      </c>
      <c r="X248" s="62">
        <v>202.027130650125</v>
      </c>
      <c r="Y248" s="62">
        <v>272.13661332400898</v>
      </c>
    </row>
    <row r="249" spans="1:25" x14ac:dyDescent="0.3">
      <c r="A249" s="8" t="s">
        <v>98</v>
      </c>
      <c r="B249" s="8" t="s">
        <v>102</v>
      </c>
      <c r="C249" s="11" t="s">
        <v>2746</v>
      </c>
      <c r="D249" s="70" t="s">
        <v>2747</v>
      </c>
      <c r="E249" s="12" t="s">
        <v>2851</v>
      </c>
      <c r="F249" s="61">
        <v>0</v>
      </c>
      <c r="G249" s="185">
        <v>0</v>
      </c>
      <c r="H249" s="62">
        <v>0</v>
      </c>
      <c r="I249" s="56">
        <v>0</v>
      </c>
      <c r="J249" s="62">
        <v>0</v>
      </c>
      <c r="K249" s="62">
        <v>0</v>
      </c>
      <c r="L249" s="62">
        <v>0</v>
      </c>
      <c r="M249" s="62">
        <v>0</v>
      </c>
      <c r="N249" s="62">
        <v>0</v>
      </c>
      <c r="O249" s="62">
        <v>0</v>
      </c>
      <c r="P249" s="62">
        <v>0</v>
      </c>
      <c r="Q249" s="62">
        <v>0</v>
      </c>
      <c r="R249" s="62">
        <v>17.055925300462601</v>
      </c>
      <c r="S249" s="62">
        <v>6.1251573931546996</v>
      </c>
      <c r="T249" s="62">
        <v>43.050057756228902</v>
      </c>
      <c r="U249" s="62">
        <v>80.915187829222702</v>
      </c>
      <c r="V249" s="62">
        <v>105.11013226601899</v>
      </c>
      <c r="W249" s="62">
        <v>209.609191674394</v>
      </c>
      <c r="X249" s="62">
        <v>498.90368594391998</v>
      </c>
      <c r="Y249" s="62">
        <v>752.00044465818701</v>
      </c>
    </row>
    <row r="250" spans="1:25" x14ac:dyDescent="0.3">
      <c r="A250" s="95" t="s">
        <v>110</v>
      </c>
      <c r="B250" s="8" t="s">
        <v>110</v>
      </c>
      <c r="C250" s="96" t="s">
        <v>2746</v>
      </c>
      <c r="D250" s="70" t="s">
        <v>2747</v>
      </c>
      <c r="E250" s="12" t="s">
        <v>2851</v>
      </c>
      <c r="F250" s="186">
        <v>0</v>
      </c>
      <c r="G250" s="187">
        <v>0</v>
      </c>
      <c r="H250" s="188">
        <v>0</v>
      </c>
      <c r="I250" s="189">
        <v>0.23739058014049599</v>
      </c>
      <c r="J250" s="188">
        <v>0.50754255775882895</v>
      </c>
      <c r="K250" s="188">
        <v>0.215294518598559</v>
      </c>
      <c r="L250" s="188">
        <v>0.76746050697291901</v>
      </c>
      <c r="M250" s="188">
        <v>1.1000994761573599</v>
      </c>
      <c r="N250" s="188">
        <v>3.4693671133111401</v>
      </c>
      <c r="O250" s="188">
        <v>6.8553716196837602</v>
      </c>
      <c r="P250" s="188">
        <v>15.083897244068099</v>
      </c>
      <c r="Q250" s="188">
        <v>17.333743600361299</v>
      </c>
      <c r="R250" s="188">
        <v>26.7416393498067</v>
      </c>
      <c r="S250" s="188">
        <v>44.050601283249797</v>
      </c>
      <c r="T250" s="188">
        <v>68.862790015600595</v>
      </c>
      <c r="U250" s="188">
        <v>135.22455102764701</v>
      </c>
      <c r="V250" s="188">
        <v>229.753996880453</v>
      </c>
      <c r="W250" s="188">
        <v>460.39435076446398</v>
      </c>
      <c r="X250" s="188">
        <v>902.73699313663803</v>
      </c>
      <c r="Y250" s="188">
        <v>1861.1620342680701</v>
      </c>
    </row>
    <row r="251" spans="1:25" x14ac:dyDescent="0.3">
      <c r="A251" s="8" t="s">
        <v>88</v>
      </c>
      <c r="B251" s="8" t="s">
        <v>90</v>
      </c>
      <c r="C251" s="11" t="s">
        <v>2745</v>
      </c>
      <c r="D251" s="70" t="s">
        <v>2747</v>
      </c>
      <c r="E251" s="12" t="s">
        <v>2851</v>
      </c>
      <c r="F251" s="61">
        <v>0</v>
      </c>
      <c r="G251" s="185">
        <v>0</v>
      </c>
      <c r="H251" s="191">
        <v>0</v>
      </c>
      <c r="I251" s="56">
        <v>0</v>
      </c>
      <c r="J251" s="191">
        <v>0</v>
      </c>
      <c r="K251" s="62">
        <v>0</v>
      </c>
      <c r="L251" s="62">
        <v>0</v>
      </c>
      <c r="M251" s="62">
        <v>0</v>
      </c>
      <c r="N251" s="62">
        <v>6.7986953447975402</v>
      </c>
      <c r="O251" s="62">
        <v>14.8718125496156</v>
      </c>
      <c r="P251" s="62">
        <v>20.719087519234701</v>
      </c>
      <c r="Q251" s="62">
        <v>30.9583393417632</v>
      </c>
      <c r="R251" s="62">
        <v>36.779685680524999</v>
      </c>
      <c r="S251" s="62">
        <v>55.695320850269702</v>
      </c>
      <c r="T251" s="62">
        <v>138.89076434711799</v>
      </c>
      <c r="U251" s="62">
        <v>210.085789461199</v>
      </c>
      <c r="V251" s="62">
        <v>358.884144545146</v>
      </c>
      <c r="W251" s="62">
        <v>608.50124701963603</v>
      </c>
      <c r="X251" s="62">
        <v>590.11539532194001</v>
      </c>
      <c r="Y251" s="62">
        <v>1129.6231373404901</v>
      </c>
    </row>
    <row r="252" spans="1:25" x14ac:dyDescent="0.3">
      <c r="A252" s="95" t="s">
        <v>89</v>
      </c>
      <c r="B252" s="95" t="s">
        <v>90</v>
      </c>
      <c r="C252" s="96" t="s">
        <v>2745</v>
      </c>
      <c r="D252" s="70" t="s">
        <v>2747</v>
      </c>
      <c r="E252" s="12" t="s">
        <v>2851</v>
      </c>
      <c r="F252" s="186">
        <v>0</v>
      </c>
      <c r="G252" s="187">
        <v>0</v>
      </c>
      <c r="H252" s="188">
        <v>0</v>
      </c>
      <c r="I252" s="189">
        <v>0</v>
      </c>
      <c r="J252" s="188">
        <v>0</v>
      </c>
      <c r="K252" s="188">
        <v>0</v>
      </c>
      <c r="L252" s="188">
        <v>0</v>
      </c>
      <c r="M252" s="188">
        <v>6.5941086308954704</v>
      </c>
      <c r="N252" s="188">
        <v>14.0409941559692</v>
      </c>
      <c r="O252" s="188">
        <v>23.0180847543078</v>
      </c>
      <c r="P252" s="188">
        <v>114.483589326659</v>
      </c>
      <c r="Q252" s="188">
        <v>185.91005994194899</v>
      </c>
      <c r="R252" s="188">
        <v>253.094028013675</v>
      </c>
      <c r="S252" s="188">
        <v>344.66977878343801</v>
      </c>
      <c r="T252" s="188">
        <v>633.15370440008701</v>
      </c>
      <c r="U252" s="188">
        <v>1272.63396678955</v>
      </c>
      <c r="V252" s="188">
        <v>2949.4477815591399</v>
      </c>
      <c r="W252" s="188">
        <v>4966.5706440188096</v>
      </c>
      <c r="X252" s="188">
        <v>9319.5684409081896</v>
      </c>
      <c r="Y252" s="188">
        <v>15689.873755759099</v>
      </c>
    </row>
    <row r="253" spans="1:25" x14ac:dyDescent="0.3">
      <c r="A253" s="8" t="s">
        <v>91</v>
      </c>
      <c r="B253" s="8" t="s">
        <v>90</v>
      </c>
      <c r="C253" s="11" t="s">
        <v>2745</v>
      </c>
      <c r="D253" s="70" t="s">
        <v>2747</v>
      </c>
      <c r="E253" s="12" t="s">
        <v>2851</v>
      </c>
      <c r="F253" s="61">
        <v>0</v>
      </c>
      <c r="G253" s="185">
        <v>0</v>
      </c>
      <c r="H253" s="62">
        <v>0</v>
      </c>
      <c r="I253" s="56">
        <v>0</v>
      </c>
      <c r="J253" s="62">
        <v>0</v>
      </c>
      <c r="K253" s="62">
        <v>0</v>
      </c>
      <c r="L253" s="62">
        <v>0</v>
      </c>
      <c r="M253" s="62">
        <v>0</v>
      </c>
      <c r="N253" s="62">
        <v>6.7892147087372701</v>
      </c>
      <c r="O253" s="62">
        <v>22.242438421076301</v>
      </c>
      <c r="P253" s="62">
        <v>34.715798769727797</v>
      </c>
      <c r="Q253" s="62">
        <v>18.649742935006799</v>
      </c>
      <c r="R253" s="62">
        <v>48.930636041518703</v>
      </c>
      <c r="S253" s="62">
        <v>166.45630236182899</v>
      </c>
      <c r="T253" s="62">
        <v>277.759424652127</v>
      </c>
      <c r="U253" s="62">
        <v>400.89539769803002</v>
      </c>
      <c r="V253" s="62">
        <v>928.14153865677304</v>
      </c>
      <c r="W253" s="62">
        <v>2078.25149637812</v>
      </c>
      <c r="X253" s="62">
        <v>3637.2307488025199</v>
      </c>
      <c r="Y253" s="62">
        <v>8229.9022536864304</v>
      </c>
    </row>
    <row r="254" spans="1:25" x14ac:dyDescent="0.3">
      <c r="A254" s="8" t="s">
        <v>92</v>
      </c>
      <c r="B254" s="8" t="s">
        <v>90</v>
      </c>
      <c r="C254" s="11" t="s">
        <v>2745</v>
      </c>
      <c r="D254" s="70" t="s">
        <v>2747</v>
      </c>
      <c r="E254" s="12" t="s">
        <v>2851</v>
      </c>
      <c r="F254" s="61">
        <v>0</v>
      </c>
      <c r="G254" s="190">
        <v>0</v>
      </c>
      <c r="H254" s="62">
        <v>0</v>
      </c>
      <c r="I254" s="56">
        <v>0</v>
      </c>
      <c r="J254" s="62">
        <v>0</v>
      </c>
      <c r="K254" s="62">
        <v>0</v>
      </c>
      <c r="L254" s="62">
        <v>0</v>
      </c>
      <c r="M254" s="62">
        <v>0</v>
      </c>
      <c r="N254" s="62">
        <v>0</v>
      </c>
      <c r="O254" s="62">
        <v>7.6502741228295603</v>
      </c>
      <c r="P254" s="62">
        <v>0</v>
      </c>
      <c r="Q254" s="62">
        <v>6.4365372519350403</v>
      </c>
      <c r="R254" s="62">
        <v>18.939928165533601</v>
      </c>
      <c r="S254" s="62">
        <v>14.307220844940201</v>
      </c>
      <c r="T254" s="62">
        <v>8.4413776550653701</v>
      </c>
      <c r="U254" s="62">
        <v>17.972410466236401</v>
      </c>
      <c r="V254" s="62">
        <v>123.160580964594</v>
      </c>
      <c r="W254" s="62">
        <v>303.72080431733599</v>
      </c>
      <c r="X254" s="62">
        <v>454.708272901339</v>
      </c>
      <c r="Y254" s="62">
        <v>1251.38875710293</v>
      </c>
    </row>
    <row r="255" spans="1:25" x14ac:dyDescent="0.3">
      <c r="A255" s="8" t="s">
        <v>93</v>
      </c>
      <c r="B255" s="8" t="s">
        <v>90</v>
      </c>
      <c r="C255" s="11" t="s">
        <v>2745</v>
      </c>
      <c r="D255" s="70" t="s">
        <v>2747</v>
      </c>
      <c r="E255" s="12" t="s">
        <v>2851</v>
      </c>
      <c r="F255" s="61">
        <v>0</v>
      </c>
      <c r="G255" s="190">
        <v>0</v>
      </c>
      <c r="H255" s="62">
        <v>0</v>
      </c>
      <c r="I255" s="56">
        <v>0</v>
      </c>
      <c r="J255" s="62">
        <v>0</v>
      </c>
      <c r="K255" s="62">
        <v>0</v>
      </c>
      <c r="L255" s="62">
        <v>0</v>
      </c>
      <c r="M255" s="62">
        <v>0</v>
      </c>
      <c r="N255" s="62">
        <v>0</v>
      </c>
      <c r="O255" s="62">
        <v>0</v>
      </c>
      <c r="P255" s="62">
        <v>0</v>
      </c>
      <c r="Q255" s="62">
        <v>0</v>
      </c>
      <c r="R255" s="62">
        <v>0</v>
      </c>
      <c r="S255" s="62">
        <v>0</v>
      </c>
      <c r="T255" s="62">
        <v>0</v>
      </c>
      <c r="U255" s="62">
        <v>0</v>
      </c>
      <c r="V255" s="62">
        <v>26.4241141973379</v>
      </c>
      <c r="W255" s="62">
        <v>39.181007779534198</v>
      </c>
      <c r="X255" s="62">
        <v>0</v>
      </c>
      <c r="Y255" s="62">
        <v>86.226869978137401</v>
      </c>
    </row>
    <row r="256" spans="1:25" x14ac:dyDescent="0.3">
      <c r="A256" s="8" t="s">
        <v>94</v>
      </c>
      <c r="B256" s="8" t="s">
        <v>90</v>
      </c>
      <c r="C256" s="11" t="s">
        <v>2745</v>
      </c>
      <c r="D256" s="44" t="s">
        <v>2747</v>
      </c>
      <c r="E256" s="12" t="s">
        <v>2851</v>
      </c>
      <c r="F256" s="61">
        <v>0</v>
      </c>
      <c r="G256" s="190">
        <v>0</v>
      </c>
      <c r="H256" s="62">
        <v>0</v>
      </c>
      <c r="I256" s="56">
        <v>0</v>
      </c>
      <c r="J256" s="62">
        <v>0</v>
      </c>
      <c r="K256" s="62">
        <v>0</v>
      </c>
      <c r="L256" s="62">
        <v>0</v>
      </c>
      <c r="M256" s="62">
        <v>0</v>
      </c>
      <c r="N256" s="62">
        <v>0</v>
      </c>
      <c r="O256" s="62">
        <v>0</v>
      </c>
      <c r="P256" s="62">
        <v>0</v>
      </c>
      <c r="Q256" s="62">
        <v>0</v>
      </c>
      <c r="R256" s="62">
        <v>0</v>
      </c>
      <c r="S256" s="62">
        <v>0</v>
      </c>
      <c r="T256" s="62">
        <v>0</v>
      </c>
      <c r="U256" s="62">
        <v>0</v>
      </c>
      <c r="V256" s="62">
        <v>0</v>
      </c>
      <c r="W256" s="62">
        <v>19.5928995475963</v>
      </c>
      <c r="X256" s="62">
        <v>0</v>
      </c>
      <c r="Y256" s="62">
        <v>0</v>
      </c>
    </row>
    <row r="257" spans="1:25" x14ac:dyDescent="0.3">
      <c r="A257" s="8" t="s">
        <v>95</v>
      </c>
      <c r="B257" s="8" t="s">
        <v>90</v>
      </c>
      <c r="C257" s="11" t="s">
        <v>2745</v>
      </c>
      <c r="D257" s="70" t="s">
        <v>2747</v>
      </c>
      <c r="E257" s="12" t="s">
        <v>2851</v>
      </c>
      <c r="F257" s="61">
        <v>0</v>
      </c>
      <c r="G257" s="190">
        <v>0</v>
      </c>
      <c r="H257" s="62">
        <v>0</v>
      </c>
      <c r="I257" s="56">
        <v>0</v>
      </c>
      <c r="J257" s="62">
        <v>0</v>
      </c>
      <c r="K257" s="62">
        <v>0</v>
      </c>
      <c r="L257" s="62">
        <v>0</v>
      </c>
      <c r="M257" s="62">
        <v>0</v>
      </c>
      <c r="N257" s="62">
        <v>0</v>
      </c>
      <c r="O257" s="62">
        <v>0</v>
      </c>
      <c r="P257" s="62">
        <v>0</v>
      </c>
      <c r="Q257" s="62">
        <v>0</v>
      </c>
      <c r="R257" s="62">
        <v>0</v>
      </c>
      <c r="S257" s="62">
        <v>14.230090803671599</v>
      </c>
      <c r="T257" s="62">
        <v>0</v>
      </c>
      <c r="U257" s="62">
        <v>26.855547503150401</v>
      </c>
      <c r="V257" s="62">
        <v>81.375958129373501</v>
      </c>
      <c r="W257" s="62">
        <v>121.490354601265</v>
      </c>
      <c r="X257" s="62">
        <v>113.131414135076</v>
      </c>
      <c r="Y257" s="62">
        <v>264.84676942933299</v>
      </c>
    </row>
    <row r="258" spans="1:25" x14ac:dyDescent="0.3">
      <c r="A258" s="8" t="s">
        <v>96</v>
      </c>
      <c r="B258" s="8" t="s">
        <v>90</v>
      </c>
      <c r="C258" s="11" t="s">
        <v>2745</v>
      </c>
      <c r="D258" s="70" t="s">
        <v>2747</v>
      </c>
      <c r="E258" s="12" t="s">
        <v>2851</v>
      </c>
      <c r="F258" s="61">
        <v>0</v>
      </c>
      <c r="G258" s="185">
        <v>0</v>
      </c>
      <c r="H258" s="62">
        <v>0</v>
      </c>
      <c r="I258" s="56">
        <v>0</v>
      </c>
      <c r="J258" s="62">
        <v>0</v>
      </c>
      <c r="K258" s="62">
        <v>0</v>
      </c>
      <c r="L258" s="62">
        <v>0</v>
      </c>
      <c r="M258" s="62">
        <v>6.3110118362509704</v>
      </c>
      <c r="N258" s="62">
        <v>6.75256890468635</v>
      </c>
      <c r="O258" s="62">
        <v>0</v>
      </c>
      <c r="P258" s="62">
        <v>7.0313040167742997</v>
      </c>
      <c r="Q258" s="62">
        <v>37.5356485474314</v>
      </c>
      <c r="R258" s="62">
        <v>48.8237518214735</v>
      </c>
      <c r="S258" s="62">
        <v>96.224184062317406</v>
      </c>
      <c r="T258" s="62">
        <v>121.950856692478</v>
      </c>
      <c r="U258" s="62">
        <v>337.48655928190402</v>
      </c>
      <c r="V258" s="62">
        <v>549.41995886012296</v>
      </c>
      <c r="W258" s="62">
        <v>1156.2593024154801</v>
      </c>
      <c r="X258" s="62">
        <v>1639.68456077215</v>
      </c>
      <c r="Y258" s="62">
        <v>1785.78304979001</v>
      </c>
    </row>
    <row r="259" spans="1:25" x14ac:dyDescent="0.3">
      <c r="A259" s="8" t="s">
        <v>97</v>
      </c>
      <c r="B259" s="8" t="s">
        <v>90</v>
      </c>
      <c r="C259" s="11" t="s">
        <v>2745</v>
      </c>
      <c r="D259" s="70" t="s">
        <v>2747</v>
      </c>
      <c r="E259" s="12" t="s">
        <v>2851</v>
      </c>
      <c r="F259" s="61">
        <v>0</v>
      </c>
      <c r="G259" s="185">
        <v>0</v>
      </c>
      <c r="H259" s="62">
        <v>0</v>
      </c>
      <c r="I259" s="56">
        <v>0</v>
      </c>
      <c r="J259" s="62">
        <v>0</v>
      </c>
      <c r="K259" s="62">
        <v>0</v>
      </c>
      <c r="L259" s="62">
        <v>0</v>
      </c>
      <c r="M259" s="62">
        <v>0</v>
      </c>
      <c r="N259" s="62">
        <v>6.9691860277278499</v>
      </c>
      <c r="O259" s="62">
        <v>7.5735102181836496</v>
      </c>
      <c r="P259" s="62">
        <v>14.566623856086</v>
      </c>
      <c r="Q259" s="62">
        <v>122.93919605670899</v>
      </c>
      <c r="R259" s="62">
        <v>88.276152831245696</v>
      </c>
      <c r="S259" s="62">
        <v>262.32752346885002</v>
      </c>
      <c r="T259" s="62">
        <v>310.42900022006501</v>
      </c>
      <c r="U259" s="62">
        <v>482.34927965319002</v>
      </c>
      <c r="V259" s="62">
        <v>997.07851367753904</v>
      </c>
      <c r="W259" s="62">
        <v>2227.85931790417</v>
      </c>
      <c r="X259" s="62">
        <v>3270.8187883117098</v>
      </c>
      <c r="Y259" s="62">
        <v>6210.9612389432596</v>
      </c>
    </row>
    <row r="260" spans="1:25" x14ac:dyDescent="0.3">
      <c r="A260" s="8" t="s">
        <v>98</v>
      </c>
      <c r="B260" s="8" t="s">
        <v>90</v>
      </c>
      <c r="C260" s="11" t="s">
        <v>2745</v>
      </c>
      <c r="D260" s="70" t="s">
        <v>2747</v>
      </c>
      <c r="E260" s="12" t="s">
        <v>2851</v>
      </c>
      <c r="F260" s="61">
        <v>0</v>
      </c>
      <c r="G260" s="190">
        <v>0</v>
      </c>
      <c r="H260" s="62">
        <v>0</v>
      </c>
      <c r="I260" s="56">
        <v>0</v>
      </c>
      <c r="J260" s="62">
        <v>0</v>
      </c>
      <c r="K260" s="62">
        <v>0</v>
      </c>
      <c r="L260" s="62">
        <v>0</v>
      </c>
      <c r="M260" s="62">
        <v>0</v>
      </c>
      <c r="N260" s="62">
        <v>13.4718518806392</v>
      </c>
      <c r="O260" s="62">
        <v>0</v>
      </c>
      <c r="P260" s="62">
        <v>28.264338823350801</v>
      </c>
      <c r="Q260" s="62">
        <v>43.874469007773399</v>
      </c>
      <c r="R260" s="62">
        <v>61.010767233544101</v>
      </c>
      <c r="S260" s="62">
        <v>164.3745802668</v>
      </c>
      <c r="T260" s="62">
        <v>202.70680892522299</v>
      </c>
      <c r="U260" s="62">
        <v>509.44821856647201</v>
      </c>
      <c r="V260" s="62">
        <v>740.78507754223801</v>
      </c>
      <c r="W260" s="62">
        <v>2058.2449979006701</v>
      </c>
      <c r="X260" s="62">
        <v>3487.3565084069601</v>
      </c>
      <c r="Y260" s="62">
        <v>4803.1891271712702</v>
      </c>
    </row>
    <row r="261" spans="1:25" x14ac:dyDescent="0.3">
      <c r="A261" s="8" t="s">
        <v>99</v>
      </c>
      <c r="B261" s="8" t="s">
        <v>101</v>
      </c>
      <c r="C261" s="11" t="s">
        <v>2745</v>
      </c>
      <c r="D261" s="70" t="s">
        <v>2747</v>
      </c>
      <c r="E261" s="12" t="s">
        <v>2851</v>
      </c>
      <c r="F261" s="61">
        <v>0</v>
      </c>
      <c r="G261" s="185">
        <v>0</v>
      </c>
      <c r="H261" s="62">
        <v>0</v>
      </c>
      <c r="I261" s="56">
        <v>0</v>
      </c>
      <c r="J261" s="62">
        <v>0</v>
      </c>
      <c r="K261" s="62">
        <v>0</v>
      </c>
      <c r="L261" s="62">
        <v>6.2752754263603396</v>
      </c>
      <c r="M261" s="62">
        <v>0</v>
      </c>
      <c r="N261" s="62">
        <v>20.126909841618801</v>
      </c>
      <c r="O261" s="62">
        <v>29.113692816581199</v>
      </c>
      <c r="P261" s="62">
        <v>49.453965015096102</v>
      </c>
      <c r="Q261" s="62">
        <v>100.10848569114</v>
      </c>
      <c r="R261" s="62">
        <v>152.08579031747101</v>
      </c>
      <c r="S261" s="62">
        <v>320.43684268422902</v>
      </c>
      <c r="T261" s="62">
        <v>468.34584587605298</v>
      </c>
      <c r="U261" s="62">
        <v>997.77007514249897</v>
      </c>
      <c r="V261" s="62">
        <v>1278.8038898213899</v>
      </c>
      <c r="W261" s="62">
        <v>2893.5789778235899</v>
      </c>
      <c r="X261" s="62">
        <v>6112.8130269588901</v>
      </c>
      <c r="Y261" s="62">
        <v>8615.3446170808493</v>
      </c>
    </row>
    <row r="262" spans="1:25" x14ac:dyDescent="0.3">
      <c r="A262" s="8" t="s">
        <v>100</v>
      </c>
      <c r="B262" s="8" t="s">
        <v>101</v>
      </c>
      <c r="C262" s="11" t="s">
        <v>2745</v>
      </c>
      <c r="D262" s="70" t="s">
        <v>2747</v>
      </c>
      <c r="E262" s="12" t="s">
        <v>2851</v>
      </c>
      <c r="F262" s="61">
        <v>0</v>
      </c>
      <c r="G262" s="185">
        <v>0</v>
      </c>
      <c r="H262" s="62">
        <v>0</v>
      </c>
      <c r="I262" s="56">
        <v>0</v>
      </c>
      <c r="J262" s="62">
        <v>0</v>
      </c>
      <c r="K262" s="62">
        <v>7.6612809740917402</v>
      </c>
      <c r="L262" s="62">
        <v>0</v>
      </c>
      <c r="M262" s="62">
        <v>6.9082163153998302</v>
      </c>
      <c r="N262" s="62">
        <v>7.4190822294398</v>
      </c>
      <c r="O262" s="62">
        <v>24.1275635413263</v>
      </c>
      <c r="P262" s="62">
        <v>31.361344617020801</v>
      </c>
      <c r="Q262" s="62">
        <v>83.200934886443505</v>
      </c>
      <c r="R262" s="62">
        <v>87.545024455235094</v>
      </c>
      <c r="S262" s="62">
        <v>286.354736574605</v>
      </c>
      <c r="T262" s="62">
        <v>383.934522449692</v>
      </c>
      <c r="U262" s="62">
        <v>532.74018859822399</v>
      </c>
      <c r="V262" s="62">
        <v>1083.53818156072</v>
      </c>
      <c r="W262" s="62">
        <v>1558.68959161358</v>
      </c>
      <c r="X262" s="62">
        <v>2919.12568871547</v>
      </c>
      <c r="Y262" s="62">
        <v>4702.6796423311898</v>
      </c>
    </row>
    <row r="263" spans="1:25" x14ac:dyDescent="0.3">
      <c r="A263" s="10" t="s">
        <v>88</v>
      </c>
      <c r="B263" s="10" t="s">
        <v>101</v>
      </c>
      <c r="C263" s="11" t="s">
        <v>2745</v>
      </c>
      <c r="D263" s="70" t="s">
        <v>2747</v>
      </c>
      <c r="E263" s="12" t="s">
        <v>2851</v>
      </c>
      <c r="F263" s="57">
        <v>0</v>
      </c>
      <c r="G263" s="184">
        <v>0</v>
      </c>
      <c r="H263" s="58">
        <v>0</v>
      </c>
      <c r="I263" s="56">
        <v>0</v>
      </c>
      <c r="J263" s="58">
        <v>0</v>
      </c>
      <c r="K263" s="62">
        <v>0</v>
      </c>
      <c r="L263" s="62">
        <v>0</v>
      </c>
      <c r="M263" s="62">
        <v>12.4528887810163</v>
      </c>
      <c r="N263" s="62">
        <v>6.6929913340373997</v>
      </c>
      <c r="O263" s="62">
        <v>21.7487112335698</v>
      </c>
      <c r="P263" s="62">
        <v>14.1979935073729</v>
      </c>
      <c r="Q263" s="62">
        <v>43.8780814701596</v>
      </c>
      <c r="R263" s="62">
        <v>48.652824826923897</v>
      </c>
      <c r="S263" s="62">
        <v>88.330194192023896</v>
      </c>
      <c r="T263" s="62">
        <v>96.6483204009091</v>
      </c>
      <c r="U263" s="62">
        <v>154.50145562366899</v>
      </c>
      <c r="V263" s="62">
        <v>154.03680488181899</v>
      </c>
      <c r="W263" s="62">
        <v>215.113535345255</v>
      </c>
      <c r="X263" s="62">
        <v>360.64293730975203</v>
      </c>
      <c r="Y263" s="62">
        <v>1243.77851669752</v>
      </c>
    </row>
    <row r="264" spans="1:25" x14ac:dyDescent="0.3">
      <c r="A264" s="8" t="s">
        <v>89</v>
      </c>
      <c r="B264" s="8" t="s">
        <v>101</v>
      </c>
      <c r="C264" s="11" t="s">
        <v>2745</v>
      </c>
      <c r="D264" s="70" t="s">
        <v>2747</v>
      </c>
      <c r="E264" s="12" t="s">
        <v>2851</v>
      </c>
      <c r="F264" s="61">
        <v>0</v>
      </c>
      <c r="G264" s="190">
        <v>0</v>
      </c>
      <c r="H264" s="62">
        <v>0</v>
      </c>
      <c r="I264" s="56">
        <v>0</v>
      </c>
      <c r="J264" s="62">
        <v>0</v>
      </c>
      <c r="K264" s="62">
        <v>0</v>
      </c>
      <c r="L264" s="62">
        <v>0</v>
      </c>
      <c r="M264" s="62">
        <v>6.4203744057780199</v>
      </c>
      <c r="N264" s="62">
        <v>0</v>
      </c>
      <c r="O264" s="62">
        <v>7.4761532876238901</v>
      </c>
      <c r="P264" s="62">
        <v>14.7074029659011</v>
      </c>
      <c r="Q264" s="62">
        <v>0</v>
      </c>
      <c r="R264" s="62">
        <v>12.566725800315799</v>
      </c>
      <c r="S264" s="62">
        <v>21.027011150952699</v>
      </c>
      <c r="T264" s="62">
        <v>33.2462193795551</v>
      </c>
      <c r="U264" s="62">
        <v>35.440292295090899</v>
      </c>
      <c r="V264" s="62">
        <v>39.666660116345597</v>
      </c>
      <c r="W264" s="62">
        <v>40.420070800430103</v>
      </c>
      <c r="X264" s="62">
        <v>111.632654702875</v>
      </c>
      <c r="Y264" s="62">
        <v>170.61252553985301</v>
      </c>
    </row>
    <row r="265" spans="1:25" x14ac:dyDescent="0.3">
      <c r="A265" s="8" t="s">
        <v>91</v>
      </c>
      <c r="B265" s="8" t="s">
        <v>101</v>
      </c>
      <c r="C265" s="11" t="s">
        <v>2745</v>
      </c>
      <c r="D265" s="70" t="s">
        <v>2747</v>
      </c>
      <c r="E265" s="12" t="s">
        <v>2851</v>
      </c>
      <c r="F265" s="61">
        <v>0</v>
      </c>
      <c r="G265" s="190">
        <v>0</v>
      </c>
      <c r="H265" s="62">
        <v>0</v>
      </c>
      <c r="I265" s="56">
        <v>0</v>
      </c>
      <c r="J265" s="62">
        <v>0</v>
      </c>
      <c r="K265" s="62">
        <v>0</v>
      </c>
      <c r="L265" s="62">
        <v>0</v>
      </c>
      <c r="M265" s="62">
        <v>0</v>
      </c>
      <c r="N265" s="62">
        <v>0</v>
      </c>
      <c r="O265" s="62">
        <v>0</v>
      </c>
      <c r="P265" s="62">
        <v>0</v>
      </c>
      <c r="Q265" s="62">
        <v>0</v>
      </c>
      <c r="R265" s="62">
        <v>0</v>
      </c>
      <c r="S265" s="62">
        <v>13.5416699304277</v>
      </c>
      <c r="T265" s="62">
        <v>8.0325299586461707</v>
      </c>
      <c r="U265" s="62">
        <v>0</v>
      </c>
      <c r="V265" s="62">
        <v>12.7539067329609</v>
      </c>
      <c r="W265" s="62">
        <v>19.560499615903598</v>
      </c>
      <c r="X265" s="62">
        <v>0</v>
      </c>
      <c r="Y265" s="62">
        <v>82.181534985754297</v>
      </c>
    </row>
    <row r="266" spans="1:25" x14ac:dyDescent="0.3">
      <c r="A266" s="8" t="s">
        <v>92</v>
      </c>
      <c r="B266" s="8" t="s">
        <v>101</v>
      </c>
      <c r="C266" s="11" t="s">
        <v>2745</v>
      </c>
      <c r="D266" s="70" t="s">
        <v>2747</v>
      </c>
      <c r="E266" s="12" t="s">
        <v>2851</v>
      </c>
      <c r="F266" s="61">
        <v>0</v>
      </c>
      <c r="G266" s="190">
        <v>0</v>
      </c>
      <c r="H266" s="62">
        <v>0</v>
      </c>
      <c r="I266" s="56">
        <v>0</v>
      </c>
      <c r="J266" s="62">
        <v>0</v>
      </c>
      <c r="K266" s="62">
        <v>0</v>
      </c>
      <c r="L266" s="62">
        <v>0</v>
      </c>
      <c r="M266" s="62">
        <v>0</v>
      </c>
      <c r="N266" s="62">
        <v>0</v>
      </c>
      <c r="O266" s="62">
        <v>0</v>
      </c>
      <c r="P266" s="62">
        <v>0</v>
      </c>
      <c r="Q266" s="62">
        <v>0</v>
      </c>
      <c r="R266" s="62">
        <v>0</v>
      </c>
      <c r="S266" s="62">
        <v>13.9689996206692</v>
      </c>
      <c r="T266" s="62">
        <v>41.446999126820799</v>
      </c>
      <c r="U266" s="62">
        <v>61.886370498667802</v>
      </c>
      <c r="V266" s="62">
        <v>65.687572990985799</v>
      </c>
      <c r="W266" s="62">
        <v>121.28950614755</v>
      </c>
      <c r="X266" s="62">
        <v>259.68906927821899</v>
      </c>
      <c r="Y266" s="62">
        <v>253.65392066425099</v>
      </c>
    </row>
    <row r="267" spans="1:25" x14ac:dyDescent="0.3">
      <c r="A267" s="8" t="s">
        <v>93</v>
      </c>
      <c r="B267" s="8" t="s">
        <v>101</v>
      </c>
      <c r="C267" s="11" t="s">
        <v>2745</v>
      </c>
      <c r="D267" s="70" t="s">
        <v>2747</v>
      </c>
      <c r="E267" s="12" t="s">
        <v>2851</v>
      </c>
      <c r="F267" s="61">
        <v>0</v>
      </c>
      <c r="G267" s="185">
        <v>0</v>
      </c>
      <c r="H267" s="62">
        <v>0</v>
      </c>
      <c r="I267" s="56">
        <v>0</v>
      </c>
      <c r="J267" s="62">
        <v>0</v>
      </c>
      <c r="K267" s="62">
        <v>7.0055975184288402</v>
      </c>
      <c r="L267" s="62">
        <v>0</v>
      </c>
      <c r="M267" s="62">
        <v>12.3524902711019</v>
      </c>
      <c r="N267" s="62">
        <v>13.328366740524</v>
      </c>
      <c r="O267" s="62">
        <v>14.3831896823352</v>
      </c>
      <c r="P267" s="62">
        <v>21.517702015442499</v>
      </c>
      <c r="Q267" s="62">
        <v>12.5899801082378</v>
      </c>
      <c r="R267" s="62">
        <v>48.6281175813319</v>
      </c>
      <c r="S267" s="62">
        <v>94.455256360724405</v>
      </c>
      <c r="T267" s="62">
        <v>64.068085246765193</v>
      </c>
      <c r="U267" s="62">
        <v>102.797459142336</v>
      </c>
      <c r="V267" s="62">
        <v>138.999718012138</v>
      </c>
      <c r="W267" s="62">
        <v>390.862639272504</v>
      </c>
      <c r="X267" s="62">
        <v>465.73253526051798</v>
      </c>
      <c r="Y267" s="62">
        <v>977.976276450054</v>
      </c>
    </row>
    <row r="268" spans="1:25" x14ac:dyDescent="0.3">
      <c r="A268" s="8" t="s">
        <v>94</v>
      </c>
      <c r="B268" s="8" t="s">
        <v>101</v>
      </c>
      <c r="C268" s="11" t="s">
        <v>2745</v>
      </c>
      <c r="D268" s="70" t="s">
        <v>2747</v>
      </c>
      <c r="E268" s="12" t="s">
        <v>2851</v>
      </c>
      <c r="F268" s="61">
        <v>0</v>
      </c>
      <c r="G268" s="190">
        <v>0</v>
      </c>
      <c r="H268" s="62">
        <v>0</v>
      </c>
      <c r="I268" s="56">
        <v>0</v>
      </c>
      <c r="J268" s="62">
        <v>0</v>
      </c>
      <c r="K268" s="62">
        <v>0</v>
      </c>
      <c r="L268" s="62">
        <v>6.3272478720547598</v>
      </c>
      <c r="M268" s="62">
        <v>6.1687368786342098</v>
      </c>
      <c r="N268" s="62">
        <v>13.3272391862455</v>
      </c>
      <c r="O268" s="62">
        <v>7.1786317501696804</v>
      </c>
      <c r="P268" s="62">
        <v>7.1947381697014796</v>
      </c>
      <c r="Q268" s="62">
        <v>12.612883430987701</v>
      </c>
      <c r="R268" s="62">
        <v>42.5522336156451</v>
      </c>
      <c r="S268" s="62">
        <v>74.074933667608505</v>
      </c>
      <c r="T268" s="62">
        <v>87.918648803320195</v>
      </c>
      <c r="U268" s="62">
        <v>137.53956127939699</v>
      </c>
      <c r="V268" s="62">
        <v>200.425766535706</v>
      </c>
      <c r="W268" s="62">
        <v>234.03424787530901</v>
      </c>
      <c r="X268" s="62">
        <v>500.22147703828301</v>
      </c>
      <c r="Y268" s="62">
        <v>812.12521198693003</v>
      </c>
    </row>
    <row r="269" spans="1:25" x14ac:dyDescent="0.3">
      <c r="A269" s="95" t="s">
        <v>95</v>
      </c>
      <c r="B269" s="95" t="s">
        <v>101</v>
      </c>
      <c r="C269" s="96" t="s">
        <v>2745</v>
      </c>
      <c r="D269" s="106" t="s">
        <v>2747</v>
      </c>
      <c r="E269" s="12" t="s">
        <v>2851</v>
      </c>
      <c r="F269" s="186">
        <v>0</v>
      </c>
      <c r="G269" s="187">
        <v>0</v>
      </c>
      <c r="H269" s="188">
        <v>0</v>
      </c>
      <c r="I269" s="189">
        <v>0</v>
      </c>
      <c r="J269" s="188">
        <v>0</v>
      </c>
      <c r="K269" s="188">
        <v>0</v>
      </c>
      <c r="L269" s="188">
        <v>13.089551791541799</v>
      </c>
      <c r="M269" s="188">
        <v>6.3668711238759803</v>
      </c>
      <c r="N269" s="188">
        <v>20.655529688790899</v>
      </c>
      <c r="O269" s="188">
        <v>22.215006849508999</v>
      </c>
      <c r="P269" s="188">
        <v>29.827475452796499</v>
      </c>
      <c r="Q269" s="188">
        <v>71.809640826549497</v>
      </c>
      <c r="R269" s="188">
        <v>100.510337039744</v>
      </c>
      <c r="S269" s="188">
        <v>131.97176417632301</v>
      </c>
      <c r="T269" s="188">
        <v>214.32269070525999</v>
      </c>
      <c r="U269" s="188">
        <v>311.94573248437098</v>
      </c>
      <c r="V269" s="188">
        <v>513.451830963063</v>
      </c>
      <c r="W269" s="188">
        <v>1005.64170848506</v>
      </c>
      <c r="X269" s="188">
        <v>1730.8283103564199</v>
      </c>
      <c r="Y269" s="188">
        <v>2509.0819443845398</v>
      </c>
    </row>
    <row r="270" spans="1:25" x14ac:dyDescent="0.3">
      <c r="A270" s="8" t="s">
        <v>96</v>
      </c>
      <c r="B270" s="8" t="s">
        <v>101</v>
      </c>
      <c r="C270" s="11" t="s">
        <v>2745</v>
      </c>
      <c r="D270" s="70" t="s">
        <v>2747</v>
      </c>
      <c r="E270" s="12" t="s">
        <v>2851</v>
      </c>
      <c r="F270" s="61">
        <v>0</v>
      </c>
      <c r="G270" s="185">
        <v>0</v>
      </c>
      <c r="H270" s="62">
        <v>0</v>
      </c>
      <c r="I270" s="56">
        <v>0</v>
      </c>
      <c r="J270" s="62">
        <v>0</v>
      </c>
      <c r="K270" s="62">
        <v>0</v>
      </c>
      <c r="L270" s="62">
        <v>0</v>
      </c>
      <c r="M270" s="62">
        <v>12.308031483973201</v>
      </c>
      <c r="N270" s="62">
        <v>6.6625105036809797</v>
      </c>
      <c r="O270" s="62">
        <v>14.3065194081939</v>
      </c>
      <c r="P270" s="62">
        <v>21.7163018974443</v>
      </c>
      <c r="Q270" s="62">
        <v>63.290977236194898</v>
      </c>
      <c r="R270" s="62">
        <v>42.557411167241398</v>
      </c>
      <c r="S270" s="62">
        <v>134.18392779479899</v>
      </c>
      <c r="T270" s="62">
        <v>262.72913288985001</v>
      </c>
      <c r="U270" s="62">
        <v>363.52704603313498</v>
      </c>
      <c r="V270" s="62">
        <v>566.54361625473905</v>
      </c>
      <c r="W270" s="62">
        <v>893.50768655939601</v>
      </c>
      <c r="X270" s="62">
        <v>1599.46718123454</v>
      </c>
      <c r="Y270" s="62">
        <v>2177.7262552736302</v>
      </c>
    </row>
    <row r="271" spans="1:25" x14ac:dyDescent="0.3">
      <c r="A271" s="8" t="s">
        <v>97</v>
      </c>
      <c r="B271" s="8" t="s">
        <v>101</v>
      </c>
      <c r="C271" s="11" t="s">
        <v>2745</v>
      </c>
      <c r="D271" s="70" t="s">
        <v>2747</v>
      </c>
      <c r="E271" s="12" t="s">
        <v>2851</v>
      </c>
      <c r="F271" s="61">
        <v>0</v>
      </c>
      <c r="G271" s="185">
        <v>0</v>
      </c>
      <c r="H271" s="62">
        <v>0</v>
      </c>
      <c r="I271" s="56">
        <v>0</v>
      </c>
      <c r="J271" s="62">
        <v>0</v>
      </c>
      <c r="K271" s="62">
        <v>0</v>
      </c>
      <c r="L271" s="62">
        <v>0</v>
      </c>
      <c r="M271" s="62">
        <v>0</v>
      </c>
      <c r="N271" s="62">
        <v>13.768061382911</v>
      </c>
      <c r="O271" s="62">
        <v>29.515502282317101</v>
      </c>
      <c r="P271" s="62">
        <v>30.0105595608774</v>
      </c>
      <c r="Q271" s="62">
        <v>72.068074889562297</v>
      </c>
      <c r="R271" s="62">
        <v>94.239906925421096</v>
      </c>
      <c r="S271" s="62">
        <v>124.564637359359</v>
      </c>
      <c r="T271" s="62">
        <v>139.58956141946899</v>
      </c>
      <c r="U271" s="62">
        <v>269.22918285502499</v>
      </c>
      <c r="V271" s="62">
        <v>391.294877435849</v>
      </c>
      <c r="W271" s="62">
        <v>400.63515218985901</v>
      </c>
      <c r="X271" s="62">
        <v>586.15228696185704</v>
      </c>
      <c r="Y271" s="62">
        <v>1162.91561459325</v>
      </c>
    </row>
    <row r="272" spans="1:25" x14ac:dyDescent="0.3">
      <c r="A272" s="8" t="s">
        <v>98</v>
      </c>
      <c r="B272" s="8" t="s">
        <v>101</v>
      </c>
      <c r="C272" s="11" t="s">
        <v>2745</v>
      </c>
      <c r="D272" s="70" t="s">
        <v>2747</v>
      </c>
      <c r="E272" s="12" t="s">
        <v>2851</v>
      </c>
      <c r="F272" s="61">
        <v>0</v>
      </c>
      <c r="G272" s="190">
        <v>0</v>
      </c>
      <c r="H272" s="62">
        <v>0</v>
      </c>
      <c r="I272" s="56">
        <v>0</v>
      </c>
      <c r="J272" s="62">
        <v>0</v>
      </c>
      <c r="K272" s="62">
        <v>0</v>
      </c>
      <c r="L272" s="62">
        <v>6.3533809777374799</v>
      </c>
      <c r="M272" s="62">
        <v>0</v>
      </c>
      <c r="N272" s="62">
        <v>13.322803566740699</v>
      </c>
      <c r="O272" s="62">
        <v>7.1280663755096896</v>
      </c>
      <c r="P272" s="62">
        <v>21.8500158916736</v>
      </c>
      <c r="Q272" s="62">
        <v>31.759585514564101</v>
      </c>
      <c r="R272" s="62">
        <v>72.9644399639147</v>
      </c>
      <c r="S272" s="62">
        <v>73.529403131748893</v>
      </c>
      <c r="T272" s="62">
        <v>87.236761075546795</v>
      </c>
      <c r="U272" s="62">
        <v>113.300326302258</v>
      </c>
      <c r="V272" s="62">
        <v>181.69012167526199</v>
      </c>
      <c r="W272" s="62">
        <v>386.91880170963901</v>
      </c>
      <c r="X272" s="62">
        <v>424.31111205219599</v>
      </c>
      <c r="Y272" s="62">
        <v>1201.62143716576</v>
      </c>
    </row>
    <row r="273" spans="1:25" x14ac:dyDescent="0.3">
      <c r="A273" s="10" t="s">
        <v>99</v>
      </c>
      <c r="B273" s="10" t="s">
        <v>102</v>
      </c>
      <c r="C273" s="11" t="s">
        <v>2745</v>
      </c>
      <c r="D273" s="70" t="s">
        <v>2747</v>
      </c>
      <c r="E273" s="12" t="s">
        <v>2851</v>
      </c>
      <c r="F273" s="61">
        <v>0</v>
      </c>
      <c r="G273" s="185">
        <v>0</v>
      </c>
      <c r="H273" s="62">
        <v>0</v>
      </c>
      <c r="I273" s="56">
        <v>0</v>
      </c>
      <c r="J273" s="62">
        <v>0</v>
      </c>
      <c r="K273" s="62">
        <v>0</v>
      </c>
      <c r="L273" s="62">
        <v>0</v>
      </c>
      <c r="M273" s="62">
        <v>0</v>
      </c>
      <c r="N273" s="62">
        <v>0</v>
      </c>
      <c r="O273" s="62">
        <v>14.2306621890828</v>
      </c>
      <c r="P273" s="62">
        <v>7.3062006423747601</v>
      </c>
      <c r="Q273" s="62">
        <v>63.635770126610097</v>
      </c>
      <c r="R273" s="62">
        <v>42.565222317141803</v>
      </c>
      <c r="S273" s="62">
        <v>40.032034141037499</v>
      </c>
      <c r="T273" s="62">
        <v>102.89520860367099</v>
      </c>
      <c r="U273" s="62">
        <v>131.193351565065</v>
      </c>
      <c r="V273" s="62">
        <v>228.22452119396601</v>
      </c>
      <c r="W273" s="62">
        <v>695.03292023042604</v>
      </c>
      <c r="X273" s="62">
        <v>1304.8512967312599</v>
      </c>
      <c r="Y273" s="62">
        <v>3033.62484507319</v>
      </c>
    </row>
    <row r="274" spans="1:25" x14ac:dyDescent="0.3">
      <c r="A274" s="8" t="s">
        <v>100</v>
      </c>
      <c r="B274" s="8" t="s">
        <v>102</v>
      </c>
      <c r="C274" s="11" t="s">
        <v>2745</v>
      </c>
      <c r="D274" s="70" t="s">
        <v>2747</v>
      </c>
      <c r="E274" s="12" t="s">
        <v>2851</v>
      </c>
      <c r="F274" s="61">
        <v>0</v>
      </c>
      <c r="G274" s="185">
        <v>0</v>
      </c>
      <c r="H274" s="62">
        <v>0</v>
      </c>
      <c r="I274" s="56">
        <v>0</v>
      </c>
      <c r="J274" s="62">
        <v>0</v>
      </c>
      <c r="K274" s="62">
        <v>0</v>
      </c>
      <c r="L274" s="62">
        <v>0</v>
      </c>
      <c r="M274" s="62">
        <v>0</v>
      </c>
      <c r="N274" s="62">
        <v>0</v>
      </c>
      <c r="O274" s="62">
        <v>15.7290868410836</v>
      </c>
      <c r="P274" s="62">
        <v>0</v>
      </c>
      <c r="Q274" s="62">
        <v>7.0575081500565</v>
      </c>
      <c r="R274" s="62">
        <v>26.930576301577599</v>
      </c>
      <c r="S274" s="62">
        <v>66.365808262078801</v>
      </c>
      <c r="T274" s="62">
        <v>61.2287142608834</v>
      </c>
      <c r="U274" s="62">
        <v>58.292712789141603</v>
      </c>
      <c r="V274" s="62">
        <v>197.940117294061</v>
      </c>
      <c r="W274" s="62">
        <v>448.02033693416098</v>
      </c>
      <c r="X274" s="62">
        <v>662.13193933684795</v>
      </c>
      <c r="Y274" s="62">
        <v>1762.0373836813999</v>
      </c>
    </row>
    <row r="275" spans="1:25" x14ac:dyDescent="0.3">
      <c r="A275" s="8" t="s">
        <v>88</v>
      </c>
      <c r="B275" s="8" t="s">
        <v>102</v>
      </c>
      <c r="C275" s="11" t="s">
        <v>2745</v>
      </c>
      <c r="D275" s="70" t="s">
        <v>2747</v>
      </c>
      <c r="E275" s="12" t="s">
        <v>2851</v>
      </c>
      <c r="F275" s="61">
        <v>0</v>
      </c>
      <c r="G275" s="185">
        <v>0</v>
      </c>
      <c r="H275" s="62">
        <v>0</v>
      </c>
      <c r="I275" s="56">
        <v>0</v>
      </c>
      <c r="J275" s="62">
        <v>0</v>
      </c>
      <c r="K275" s="62">
        <v>0</v>
      </c>
      <c r="L275" s="62">
        <v>0</v>
      </c>
      <c r="M275" s="62">
        <v>0</v>
      </c>
      <c r="N275" s="62">
        <v>0</v>
      </c>
      <c r="O275" s="62">
        <v>14.1824365531814</v>
      </c>
      <c r="P275" s="62">
        <v>14.7002222408232</v>
      </c>
      <c r="Q275" s="62">
        <v>6.3858871335448697</v>
      </c>
      <c r="R275" s="62">
        <v>30.407309393412401</v>
      </c>
      <c r="S275" s="62">
        <v>33.241856800289902</v>
      </c>
      <c r="T275" s="62">
        <v>94.625967454260604</v>
      </c>
      <c r="U275" s="62">
        <v>176.109499047696</v>
      </c>
      <c r="V275" s="62">
        <v>366.55731624741099</v>
      </c>
      <c r="W275" s="62">
        <v>750.03991796956495</v>
      </c>
      <c r="X275" s="62">
        <v>1789.6196285328599</v>
      </c>
      <c r="Y275" s="62">
        <v>3806.9960631095701</v>
      </c>
    </row>
    <row r="276" spans="1:25" x14ac:dyDescent="0.3">
      <c r="A276" s="8" t="s">
        <v>89</v>
      </c>
      <c r="B276" s="8" t="s">
        <v>102</v>
      </c>
      <c r="C276" s="11" t="s">
        <v>2745</v>
      </c>
      <c r="D276" s="70" t="s">
        <v>2747</v>
      </c>
      <c r="E276" s="12" t="s">
        <v>2851</v>
      </c>
      <c r="F276" s="61">
        <v>0</v>
      </c>
      <c r="G276" s="190">
        <v>0</v>
      </c>
      <c r="H276" s="62">
        <v>0</v>
      </c>
      <c r="I276" s="56">
        <v>0</v>
      </c>
      <c r="J276" s="62">
        <v>0</v>
      </c>
      <c r="K276" s="62">
        <v>0</v>
      </c>
      <c r="L276" s="62">
        <v>0</v>
      </c>
      <c r="M276" s="62">
        <v>0</v>
      </c>
      <c r="N276" s="62">
        <v>0</v>
      </c>
      <c r="O276" s="62">
        <v>7.31498742722638</v>
      </c>
      <c r="P276" s="62">
        <v>7.61839623932745</v>
      </c>
      <c r="Q276" s="62">
        <v>19.831603229080699</v>
      </c>
      <c r="R276" s="62">
        <v>37.707320743649802</v>
      </c>
      <c r="S276" s="62">
        <v>27.430527748838202</v>
      </c>
      <c r="T276" s="62">
        <v>32.531697725769398</v>
      </c>
      <c r="U276" s="62">
        <v>73.043537450407896</v>
      </c>
      <c r="V276" s="62">
        <v>242.44836359410999</v>
      </c>
      <c r="W276" s="62">
        <v>495.84609562465897</v>
      </c>
      <c r="X276" s="62">
        <v>1012.7224083979399</v>
      </c>
      <c r="Y276" s="62">
        <v>2777.3143453361199</v>
      </c>
    </row>
    <row r="277" spans="1:25" x14ac:dyDescent="0.3">
      <c r="A277" s="8" t="s">
        <v>91</v>
      </c>
      <c r="B277" s="8" t="s">
        <v>102</v>
      </c>
      <c r="C277" s="11" t="s">
        <v>2745</v>
      </c>
      <c r="D277" s="44" t="s">
        <v>2747</v>
      </c>
      <c r="E277" s="12" t="s">
        <v>2851</v>
      </c>
      <c r="F277" s="61">
        <v>0</v>
      </c>
      <c r="G277" s="190">
        <v>0</v>
      </c>
      <c r="H277" s="62">
        <v>0</v>
      </c>
      <c r="I277" s="56">
        <v>0</v>
      </c>
      <c r="J277" s="62">
        <v>0</v>
      </c>
      <c r="K277" s="62">
        <v>0</v>
      </c>
      <c r="L277" s="62">
        <v>0</v>
      </c>
      <c r="M277" s="62">
        <v>0</v>
      </c>
      <c r="N277" s="62">
        <v>0</v>
      </c>
      <c r="O277" s="62">
        <v>0</v>
      </c>
      <c r="P277" s="62">
        <v>0</v>
      </c>
      <c r="Q277" s="62">
        <v>6.4091186067520498</v>
      </c>
      <c r="R277" s="62">
        <v>12.164404309646001</v>
      </c>
      <c r="S277" s="62">
        <v>26.496445097159398</v>
      </c>
      <c r="T277" s="62">
        <v>31.420834017660699</v>
      </c>
      <c r="U277" s="62">
        <v>79.808265272829402</v>
      </c>
      <c r="V277" s="62">
        <v>139.640876891251</v>
      </c>
      <c r="W277" s="62">
        <v>153.24151270019999</v>
      </c>
      <c r="X277" s="62">
        <v>488.75100958928402</v>
      </c>
      <c r="Y277" s="62">
        <v>866.60257463117398</v>
      </c>
    </row>
    <row r="278" spans="1:25" x14ac:dyDescent="0.3">
      <c r="A278" s="8" t="s">
        <v>92</v>
      </c>
      <c r="B278" s="8" t="s">
        <v>102</v>
      </c>
      <c r="C278" s="11" t="s">
        <v>2745</v>
      </c>
      <c r="D278" s="70" t="s">
        <v>2747</v>
      </c>
      <c r="E278" s="12" t="s">
        <v>2851</v>
      </c>
      <c r="F278" s="61">
        <v>0</v>
      </c>
      <c r="G278" s="185">
        <v>0</v>
      </c>
      <c r="H278" s="62">
        <v>0</v>
      </c>
      <c r="I278" s="56">
        <v>0</v>
      </c>
      <c r="J278" s="62">
        <v>0</v>
      </c>
      <c r="K278" s="62">
        <v>0</v>
      </c>
      <c r="L278" s="62">
        <v>0</v>
      </c>
      <c r="M278" s="62">
        <v>0</v>
      </c>
      <c r="N278" s="62">
        <v>0</v>
      </c>
      <c r="O278" s="62">
        <v>7.2894909505942103</v>
      </c>
      <c r="P278" s="62">
        <v>0</v>
      </c>
      <c r="Q278" s="62">
        <v>0</v>
      </c>
      <c r="R278" s="62">
        <v>12.570637001756101</v>
      </c>
      <c r="S278" s="62">
        <v>20.497959243333401</v>
      </c>
      <c r="T278" s="62">
        <v>24.305232489195099</v>
      </c>
      <c r="U278" s="62">
        <v>55.170411763420901</v>
      </c>
      <c r="V278" s="62">
        <v>107.383399642767</v>
      </c>
      <c r="W278" s="62">
        <v>217.30496176264501</v>
      </c>
      <c r="X278" s="62">
        <v>683.69229356410494</v>
      </c>
      <c r="Y278" s="62">
        <v>1135.97778656846</v>
      </c>
    </row>
    <row r="279" spans="1:25" x14ac:dyDescent="0.3">
      <c r="A279" s="8" t="s">
        <v>93</v>
      </c>
      <c r="B279" s="8" t="s">
        <v>102</v>
      </c>
      <c r="C279" s="11" t="s">
        <v>2745</v>
      </c>
      <c r="D279" s="70" t="s">
        <v>2747</v>
      </c>
      <c r="E279" s="12" t="s">
        <v>2851</v>
      </c>
      <c r="F279" s="61">
        <v>0</v>
      </c>
      <c r="G279" s="185">
        <v>0</v>
      </c>
      <c r="H279" s="62">
        <v>0</v>
      </c>
      <c r="I279" s="56">
        <v>0</v>
      </c>
      <c r="J279" s="62">
        <v>0</v>
      </c>
      <c r="K279" s="62">
        <v>0</v>
      </c>
      <c r="L279" s="62">
        <v>0</v>
      </c>
      <c r="M279" s="62">
        <v>0</v>
      </c>
      <c r="N279" s="62">
        <v>0</v>
      </c>
      <c r="O279" s="62">
        <v>0</v>
      </c>
      <c r="P279" s="62">
        <v>0</v>
      </c>
      <c r="Q279" s="62">
        <v>6.4336814639381297</v>
      </c>
      <c r="R279" s="62">
        <v>6.08467061334989</v>
      </c>
      <c r="S279" s="62">
        <v>19.802024229579999</v>
      </c>
      <c r="T279" s="62">
        <v>39.127433233748199</v>
      </c>
      <c r="U279" s="62">
        <v>71.357429154413794</v>
      </c>
      <c r="V279" s="62">
        <v>149.190731773241</v>
      </c>
      <c r="W279" s="62">
        <v>496.02449509393398</v>
      </c>
      <c r="X279" s="62">
        <v>555.65837512071505</v>
      </c>
      <c r="Y279" s="62">
        <v>1330.57678404022</v>
      </c>
    </row>
    <row r="280" spans="1:25" x14ac:dyDescent="0.3">
      <c r="A280" s="8" t="s">
        <v>94</v>
      </c>
      <c r="B280" s="8" t="s">
        <v>102</v>
      </c>
      <c r="C280" s="11" t="s">
        <v>2745</v>
      </c>
      <c r="D280" s="70" t="s">
        <v>2747</v>
      </c>
      <c r="E280" s="12" t="s">
        <v>2851</v>
      </c>
      <c r="F280" s="61">
        <v>0</v>
      </c>
      <c r="G280" s="190">
        <v>0</v>
      </c>
      <c r="H280" s="62">
        <v>0</v>
      </c>
      <c r="I280" s="56">
        <v>0</v>
      </c>
      <c r="J280" s="62">
        <v>0</v>
      </c>
      <c r="K280" s="62">
        <v>0</v>
      </c>
      <c r="L280" s="62">
        <v>0</v>
      </c>
      <c r="M280" s="62">
        <v>0</v>
      </c>
      <c r="N280" s="62">
        <v>0</v>
      </c>
      <c r="O280" s="62">
        <v>0</v>
      </c>
      <c r="P280" s="62">
        <v>0</v>
      </c>
      <c r="Q280" s="62">
        <v>12.895808429770399</v>
      </c>
      <c r="R280" s="62">
        <v>6.0883984081935498</v>
      </c>
      <c r="S280" s="62">
        <v>6.5897496870733301</v>
      </c>
      <c r="T280" s="62">
        <v>0</v>
      </c>
      <c r="U280" s="62">
        <v>71.446103428596999</v>
      </c>
      <c r="V280" s="62">
        <v>125.691114261027</v>
      </c>
      <c r="W280" s="62">
        <v>171.33226294388299</v>
      </c>
      <c r="X280" s="62">
        <v>311.677891156182</v>
      </c>
      <c r="Y280" s="62">
        <v>936.31264851561696</v>
      </c>
    </row>
    <row r="281" spans="1:25" x14ac:dyDescent="0.3">
      <c r="A281" s="8" t="s">
        <v>95</v>
      </c>
      <c r="B281" s="8" t="s">
        <v>102</v>
      </c>
      <c r="C281" s="11" t="s">
        <v>2745</v>
      </c>
      <c r="D281" s="70" t="s">
        <v>2747</v>
      </c>
      <c r="E281" s="12" t="s">
        <v>2851</v>
      </c>
      <c r="F281" s="61">
        <v>0</v>
      </c>
      <c r="G281" s="185">
        <v>0</v>
      </c>
      <c r="H281" s="62">
        <v>0</v>
      </c>
      <c r="I281" s="56">
        <v>0</v>
      </c>
      <c r="J281" s="62">
        <v>0</v>
      </c>
      <c r="K281" s="62">
        <v>0</v>
      </c>
      <c r="L281" s="62">
        <v>0</v>
      </c>
      <c r="M281" s="62">
        <v>0</v>
      </c>
      <c r="N281" s="62">
        <v>0</v>
      </c>
      <c r="O281" s="62">
        <v>0</v>
      </c>
      <c r="P281" s="62">
        <v>0</v>
      </c>
      <c r="Q281" s="62">
        <v>0</v>
      </c>
      <c r="R281" s="62">
        <v>0</v>
      </c>
      <c r="S281" s="62">
        <v>20.395555436076499</v>
      </c>
      <c r="T281" s="62">
        <v>16.113643927584601</v>
      </c>
      <c r="U281" s="62">
        <v>18.479132894308801</v>
      </c>
      <c r="V281" s="62">
        <v>70.548146521867807</v>
      </c>
      <c r="W281" s="62">
        <v>176.67636775048399</v>
      </c>
      <c r="X281" s="62">
        <v>285.50406294140402</v>
      </c>
      <c r="Y281" s="62">
        <v>884.237597096586</v>
      </c>
    </row>
    <row r="282" spans="1:25" x14ac:dyDescent="0.3">
      <c r="A282" s="8" t="s">
        <v>96</v>
      </c>
      <c r="B282" s="8" t="s">
        <v>102</v>
      </c>
      <c r="C282" s="11" t="s">
        <v>2745</v>
      </c>
      <c r="D282" s="70" t="s">
        <v>2747</v>
      </c>
      <c r="E282" s="12" t="s">
        <v>2851</v>
      </c>
      <c r="F282" s="61">
        <v>0</v>
      </c>
      <c r="G282" s="190">
        <v>0</v>
      </c>
      <c r="H282" s="62">
        <v>0</v>
      </c>
      <c r="I282" s="56">
        <v>0</v>
      </c>
      <c r="J282" s="62">
        <v>0</v>
      </c>
      <c r="K282" s="62">
        <v>0</v>
      </c>
      <c r="L282" s="62">
        <v>0</v>
      </c>
      <c r="M282" s="62">
        <v>0</v>
      </c>
      <c r="N282" s="62">
        <v>0</v>
      </c>
      <c r="O282" s="62">
        <v>6.9959377686284503</v>
      </c>
      <c r="P282" s="62">
        <v>0</v>
      </c>
      <c r="Q282" s="62">
        <v>6.4760753329379304</v>
      </c>
      <c r="R282" s="62">
        <v>6.0957470996260303</v>
      </c>
      <c r="S282" s="62">
        <v>13.136714501224899</v>
      </c>
      <c r="T282" s="62">
        <v>38.912445183931098</v>
      </c>
      <c r="U282" s="62">
        <v>89.526545745733401</v>
      </c>
      <c r="V282" s="62">
        <v>45.319311080954598</v>
      </c>
      <c r="W282" s="62">
        <v>227.48227039867399</v>
      </c>
      <c r="X282" s="62">
        <v>241.08060196157001</v>
      </c>
      <c r="Y282" s="62">
        <v>775.51946109695496</v>
      </c>
    </row>
    <row r="283" spans="1:25" x14ac:dyDescent="0.3">
      <c r="A283" s="8" t="s">
        <v>97</v>
      </c>
      <c r="B283" s="8" t="s">
        <v>102</v>
      </c>
      <c r="C283" s="11" t="s">
        <v>2745</v>
      </c>
      <c r="D283" s="70" t="s">
        <v>2747</v>
      </c>
      <c r="E283" s="12" t="s">
        <v>2851</v>
      </c>
      <c r="F283" s="61">
        <v>0</v>
      </c>
      <c r="G283" s="185">
        <v>0</v>
      </c>
      <c r="H283" s="62">
        <v>0</v>
      </c>
      <c r="I283" s="56">
        <v>0</v>
      </c>
      <c r="J283" s="62">
        <v>0</v>
      </c>
      <c r="K283" s="62">
        <v>0</v>
      </c>
      <c r="L283" s="62">
        <v>0</v>
      </c>
      <c r="M283" s="62">
        <v>0</v>
      </c>
      <c r="N283" s="62">
        <v>0</v>
      </c>
      <c r="O283" s="62">
        <v>0</v>
      </c>
      <c r="P283" s="62">
        <v>0</v>
      </c>
      <c r="Q283" s="62">
        <v>6.7063544924971499</v>
      </c>
      <c r="R283" s="62">
        <v>12.6053599580108</v>
      </c>
      <c r="S283" s="62">
        <v>13.5529669837924</v>
      </c>
      <c r="T283" s="62">
        <v>32.110089559552897</v>
      </c>
      <c r="U283" s="62">
        <v>46.311211942151701</v>
      </c>
      <c r="V283" s="62">
        <v>46.6359802091917</v>
      </c>
      <c r="W283" s="62">
        <v>254.12813971525401</v>
      </c>
      <c r="X283" s="62">
        <v>532.37886497665204</v>
      </c>
      <c r="Y283" s="62">
        <v>719.08423563329302</v>
      </c>
    </row>
    <row r="284" spans="1:25" x14ac:dyDescent="0.3">
      <c r="A284" s="8" t="s">
        <v>98</v>
      </c>
      <c r="B284" s="8" t="s">
        <v>102</v>
      </c>
      <c r="C284" s="11" t="s">
        <v>2745</v>
      </c>
      <c r="D284" s="70" t="s">
        <v>2747</v>
      </c>
      <c r="E284" s="12" t="s">
        <v>2851</v>
      </c>
      <c r="F284" s="61">
        <v>0</v>
      </c>
      <c r="G284" s="185">
        <v>0</v>
      </c>
      <c r="H284" s="62">
        <v>0</v>
      </c>
      <c r="I284" s="56">
        <v>0</v>
      </c>
      <c r="J284" s="62">
        <v>0</v>
      </c>
      <c r="K284" s="62">
        <v>0</v>
      </c>
      <c r="L284" s="62">
        <v>0</v>
      </c>
      <c r="M284" s="62">
        <v>0</v>
      </c>
      <c r="N284" s="62">
        <v>0</v>
      </c>
      <c r="O284" s="62">
        <v>0</v>
      </c>
      <c r="P284" s="62">
        <v>0</v>
      </c>
      <c r="Q284" s="62">
        <v>0</v>
      </c>
      <c r="R284" s="62">
        <v>12.2062271044484</v>
      </c>
      <c r="S284" s="62">
        <v>6.5471032581084803</v>
      </c>
      <c r="T284" s="62">
        <v>54.279675207721802</v>
      </c>
      <c r="U284" s="62">
        <v>71.797230469192002</v>
      </c>
      <c r="V284" s="62">
        <v>134.81773776508999</v>
      </c>
      <c r="W284" s="62">
        <v>339.79435618074899</v>
      </c>
      <c r="X284" s="62">
        <v>582.27356048842205</v>
      </c>
      <c r="Y284" s="62">
        <v>1464.5877350209</v>
      </c>
    </row>
    <row r="285" spans="1:25" x14ac:dyDescent="0.3">
      <c r="A285" s="10" t="s">
        <v>110</v>
      </c>
      <c r="B285" s="10" t="s">
        <v>110</v>
      </c>
      <c r="C285" s="11" t="s">
        <v>2745</v>
      </c>
      <c r="D285" s="70" t="s">
        <v>2747</v>
      </c>
      <c r="E285" s="12" t="s">
        <v>2851</v>
      </c>
      <c r="F285" s="57">
        <v>0</v>
      </c>
      <c r="G285" s="184">
        <v>0</v>
      </c>
      <c r="H285" s="58">
        <v>0</v>
      </c>
      <c r="I285" s="56">
        <v>0</v>
      </c>
      <c r="J285" s="58">
        <v>0</v>
      </c>
      <c r="K285" s="62">
        <v>0.41998247397458999</v>
      </c>
      <c r="L285" s="62">
        <v>0.94602919806335695</v>
      </c>
      <c r="M285" s="62">
        <v>2.2269008243670001</v>
      </c>
      <c r="N285" s="62">
        <v>5.0055327089897297</v>
      </c>
      <c r="O285" s="62">
        <v>9.2580314103356596</v>
      </c>
      <c r="P285" s="62">
        <v>14.6471770277575</v>
      </c>
      <c r="Q285" s="62">
        <v>31.606939615423101</v>
      </c>
      <c r="R285" s="62">
        <v>42.835749749643902</v>
      </c>
      <c r="S285" s="62">
        <v>80.717765178069698</v>
      </c>
      <c r="T285" s="62">
        <v>119.245521085818</v>
      </c>
      <c r="U285" s="62">
        <v>214.65277106153499</v>
      </c>
      <c r="V285" s="62">
        <v>374.68000548757999</v>
      </c>
      <c r="W285" s="62">
        <v>762.74554302003696</v>
      </c>
      <c r="X285" s="62">
        <v>1333.6464069194001</v>
      </c>
      <c r="Y285" s="62">
        <v>2384.9866209298398</v>
      </c>
    </row>
    <row r="286" spans="1:25" x14ac:dyDescent="0.3">
      <c r="A286" s="10" t="s">
        <v>88</v>
      </c>
      <c r="B286" s="8" t="s">
        <v>90</v>
      </c>
      <c r="C286" s="11" t="s">
        <v>2744</v>
      </c>
      <c r="D286" s="70" t="s">
        <v>2747</v>
      </c>
      <c r="E286" s="12" t="s">
        <v>2851</v>
      </c>
      <c r="F286" s="57">
        <v>0</v>
      </c>
      <c r="G286" s="184">
        <v>0</v>
      </c>
      <c r="H286" s="58">
        <v>0</v>
      </c>
      <c r="I286" s="56">
        <v>0</v>
      </c>
      <c r="J286" s="58">
        <v>0</v>
      </c>
      <c r="K286" s="62">
        <v>0</v>
      </c>
      <c r="L286" s="62">
        <v>0</v>
      </c>
      <c r="M286" s="62">
        <v>3.1675187252470001</v>
      </c>
      <c r="N286" s="62">
        <v>6.6561073880135604</v>
      </c>
      <c r="O286" s="62">
        <v>7.3119219005606597</v>
      </c>
      <c r="P286" s="62">
        <v>13.3684005586446</v>
      </c>
      <c r="Q286" s="62">
        <v>20.900428918708698</v>
      </c>
      <c r="R286" s="62">
        <v>26.728744913747398</v>
      </c>
      <c r="S286" s="62">
        <v>40.4459845628894</v>
      </c>
      <c r="T286" s="62">
        <v>78.671241717253906</v>
      </c>
      <c r="U286" s="62">
        <v>166.39925266467901</v>
      </c>
      <c r="V286" s="62">
        <v>251.00304974920999</v>
      </c>
      <c r="W286" s="62">
        <v>478.346668585016</v>
      </c>
      <c r="X286" s="62">
        <v>518.60224867682496</v>
      </c>
      <c r="Y286" s="62">
        <v>837.09483175366199</v>
      </c>
    </row>
    <row r="287" spans="1:25" x14ac:dyDescent="0.3">
      <c r="A287" s="8" t="s">
        <v>89</v>
      </c>
      <c r="B287" s="8" t="s">
        <v>90</v>
      </c>
      <c r="C287" s="11" t="s">
        <v>2744</v>
      </c>
      <c r="D287" s="70" t="s">
        <v>2747</v>
      </c>
      <c r="E287" s="12" t="s">
        <v>2851</v>
      </c>
      <c r="F287" s="61">
        <v>0</v>
      </c>
      <c r="G287" s="190">
        <v>0</v>
      </c>
      <c r="H287" s="62">
        <v>0</v>
      </c>
      <c r="I287" s="56">
        <v>0</v>
      </c>
      <c r="J287" s="62">
        <v>0</v>
      </c>
      <c r="K287" s="62">
        <v>0</v>
      </c>
      <c r="L287" s="62">
        <v>0</v>
      </c>
      <c r="M287" s="62">
        <v>6.5395814641500696</v>
      </c>
      <c r="N287" s="62">
        <v>13.745969786757399</v>
      </c>
      <c r="O287" s="62">
        <v>26.411707828328002</v>
      </c>
      <c r="P287" s="62">
        <v>76.180952733104107</v>
      </c>
      <c r="Q287" s="62">
        <v>117.435639438419</v>
      </c>
      <c r="R287" s="62">
        <v>196.15517386754601</v>
      </c>
      <c r="S287" s="62">
        <v>264.20956599461402</v>
      </c>
      <c r="T287" s="62">
        <v>479.50282970169599</v>
      </c>
      <c r="U287" s="62">
        <v>965.25148458324304</v>
      </c>
      <c r="V287" s="62">
        <v>2171.7305870340701</v>
      </c>
      <c r="W287" s="62">
        <v>3944.70570914572</v>
      </c>
      <c r="X287" s="62">
        <v>7624.3912566991603</v>
      </c>
      <c r="Y287" s="62">
        <v>14367.676841390101</v>
      </c>
    </row>
    <row r="288" spans="1:25" x14ac:dyDescent="0.3">
      <c r="A288" s="8" t="s">
        <v>91</v>
      </c>
      <c r="B288" s="8" t="s">
        <v>90</v>
      </c>
      <c r="C288" s="11" t="s">
        <v>2744</v>
      </c>
      <c r="D288" s="70" t="s">
        <v>2747</v>
      </c>
      <c r="E288" s="12" t="s">
        <v>2851</v>
      </c>
      <c r="F288" s="61">
        <v>0</v>
      </c>
      <c r="G288" s="185">
        <v>0</v>
      </c>
      <c r="H288" s="62">
        <v>0</v>
      </c>
      <c r="I288" s="56">
        <v>0</v>
      </c>
      <c r="J288" s="62">
        <v>0</v>
      </c>
      <c r="K288" s="62">
        <v>0</v>
      </c>
      <c r="L288" s="62">
        <v>0</v>
      </c>
      <c r="M288" s="62">
        <v>0</v>
      </c>
      <c r="N288" s="62">
        <v>6.6462903261380699</v>
      </c>
      <c r="O288" s="62">
        <v>14.586699935397199</v>
      </c>
      <c r="P288" s="62">
        <v>30.2434749647073</v>
      </c>
      <c r="Q288" s="62">
        <v>26.962634342956999</v>
      </c>
      <c r="R288" s="62">
        <v>47.3941596358423</v>
      </c>
      <c r="S288" s="62">
        <v>117.52703499694501</v>
      </c>
      <c r="T288" s="62">
        <v>169.05033128396801</v>
      </c>
      <c r="U288" s="62">
        <v>360.44219796660002</v>
      </c>
      <c r="V288" s="62">
        <v>781.40127708631599</v>
      </c>
      <c r="W288" s="62">
        <v>1623.8047447730901</v>
      </c>
      <c r="X288" s="62">
        <v>3384.3520774447402</v>
      </c>
      <c r="Y288" s="62">
        <v>7828.1716717053796</v>
      </c>
    </row>
    <row r="289" spans="1:25" x14ac:dyDescent="0.3">
      <c r="A289" s="95" t="s">
        <v>92</v>
      </c>
      <c r="B289" s="95" t="s">
        <v>90</v>
      </c>
      <c r="C289" s="96" t="s">
        <v>2744</v>
      </c>
      <c r="D289" s="106" t="s">
        <v>2747</v>
      </c>
      <c r="E289" s="12" t="s">
        <v>2851</v>
      </c>
      <c r="F289" s="61">
        <v>0</v>
      </c>
      <c r="G289" s="190">
        <v>0</v>
      </c>
      <c r="H289" s="62">
        <v>0</v>
      </c>
      <c r="I289" s="56">
        <v>0</v>
      </c>
      <c r="J289" s="62">
        <v>0</v>
      </c>
      <c r="K289" s="62">
        <v>0</v>
      </c>
      <c r="L289" s="62">
        <v>0</v>
      </c>
      <c r="M289" s="62">
        <v>0</v>
      </c>
      <c r="N289" s="62">
        <v>0</v>
      </c>
      <c r="O289" s="62">
        <v>7.5270591556352997</v>
      </c>
      <c r="P289" s="62">
        <v>3.4817679015714198</v>
      </c>
      <c r="Q289" s="62">
        <v>3.10085458710748</v>
      </c>
      <c r="R289" s="62">
        <v>9.17088575266175</v>
      </c>
      <c r="S289" s="62">
        <v>10.390459467644201</v>
      </c>
      <c r="T289" s="62">
        <v>20.306767531798101</v>
      </c>
      <c r="U289" s="62">
        <v>29.907806176242701</v>
      </c>
      <c r="V289" s="62">
        <v>123.159287266514</v>
      </c>
      <c r="W289" s="62">
        <v>229.90598161852901</v>
      </c>
      <c r="X289" s="62">
        <v>562.97321892106595</v>
      </c>
      <c r="Y289" s="62">
        <v>1199.2153531163899</v>
      </c>
    </row>
    <row r="290" spans="1:25" x14ac:dyDescent="0.3">
      <c r="A290" s="8" t="s">
        <v>93</v>
      </c>
      <c r="B290" s="8" t="s">
        <v>90</v>
      </c>
      <c r="C290" s="11" t="s">
        <v>2744</v>
      </c>
      <c r="D290" s="70" t="s">
        <v>2747</v>
      </c>
      <c r="E290" s="12" t="s">
        <v>2851</v>
      </c>
      <c r="F290" s="61">
        <v>0</v>
      </c>
      <c r="G290" s="190">
        <v>0</v>
      </c>
      <c r="H290" s="62">
        <v>0</v>
      </c>
      <c r="I290" s="56">
        <v>0</v>
      </c>
      <c r="J290" s="62">
        <v>0</v>
      </c>
      <c r="K290" s="62">
        <v>0</v>
      </c>
      <c r="L290" s="62">
        <v>0</v>
      </c>
      <c r="M290" s="62">
        <v>0</v>
      </c>
      <c r="N290" s="62">
        <v>0</v>
      </c>
      <c r="O290" s="62">
        <v>0</v>
      </c>
      <c r="P290" s="62">
        <v>0</v>
      </c>
      <c r="Q290" s="62">
        <v>0</v>
      </c>
      <c r="R290" s="62">
        <v>0</v>
      </c>
      <c r="S290" s="62">
        <v>6.69070092211106</v>
      </c>
      <c r="T290" s="62">
        <v>0</v>
      </c>
      <c r="U290" s="62">
        <v>0</v>
      </c>
      <c r="V290" s="62">
        <v>17.845644653694698</v>
      </c>
      <c r="W290" s="62">
        <v>41.203832550695502</v>
      </c>
      <c r="X290" s="62">
        <v>27.903205580397799</v>
      </c>
      <c r="Y290" s="62">
        <v>107.777869405648</v>
      </c>
    </row>
    <row r="291" spans="1:25" x14ac:dyDescent="0.3">
      <c r="A291" s="8" t="s">
        <v>94</v>
      </c>
      <c r="B291" s="8" t="s">
        <v>90</v>
      </c>
      <c r="C291" s="11" t="s">
        <v>2744</v>
      </c>
      <c r="D291" s="44" t="s">
        <v>2747</v>
      </c>
      <c r="E291" s="12" t="s">
        <v>2851</v>
      </c>
      <c r="F291" s="61">
        <v>0</v>
      </c>
      <c r="G291" s="190">
        <v>0</v>
      </c>
      <c r="H291" s="62">
        <v>0</v>
      </c>
      <c r="I291" s="56">
        <v>0</v>
      </c>
      <c r="J291" s="62">
        <v>0</v>
      </c>
      <c r="K291" s="62">
        <v>0</v>
      </c>
      <c r="L291" s="62">
        <v>0</v>
      </c>
      <c r="M291" s="62">
        <v>0</v>
      </c>
      <c r="N291" s="62">
        <v>0</v>
      </c>
      <c r="O291" s="62">
        <v>0</v>
      </c>
      <c r="P291" s="62">
        <v>0</v>
      </c>
      <c r="Q291" s="62">
        <v>0</v>
      </c>
      <c r="R291" s="62">
        <v>0</v>
      </c>
      <c r="S291" s="62">
        <v>0</v>
      </c>
      <c r="T291" s="62">
        <v>3.9214461295428999</v>
      </c>
      <c r="U291" s="62">
        <v>0</v>
      </c>
      <c r="V291" s="62">
        <v>5.9331311379442697</v>
      </c>
      <c r="W291" s="62">
        <v>16.4875861154623</v>
      </c>
      <c r="X291" s="62">
        <v>27.8634370508919</v>
      </c>
      <c r="Y291" s="62">
        <v>80.588520235198899</v>
      </c>
    </row>
    <row r="292" spans="1:25" x14ac:dyDescent="0.3">
      <c r="A292" s="8" t="s">
        <v>95</v>
      </c>
      <c r="B292" s="8" t="s">
        <v>90</v>
      </c>
      <c r="C292" s="11" t="s">
        <v>2744</v>
      </c>
      <c r="D292" s="70" t="s">
        <v>2747</v>
      </c>
      <c r="E292" s="12" t="s">
        <v>2851</v>
      </c>
      <c r="F292" s="61">
        <v>0</v>
      </c>
      <c r="G292" s="190">
        <v>0</v>
      </c>
      <c r="H292" s="62">
        <v>0</v>
      </c>
      <c r="I292" s="56">
        <v>0</v>
      </c>
      <c r="J292" s="62">
        <v>0</v>
      </c>
      <c r="K292" s="62">
        <v>0</v>
      </c>
      <c r="L292" s="62">
        <v>0</v>
      </c>
      <c r="M292" s="62">
        <v>0</v>
      </c>
      <c r="N292" s="62">
        <v>0</v>
      </c>
      <c r="O292" s="62">
        <v>0</v>
      </c>
      <c r="P292" s="62">
        <v>0</v>
      </c>
      <c r="Q292" s="62">
        <v>0</v>
      </c>
      <c r="R292" s="62">
        <v>0</v>
      </c>
      <c r="S292" s="62">
        <v>6.8875179031774501</v>
      </c>
      <c r="T292" s="62">
        <v>0</v>
      </c>
      <c r="U292" s="62">
        <v>12.7641902280174</v>
      </c>
      <c r="V292" s="62">
        <v>48.924508194782497</v>
      </c>
      <c r="W292" s="62">
        <v>85.216148952606801</v>
      </c>
      <c r="X292" s="62">
        <v>86.257683399478495</v>
      </c>
      <c r="Y292" s="62">
        <v>166.06275589347601</v>
      </c>
    </row>
    <row r="293" spans="1:25" x14ac:dyDescent="0.3">
      <c r="A293" s="8" t="s">
        <v>96</v>
      </c>
      <c r="B293" s="8" t="s">
        <v>90</v>
      </c>
      <c r="C293" s="11" t="s">
        <v>2744</v>
      </c>
      <c r="D293" s="70" t="s">
        <v>2747</v>
      </c>
      <c r="E293" s="12" t="s">
        <v>2851</v>
      </c>
      <c r="F293" s="61">
        <v>0</v>
      </c>
      <c r="G293" s="185">
        <v>0</v>
      </c>
      <c r="H293" s="62">
        <v>0</v>
      </c>
      <c r="I293" s="56">
        <v>0</v>
      </c>
      <c r="J293" s="62">
        <v>0</v>
      </c>
      <c r="K293" s="62">
        <v>0</v>
      </c>
      <c r="L293" s="62">
        <v>0</v>
      </c>
      <c r="M293" s="62">
        <v>6.2666501664901402</v>
      </c>
      <c r="N293" s="62">
        <v>3.30771104247611</v>
      </c>
      <c r="O293" s="62">
        <v>0</v>
      </c>
      <c r="P293" s="62">
        <v>6.8148209431590097</v>
      </c>
      <c r="Q293" s="62">
        <v>36.129964609445999</v>
      </c>
      <c r="R293" s="62">
        <v>38.375415515504301</v>
      </c>
      <c r="S293" s="62">
        <v>66.525250598817806</v>
      </c>
      <c r="T293" s="62">
        <v>117.319244028619</v>
      </c>
      <c r="U293" s="62">
        <v>246.73370064254499</v>
      </c>
      <c r="V293" s="62">
        <v>383.69671979242401</v>
      </c>
      <c r="W293" s="62">
        <v>857.97452189203602</v>
      </c>
      <c r="X293" s="62">
        <v>1083.6350036978299</v>
      </c>
      <c r="Y293" s="62">
        <v>1415.29367291684</v>
      </c>
    </row>
    <row r="294" spans="1:25" x14ac:dyDescent="0.3">
      <c r="A294" s="8" t="s">
        <v>97</v>
      </c>
      <c r="B294" s="8" t="s">
        <v>90</v>
      </c>
      <c r="C294" s="11" t="s">
        <v>2744</v>
      </c>
      <c r="D294" s="70" t="s">
        <v>2747</v>
      </c>
      <c r="E294" s="12" t="s">
        <v>2851</v>
      </c>
      <c r="F294" s="61">
        <v>0</v>
      </c>
      <c r="G294" s="190">
        <v>0</v>
      </c>
      <c r="H294" s="62">
        <v>0</v>
      </c>
      <c r="I294" s="56">
        <v>0</v>
      </c>
      <c r="J294" s="62">
        <v>0</v>
      </c>
      <c r="K294" s="62">
        <v>0</v>
      </c>
      <c r="L294" s="62">
        <v>0</v>
      </c>
      <c r="M294" s="62">
        <v>0</v>
      </c>
      <c r="N294" s="62">
        <v>6.8291801083840999</v>
      </c>
      <c r="O294" s="62">
        <v>11.1772056695457</v>
      </c>
      <c r="P294" s="62">
        <v>28.2456096570229</v>
      </c>
      <c r="Q294" s="62">
        <v>74.720479066506101</v>
      </c>
      <c r="R294" s="62">
        <v>57.932188226390402</v>
      </c>
      <c r="S294" s="62">
        <v>185.26075487667799</v>
      </c>
      <c r="T294" s="62">
        <v>234.060614040101</v>
      </c>
      <c r="U294" s="62">
        <v>394.69789762032502</v>
      </c>
      <c r="V294" s="62">
        <v>772.74552388275004</v>
      </c>
      <c r="W294" s="62">
        <v>1517.94483482039</v>
      </c>
      <c r="X294" s="62">
        <v>2537.49508772741</v>
      </c>
      <c r="Y294" s="62">
        <v>5255.0959481966602</v>
      </c>
    </row>
    <row r="295" spans="1:25" x14ac:dyDescent="0.3">
      <c r="A295" s="8" t="s">
        <v>98</v>
      </c>
      <c r="B295" s="8" t="s">
        <v>90</v>
      </c>
      <c r="C295" s="11" t="s">
        <v>2744</v>
      </c>
      <c r="D295" s="44" t="s">
        <v>2747</v>
      </c>
      <c r="E295" s="12" t="s">
        <v>2851</v>
      </c>
      <c r="F295" s="61">
        <v>0</v>
      </c>
      <c r="G295" s="190">
        <v>0</v>
      </c>
      <c r="H295" s="62">
        <v>0</v>
      </c>
      <c r="I295" s="56">
        <v>0</v>
      </c>
      <c r="J295" s="62">
        <v>0</v>
      </c>
      <c r="K295" s="62">
        <v>3.50089985835664</v>
      </c>
      <c r="L295" s="62">
        <v>0</v>
      </c>
      <c r="M295" s="62">
        <v>0</v>
      </c>
      <c r="N295" s="62">
        <v>6.6021414926867603</v>
      </c>
      <c r="O295" s="62">
        <v>0</v>
      </c>
      <c r="P295" s="62">
        <v>37.6922987570739</v>
      </c>
      <c r="Q295" s="62">
        <v>42.211224962147902</v>
      </c>
      <c r="R295" s="62">
        <v>56.038900008577599</v>
      </c>
      <c r="S295" s="62">
        <v>109.352959425077</v>
      </c>
      <c r="T295" s="62">
        <v>148.196054905653</v>
      </c>
      <c r="U295" s="62">
        <v>406.09127344007197</v>
      </c>
      <c r="V295" s="62">
        <v>640.181605492362</v>
      </c>
      <c r="W295" s="62">
        <v>1444.7519814605801</v>
      </c>
      <c r="X295" s="62">
        <v>2646.1162362751902</v>
      </c>
      <c r="Y295" s="62">
        <v>4141.22964077289</v>
      </c>
    </row>
    <row r="296" spans="1:25" x14ac:dyDescent="0.3">
      <c r="A296" s="8" t="s">
        <v>99</v>
      </c>
      <c r="B296" s="8" t="s">
        <v>101</v>
      </c>
      <c r="C296" s="11" t="s">
        <v>2744</v>
      </c>
      <c r="D296" s="70" t="s">
        <v>2747</v>
      </c>
      <c r="E296" s="12" t="s">
        <v>2851</v>
      </c>
      <c r="F296" s="61">
        <v>0</v>
      </c>
      <c r="G296" s="190">
        <v>0</v>
      </c>
      <c r="H296" s="62">
        <v>0</v>
      </c>
      <c r="I296" s="56">
        <v>0</v>
      </c>
      <c r="J296" s="62">
        <v>0</v>
      </c>
      <c r="K296" s="62">
        <v>0</v>
      </c>
      <c r="L296" s="62">
        <v>3.1511287796237499</v>
      </c>
      <c r="M296" s="62">
        <v>3.1054579233603898</v>
      </c>
      <c r="N296" s="62">
        <v>13.154548025515799</v>
      </c>
      <c r="O296" s="62">
        <v>21.482426997124399</v>
      </c>
      <c r="P296" s="62">
        <v>65.116384912106</v>
      </c>
      <c r="Q296" s="62">
        <v>87.262448338821997</v>
      </c>
      <c r="R296" s="62">
        <v>126.42212100306899</v>
      </c>
      <c r="S296" s="62">
        <v>267.15769512737899</v>
      </c>
      <c r="T296" s="62">
        <v>361.18612194006801</v>
      </c>
      <c r="U296" s="62">
        <v>776.23250897105095</v>
      </c>
      <c r="V296" s="62">
        <v>1086.59821421896</v>
      </c>
      <c r="W296" s="62">
        <v>2157.8979698135499</v>
      </c>
      <c r="X296" s="62">
        <v>4497.5808934370198</v>
      </c>
      <c r="Y296" s="62">
        <v>8181.9541313110803</v>
      </c>
    </row>
    <row r="297" spans="1:25" x14ac:dyDescent="0.3">
      <c r="A297" s="10" t="s">
        <v>100</v>
      </c>
      <c r="B297" s="10" t="s">
        <v>101</v>
      </c>
      <c r="C297" s="11" t="s">
        <v>2744</v>
      </c>
      <c r="D297" s="70" t="s">
        <v>2747</v>
      </c>
      <c r="E297" s="12" t="s">
        <v>2851</v>
      </c>
      <c r="F297" s="60">
        <v>0</v>
      </c>
      <c r="G297" s="192">
        <v>0</v>
      </c>
      <c r="H297" s="59">
        <v>0</v>
      </c>
      <c r="I297" s="56">
        <v>0</v>
      </c>
      <c r="J297" s="59">
        <v>0</v>
      </c>
      <c r="K297" s="62">
        <v>3.8840587249317999</v>
      </c>
      <c r="L297" s="62">
        <v>0</v>
      </c>
      <c r="M297" s="62">
        <v>3.4315238563190902</v>
      </c>
      <c r="N297" s="62">
        <v>3.6375134467998498</v>
      </c>
      <c r="O297" s="62">
        <v>35.6057616748962</v>
      </c>
      <c r="P297" s="62">
        <v>19.023026109925699</v>
      </c>
      <c r="Q297" s="62">
        <v>66.673936765706699</v>
      </c>
      <c r="R297" s="62">
        <v>104.119070999435</v>
      </c>
      <c r="S297" s="62">
        <v>215.06030704945201</v>
      </c>
      <c r="T297" s="62">
        <v>283.41838294762499</v>
      </c>
      <c r="U297" s="62">
        <v>456.29516412381298</v>
      </c>
      <c r="V297" s="62">
        <v>883.97312055094903</v>
      </c>
      <c r="W297" s="62">
        <v>1386.52206014783</v>
      </c>
      <c r="X297" s="62">
        <v>2486.4313880217901</v>
      </c>
      <c r="Y297" s="62">
        <v>4225.2536647186398</v>
      </c>
    </row>
    <row r="298" spans="1:25" x14ac:dyDescent="0.3">
      <c r="A298" s="8" t="s">
        <v>88</v>
      </c>
      <c r="B298" s="8" t="s">
        <v>101</v>
      </c>
      <c r="C298" s="11" t="s">
        <v>2744</v>
      </c>
      <c r="D298" s="70" t="s">
        <v>2747</v>
      </c>
      <c r="E298" s="12" t="s">
        <v>2851</v>
      </c>
      <c r="F298" s="61">
        <v>0</v>
      </c>
      <c r="G298" s="185">
        <v>0</v>
      </c>
      <c r="H298" s="62">
        <v>0</v>
      </c>
      <c r="I298" s="56">
        <v>3.8899461827661002</v>
      </c>
      <c r="J298" s="62">
        <v>0</v>
      </c>
      <c r="K298" s="62">
        <v>0</v>
      </c>
      <c r="L298" s="62">
        <v>0</v>
      </c>
      <c r="M298" s="62">
        <v>6.1864817713157603</v>
      </c>
      <c r="N298" s="62">
        <v>6.5645060483456801</v>
      </c>
      <c r="O298" s="62">
        <v>17.830286510882299</v>
      </c>
      <c r="P298" s="62">
        <v>10.338084779608099</v>
      </c>
      <c r="Q298" s="62">
        <v>30.131850120835999</v>
      </c>
      <c r="R298" s="62">
        <v>49.939194343901697</v>
      </c>
      <c r="S298" s="62">
        <v>72.297589964630106</v>
      </c>
      <c r="T298" s="62">
        <v>89.088525233564198</v>
      </c>
      <c r="U298" s="62">
        <v>138.56870459140799</v>
      </c>
      <c r="V298" s="62">
        <v>145.33838900873201</v>
      </c>
      <c r="W298" s="62">
        <v>222.53505834814101</v>
      </c>
      <c r="X298" s="62">
        <v>454.05024811798501</v>
      </c>
      <c r="Y298" s="62">
        <v>971.02478356562699</v>
      </c>
    </row>
    <row r="299" spans="1:25" x14ac:dyDescent="0.3">
      <c r="A299" s="8" t="s">
        <v>89</v>
      </c>
      <c r="B299" s="8" t="s">
        <v>101</v>
      </c>
      <c r="C299" s="11" t="s">
        <v>2744</v>
      </c>
      <c r="D299" s="70" t="s">
        <v>2747</v>
      </c>
      <c r="E299" s="12" t="s">
        <v>2851</v>
      </c>
      <c r="F299" s="61">
        <v>0</v>
      </c>
      <c r="G299" s="185">
        <v>0</v>
      </c>
      <c r="H299" s="62">
        <v>0</v>
      </c>
      <c r="I299" s="56">
        <v>0</v>
      </c>
      <c r="J299" s="62">
        <v>0</v>
      </c>
      <c r="K299" s="62">
        <v>0</v>
      </c>
      <c r="L299" s="62">
        <v>0</v>
      </c>
      <c r="M299" s="62">
        <v>3.18996781138706</v>
      </c>
      <c r="N299" s="62">
        <v>0</v>
      </c>
      <c r="O299" s="62">
        <v>3.6774329952593101</v>
      </c>
      <c r="P299" s="62">
        <v>17.854412835430601</v>
      </c>
      <c r="Q299" s="62">
        <v>3.1158016830502402</v>
      </c>
      <c r="R299" s="62">
        <v>12.136936658413999</v>
      </c>
      <c r="S299" s="62">
        <v>30.505779294795101</v>
      </c>
      <c r="T299" s="62">
        <v>23.982802444965898</v>
      </c>
      <c r="U299" s="62">
        <v>25.2373643019267</v>
      </c>
      <c r="V299" s="62">
        <v>17.977536641215401</v>
      </c>
      <c r="W299" s="62">
        <v>42.599089511090199</v>
      </c>
      <c r="X299" s="62">
        <v>99.388019396252901</v>
      </c>
      <c r="Y299" s="62">
        <v>189.28584570955201</v>
      </c>
    </row>
    <row r="300" spans="1:25" x14ac:dyDescent="0.3">
      <c r="A300" s="8" t="s">
        <v>91</v>
      </c>
      <c r="B300" s="8" t="s">
        <v>101</v>
      </c>
      <c r="C300" s="11" t="s">
        <v>2744</v>
      </c>
      <c r="D300" s="70" t="s">
        <v>2747</v>
      </c>
      <c r="E300" s="12" t="s">
        <v>2851</v>
      </c>
      <c r="F300" s="61">
        <v>0</v>
      </c>
      <c r="G300" s="190">
        <v>0</v>
      </c>
      <c r="H300" s="62">
        <v>0</v>
      </c>
      <c r="I300" s="56">
        <v>0</v>
      </c>
      <c r="J300" s="62">
        <v>0</v>
      </c>
      <c r="K300" s="62">
        <v>0</v>
      </c>
      <c r="L300" s="62">
        <v>3.16921517557771</v>
      </c>
      <c r="M300" s="62">
        <v>0</v>
      </c>
      <c r="N300" s="62">
        <v>0</v>
      </c>
      <c r="O300" s="62">
        <v>0</v>
      </c>
      <c r="P300" s="62">
        <v>3.46573662086359</v>
      </c>
      <c r="Q300" s="62">
        <v>3.01747221961568</v>
      </c>
      <c r="R300" s="62">
        <v>5.8701425160007599</v>
      </c>
      <c r="S300" s="62">
        <v>9.8218497568838803</v>
      </c>
      <c r="T300" s="62">
        <v>3.86281449958866</v>
      </c>
      <c r="U300" s="62">
        <v>0</v>
      </c>
      <c r="V300" s="62">
        <v>11.568943065746801</v>
      </c>
      <c r="W300" s="62">
        <v>24.744094031903401</v>
      </c>
      <c r="X300" s="62">
        <v>0</v>
      </c>
      <c r="Y300" s="62">
        <v>104.36451357818299</v>
      </c>
    </row>
    <row r="301" spans="1:25" x14ac:dyDescent="0.3">
      <c r="A301" s="8" t="s">
        <v>92</v>
      </c>
      <c r="B301" s="8" t="s">
        <v>101</v>
      </c>
      <c r="C301" s="11" t="s">
        <v>2744</v>
      </c>
      <c r="D301" s="44" t="s">
        <v>2747</v>
      </c>
      <c r="E301" s="12" t="s">
        <v>2851</v>
      </c>
      <c r="F301" s="61">
        <v>0</v>
      </c>
      <c r="G301" s="190">
        <v>0</v>
      </c>
      <c r="H301" s="62">
        <v>0</v>
      </c>
      <c r="I301" s="56">
        <v>0</v>
      </c>
      <c r="J301" s="62">
        <v>0</v>
      </c>
      <c r="K301" s="62">
        <v>0</v>
      </c>
      <c r="L301" s="62">
        <v>0</v>
      </c>
      <c r="M301" s="62">
        <v>0</v>
      </c>
      <c r="N301" s="62">
        <v>3.3815368266937602</v>
      </c>
      <c r="O301" s="62">
        <v>7.32458210022227</v>
      </c>
      <c r="P301" s="62">
        <v>3.5913625930249902</v>
      </c>
      <c r="Q301" s="62">
        <v>3.1202379995055201</v>
      </c>
      <c r="R301" s="62">
        <v>3.0316236864462098</v>
      </c>
      <c r="S301" s="62">
        <v>13.5074540222196</v>
      </c>
      <c r="T301" s="62">
        <v>23.917261445289299</v>
      </c>
      <c r="U301" s="62">
        <v>33.565961381507996</v>
      </c>
      <c r="V301" s="62">
        <v>35.775761367816997</v>
      </c>
      <c r="W301" s="62">
        <v>102.31217057890601</v>
      </c>
      <c r="X301" s="62">
        <v>99.112375254655802</v>
      </c>
      <c r="Y301" s="62">
        <v>107.535441645476</v>
      </c>
    </row>
    <row r="302" spans="1:25" x14ac:dyDescent="0.3">
      <c r="A302" s="8" t="s">
        <v>93</v>
      </c>
      <c r="B302" s="8" t="s">
        <v>101</v>
      </c>
      <c r="C302" s="11" t="s">
        <v>2744</v>
      </c>
      <c r="D302" s="70" t="s">
        <v>2747</v>
      </c>
      <c r="E302" s="12" t="s">
        <v>2851</v>
      </c>
      <c r="F302" s="61">
        <v>0</v>
      </c>
      <c r="G302" s="190">
        <v>0</v>
      </c>
      <c r="H302" s="62">
        <v>0</v>
      </c>
      <c r="I302" s="56">
        <v>0</v>
      </c>
      <c r="J302" s="62">
        <v>0</v>
      </c>
      <c r="K302" s="62">
        <v>3.55052650586325</v>
      </c>
      <c r="L302" s="62">
        <v>0</v>
      </c>
      <c r="M302" s="62">
        <v>6.1395489286420899</v>
      </c>
      <c r="N302" s="62">
        <v>6.5414306122055201</v>
      </c>
      <c r="O302" s="62">
        <v>10.609641072093</v>
      </c>
      <c r="P302" s="62">
        <v>27.893547208805099</v>
      </c>
      <c r="Q302" s="62">
        <v>15.116432776644499</v>
      </c>
      <c r="R302" s="62">
        <v>29.333286299673802</v>
      </c>
      <c r="S302" s="62">
        <v>68.498293408315902</v>
      </c>
      <c r="T302" s="62">
        <v>46.213161661068497</v>
      </c>
      <c r="U302" s="62">
        <v>89.431965145209801</v>
      </c>
      <c r="V302" s="62">
        <v>103.316257561379</v>
      </c>
      <c r="W302" s="62">
        <v>222.64225858972901</v>
      </c>
      <c r="X302" s="62">
        <v>342.02233179369199</v>
      </c>
      <c r="Y302" s="62">
        <v>493.17743852159498</v>
      </c>
    </row>
    <row r="303" spans="1:25" x14ac:dyDescent="0.3">
      <c r="A303" s="8" t="s">
        <v>94</v>
      </c>
      <c r="B303" s="8" t="s">
        <v>101</v>
      </c>
      <c r="C303" s="11" t="s">
        <v>2744</v>
      </c>
      <c r="D303" s="70" t="s">
        <v>2747</v>
      </c>
      <c r="E303" s="12" t="s">
        <v>2851</v>
      </c>
      <c r="F303" s="61">
        <v>0</v>
      </c>
      <c r="G303" s="190">
        <v>0</v>
      </c>
      <c r="H303" s="62">
        <v>0</v>
      </c>
      <c r="I303" s="56">
        <v>0</v>
      </c>
      <c r="J303" s="62">
        <v>4.1464226018883199</v>
      </c>
      <c r="K303" s="62">
        <v>0</v>
      </c>
      <c r="L303" s="62">
        <v>3.1834908390307199</v>
      </c>
      <c r="M303" s="62">
        <v>3.0663760711146799</v>
      </c>
      <c r="N303" s="62">
        <v>13.081851977600801</v>
      </c>
      <c r="O303" s="62">
        <v>7.0575654904928902</v>
      </c>
      <c r="P303" s="62">
        <v>10.4967341057546</v>
      </c>
      <c r="Q303" s="62">
        <v>12.1136885477788</v>
      </c>
      <c r="R303" s="62">
        <v>38.136290114451398</v>
      </c>
      <c r="S303" s="62">
        <v>55.3489000298582</v>
      </c>
      <c r="T303" s="62">
        <v>49.965432347798497</v>
      </c>
      <c r="U303" s="62">
        <v>93.818568254011197</v>
      </c>
      <c r="V303" s="62">
        <v>119.59384579595699</v>
      </c>
      <c r="W303" s="62">
        <v>189.37154911461499</v>
      </c>
      <c r="X303" s="62">
        <v>396.07673681185599</v>
      </c>
      <c r="Y303" s="62">
        <v>621.90135495780305</v>
      </c>
    </row>
    <row r="304" spans="1:25" x14ac:dyDescent="0.3">
      <c r="A304" s="8" t="s">
        <v>95</v>
      </c>
      <c r="B304" s="8" t="s">
        <v>101</v>
      </c>
      <c r="C304" s="11" t="s">
        <v>2744</v>
      </c>
      <c r="D304" s="70" t="s">
        <v>2747</v>
      </c>
      <c r="E304" s="12" t="s">
        <v>2851</v>
      </c>
      <c r="F304" s="61">
        <v>0</v>
      </c>
      <c r="G304" s="190">
        <v>0</v>
      </c>
      <c r="H304" s="62">
        <v>0</v>
      </c>
      <c r="I304" s="56">
        <v>0</v>
      </c>
      <c r="J304" s="62">
        <v>0</v>
      </c>
      <c r="K304" s="62">
        <v>0</v>
      </c>
      <c r="L304" s="62">
        <v>6.5890660891415198</v>
      </c>
      <c r="M304" s="62">
        <v>3.1651976087095401</v>
      </c>
      <c r="N304" s="62">
        <v>13.516904616566199</v>
      </c>
      <c r="O304" s="62">
        <v>18.1933901450533</v>
      </c>
      <c r="P304" s="62">
        <v>36.278442482715398</v>
      </c>
      <c r="Q304" s="62">
        <v>47.017834760260399</v>
      </c>
      <c r="R304" s="62">
        <v>72.757879716602304</v>
      </c>
      <c r="S304" s="62">
        <v>110.825905677869</v>
      </c>
      <c r="T304" s="62">
        <v>166.489627593102</v>
      </c>
      <c r="U304" s="62">
        <v>249.517542490057</v>
      </c>
      <c r="V304" s="62">
        <v>385.480512417689</v>
      </c>
      <c r="W304" s="62">
        <v>722.12346593501104</v>
      </c>
      <c r="X304" s="62">
        <v>1239.92711253277</v>
      </c>
      <c r="Y304" s="62">
        <v>1791.0644373459299</v>
      </c>
    </row>
    <row r="305" spans="1:25" x14ac:dyDescent="0.3">
      <c r="A305" s="95" t="s">
        <v>96</v>
      </c>
      <c r="B305" s="95" t="s">
        <v>101</v>
      </c>
      <c r="C305" s="96" t="s">
        <v>2744</v>
      </c>
      <c r="D305" s="44" t="s">
        <v>2747</v>
      </c>
      <c r="E305" s="12" t="s">
        <v>2851</v>
      </c>
      <c r="F305" s="186">
        <v>0</v>
      </c>
      <c r="G305" s="187">
        <v>0</v>
      </c>
      <c r="H305" s="188">
        <v>0</v>
      </c>
      <c r="I305" s="189">
        <v>0</v>
      </c>
      <c r="J305" s="188">
        <v>4.14017252770953</v>
      </c>
      <c r="K305" s="188">
        <v>0</v>
      </c>
      <c r="L305" s="188">
        <v>3.1931986502918699</v>
      </c>
      <c r="M305" s="188">
        <v>6.1194216655732099</v>
      </c>
      <c r="N305" s="188">
        <v>9.8098998711896002</v>
      </c>
      <c r="O305" s="188">
        <v>10.540811293654301</v>
      </c>
      <c r="P305" s="188">
        <v>14.0928197345792</v>
      </c>
      <c r="Q305" s="188">
        <v>36.462945014971197</v>
      </c>
      <c r="R305" s="188">
        <v>41.076247699618399</v>
      </c>
      <c r="S305" s="188">
        <v>100.56598513789901</v>
      </c>
      <c r="T305" s="188">
        <v>191.431164879265</v>
      </c>
      <c r="U305" s="188">
        <v>283.37317461477397</v>
      </c>
      <c r="V305" s="188">
        <v>415.04475596088002</v>
      </c>
      <c r="W305" s="188">
        <v>623.893837523142</v>
      </c>
      <c r="X305" s="188">
        <v>1197.9123077183599</v>
      </c>
      <c r="Y305" s="188">
        <v>1833.6542430593099</v>
      </c>
    </row>
    <row r="306" spans="1:25" x14ac:dyDescent="0.3">
      <c r="A306" s="8" t="s">
        <v>97</v>
      </c>
      <c r="B306" s="8" t="s">
        <v>101</v>
      </c>
      <c r="C306" s="11" t="s">
        <v>2744</v>
      </c>
      <c r="D306" s="67" t="s">
        <v>2747</v>
      </c>
      <c r="E306" s="12" t="s">
        <v>2851</v>
      </c>
      <c r="F306" s="61">
        <v>0</v>
      </c>
      <c r="G306" s="190">
        <v>0</v>
      </c>
      <c r="H306" s="62">
        <v>0</v>
      </c>
      <c r="I306" s="56">
        <v>0</v>
      </c>
      <c r="J306" s="62">
        <v>0</v>
      </c>
      <c r="K306" s="62">
        <v>0</v>
      </c>
      <c r="L306" s="62">
        <v>3.3045945599445599</v>
      </c>
      <c r="M306" s="62">
        <v>3.15832491360301</v>
      </c>
      <c r="N306" s="62">
        <v>13.5148532574022</v>
      </c>
      <c r="O306" s="62">
        <v>18.115296885750301</v>
      </c>
      <c r="P306" s="62">
        <v>29.2249545882101</v>
      </c>
      <c r="Q306" s="62">
        <v>56.6109384202664</v>
      </c>
      <c r="R306" s="62">
        <v>54.576909704686003</v>
      </c>
      <c r="S306" s="62">
        <v>80.310203246301498</v>
      </c>
      <c r="T306" s="62">
        <v>134.25681893574099</v>
      </c>
      <c r="U306" s="62">
        <v>229.93304543017899</v>
      </c>
      <c r="V306" s="62">
        <v>276.135826544314</v>
      </c>
      <c r="W306" s="62">
        <v>389.63902940281002</v>
      </c>
      <c r="X306" s="62">
        <v>617.91611182924999</v>
      </c>
      <c r="Y306" s="62">
        <v>905.87139012105899</v>
      </c>
    </row>
    <row r="307" spans="1:25" x14ac:dyDescent="0.3">
      <c r="A307" s="95" t="s">
        <v>98</v>
      </c>
      <c r="B307" s="8" t="s">
        <v>101</v>
      </c>
      <c r="C307" s="96" t="s">
        <v>2744</v>
      </c>
      <c r="D307" s="67" t="s">
        <v>2747</v>
      </c>
      <c r="E307" s="12" t="s">
        <v>2851</v>
      </c>
      <c r="F307" s="186">
        <v>0</v>
      </c>
      <c r="G307" s="187">
        <v>0</v>
      </c>
      <c r="H307" s="188">
        <v>0</v>
      </c>
      <c r="I307" s="189">
        <v>0</v>
      </c>
      <c r="J307" s="188">
        <v>0</v>
      </c>
      <c r="K307" s="188">
        <v>0</v>
      </c>
      <c r="L307" s="188">
        <v>6.4059316982064702</v>
      </c>
      <c r="M307" s="188">
        <v>0</v>
      </c>
      <c r="N307" s="188">
        <v>9.8084112111264901</v>
      </c>
      <c r="O307" s="188">
        <v>6.9971096173101301</v>
      </c>
      <c r="P307" s="188">
        <v>17.739191032288701</v>
      </c>
      <c r="Q307" s="188">
        <v>39.634448367537097</v>
      </c>
      <c r="R307" s="188">
        <v>46.951595999682098</v>
      </c>
      <c r="S307" s="188">
        <v>74.345084568102394</v>
      </c>
      <c r="T307" s="188">
        <v>87.718928100191206</v>
      </c>
      <c r="U307" s="188">
        <v>86.835593455563895</v>
      </c>
      <c r="V307" s="188">
        <v>171.27665161441999</v>
      </c>
      <c r="W307" s="188">
        <v>368.31859426161901</v>
      </c>
      <c r="X307" s="188">
        <v>339.19397793181002</v>
      </c>
      <c r="Y307" s="188">
        <v>849.42826744754996</v>
      </c>
    </row>
    <row r="308" spans="1:25" x14ac:dyDescent="0.3">
      <c r="A308" s="10" t="s">
        <v>99</v>
      </c>
      <c r="B308" s="10" t="s">
        <v>102</v>
      </c>
      <c r="C308" s="11" t="s">
        <v>2744</v>
      </c>
      <c r="D308" s="67" t="s">
        <v>2747</v>
      </c>
      <c r="E308" s="12" t="s">
        <v>2851</v>
      </c>
      <c r="F308" s="57">
        <v>0</v>
      </c>
      <c r="G308" s="184">
        <v>0</v>
      </c>
      <c r="H308" s="58">
        <v>0</v>
      </c>
      <c r="I308" s="56">
        <v>0</v>
      </c>
      <c r="J308" s="58">
        <v>0</v>
      </c>
      <c r="K308" s="62">
        <v>0</v>
      </c>
      <c r="L308" s="62">
        <v>0</v>
      </c>
      <c r="M308" s="62">
        <v>0</v>
      </c>
      <c r="N308" s="62">
        <v>3.2692182840324899</v>
      </c>
      <c r="O308" s="62">
        <v>17.4547813695578</v>
      </c>
      <c r="P308" s="62">
        <v>10.681467697241301</v>
      </c>
      <c r="Q308" s="62">
        <v>36.648317203983801</v>
      </c>
      <c r="R308" s="62">
        <v>32.281777874515797</v>
      </c>
      <c r="S308" s="62">
        <v>32.264969183206603</v>
      </c>
      <c r="T308" s="62">
        <v>76.128211233377698</v>
      </c>
      <c r="U308" s="62">
        <v>112.036314233363</v>
      </c>
      <c r="V308" s="62">
        <v>208.37250483361299</v>
      </c>
      <c r="W308" s="62">
        <v>506.69981910369597</v>
      </c>
      <c r="X308" s="62">
        <v>1029.42487124081</v>
      </c>
      <c r="Y308" s="62">
        <v>2261.3212484700598</v>
      </c>
    </row>
    <row r="309" spans="1:25" x14ac:dyDescent="0.3">
      <c r="A309" s="8" t="s">
        <v>100</v>
      </c>
      <c r="B309" s="8" t="s">
        <v>102</v>
      </c>
      <c r="C309" s="11" t="s">
        <v>2744</v>
      </c>
      <c r="D309" s="67" t="s">
        <v>2747</v>
      </c>
      <c r="E309" s="12" t="s">
        <v>2851</v>
      </c>
      <c r="F309" s="61">
        <v>0</v>
      </c>
      <c r="G309" s="190">
        <v>0</v>
      </c>
      <c r="H309" s="62">
        <v>0</v>
      </c>
      <c r="I309" s="56">
        <v>0</v>
      </c>
      <c r="J309" s="62">
        <v>0</v>
      </c>
      <c r="K309" s="62">
        <v>0</v>
      </c>
      <c r="L309" s="62">
        <v>0</v>
      </c>
      <c r="M309" s="62">
        <v>0</v>
      </c>
      <c r="N309" s="62">
        <v>0</v>
      </c>
      <c r="O309" s="62">
        <v>7.7143008157280297</v>
      </c>
      <c r="P309" s="62">
        <v>3.9551638035549801</v>
      </c>
      <c r="Q309" s="62">
        <v>3.38667075352646</v>
      </c>
      <c r="R309" s="62">
        <v>19.496283868538999</v>
      </c>
      <c r="S309" s="62">
        <v>35.661058456083502</v>
      </c>
      <c r="T309" s="62">
        <v>46.272019984346997</v>
      </c>
      <c r="U309" s="62">
        <v>69.137473447283398</v>
      </c>
      <c r="V309" s="62">
        <v>132.62865214563701</v>
      </c>
      <c r="W309" s="62">
        <v>271.065883343743</v>
      </c>
      <c r="X309" s="62">
        <v>613.88854677981499</v>
      </c>
      <c r="Y309" s="62">
        <v>1562.28831991366</v>
      </c>
    </row>
    <row r="310" spans="1:25" x14ac:dyDescent="0.3">
      <c r="A310" s="8" t="s">
        <v>88</v>
      </c>
      <c r="B310" s="8" t="s">
        <v>102</v>
      </c>
      <c r="C310" s="11" t="s">
        <v>2744</v>
      </c>
      <c r="D310" s="67" t="s">
        <v>2747</v>
      </c>
      <c r="E310" s="12" t="s">
        <v>2851</v>
      </c>
      <c r="F310" s="61">
        <v>0</v>
      </c>
      <c r="G310" s="185">
        <v>0</v>
      </c>
      <c r="H310" s="62">
        <v>0</v>
      </c>
      <c r="I310" s="56">
        <v>0</v>
      </c>
      <c r="J310" s="62">
        <v>0</v>
      </c>
      <c r="K310" s="62">
        <v>0</v>
      </c>
      <c r="L310" s="62">
        <v>0</v>
      </c>
      <c r="M310" s="62">
        <v>0</v>
      </c>
      <c r="N310" s="62">
        <v>3.2687385507678499</v>
      </c>
      <c r="O310" s="62">
        <v>6.9531707200903199</v>
      </c>
      <c r="P310" s="62">
        <v>14.3392718331129</v>
      </c>
      <c r="Q310" s="62">
        <v>12.256064130513099</v>
      </c>
      <c r="R310" s="62">
        <v>20.5460454968565</v>
      </c>
      <c r="S310" s="62">
        <v>28.937977493070299</v>
      </c>
      <c r="T310" s="62">
        <v>68.261410496593896</v>
      </c>
      <c r="U310" s="62">
        <v>104.43261195258199</v>
      </c>
      <c r="V310" s="62">
        <v>308.14658294541499</v>
      </c>
      <c r="W310" s="62">
        <v>562.30223630279102</v>
      </c>
      <c r="X310" s="62">
        <v>1228.68922893177</v>
      </c>
      <c r="Y310" s="62">
        <v>2817.6061300311699</v>
      </c>
    </row>
    <row r="311" spans="1:25" x14ac:dyDescent="0.3">
      <c r="A311" s="8" t="s">
        <v>89</v>
      </c>
      <c r="B311" s="8" t="s">
        <v>102</v>
      </c>
      <c r="C311" s="11" t="s">
        <v>2744</v>
      </c>
      <c r="D311" s="67" t="s">
        <v>2747</v>
      </c>
      <c r="E311" s="12" t="s">
        <v>2851</v>
      </c>
      <c r="F311" s="61">
        <v>0</v>
      </c>
      <c r="G311" s="190">
        <v>0</v>
      </c>
      <c r="H311" s="62">
        <v>0</v>
      </c>
      <c r="I311" s="56">
        <v>0</v>
      </c>
      <c r="J311" s="62">
        <v>0</v>
      </c>
      <c r="K311" s="62">
        <v>0</v>
      </c>
      <c r="L311" s="62">
        <v>0</v>
      </c>
      <c r="M311" s="62">
        <v>0</v>
      </c>
      <c r="N311" s="62">
        <v>0</v>
      </c>
      <c r="O311" s="62">
        <v>3.5849675107358001</v>
      </c>
      <c r="P311" s="62">
        <v>7.43445399475325</v>
      </c>
      <c r="Q311" s="62">
        <v>9.5142738424470998</v>
      </c>
      <c r="R311" s="62">
        <v>24.265760834785201</v>
      </c>
      <c r="S311" s="62">
        <v>23.216705223214099</v>
      </c>
      <c r="T311" s="62">
        <v>46.936059153702999</v>
      </c>
      <c r="U311" s="62">
        <v>90.957488016497905</v>
      </c>
      <c r="V311" s="62">
        <v>194.126510221817</v>
      </c>
      <c r="W311" s="62">
        <v>454.07396972044899</v>
      </c>
      <c r="X311" s="62">
        <v>766.13193457160298</v>
      </c>
      <c r="Y311" s="62">
        <v>2166.8847049214</v>
      </c>
    </row>
    <row r="312" spans="1:25" x14ac:dyDescent="0.3">
      <c r="A312" s="8" t="s">
        <v>91</v>
      </c>
      <c r="B312" s="8" t="s">
        <v>102</v>
      </c>
      <c r="C312" s="11" t="s">
        <v>2744</v>
      </c>
      <c r="D312" s="67" t="s">
        <v>2747</v>
      </c>
      <c r="E312" s="12" t="s">
        <v>2851</v>
      </c>
      <c r="F312" s="61">
        <v>0</v>
      </c>
      <c r="G312" s="190">
        <v>0</v>
      </c>
      <c r="H312" s="62">
        <v>0</v>
      </c>
      <c r="I312" s="56">
        <v>0</v>
      </c>
      <c r="J312" s="62">
        <v>0</v>
      </c>
      <c r="K312" s="62">
        <v>0</v>
      </c>
      <c r="L312" s="62">
        <v>0</v>
      </c>
      <c r="M312" s="62">
        <v>0</v>
      </c>
      <c r="N312" s="62">
        <v>0</v>
      </c>
      <c r="O312" s="62">
        <v>3.4618511724832599</v>
      </c>
      <c r="P312" s="62">
        <v>0</v>
      </c>
      <c r="Q312" s="62">
        <v>6.1488264137484299</v>
      </c>
      <c r="R312" s="62">
        <v>5.8712135330350401</v>
      </c>
      <c r="S312" s="62">
        <v>19.2232032352583</v>
      </c>
      <c r="T312" s="62">
        <v>30.222574944329601</v>
      </c>
      <c r="U312" s="62">
        <v>50.477439632958998</v>
      </c>
      <c r="V312" s="62">
        <v>69.268089768540705</v>
      </c>
      <c r="W312" s="62">
        <v>130.006206796139</v>
      </c>
      <c r="X312" s="62">
        <v>390.27978399358398</v>
      </c>
      <c r="Y312" s="62">
        <v>689.31361863391396</v>
      </c>
    </row>
    <row r="313" spans="1:25" x14ac:dyDescent="0.3">
      <c r="A313" s="8" t="s">
        <v>92</v>
      </c>
      <c r="B313" s="8" t="s">
        <v>102</v>
      </c>
      <c r="C313" s="11" t="s">
        <v>2744</v>
      </c>
      <c r="D313" s="67" t="s">
        <v>2747</v>
      </c>
      <c r="E313" s="12" t="s">
        <v>2851</v>
      </c>
      <c r="F313" s="61">
        <v>0</v>
      </c>
      <c r="G313" s="185">
        <v>0</v>
      </c>
      <c r="H313" s="62">
        <v>0</v>
      </c>
      <c r="I313" s="56">
        <v>0</v>
      </c>
      <c r="J313" s="62">
        <v>0</v>
      </c>
      <c r="K313" s="62">
        <v>0</v>
      </c>
      <c r="L313" s="62">
        <v>0</v>
      </c>
      <c r="M313" s="62">
        <v>3.13466985208888</v>
      </c>
      <c r="N313" s="62">
        <v>0</v>
      </c>
      <c r="O313" s="62">
        <v>10.70941676665</v>
      </c>
      <c r="P313" s="62">
        <v>0</v>
      </c>
      <c r="Q313" s="62">
        <v>0</v>
      </c>
      <c r="R313" s="62">
        <v>15.168464168097</v>
      </c>
      <c r="S313" s="62">
        <v>16.5243396670454</v>
      </c>
      <c r="T313" s="62">
        <v>31.1714644633606</v>
      </c>
      <c r="U313" s="62">
        <v>65.424547241016498</v>
      </c>
      <c r="V313" s="62">
        <v>125.746678291004</v>
      </c>
      <c r="W313" s="62">
        <v>201.219152445975</v>
      </c>
      <c r="X313" s="62">
        <v>374.87314294718601</v>
      </c>
      <c r="Y313" s="62">
        <v>632.12216125520604</v>
      </c>
    </row>
    <row r="314" spans="1:25" x14ac:dyDescent="0.3">
      <c r="A314" s="10" t="s">
        <v>93</v>
      </c>
      <c r="B314" s="10" t="s">
        <v>102</v>
      </c>
      <c r="C314" s="11" t="s">
        <v>2744</v>
      </c>
      <c r="D314" s="67" t="s">
        <v>2747</v>
      </c>
      <c r="E314" s="12" t="s">
        <v>2851</v>
      </c>
      <c r="F314" s="57">
        <v>0</v>
      </c>
      <c r="G314" s="184">
        <v>0</v>
      </c>
      <c r="H314" s="59">
        <v>0</v>
      </c>
      <c r="I314" s="56">
        <v>0</v>
      </c>
      <c r="J314" s="59">
        <v>0</v>
      </c>
      <c r="K314" s="62">
        <v>0</v>
      </c>
      <c r="L314" s="62">
        <v>0</v>
      </c>
      <c r="M314" s="62">
        <v>0</v>
      </c>
      <c r="N314" s="62">
        <v>0</v>
      </c>
      <c r="O314" s="62">
        <v>0</v>
      </c>
      <c r="P314" s="62">
        <v>7.2660542169879001</v>
      </c>
      <c r="Q314" s="62">
        <v>6.1717981449025698</v>
      </c>
      <c r="R314" s="62">
        <v>14.6832443568586</v>
      </c>
      <c r="S314" s="62">
        <v>15.962552273401799</v>
      </c>
      <c r="T314" s="62">
        <v>56.450067173482502</v>
      </c>
      <c r="U314" s="62">
        <v>84.615014670044403</v>
      </c>
      <c r="V314" s="62">
        <v>121.023186169562</v>
      </c>
      <c r="W314" s="62">
        <v>364.51739007196397</v>
      </c>
      <c r="X314" s="62">
        <v>509.64426688227599</v>
      </c>
      <c r="Y314" s="62">
        <v>1119.7791087041601</v>
      </c>
    </row>
    <row r="315" spans="1:25" x14ac:dyDescent="0.3">
      <c r="A315" s="8" t="s">
        <v>94</v>
      </c>
      <c r="B315" s="8" t="s">
        <v>102</v>
      </c>
      <c r="C315" s="11" t="s">
        <v>2744</v>
      </c>
      <c r="D315" s="67" t="s">
        <v>2747</v>
      </c>
      <c r="E315" s="12" t="s">
        <v>2851</v>
      </c>
      <c r="F315" s="61">
        <v>0</v>
      </c>
      <c r="G315" s="190">
        <v>0</v>
      </c>
      <c r="H315" s="62">
        <v>0</v>
      </c>
      <c r="I315" s="56">
        <v>0</v>
      </c>
      <c r="J315" s="62">
        <v>0</v>
      </c>
      <c r="K315" s="62">
        <v>0</v>
      </c>
      <c r="L315" s="62">
        <v>0</v>
      </c>
      <c r="M315" s="62">
        <v>0</v>
      </c>
      <c r="N315" s="62">
        <v>0</v>
      </c>
      <c r="O315" s="62">
        <v>0</v>
      </c>
      <c r="P315" s="62">
        <v>0</v>
      </c>
      <c r="Q315" s="62">
        <v>9.2796920663204894</v>
      </c>
      <c r="R315" s="62">
        <v>5.8760299157956304</v>
      </c>
      <c r="S315" s="62">
        <v>3.1868059980779599</v>
      </c>
      <c r="T315" s="62">
        <v>11.2675654251211</v>
      </c>
      <c r="U315" s="62">
        <v>55.063649434486699</v>
      </c>
      <c r="V315" s="62">
        <v>94.350169093361501</v>
      </c>
      <c r="W315" s="62">
        <v>137.461993867064</v>
      </c>
      <c r="X315" s="62">
        <v>240.92912591103001</v>
      </c>
      <c r="Y315" s="62">
        <v>635.33655739131598</v>
      </c>
    </row>
    <row r="316" spans="1:25" x14ac:dyDescent="0.3">
      <c r="A316" s="95" t="s">
        <v>95</v>
      </c>
      <c r="B316" s="95" t="s">
        <v>102</v>
      </c>
      <c r="C316" s="96" t="s">
        <v>2744</v>
      </c>
      <c r="D316" s="128" t="s">
        <v>2747</v>
      </c>
      <c r="E316" s="12" t="s">
        <v>2851</v>
      </c>
      <c r="F316" s="61">
        <v>0</v>
      </c>
      <c r="G316" s="190">
        <v>0</v>
      </c>
      <c r="H316" s="62">
        <v>0</v>
      </c>
      <c r="I316" s="56">
        <v>0</v>
      </c>
      <c r="J316" s="62">
        <v>0</v>
      </c>
      <c r="K316" s="62">
        <v>0</v>
      </c>
      <c r="L316" s="62">
        <v>0</v>
      </c>
      <c r="M316" s="62">
        <v>0</v>
      </c>
      <c r="N316" s="62">
        <v>0</v>
      </c>
      <c r="O316" s="62">
        <v>0</v>
      </c>
      <c r="P316" s="62">
        <v>0</v>
      </c>
      <c r="Q316" s="62">
        <v>6.4074086987485499</v>
      </c>
      <c r="R316" s="62">
        <v>0</v>
      </c>
      <c r="S316" s="62">
        <v>16.43674215191</v>
      </c>
      <c r="T316" s="62">
        <v>11.6207905883119</v>
      </c>
      <c r="U316" s="62">
        <v>17.5271201596703</v>
      </c>
      <c r="V316" s="62">
        <v>59.359839527465098</v>
      </c>
      <c r="W316" s="62">
        <v>116.77674885805099</v>
      </c>
      <c r="X316" s="62">
        <v>234.676183754356</v>
      </c>
      <c r="Y316" s="62">
        <v>576.94153488514598</v>
      </c>
    </row>
    <row r="317" spans="1:25" x14ac:dyDescent="0.3">
      <c r="A317" s="8" t="s">
        <v>96</v>
      </c>
      <c r="B317" s="8" t="s">
        <v>102</v>
      </c>
      <c r="C317" s="11" t="s">
        <v>2744</v>
      </c>
      <c r="D317" s="67" t="s">
        <v>2747</v>
      </c>
      <c r="E317" s="12" t="s">
        <v>2851</v>
      </c>
      <c r="F317" s="61">
        <v>0</v>
      </c>
      <c r="G317" s="185">
        <v>0</v>
      </c>
      <c r="H317" s="62">
        <v>0</v>
      </c>
      <c r="I317" s="56">
        <v>0</v>
      </c>
      <c r="J317" s="62">
        <v>0</v>
      </c>
      <c r="K317" s="62">
        <v>0</v>
      </c>
      <c r="L317" s="62">
        <v>0</v>
      </c>
      <c r="M317" s="62">
        <v>0</v>
      </c>
      <c r="N317" s="62">
        <v>0</v>
      </c>
      <c r="O317" s="62">
        <v>3.4251231404590601</v>
      </c>
      <c r="P317" s="62">
        <v>3.65418289009355</v>
      </c>
      <c r="Q317" s="62">
        <v>3.1077596167780799</v>
      </c>
      <c r="R317" s="62">
        <v>2.9407067781087202</v>
      </c>
      <c r="S317" s="62">
        <v>19.053842488980099</v>
      </c>
      <c r="T317" s="62">
        <v>37.412177227209703</v>
      </c>
      <c r="U317" s="62">
        <v>67.925910978264696</v>
      </c>
      <c r="V317" s="62">
        <v>57.2261146078799</v>
      </c>
      <c r="W317" s="62">
        <v>201.44597032939501</v>
      </c>
      <c r="X317" s="62">
        <v>266.652890851591</v>
      </c>
      <c r="Y317" s="62">
        <v>557.54154294167802</v>
      </c>
    </row>
    <row r="318" spans="1:25" x14ac:dyDescent="0.3">
      <c r="A318" s="8" t="s">
        <v>97</v>
      </c>
      <c r="B318" s="8" t="s">
        <v>102</v>
      </c>
      <c r="C318" s="11" t="s">
        <v>2744</v>
      </c>
      <c r="D318" s="67" t="s">
        <v>2747</v>
      </c>
      <c r="E318" s="12" t="s">
        <v>2851</v>
      </c>
      <c r="F318" s="61">
        <v>0</v>
      </c>
      <c r="G318" s="190">
        <v>0</v>
      </c>
      <c r="H318" s="62">
        <v>0</v>
      </c>
      <c r="I318" s="56">
        <v>0</v>
      </c>
      <c r="J318" s="62">
        <v>0</v>
      </c>
      <c r="K318" s="62">
        <v>0</v>
      </c>
      <c r="L318" s="62">
        <v>0</v>
      </c>
      <c r="M318" s="62">
        <v>0</v>
      </c>
      <c r="N318" s="62">
        <v>0</v>
      </c>
      <c r="O318" s="62">
        <v>0</v>
      </c>
      <c r="P318" s="62">
        <v>0</v>
      </c>
      <c r="Q318" s="62">
        <v>6.4375740280242297</v>
      </c>
      <c r="R318" s="62">
        <v>9.1203005465060691</v>
      </c>
      <c r="S318" s="62">
        <v>9.8275511703199001</v>
      </c>
      <c r="T318" s="62">
        <v>27.0097061978244</v>
      </c>
      <c r="U318" s="62">
        <v>35.134641712711002</v>
      </c>
      <c r="V318" s="62">
        <v>48.204323664000903</v>
      </c>
      <c r="W318" s="62">
        <v>241.05369638336899</v>
      </c>
      <c r="X318" s="62">
        <v>330.015324130598</v>
      </c>
      <c r="Y318" s="62">
        <v>418.42871067953303</v>
      </c>
    </row>
    <row r="319" spans="1:25" x14ac:dyDescent="0.3">
      <c r="A319" s="8" t="s">
        <v>98</v>
      </c>
      <c r="B319" s="8" t="s">
        <v>102</v>
      </c>
      <c r="C319" s="11" t="s">
        <v>2744</v>
      </c>
      <c r="D319" s="67" t="s">
        <v>2747</v>
      </c>
      <c r="E319" s="12" t="s">
        <v>2851</v>
      </c>
      <c r="F319" s="61">
        <v>0</v>
      </c>
      <c r="G319" s="190">
        <v>0</v>
      </c>
      <c r="H319" s="62">
        <v>0</v>
      </c>
      <c r="I319" s="56">
        <v>0</v>
      </c>
      <c r="J319" s="62">
        <v>0</v>
      </c>
      <c r="K319" s="62">
        <v>0</v>
      </c>
      <c r="L319" s="62">
        <v>0</v>
      </c>
      <c r="M319" s="62">
        <v>0</v>
      </c>
      <c r="N319" s="62">
        <v>0</v>
      </c>
      <c r="O319" s="62">
        <v>0</v>
      </c>
      <c r="P319" s="62">
        <v>0</v>
      </c>
      <c r="Q319" s="62">
        <v>0</v>
      </c>
      <c r="R319" s="62">
        <v>14.7170176767715</v>
      </c>
      <c r="S319" s="62">
        <v>6.32910559982097</v>
      </c>
      <c r="T319" s="62">
        <v>48.447021369556303</v>
      </c>
      <c r="U319" s="62">
        <v>76.592125769191099</v>
      </c>
      <c r="V319" s="62">
        <v>118.764111810055</v>
      </c>
      <c r="W319" s="62">
        <v>264.98582404120998</v>
      </c>
      <c r="X319" s="62">
        <v>531.22979493169203</v>
      </c>
      <c r="Y319" s="62">
        <v>985.62845200204197</v>
      </c>
    </row>
    <row r="320" spans="1:25" x14ac:dyDescent="0.3">
      <c r="A320" s="95" t="s">
        <v>110</v>
      </c>
      <c r="B320" s="95" t="s">
        <v>110</v>
      </c>
      <c r="C320" s="96" t="s">
        <v>2744</v>
      </c>
      <c r="D320" s="128" t="s">
        <v>2747</v>
      </c>
      <c r="E320" s="12" t="s">
        <v>2851</v>
      </c>
      <c r="F320" s="186">
        <v>0</v>
      </c>
      <c r="G320" s="187">
        <v>0</v>
      </c>
      <c r="H320" s="188">
        <v>0</v>
      </c>
      <c r="I320" s="189">
        <v>0.116303463493366</v>
      </c>
      <c r="J320" s="188">
        <v>0.24793290267790599</v>
      </c>
      <c r="K320" s="188">
        <v>0.31891471804516303</v>
      </c>
      <c r="L320" s="188">
        <v>0.85736791943225998</v>
      </c>
      <c r="M320" s="188">
        <v>1.6601020220353599</v>
      </c>
      <c r="N320" s="188">
        <v>4.2228321472921397</v>
      </c>
      <c r="O320" s="188">
        <v>8.0352202072915606</v>
      </c>
      <c r="P320" s="188">
        <v>14.871559862383601</v>
      </c>
      <c r="Q320" s="188">
        <v>24.192698141211299</v>
      </c>
      <c r="R320" s="188">
        <v>34.5159578423333</v>
      </c>
      <c r="S320" s="188">
        <v>61.786778760205998</v>
      </c>
      <c r="T320" s="188">
        <v>93.094131727393204</v>
      </c>
      <c r="U320" s="188">
        <v>172.930240466756</v>
      </c>
      <c r="V320" s="188">
        <v>295.64906242339401</v>
      </c>
      <c r="W320" s="188">
        <v>588.13290487470601</v>
      </c>
      <c r="X320" s="188">
        <v>1067.85498694168</v>
      </c>
      <c r="Y320" s="188">
        <v>2028.32788321622</v>
      </c>
    </row>
    <row r="321" spans="1:25" x14ac:dyDescent="0.3">
      <c r="A321" s="8" t="s">
        <v>88</v>
      </c>
      <c r="B321" s="8" t="s">
        <v>90</v>
      </c>
      <c r="C321" s="11" t="s">
        <v>2746</v>
      </c>
      <c r="D321" s="67" t="s">
        <v>2711</v>
      </c>
      <c r="E321" s="12" t="s">
        <v>49</v>
      </c>
      <c r="F321" s="39">
        <v>14</v>
      </c>
      <c r="G321" s="68">
        <v>1</v>
      </c>
      <c r="H321" s="35">
        <v>0</v>
      </c>
      <c r="I321" s="17">
        <v>0</v>
      </c>
      <c r="J321" s="35">
        <v>1</v>
      </c>
      <c r="K321" s="35">
        <v>8</v>
      </c>
      <c r="L321" s="35">
        <v>6</v>
      </c>
      <c r="M321" s="35">
        <v>17</v>
      </c>
      <c r="N321" s="35">
        <v>25</v>
      </c>
      <c r="O321" s="35">
        <v>17</v>
      </c>
      <c r="P321" s="35">
        <v>43</v>
      </c>
      <c r="Q321" s="35">
        <v>58</v>
      </c>
      <c r="R321" s="35">
        <v>106</v>
      </c>
      <c r="S321" s="35">
        <v>126</v>
      </c>
      <c r="T321" s="35">
        <v>174</v>
      </c>
      <c r="U321" s="35">
        <v>249</v>
      </c>
      <c r="V321" s="35">
        <v>328</v>
      </c>
      <c r="W321" s="35">
        <v>505</v>
      </c>
      <c r="X321" s="35">
        <v>512</v>
      </c>
      <c r="Y321" s="35">
        <v>603</v>
      </c>
    </row>
    <row r="322" spans="1:25" x14ac:dyDescent="0.3">
      <c r="A322" s="8" t="s">
        <v>89</v>
      </c>
      <c r="B322" s="8" t="s">
        <v>90</v>
      </c>
      <c r="C322" s="11" t="s">
        <v>2746</v>
      </c>
      <c r="D322" s="67" t="s">
        <v>2711</v>
      </c>
      <c r="E322" s="12" t="s">
        <v>49</v>
      </c>
      <c r="F322" s="39">
        <v>6</v>
      </c>
      <c r="G322" s="63">
        <v>1</v>
      </c>
      <c r="H322" s="35">
        <v>1</v>
      </c>
      <c r="I322" s="17">
        <v>0</v>
      </c>
      <c r="J322" s="35">
        <v>0</v>
      </c>
      <c r="K322" s="35">
        <v>6</v>
      </c>
      <c r="L322" s="35">
        <v>7</v>
      </c>
      <c r="M322" s="35">
        <v>12</v>
      </c>
      <c r="N322" s="35">
        <v>19</v>
      </c>
      <c r="O322" s="35">
        <v>27</v>
      </c>
      <c r="P322" s="35">
        <v>30</v>
      </c>
      <c r="Q322" s="35">
        <v>66</v>
      </c>
      <c r="R322" s="35">
        <v>93</v>
      </c>
      <c r="S322" s="35">
        <v>131</v>
      </c>
      <c r="T322" s="35">
        <v>204</v>
      </c>
      <c r="U322" s="35">
        <v>313</v>
      </c>
      <c r="V322" s="35">
        <v>476</v>
      </c>
      <c r="W322" s="35">
        <v>671</v>
      </c>
      <c r="X322" s="35">
        <v>796</v>
      </c>
      <c r="Y322" s="35">
        <v>976</v>
      </c>
    </row>
    <row r="323" spans="1:25" x14ac:dyDescent="0.3">
      <c r="A323" s="155" t="s">
        <v>91</v>
      </c>
      <c r="B323" s="155" t="s">
        <v>90</v>
      </c>
      <c r="C323" s="156" t="s">
        <v>2746</v>
      </c>
      <c r="D323" s="157" t="s">
        <v>2711</v>
      </c>
      <c r="E323" s="158" t="s">
        <v>49</v>
      </c>
      <c r="F323" s="159">
        <v>6</v>
      </c>
      <c r="G323" s="174">
        <v>1</v>
      </c>
      <c r="H323" s="160">
        <v>1</v>
      </c>
      <c r="I323" s="161">
        <v>1</v>
      </c>
      <c r="J323" s="160">
        <v>2</v>
      </c>
      <c r="K323" s="160">
        <v>4</v>
      </c>
      <c r="L323" s="160">
        <v>7</v>
      </c>
      <c r="M323" s="160">
        <v>13</v>
      </c>
      <c r="N323" s="160">
        <v>19</v>
      </c>
      <c r="O323" s="160">
        <v>28</v>
      </c>
      <c r="P323" s="160">
        <v>52</v>
      </c>
      <c r="Q323" s="160">
        <v>50</v>
      </c>
      <c r="R323" s="160">
        <v>77</v>
      </c>
      <c r="S323" s="160">
        <v>113</v>
      </c>
      <c r="T323" s="160">
        <v>162</v>
      </c>
      <c r="U323" s="160">
        <v>236</v>
      </c>
      <c r="V323" s="160">
        <v>355</v>
      </c>
      <c r="W323" s="160">
        <v>484</v>
      </c>
      <c r="X323" s="160">
        <v>573</v>
      </c>
      <c r="Y323" s="160">
        <v>707</v>
      </c>
    </row>
    <row r="324" spans="1:25" x14ac:dyDescent="0.3">
      <c r="A324" s="8" t="s">
        <v>92</v>
      </c>
      <c r="B324" s="8" t="s">
        <v>90</v>
      </c>
      <c r="C324" s="11" t="s">
        <v>2746</v>
      </c>
      <c r="D324" s="67" t="s">
        <v>2711</v>
      </c>
      <c r="E324" s="12" t="s">
        <v>49</v>
      </c>
      <c r="F324" s="39">
        <v>5</v>
      </c>
      <c r="G324" s="63">
        <v>1</v>
      </c>
      <c r="H324" s="35">
        <v>0</v>
      </c>
      <c r="I324" s="17">
        <v>1</v>
      </c>
      <c r="J324" s="35">
        <v>3</v>
      </c>
      <c r="K324" s="35">
        <v>3</v>
      </c>
      <c r="L324" s="35">
        <v>5</v>
      </c>
      <c r="M324" s="35">
        <v>9</v>
      </c>
      <c r="N324" s="35">
        <v>20</v>
      </c>
      <c r="O324" s="35">
        <v>24</v>
      </c>
      <c r="P324" s="35">
        <v>33</v>
      </c>
      <c r="Q324" s="35">
        <v>50</v>
      </c>
      <c r="R324" s="35">
        <v>59</v>
      </c>
      <c r="S324" s="35">
        <v>97</v>
      </c>
      <c r="T324" s="35">
        <v>148</v>
      </c>
      <c r="U324" s="35">
        <v>215</v>
      </c>
      <c r="V324" s="35">
        <v>278</v>
      </c>
      <c r="W324" s="35">
        <v>372</v>
      </c>
      <c r="X324" s="35">
        <v>389</v>
      </c>
      <c r="Y324" s="35">
        <v>515</v>
      </c>
    </row>
    <row r="325" spans="1:25" x14ac:dyDescent="0.3">
      <c r="A325" s="95" t="s">
        <v>93</v>
      </c>
      <c r="B325" s="95" t="s">
        <v>90</v>
      </c>
      <c r="C325" s="96" t="s">
        <v>2746</v>
      </c>
      <c r="D325" s="128" t="s">
        <v>2711</v>
      </c>
      <c r="E325" s="101" t="s">
        <v>49</v>
      </c>
      <c r="F325" s="39">
        <v>3</v>
      </c>
      <c r="G325" s="68">
        <v>1</v>
      </c>
      <c r="H325" s="35">
        <v>1</v>
      </c>
      <c r="I325" s="17">
        <v>2</v>
      </c>
      <c r="J325" s="35">
        <v>4</v>
      </c>
      <c r="K325" s="35">
        <v>4</v>
      </c>
      <c r="L325" s="35">
        <v>9</v>
      </c>
      <c r="M325" s="35">
        <v>15</v>
      </c>
      <c r="N325" s="35">
        <v>14</v>
      </c>
      <c r="O325" s="35">
        <v>23</v>
      </c>
      <c r="P325" s="35">
        <v>34</v>
      </c>
      <c r="Q325" s="35">
        <v>55</v>
      </c>
      <c r="R325" s="35">
        <v>82</v>
      </c>
      <c r="S325" s="35">
        <v>115</v>
      </c>
      <c r="T325" s="35">
        <v>142</v>
      </c>
      <c r="U325" s="35">
        <v>221</v>
      </c>
      <c r="V325" s="35">
        <v>294</v>
      </c>
      <c r="W325" s="35">
        <v>380</v>
      </c>
      <c r="X325" s="35">
        <v>401</v>
      </c>
      <c r="Y325" s="35">
        <v>476</v>
      </c>
    </row>
    <row r="326" spans="1:25" x14ac:dyDescent="0.3">
      <c r="A326" s="95" t="s">
        <v>94</v>
      </c>
      <c r="B326" s="95" t="s">
        <v>90</v>
      </c>
      <c r="C326" s="96" t="s">
        <v>2746</v>
      </c>
      <c r="D326" s="128" t="s">
        <v>2711</v>
      </c>
      <c r="E326" s="141" t="s">
        <v>49</v>
      </c>
      <c r="F326" s="102">
        <v>5</v>
      </c>
      <c r="G326" s="173">
        <v>1</v>
      </c>
      <c r="H326" s="100">
        <v>2</v>
      </c>
      <c r="I326" s="103">
        <v>2</v>
      </c>
      <c r="J326" s="100">
        <v>0</v>
      </c>
      <c r="K326" s="100">
        <v>6</v>
      </c>
      <c r="L326" s="100">
        <v>8</v>
      </c>
      <c r="M326" s="100">
        <v>10</v>
      </c>
      <c r="N326" s="100">
        <v>11</v>
      </c>
      <c r="O326" s="100">
        <v>26</v>
      </c>
      <c r="P326" s="100">
        <v>49</v>
      </c>
      <c r="Q326" s="100">
        <v>47</v>
      </c>
      <c r="R326" s="100">
        <v>80</v>
      </c>
      <c r="S326" s="100">
        <v>99</v>
      </c>
      <c r="T326" s="100">
        <v>150</v>
      </c>
      <c r="U326" s="100">
        <v>223</v>
      </c>
      <c r="V326" s="100">
        <v>257</v>
      </c>
      <c r="W326" s="100">
        <v>362</v>
      </c>
      <c r="X326" s="100">
        <v>384</v>
      </c>
      <c r="Y326" s="100">
        <v>435</v>
      </c>
    </row>
    <row r="327" spans="1:25" x14ac:dyDescent="0.3">
      <c r="A327" s="95" t="s">
        <v>95</v>
      </c>
      <c r="B327" s="95" t="s">
        <v>90</v>
      </c>
      <c r="C327" s="96" t="s">
        <v>2746</v>
      </c>
      <c r="D327" s="128" t="s">
        <v>2711</v>
      </c>
      <c r="E327" s="141" t="s">
        <v>49</v>
      </c>
      <c r="F327" s="102">
        <v>10</v>
      </c>
      <c r="G327" s="173">
        <v>1</v>
      </c>
      <c r="H327" s="100">
        <v>0</v>
      </c>
      <c r="I327" s="103">
        <v>0</v>
      </c>
      <c r="J327" s="100">
        <v>1</v>
      </c>
      <c r="K327" s="100">
        <v>2</v>
      </c>
      <c r="L327" s="100">
        <v>4</v>
      </c>
      <c r="M327" s="100">
        <v>11</v>
      </c>
      <c r="N327" s="100">
        <v>10</v>
      </c>
      <c r="O327" s="100">
        <v>23</v>
      </c>
      <c r="P327" s="100">
        <v>43</v>
      </c>
      <c r="Q327" s="100">
        <v>63</v>
      </c>
      <c r="R327" s="100">
        <v>74</v>
      </c>
      <c r="S327" s="100">
        <v>105</v>
      </c>
      <c r="T327" s="100">
        <v>136</v>
      </c>
      <c r="U327" s="100">
        <v>229</v>
      </c>
      <c r="V327" s="100">
        <v>258</v>
      </c>
      <c r="W327" s="100">
        <v>361</v>
      </c>
      <c r="X327" s="100">
        <v>420</v>
      </c>
      <c r="Y327" s="100">
        <v>503</v>
      </c>
    </row>
    <row r="328" spans="1:25" x14ac:dyDescent="0.3">
      <c r="A328" s="8" t="s">
        <v>96</v>
      </c>
      <c r="B328" s="8" t="s">
        <v>90</v>
      </c>
      <c r="C328" s="11" t="s">
        <v>2746</v>
      </c>
      <c r="D328" s="67" t="s">
        <v>2711</v>
      </c>
      <c r="E328" s="12" t="s">
        <v>49</v>
      </c>
      <c r="F328" s="39">
        <v>2</v>
      </c>
      <c r="G328" s="68">
        <v>1</v>
      </c>
      <c r="H328" s="35">
        <v>1</v>
      </c>
      <c r="I328" s="17">
        <v>0</v>
      </c>
      <c r="J328" s="35">
        <v>1</v>
      </c>
      <c r="K328" s="35">
        <v>3</v>
      </c>
      <c r="L328" s="35">
        <v>5</v>
      </c>
      <c r="M328" s="35">
        <v>11</v>
      </c>
      <c r="N328" s="35">
        <v>21</v>
      </c>
      <c r="O328" s="35">
        <v>21</v>
      </c>
      <c r="P328" s="35">
        <v>30</v>
      </c>
      <c r="Q328" s="35">
        <v>53</v>
      </c>
      <c r="R328" s="35">
        <v>77</v>
      </c>
      <c r="S328" s="35">
        <v>112</v>
      </c>
      <c r="T328" s="35">
        <v>169</v>
      </c>
      <c r="U328" s="35">
        <v>241</v>
      </c>
      <c r="V328" s="35">
        <v>343</v>
      </c>
      <c r="W328" s="35">
        <v>461</v>
      </c>
      <c r="X328" s="35">
        <v>473</v>
      </c>
      <c r="Y328" s="35">
        <v>554</v>
      </c>
    </row>
    <row r="329" spans="1:25" x14ac:dyDescent="0.3">
      <c r="A329" s="8" t="s">
        <v>97</v>
      </c>
      <c r="B329" s="8" t="s">
        <v>90</v>
      </c>
      <c r="C329" s="11" t="s">
        <v>2746</v>
      </c>
      <c r="D329" s="67" t="s">
        <v>2711</v>
      </c>
      <c r="E329" s="12" t="s">
        <v>49</v>
      </c>
      <c r="F329" s="39">
        <v>7</v>
      </c>
      <c r="G329" s="68">
        <v>1</v>
      </c>
      <c r="H329" s="35">
        <v>2</v>
      </c>
      <c r="I329" s="17">
        <v>0</v>
      </c>
      <c r="J329" s="35">
        <v>2</v>
      </c>
      <c r="K329" s="35">
        <v>7</v>
      </c>
      <c r="L329" s="35">
        <v>3</v>
      </c>
      <c r="M329" s="35">
        <v>11</v>
      </c>
      <c r="N329" s="35">
        <v>14</v>
      </c>
      <c r="O329" s="35">
        <v>22</v>
      </c>
      <c r="P329" s="35">
        <v>39</v>
      </c>
      <c r="Q329" s="35">
        <v>71</v>
      </c>
      <c r="R329" s="35">
        <v>77</v>
      </c>
      <c r="S329" s="35">
        <v>136</v>
      </c>
      <c r="T329" s="35">
        <v>178</v>
      </c>
      <c r="U329" s="35">
        <v>293</v>
      </c>
      <c r="V329" s="35">
        <v>314</v>
      </c>
      <c r="W329" s="35">
        <v>417</v>
      </c>
      <c r="X329" s="35">
        <v>531</v>
      </c>
      <c r="Y329" s="35">
        <v>649</v>
      </c>
    </row>
    <row r="330" spans="1:25" x14ac:dyDescent="0.3">
      <c r="A330" s="155" t="s">
        <v>98</v>
      </c>
      <c r="B330" s="155" t="s">
        <v>90</v>
      </c>
      <c r="C330" s="156" t="s">
        <v>2746</v>
      </c>
      <c r="D330" s="157" t="s">
        <v>2711</v>
      </c>
      <c r="E330" s="158" t="s">
        <v>49</v>
      </c>
      <c r="F330" s="159">
        <v>2</v>
      </c>
      <c r="G330" s="174">
        <v>2</v>
      </c>
      <c r="H330" s="160">
        <v>1</v>
      </c>
      <c r="I330" s="161">
        <v>0</v>
      </c>
      <c r="J330" s="160">
        <v>3</v>
      </c>
      <c r="K330" s="160">
        <v>5</v>
      </c>
      <c r="L330" s="160">
        <v>4</v>
      </c>
      <c r="M330" s="160">
        <v>11</v>
      </c>
      <c r="N330" s="160">
        <v>18</v>
      </c>
      <c r="O330" s="160">
        <v>25</v>
      </c>
      <c r="P330" s="160">
        <v>47</v>
      </c>
      <c r="Q330" s="160">
        <v>81</v>
      </c>
      <c r="R330" s="160">
        <v>107</v>
      </c>
      <c r="S330" s="160">
        <v>144</v>
      </c>
      <c r="T330" s="160">
        <v>174</v>
      </c>
      <c r="U330" s="160">
        <v>286</v>
      </c>
      <c r="V330" s="160">
        <v>367</v>
      </c>
      <c r="W330" s="160">
        <v>509</v>
      </c>
      <c r="X330" s="160">
        <v>592</v>
      </c>
      <c r="Y330" s="160">
        <v>654</v>
      </c>
    </row>
    <row r="331" spans="1:25" x14ac:dyDescent="0.3">
      <c r="A331" s="10" t="s">
        <v>99</v>
      </c>
      <c r="B331" s="10" t="s">
        <v>101</v>
      </c>
      <c r="C331" s="11" t="s">
        <v>2746</v>
      </c>
      <c r="D331" s="67" t="s">
        <v>2711</v>
      </c>
      <c r="E331" s="12" t="s">
        <v>49</v>
      </c>
      <c r="F331" s="38">
        <v>8</v>
      </c>
      <c r="G331" s="114">
        <v>0</v>
      </c>
      <c r="H331" s="14">
        <v>1</v>
      </c>
      <c r="I331" s="17">
        <v>1</v>
      </c>
      <c r="J331" s="14">
        <v>3</v>
      </c>
      <c r="K331" s="35">
        <v>7</v>
      </c>
      <c r="L331" s="35">
        <v>4</v>
      </c>
      <c r="M331" s="35">
        <v>14</v>
      </c>
      <c r="N331" s="35">
        <v>23</v>
      </c>
      <c r="O331" s="35">
        <v>35</v>
      </c>
      <c r="P331" s="35">
        <v>50</v>
      </c>
      <c r="Q331" s="35">
        <v>61</v>
      </c>
      <c r="R331" s="35">
        <v>114</v>
      </c>
      <c r="S331" s="35">
        <v>165</v>
      </c>
      <c r="T331" s="35">
        <v>188</v>
      </c>
      <c r="U331" s="35">
        <v>298</v>
      </c>
      <c r="V331" s="35">
        <v>414</v>
      </c>
      <c r="W331" s="35">
        <v>550</v>
      </c>
      <c r="X331" s="35">
        <v>611</v>
      </c>
      <c r="Y331" s="35">
        <v>794</v>
      </c>
    </row>
    <row r="332" spans="1:25" x14ac:dyDescent="0.3">
      <c r="A332" s="8" t="s">
        <v>100</v>
      </c>
      <c r="B332" s="8" t="s">
        <v>101</v>
      </c>
      <c r="C332" s="11" t="s">
        <v>2746</v>
      </c>
      <c r="D332" s="67" t="s">
        <v>2711</v>
      </c>
      <c r="E332" s="12" t="s">
        <v>49</v>
      </c>
      <c r="F332" s="39">
        <v>5</v>
      </c>
      <c r="G332" s="68">
        <v>0</v>
      </c>
      <c r="H332" s="35">
        <v>0</v>
      </c>
      <c r="I332" s="17">
        <v>0</v>
      </c>
      <c r="J332" s="35">
        <v>4</v>
      </c>
      <c r="K332" s="35">
        <v>3</v>
      </c>
      <c r="L332" s="35">
        <v>2</v>
      </c>
      <c r="M332" s="35">
        <v>11</v>
      </c>
      <c r="N332" s="35">
        <v>15</v>
      </c>
      <c r="O332" s="35">
        <v>26</v>
      </c>
      <c r="P332" s="35">
        <v>43</v>
      </c>
      <c r="Q332" s="35">
        <v>68</v>
      </c>
      <c r="R332" s="35">
        <v>97</v>
      </c>
      <c r="S332" s="35">
        <v>145</v>
      </c>
      <c r="T332" s="35">
        <v>169</v>
      </c>
      <c r="U332" s="35">
        <v>266</v>
      </c>
      <c r="V332" s="35">
        <v>344</v>
      </c>
      <c r="W332" s="35">
        <v>437</v>
      </c>
      <c r="X332" s="35">
        <v>497</v>
      </c>
      <c r="Y332" s="35">
        <v>584</v>
      </c>
    </row>
    <row r="333" spans="1:25" x14ac:dyDescent="0.3">
      <c r="A333" s="8" t="s">
        <v>88</v>
      </c>
      <c r="B333" s="8" t="s">
        <v>101</v>
      </c>
      <c r="C333" s="11" t="s">
        <v>2746</v>
      </c>
      <c r="D333" s="67" t="s">
        <v>2711</v>
      </c>
      <c r="E333" s="12" t="s">
        <v>49</v>
      </c>
      <c r="F333" s="39">
        <v>5</v>
      </c>
      <c r="G333" s="68">
        <v>2</v>
      </c>
      <c r="H333" s="35">
        <v>0</v>
      </c>
      <c r="I333" s="17">
        <v>2</v>
      </c>
      <c r="J333" s="35">
        <v>3</v>
      </c>
      <c r="K333" s="35">
        <v>4</v>
      </c>
      <c r="L333" s="35">
        <v>7</v>
      </c>
      <c r="M333" s="35">
        <v>7</v>
      </c>
      <c r="N333" s="35">
        <v>20</v>
      </c>
      <c r="O333" s="35">
        <v>33</v>
      </c>
      <c r="P333" s="35">
        <v>31</v>
      </c>
      <c r="Q333" s="35">
        <v>58</v>
      </c>
      <c r="R333" s="35">
        <v>87</v>
      </c>
      <c r="S333" s="35">
        <v>124</v>
      </c>
      <c r="T333" s="35">
        <v>166</v>
      </c>
      <c r="U333" s="35">
        <v>239</v>
      </c>
      <c r="V333" s="35">
        <v>302</v>
      </c>
      <c r="W333" s="35">
        <v>413</v>
      </c>
      <c r="X333" s="35">
        <v>415</v>
      </c>
      <c r="Y333" s="35">
        <v>525</v>
      </c>
    </row>
    <row r="334" spans="1:25" x14ac:dyDescent="0.3">
      <c r="A334" s="8" t="s">
        <v>89</v>
      </c>
      <c r="B334" s="8" t="s">
        <v>101</v>
      </c>
      <c r="C334" s="11" t="s">
        <v>2746</v>
      </c>
      <c r="D334" s="67" t="s">
        <v>2711</v>
      </c>
      <c r="E334" s="12" t="s">
        <v>49</v>
      </c>
      <c r="F334" s="39">
        <v>5</v>
      </c>
      <c r="G334" s="68">
        <v>1</v>
      </c>
      <c r="H334" s="35">
        <v>0</v>
      </c>
      <c r="I334" s="17">
        <v>0</v>
      </c>
      <c r="J334" s="35">
        <v>1</v>
      </c>
      <c r="K334" s="35">
        <v>5</v>
      </c>
      <c r="L334" s="35">
        <v>8</v>
      </c>
      <c r="M334" s="35">
        <v>5</v>
      </c>
      <c r="N334" s="35">
        <v>18</v>
      </c>
      <c r="O334" s="35">
        <v>32</v>
      </c>
      <c r="P334" s="35">
        <v>41</v>
      </c>
      <c r="Q334" s="35">
        <v>70</v>
      </c>
      <c r="R334" s="35">
        <v>84</v>
      </c>
      <c r="S334" s="35">
        <v>113</v>
      </c>
      <c r="T334" s="35">
        <v>121</v>
      </c>
      <c r="U334" s="35">
        <v>210</v>
      </c>
      <c r="V334" s="35">
        <v>251</v>
      </c>
      <c r="W334" s="35">
        <v>384</v>
      </c>
      <c r="X334" s="35">
        <v>409</v>
      </c>
      <c r="Y334" s="35">
        <v>466</v>
      </c>
    </row>
    <row r="335" spans="1:25" x14ac:dyDescent="0.3">
      <c r="A335" s="95" t="s">
        <v>91</v>
      </c>
      <c r="B335" s="95" t="s">
        <v>101</v>
      </c>
      <c r="C335" s="96" t="s">
        <v>2746</v>
      </c>
      <c r="D335" s="128" t="s">
        <v>2711</v>
      </c>
      <c r="E335" s="141" t="s">
        <v>49</v>
      </c>
      <c r="F335" s="102">
        <v>6</v>
      </c>
      <c r="G335" s="173">
        <v>0</v>
      </c>
      <c r="H335" s="100">
        <v>0</v>
      </c>
      <c r="I335" s="103">
        <v>1</v>
      </c>
      <c r="J335" s="100">
        <v>2</v>
      </c>
      <c r="K335" s="100">
        <v>5</v>
      </c>
      <c r="L335" s="100">
        <v>10</v>
      </c>
      <c r="M335" s="100">
        <v>8</v>
      </c>
      <c r="N335" s="100">
        <v>23</v>
      </c>
      <c r="O335" s="100">
        <v>23</v>
      </c>
      <c r="P335" s="100">
        <v>29</v>
      </c>
      <c r="Q335" s="100">
        <v>47</v>
      </c>
      <c r="R335" s="100">
        <v>85</v>
      </c>
      <c r="S335" s="100">
        <v>111</v>
      </c>
      <c r="T335" s="100">
        <v>177</v>
      </c>
      <c r="U335" s="100">
        <v>222</v>
      </c>
      <c r="V335" s="100">
        <v>298</v>
      </c>
      <c r="W335" s="100">
        <v>378</v>
      </c>
      <c r="X335" s="100">
        <v>392</v>
      </c>
      <c r="Y335" s="100">
        <v>502</v>
      </c>
    </row>
    <row r="336" spans="1:25" x14ac:dyDescent="0.3">
      <c r="A336" s="95" t="s">
        <v>92</v>
      </c>
      <c r="B336" s="95" t="s">
        <v>101</v>
      </c>
      <c r="C336" s="96" t="s">
        <v>2746</v>
      </c>
      <c r="D336" s="128" t="s">
        <v>2711</v>
      </c>
      <c r="E336" s="141" t="s">
        <v>49</v>
      </c>
      <c r="F336" s="102">
        <v>14</v>
      </c>
      <c r="G336" s="173">
        <v>2</v>
      </c>
      <c r="H336" s="100">
        <v>0</v>
      </c>
      <c r="I336" s="103">
        <v>1</v>
      </c>
      <c r="J336" s="100">
        <v>1</v>
      </c>
      <c r="K336" s="100">
        <v>3</v>
      </c>
      <c r="L336" s="100">
        <v>9</v>
      </c>
      <c r="M336" s="100">
        <v>7</v>
      </c>
      <c r="N336" s="100">
        <v>19</v>
      </c>
      <c r="O336" s="100">
        <v>21</v>
      </c>
      <c r="P336" s="100">
        <v>33</v>
      </c>
      <c r="Q336" s="100">
        <v>65</v>
      </c>
      <c r="R336" s="100">
        <v>85</v>
      </c>
      <c r="S336" s="100">
        <v>114</v>
      </c>
      <c r="T336" s="100">
        <v>163</v>
      </c>
      <c r="U336" s="100">
        <v>250</v>
      </c>
      <c r="V336" s="100">
        <v>270</v>
      </c>
      <c r="W336" s="100">
        <v>377</v>
      </c>
      <c r="X336" s="100">
        <v>429</v>
      </c>
      <c r="Y336" s="100">
        <v>516</v>
      </c>
    </row>
    <row r="337" spans="1:25" x14ac:dyDescent="0.3">
      <c r="A337" s="8" t="s">
        <v>93</v>
      </c>
      <c r="B337" s="8" t="s">
        <v>101</v>
      </c>
      <c r="C337" s="11" t="s">
        <v>2746</v>
      </c>
      <c r="D337" s="67" t="s">
        <v>2711</v>
      </c>
      <c r="E337" s="12" t="s">
        <v>49</v>
      </c>
      <c r="F337" s="39">
        <v>7</v>
      </c>
      <c r="G337" s="68">
        <v>0</v>
      </c>
      <c r="H337" s="35">
        <v>0</v>
      </c>
      <c r="I337" s="17">
        <v>0</v>
      </c>
      <c r="J337" s="35">
        <v>3</v>
      </c>
      <c r="K337" s="35">
        <v>5</v>
      </c>
      <c r="L337" s="35">
        <v>7</v>
      </c>
      <c r="M337" s="35">
        <v>10</v>
      </c>
      <c r="N337" s="35">
        <v>22</v>
      </c>
      <c r="O337" s="35">
        <v>33</v>
      </c>
      <c r="P337" s="35">
        <v>34</v>
      </c>
      <c r="Q337" s="35">
        <v>64</v>
      </c>
      <c r="R337" s="35">
        <v>95</v>
      </c>
      <c r="S337" s="35">
        <v>100</v>
      </c>
      <c r="T337" s="35">
        <v>164</v>
      </c>
      <c r="U337" s="35">
        <v>249</v>
      </c>
      <c r="V337" s="35">
        <v>317</v>
      </c>
      <c r="W337" s="35">
        <v>407</v>
      </c>
      <c r="X337" s="35">
        <v>475</v>
      </c>
      <c r="Y337" s="35">
        <v>549</v>
      </c>
    </row>
    <row r="338" spans="1:25" x14ac:dyDescent="0.3">
      <c r="A338" s="10" t="s">
        <v>94</v>
      </c>
      <c r="B338" s="10" t="s">
        <v>101</v>
      </c>
      <c r="C338" s="11" t="s">
        <v>2746</v>
      </c>
      <c r="D338" s="67" t="s">
        <v>2711</v>
      </c>
      <c r="E338" s="12" t="s">
        <v>49</v>
      </c>
      <c r="F338" s="38">
        <v>9</v>
      </c>
      <c r="G338" s="114">
        <v>0</v>
      </c>
      <c r="H338" s="14">
        <v>1</v>
      </c>
      <c r="I338" s="17">
        <v>0</v>
      </c>
      <c r="J338" s="14">
        <v>4</v>
      </c>
      <c r="K338" s="35">
        <v>5</v>
      </c>
      <c r="L338" s="35">
        <v>9</v>
      </c>
      <c r="M338" s="35">
        <v>11</v>
      </c>
      <c r="N338" s="35">
        <v>16</v>
      </c>
      <c r="O338" s="35">
        <v>23</v>
      </c>
      <c r="P338" s="35">
        <v>36</v>
      </c>
      <c r="Q338" s="35">
        <v>64</v>
      </c>
      <c r="R338" s="35">
        <v>88</v>
      </c>
      <c r="S338" s="35">
        <v>107</v>
      </c>
      <c r="T338" s="35">
        <v>146</v>
      </c>
      <c r="U338" s="35">
        <v>237</v>
      </c>
      <c r="V338" s="35">
        <v>308</v>
      </c>
      <c r="W338" s="35">
        <v>380</v>
      </c>
      <c r="X338" s="35">
        <v>456</v>
      </c>
      <c r="Y338" s="35">
        <v>548</v>
      </c>
    </row>
    <row r="339" spans="1:25" x14ac:dyDescent="0.3">
      <c r="A339" s="155" t="s">
        <v>95</v>
      </c>
      <c r="B339" s="155" t="s">
        <v>101</v>
      </c>
      <c r="C339" s="156" t="s">
        <v>2746</v>
      </c>
      <c r="D339" s="157" t="s">
        <v>2711</v>
      </c>
      <c r="E339" s="158" t="s">
        <v>49</v>
      </c>
      <c r="F339" s="159">
        <v>11</v>
      </c>
      <c r="G339" s="174">
        <v>1</v>
      </c>
      <c r="H339" s="160">
        <v>0</v>
      </c>
      <c r="I339" s="161">
        <v>1</v>
      </c>
      <c r="J339" s="160">
        <v>2</v>
      </c>
      <c r="K339" s="160">
        <v>7</v>
      </c>
      <c r="L339" s="160">
        <v>7</v>
      </c>
      <c r="M339" s="160">
        <v>12</v>
      </c>
      <c r="N339" s="160">
        <v>17</v>
      </c>
      <c r="O339" s="160">
        <v>24</v>
      </c>
      <c r="P339" s="160">
        <v>41</v>
      </c>
      <c r="Q339" s="160">
        <v>57</v>
      </c>
      <c r="R339" s="160">
        <v>91</v>
      </c>
      <c r="S339" s="160">
        <v>136</v>
      </c>
      <c r="T339" s="160">
        <v>165</v>
      </c>
      <c r="U339" s="160">
        <v>276</v>
      </c>
      <c r="V339" s="160">
        <v>353</v>
      </c>
      <c r="W339" s="160">
        <v>419</v>
      </c>
      <c r="X339" s="160">
        <v>530</v>
      </c>
      <c r="Y339" s="160">
        <v>559</v>
      </c>
    </row>
    <row r="340" spans="1:25" x14ac:dyDescent="0.3">
      <c r="A340" s="8" t="s">
        <v>96</v>
      </c>
      <c r="B340" s="8" t="s">
        <v>101</v>
      </c>
      <c r="C340" s="11" t="s">
        <v>2746</v>
      </c>
      <c r="D340" s="67" t="s">
        <v>2711</v>
      </c>
      <c r="E340" s="12" t="s">
        <v>49</v>
      </c>
      <c r="F340" s="39">
        <v>10</v>
      </c>
      <c r="G340" s="68">
        <v>0</v>
      </c>
      <c r="H340" s="35">
        <v>1</v>
      </c>
      <c r="I340" s="17">
        <v>2</v>
      </c>
      <c r="J340" s="35">
        <v>1</v>
      </c>
      <c r="K340" s="35">
        <v>5</v>
      </c>
      <c r="L340" s="35">
        <v>6</v>
      </c>
      <c r="M340" s="35">
        <v>9</v>
      </c>
      <c r="N340" s="35">
        <v>13</v>
      </c>
      <c r="O340" s="35">
        <v>20</v>
      </c>
      <c r="P340" s="35">
        <v>36</v>
      </c>
      <c r="Q340" s="35">
        <v>79</v>
      </c>
      <c r="R340" s="35">
        <v>101</v>
      </c>
      <c r="S340" s="35">
        <v>129</v>
      </c>
      <c r="T340" s="35">
        <v>185</v>
      </c>
      <c r="U340" s="35">
        <v>292</v>
      </c>
      <c r="V340" s="35">
        <v>352</v>
      </c>
      <c r="W340" s="35">
        <v>485</v>
      </c>
      <c r="X340" s="35">
        <v>557</v>
      </c>
      <c r="Y340" s="35">
        <v>605</v>
      </c>
    </row>
    <row r="341" spans="1:25" x14ac:dyDescent="0.3">
      <c r="A341" s="95" t="s">
        <v>97</v>
      </c>
      <c r="B341" s="95" t="s">
        <v>101</v>
      </c>
      <c r="C341" s="96" t="s">
        <v>2746</v>
      </c>
      <c r="D341" s="128" t="s">
        <v>2711</v>
      </c>
      <c r="E341" s="141" t="s">
        <v>49</v>
      </c>
      <c r="F341" s="102">
        <v>10</v>
      </c>
      <c r="G341" s="173">
        <v>3</v>
      </c>
      <c r="H341" s="100">
        <v>2</v>
      </c>
      <c r="I341" s="103">
        <v>2</v>
      </c>
      <c r="J341" s="100">
        <v>1</v>
      </c>
      <c r="K341" s="100">
        <v>3</v>
      </c>
      <c r="L341" s="100">
        <v>7</v>
      </c>
      <c r="M341" s="100">
        <v>10</v>
      </c>
      <c r="N341" s="100">
        <v>21</v>
      </c>
      <c r="O341" s="100">
        <v>18</v>
      </c>
      <c r="P341" s="100">
        <v>40</v>
      </c>
      <c r="Q341" s="100">
        <v>73</v>
      </c>
      <c r="R341" s="100">
        <v>92</v>
      </c>
      <c r="S341" s="100">
        <v>149</v>
      </c>
      <c r="T341" s="100">
        <v>181</v>
      </c>
      <c r="U341" s="100">
        <v>260</v>
      </c>
      <c r="V341" s="100">
        <v>370</v>
      </c>
      <c r="W341" s="100">
        <v>476</v>
      </c>
      <c r="X341" s="100">
        <v>486</v>
      </c>
      <c r="Y341" s="100">
        <v>618</v>
      </c>
    </row>
    <row r="342" spans="1:25" x14ac:dyDescent="0.3">
      <c r="A342" s="155" t="s">
        <v>98</v>
      </c>
      <c r="B342" s="155" t="s">
        <v>101</v>
      </c>
      <c r="C342" s="156" t="s">
        <v>2746</v>
      </c>
      <c r="D342" s="157" t="s">
        <v>2711</v>
      </c>
      <c r="E342" s="158" t="s">
        <v>49</v>
      </c>
      <c r="F342" s="159">
        <v>6</v>
      </c>
      <c r="G342" s="174">
        <v>1</v>
      </c>
      <c r="H342" s="160">
        <v>0</v>
      </c>
      <c r="I342" s="161">
        <v>1</v>
      </c>
      <c r="J342" s="160">
        <v>2</v>
      </c>
      <c r="K342" s="160">
        <v>4</v>
      </c>
      <c r="L342" s="160">
        <v>12</v>
      </c>
      <c r="M342" s="160">
        <v>11</v>
      </c>
      <c r="N342" s="160">
        <v>13</v>
      </c>
      <c r="O342" s="160">
        <v>29</v>
      </c>
      <c r="P342" s="160">
        <v>42</v>
      </c>
      <c r="Q342" s="160">
        <v>74</v>
      </c>
      <c r="R342" s="160">
        <v>107</v>
      </c>
      <c r="S342" s="160">
        <v>147</v>
      </c>
      <c r="T342" s="160">
        <v>190</v>
      </c>
      <c r="U342" s="160">
        <v>282</v>
      </c>
      <c r="V342" s="160">
        <v>350</v>
      </c>
      <c r="W342" s="160">
        <v>508</v>
      </c>
      <c r="X342" s="160">
        <v>562</v>
      </c>
      <c r="Y342" s="160">
        <v>642</v>
      </c>
    </row>
    <row r="343" spans="1:25" x14ac:dyDescent="0.3">
      <c r="A343" s="8" t="s">
        <v>99</v>
      </c>
      <c r="B343" s="8" t="s">
        <v>102</v>
      </c>
      <c r="C343" s="11" t="s">
        <v>2746</v>
      </c>
      <c r="D343" s="67" t="s">
        <v>2711</v>
      </c>
      <c r="E343" s="12" t="s">
        <v>49</v>
      </c>
      <c r="F343" s="39">
        <v>3</v>
      </c>
      <c r="G343" s="68">
        <v>0</v>
      </c>
      <c r="H343" s="35">
        <v>2</v>
      </c>
      <c r="I343" s="17">
        <v>2</v>
      </c>
      <c r="J343" s="35">
        <v>4</v>
      </c>
      <c r="K343" s="35">
        <v>5</v>
      </c>
      <c r="L343" s="35">
        <v>12</v>
      </c>
      <c r="M343" s="35">
        <v>10</v>
      </c>
      <c r="N343" s="35">
        <v>15</v>
      </c>
      <c r="O343" s="35">
        <v>31</v>
      </c>
      <c r="P343" s="35">
        <v>45</v>
      </c>
      <c r="Q343" s="35">
        <v>55</v>
      </c>
      <c r="R343" s="35">
        <v>98</v>
      </c>
      <c r="S343" s="35">
        <v>133</v>
      </c>
      <c r="T343" s="35">
        <v>183</v>
      </c>
      <c r="U343" s="35">
        <v>273</v>
      </c>
      <c r="V343" s="35">
        <v>360</v>
      </c>
      <c r="W343" s="35">
        <v>442</v>
      </c>
      <c r="X343" s="35">
        <v>525</v>
      </c>
      <c r="Y343" s="35">
        <v>681</v>
      </c>
    </row>
    <row r="344" spans="1:25" x14ac:dyDescent="0.3">
      <c r="A344" s="8" t="s">
        <v>100</v>
      </c>
      <c r="B344" s="8" t="s">
        <v>102</v>
      </c>
      <c r="C344" s="11" t="s">
        <v>2746</v>
      </c>
      <c r="D344" s="67" t="s">
        <v>2711</v>
      </c>
      <c r="E344" s="12" t="s">
        <v>49</v>
      </c>
      <c r="F344" s="39">
        <v>9</v>
      </c>
      <c r="G344" s="68">
        <v>1</v>
      </c>
      <c r="H344" s="35">
        <v>0</v>
      </c>
      <c r="I344" s="17">
        <v>0</v>
      </c>
      <c r="J344" s="35">
        <v>0</v>
      </c>
      <c r="K344" s="35">
        <v>7</v>
      </c>
      <c r="L344" s="35">
        <v>2</v>
      </c>
      <c r="M344" s="35">
        <v>10</v>
      </c>
      <c r="N344" s="35">
        <v>12</v>
      </c>
      <c r="O344" s="35">
        <v>19</v>
      </c>
      <c r="P344" s="35">
        <v>41</v>
      </c>
      <c r="Q344" s="35">
        <v>55</v>
      </c>
      <c r="R344" s="35">
        <v>89</v>
      </c>
      <c r="S344" s="35">
        <v>109</v>
      </c>
      <c r="T344" s="35">
        <v>181</v>
      </c>
      <c r="U344" s="35">
        <v>229</v>
      </c>
      <c r="V344" s="35">
        <v>303</v>
      </c>
      <c r="W344" s="35">
        <v>366</v>
      </c>
      <c r="X344" s="35">
        <v>451</v>
      </c>
      <c r="Y344" s="35">
        <v>502</v>
      </c>
    </row>
    <row r="345" spans="1:25" x14ac:dyDescent="0.3">
      <c r="A345" s="8" t="s">
        <v>88</v>
      </c>
      <c r="B345" s="8" t="s">
        <v>102</v>
      </c>
      <c r="C345" s="11" t="s">
        <v>2746</v>
      </c>
      <c r="D345" s="67" t="s">
        <v>2711</v>
      </c>
      <c r="E345" s="12" t="s">
        <v>49</v>
      </c>
      <c r="F345" s="39">
        <v>8</v>
      </c>
      <c r="G345" s="68">
        <v>0</v>
      </c>
      <c r="H345" s="35">
        <v>0</v>
      </c>
      <c r="I345" s="17">
        <v>0</v>
      </c>
      <c r="J345" s="35">
        <v>1</v>
      </c>
      <c r="K345" s="35">
        <v>1</v>
      </c>
      <c r="L345" s="35">
        <v>7</v>
      </c>
      <c r="M345" s="35">
        <v>12</v>
      </c>
      <c r="N345" s="35">
        <v>14</v>
      </c>
      <c r="O345" s="35">
        <v>33</v>
      </c>
      <c r="P345" s="35">
        <v>28</v>
      </c>
      <c r="Q345" s="35">
        <v>59</v>
      </c>
      <c r="R345" s="35">
        <v>70</v>
      </c>
      <c r="S345" s="35">
        <v>117</v>
      </c>
      <c r="T345" s="35">
        <v>176</v>
      </c>
      <c r="U345" s="35">
        <v>222</v>
      </c>
      <c r="V345" s="35">
        <v>372</v>
      </c>
      <c r="W345" s="35">
        <v>444</v>
      </c>
      <c r="X345" s="35">
        <v>524</v>
      </c>
      <c r="Y345" s="35">
        <v>675</v>
      </c>
    </row>
    <row r="346" spans="1:25" x14ac:dyDescent="0.3">
      <c r="A346" s="95" t="s">
        <v>89</v>
      </c>
      <c r="B346" s="95" t="s">
        <v>102</v>
      </c>
      <c r="C346" s="96" t="s">
        <v>2746</v>
      </c>
      <c r="D346" s="128" t="s">
        <v>2711</v>
      </c>
      <c r="E346" s="141" t="s">
        <v>49</v>
      </c>
      <c r="F346" s="102">
        <v>3</v>
      </c>
      <c r="G346" s="173">
        <v>1</v>
      </c>
      <c r="H346" s="100">
        <v>0</v>
      </c>
      <c r="I346" s="103">
        <v>1</v>
      </c>
      <c r="J346" s="100">
        <v>4</v>
      </c>
      <c r="K346" s="100">
        <v>4</v>
      </c>
      <c r="L346" s="100">
        <v>12</v>
      </c>
      <c r="M346" s="100">
        <v>11</v>
      </c>
      <c r="N346" s="100">
        <v>11</v>
      </c>
      <c r="O346" s="100">
        <v>21</v>
      </c>
      <c r="P346" s="100">
        <v>37</v>
      </c>
      <c r="Q346" s="100">
        <v>54</v>
      </c>
      <c r="R346" s="100">
        <v>102</v>
      </c>
      <c r="S346" s="100">
        <v>109</v>
      </c>
      <c r="T346" s="100">
        <v>153</v>
      </c>
      <c r="U346" s="100">
        <v>252</v>
      </c>
      <c r="V346" s="100">
        <v>353</v>
      </c>
      <c r="W346" s="100">
        <v>392</v>
      </c>
      <c r="X346" s="100">
        <v>498</v>
      </c>
      <c r="Y346" s="100">
        <v>603</v>
      </c>
    </row>
    <row r="347" spans="1:25" x14ac:dyDescent="0.3">
      <c r="A347" s="8" t="s">
        <v>91</v>
      </c>
      <c r="B347" s="8" t="s">
        <v>102</v>
      </c>
      <c r="C347" s="11" t="s">
        <v>2746</v>
      </c>
      <c r="D347" s="67" t="s">
        <v>2711</v>
      </c>
      <c r="E347" s="12" t="s">
        <v>49</v>
      </c>
      <c r="F347" s="39">
        <v>8</v>
      </c>
      <c r="G347" s="68">
        <v>2</v>
      </c>
      <c r="H347" s="35">
        <v>0</v>
      </c>
      <c r="I347" s="17">
        <v>1</v>
      </c>
      <c r="J347" s="35">
        <v>1</v>
      </c>
      <c r="K347" s="35">
        <v>5</v>
      </c>
      <c r="L347" s="35">
        <v>8</v>
      </c>
      <c r="M347" s="35">
        <v>7</v>
      </c>
      <c r="N347" s="35">
        <v>18</v>
      </c>
      <c r="O347" s="35">
        <v>32</v>
      </c>
      <c r="P347" s="35">
        <v>38</v>
      </c>
      <c r="Q347" s="35">
        <v>61</v>
      </c>
      <c r="R347" s="35">
        <v>74</v>
      </c>
      <c r="S347" s="35">
        <v>115</v>
      </c>
      <c r="T347" s="35">
        <v>170</v>
      </c>
      <c r="U347" s="35">
        <v>245</v>
      </c>
      <c r="V347" s="35">
        <v>309</v>
      </c>
      <c r="W347" s="35">
        <v>377</v>
      </c>
      <c r="X347" s="35">
        <v>469</v>
      </c>
      <c r="Y347" s="35">
        <v>548</v>
      </c>
    </row>
    <row r="348" spans="1:25" x14ac:dyDescent="0.3">
      <c r="A348" s="95" t="s">
        <v>92</v>
      </c>
      <c r="B348" s="95" t="s">
        <v>102</v>
      </c>
      <c r="C348" s="96" t="s">
        <v>2746</v>
      </c>
      <c r="D348" s="128" t="s">
        <v>2711</v>
      </c>
      <c r="E348" s="141" t="s">
        <v>49</v>
      </c>
      <c r="F348" s="102">
        <v>6</v>
      </c>
      <c r="G348" s="173">
        <v>0</v>
      </c>
      <c r="H348" s="100">
        <v>0</v>
      </c>
      <c r="I348" s="103">
        <v>1</v>
      </c>
      <c r="J348" s="100">
        <v>1</v>
      </c>
      <c r="K348" s="100">
        <v>3</v>
      </c>
      <c r="L348" s="100">
        <v>6</v>
      </c>
      <c r="M348" s="100">
        <v>7</v>
      </c>
      <c r="N348" s="100">
        <v>16</v>
      </c>
      <c r="O348" s="100">
        <v>34</v>
      </c>
      <c r="P348" s="100">
        <v>32</v>
      </c>
      <c r="Q348" s="100">
        <v>57</v>
      </c>
      <c r="R348" s="100">
        <v>97</v>
      </c>
      <c r="S348" s="100">
        <v>106</v>
      </c>
      <c r="T348" s="100">
        <v>185</v>
      </c>
      <c r="U348" s="100">
        <v>230</v>
      </c>
      <c r="V348" s="100">
        <v>319</v>
      </c>
      <c r="W348" s="100">
        <v>378</v>
      </c>
      <c r="X348" s="100">
        <v>440</v>
      </c>
      <c r="Y348" s="100">
        <v>546</v>
      </c>
    </row>
    <row r="349" spans="1:25" x14ac:dyDescent="0.3">
      <c r="A349" s="8" t="s">
        <v>93</v>
      </c>
      <c r="B349" s="8" t="s">
        <v>102</v>
      </c>
      <c r="C349" s="11" t="s">
        <v>2746</v>
      </c>
      <c r="D349" s="67" t="s">
        <v>2711</v>
      </c>
      <c r="E349" s="12" t="s">
        <v>49</v>
      </c>
      <c r="F349" s="39">
        <v>5</v>
      </c>
      <c r="G349" s="63">
        <v>2</v>
      </c>
      <c r="H349" s="35">
        <v>0</v>
      </c>
      <c r="I349" s="17">
        <v>4</v>
      </c>
      <c r="J349" s="35">
        <v>2</v>
      </c>
      <c r="K349" s="35">
        <v>3</v>
      </c>
      <c r="L349" s="35">
        <v>3</v>
      </c>
      <c r="M349" s="35">
        <v>10</v>
      </c>
      <c r="N349" s="35">
        <v>17</v>
      </c>
      <c r="O349" s="35">
        <v>25</v>
      </c>
      <c r="P349" s="35">
        <v>41</v>
      </c>
      <c r="Q349" s="35">
        <v>47</v>
      </c>
      <c r="R349" s="35">
        <v>88</v>
      </c>
      <c r="S349" s="35">
        <v>115</v>
      </c>
      <c r="T349" s="35">
        <v>165</v>
      </c>
      <c r="U349" s="35">
        <v>247</v>
      </c>
      <c r="V349" s="35">
        <v>358</v>
      </c>
      <c r="W349" s="35">
        <v>403</v>
      </c>
      <c r="X349" s="35">
        <v>477</v>
      </c>
      <c r="Y349" s="35">
        <v>554</v>
      </c>
    </row>
    <row r="350" spans="1:25" x14ac:dyDescent="0.3">
      <c r="A350" s="95" t="s">
        <v>94</v>
      </c>
      <c r="B350" s="95" t="s">
        <v>102</v>
      </c>
      <c r="C350" s="96" t="s">
        <v>2746</v>
      </c>
      <c r="D350" s="67" t="s">
        <v>2711</v>
      </c>
      <c r="E350" s="101" t="s">
        <v>49</v>
      </c>
      <c r="F350" s="102">
        <v>3</v>
      </c>
      <c r="G350" s="173">
        <v>1</v>
      </c>
      <c r="H350" s="100">
        <v>1</v>
      </c>
      <c r="I350" s="103">
        <v>1</v>
      </c>
      <c r="J350" s="100">
        <v>3</v>
      </c>
      <c r="K350" s="100">
        <v>1</v>
      </c>
      <c r="L350" s="100">
        <v>6</v>
      </c>
      <c r="M350" s="100">
        <v>11</v>
      </c>
      <c r="N350" s="100">
        <v>16</v>
      </c>
      <c r="O350" s="100">
        <v>30</v>
      </c>
      <c r="P350" s="100">
        <v>25</v>
      </c>
      <c r="Q350" s="100">
        <v>62</v>
      </c>
      <c r="R350" s="100">
        <v>83</v>
      </c>
      <c r="S350" s="100">
        <v>116</v>
      </c>
      <c r="T350" s="100">
        <v>169</v>
      </c>
      <c r="U350" s="100">
        <v>249</v>
      </c>
      <c r="V350" s="100">
        <v>322</v>
      </c>
      <c r="W350" s="100">
        <v>385</v>
      </c>
      <c r="X350" s="100">
        <v>442</v>
      </c>
      <c r="Y350" s="100">
        <v>522</v>
      </c>
    </row>
    <row r="351" spans="1:25" x14ac:dyDescent="0.3">
      <c r="A351" s="155" t="s">
        <v>95</v>
      </c>
      <c r="B351" s="155" t="s">
        <v>102</v>
      </c>
      <c r="C351" s="156" t="s">
        <v>2746</v>
      </c>
      <c r="D351" s="157" t="s">
        <v>2711</v>
      </c>
      <c r="E351" s="158" t="s">
        <v>49</v>
      </c>
      <c r="F351" s="159">
        <v>6</v>
      </c>
      <c r="G351" s="174">
        <v>1</v>
      </c>
      <c r="H351" s="160">
        <v>0</v>
      </c>
      <c r="I351" s="161">
        <v>0</v>
      </c>
      <c r="J351" s="160">
        <v>2</v>
      </c>
      <c r="K351" s="160">
        <v>1</v>
      </c>
      <c r="L351" s="160">
        <v>6</v>
      </c>
      <c r="M351" s="160">
        <v>10</v>
      </c>
      <c r="N351" s="160">
        <v>8</v>
      </c>
      <c r="O351" s="160">
        <v>13</v>
      </c>
      <c r="P351" s="160">
        <v>29</v>
      </c>
      <c r="Q351" s="160">
        <v>61</v>
      </c>
      <c r="R351" s="160">
        <v>74</v>
      </c>
      <c r="S351" s="160">
        <v>113</v>
      </c>
      <c r="T351" s="160">
        <v>164</v>
      </c>
      <c r="U351" s="160">
        <v>247</v>
      </c>
      <c r="V351" s="160">
        <v>307</v>
      </c>
      <c r="W351" s="160">
        <v>401</v>
      </c>
      <c r="X351" s="160">
        <v>500</v>
      </c>
      <c r="Y351" s="160">
        <v>530</v>
      </c>
    </row>
    <row r="352" spans="1:25" x14ac:dyDescent="0.3">
      <c r="A352" s="95" t="s">
        <v>96</v>
      </c>
      <c r="B352" s="95" t="s">
        <v>102</v>
      </c>
      <c r="C352" s="96" t="s">
        <v>2746</v>
      </c>
      <c r="D352" s="128" t="s">
        <v>2711</v>
      </c>
      <c r="E352" s="141" t="s">
        <v>49</v>
      </c>
      <c r="F352" s="102">
        <v>9</v>
      </c>
      <c r="G352" s="173">
        <v>1</v>
      </c>
      <c r="H352" s="100">
        <v>0</v>
      </c>
      <c r="I352" s="103">
        <v>3</v>
      </c>
      <c r="J352" s="100">
        <v>2</v>
      </c>
      <c r="K352" s="100">
        <v>2</v>
      </c>
      <c r="L352" s="100">
        <v>2</v>
      </c>
      <c r="M352" s="100">
        <v>9</v>
      </c>
      <c r="N352" s="100">
        <v>23</v>
      </c>
      <c r="O352" s="100">
        <v>16</v>
      </c>
      <c r="P352" s="100">
        <v>38</v>
      </c>
      <c r="Q352" s="100">
        <v>57</v>
      </c>
      <c r="R352" s="100">
        <v>89</v>
      </c>
      <c r="S352" s="100">
        <v>140</v>
      </c>
      <c r="T352" s="100">
        <v>182</v>
      </c>
      <c r="U352" s="100">
        <v>234</v>
      </c>
      <c r="V352" s="100">
        <v>368</v>
      </c>
      <c r="W352" s="100">
        <v>438</v>
      </c>
      <c r="X352" s="100">
        <v>523</v>
      </c>
      <c r="Y352" s="100">
        <v>613</v>
      </c>
    </row>
    <row r="353" spans="1:25" x14ac:dyDescent="0.3">
      <c r="A353" s="8" t="s">
        <v>97</v>
      </c>
      <c r="B353" s="8" t="s">
        <v>102</v>
      </c>
      <c r="C353" s="11" t="s">
        <v>2746</v>
      </c>
      <c r="D353" s="67" t="s">
        <v>2711</v>
      </c>
      <c r="E353" s="12" t="s">
        <v>49</v>
      </c>
      <c r="F353" s="39">
        <v>6</v>
      </c>
      <c r="G353" s="63">
        <v>1</v>
      </c>
      <c r="H353" s="35">
        <v>1</v>
      </c>
      <c r="I353" s="17">
        <v>0</v>
      </c>
      <c r="J353" s="35">
        <v>2</v>
      </c>
      <c r="K353" s="35">
        <v>9</v>
      </c>
      <c r="L353" s="35">
        <v>6</v>
      </c>
      <c r="M353" s="35">
        <v>11</v>
      </c>
      <c r="N353" s="35">
        <v>21</v>
      </c>
      <c r="O353" s="35">
        <v>26</v>
      </c>
      <c r="P353" s="35">
        <v>35</v>
      </c>
      <c r="Q353" s="35">
        <v>57</v>
      </c>
      <c r="R353" s="35">
        <v>117</v>
      </c>
      <c r="S353" s="35">
        <v>129</v>
      </c>
      <c r="T353" s="35">
        <v>192</v>
      </c>
      <c r="U353" s="35">
        <v>241</v>
      </c>
      <c r="V353" s="35">
        <v>356</v>
      </c>
      <c r="W353" s="35">
        <v>422</v>
      </c>
      <c r="X353" s="35">
        <v>480</v>
      </c>
      <c r="Y353" s="35">
        <v>613</v>
      </c>
    </row>
    <row r="354" spans="1:25" x14ac:dyDescent="0.3">
      <c r="A354" s="155" t="s">
        <v>98</v>
      </c>
      <c r="B354" s="155" t="s">
        <v>102</v>
      </c>
      <c r="C354" s="156" t="s">
        <v>2746</v>
      </c>
      <c r="D354" s="157" t="s">
        <v>2711</v>
      </c>
      <c r="E354" s="158" t="s">
        <v>49</v>
      </c>
      <c r="F354" s="159">
        <v>9</v>
      </c>
      <c r="G354" s="174">
        <v>3</v>
      </c>
      <c r="H354" s="160">
        <v>1</v>
      </c>
      <c r="I354" s="161">
        <v>0</v>
      </c>
      <c r="J354" s="160">
        <v>0</v>
      </c>
      <c r="K354" s="160">
        <v>1</v>
      </c>
      <c r="L354" s="160">
        <v>2</v>
      </c>
      <c r="M354" s="160">
        <v>6</v>
      </c>
      <c r="N354" s="160">
        <v>13</v>
      </c>
      <c r="O354" s="160">
        <v>23</v>
      </c>
      <c r="P354" s="160">
        <v>41</v>
      </c>
      <c r="Q354" s="160">
        <v>71</v>
      </c>
      <c r="R354" s="160">
        <v>112</v>
      </c>
      <c r="S354" s="160">
        <v>157</v>
      </c>
      <c r="T354" s="160">
        <v>205</v>
      </c>
      <c r="U354" s="160">
        <v>279</v>
      </c>
      <c r="V354" s="160">
        <v>398</v>
      </c>
      <c r="W354" s="160">
        <v>525</v>
      </c>
      <c r="X354" s="160">
        <v>650</v>
      </c>
      <c r="Y354" s="160">
        <v>839</v>
      </c>
    </row>
    <row r="355" spans="1:25" x14ac:dyDescent="0.3">
      <c r="A355" s="155" t="s">
        <v>110</v>
      </c>
      <c r="B355" s="155" t="s">
        <v>110</v>
      </c>
      <c r="C355" s="156" t="s">
        <v>2746</v>
      </c>
      <c r="D355" s="157" t="s">
        <v>2711</v>
      </c>
      <c r="E355" s="158" t="s">
        <v>49</v>
      </c>
      <c r="F355" s="159">
        <v>231</v>
      </c>
      <c r="G355" s="174">
        <v>34</v>
      </c>
      <c r="H355" s="160">
        <v>19</v>
      </c>
      <c r="I355" s="161">
        <v>30</v>
      </c>
      <c r="J355" s="160">
        <v>66</v>
      </c>
      <c r="K355" s="160">
        <v>146</v>
      </c>
      <c r="L355" s="160">
        <v>218</v>
      </c>
      <c r="M355" s="160">
        <v>349</v>
      </c>
      <c r="N355" s="160">
        <v>575</v>
      </c>
      <c r="O355" s="160">
        <v>856</v>
      </c>
      <c r="P355" s="160">
        <v>1286</v>
      </c>
      <c r="Q355" s="160">
        <v>2070</v>
      </c>
      <c r="R355" s="160">
        <v>3051</v>
      </c>
      <c r="S355" s="160">
        <v>4177</v>
      </c>
      <c r="T355" s="160">
        <v>5777</v>
      </c>
      <c r="U355" s="160">
        <v>8535</v>
      </c>
      <c r="V355" s="160">
        <v>11324</v>
      </c>
      <c r="W355" s="160">
        <v>14709</v>
      </c>
      <c r="X355" s="160">
        <v>16869</v>
      </c>
      <c r="Y355" s="160">
        <v>20206</v>
      </c>
    </row>
    <row r="356" spans="1:25" x14ac:dyDescent="0.3">
      <c r="A356" s="8" t="s">
        <v>88</v>
      </c>
      <c r="B356" s="8" t="s">
        <v>90</v>
      </c>
      <c r="C356" s="11" t="s">
        <v>2745</v>
      </c>
      <c r="D356" s="67" t="s">
        <v>2711</v>
      </c>
      <c r="E356" s="12" t="s">
        <v>49</v>
      </c>
      <c r="F356" s="39">
        <v>4</v>
      </c>
      <c r="G356" s="68">
        <v>2</v>
      </c>
      <c r="H356" s="35">
        <v>0</v>
      </c>
      <c r="I356" s="17">
        <v>3</v>
      </c>
      <c r="J356" s="35">
        <v>6</v>
      </c>
      <c r="K356" s="35">
        <v>13</v>
      </c>
      <c r="L356" s="35">
        <v>21</v>
      </c>
      <c r="M356" s="35">
        <v>23</v>
      </c>
      <c r="N356" s="35">
        <v>28</v>
      </c>
      <c r="O356" s="35">
        <v>32</v>
      </c>
      <c r="P356" s="35">
        <v>69</v>
      </c>
      <c r="Q356" s="35">
        <v>87</v>
      </c>
      <c r="R356" s="35">
        <v>151</v>
      </c>
      <c r="S356" s="35">
        <v>178</v>
      </c>
      <c r="T356" s="35">
        <v>260</v>
      </c>
      <c r="U356" s="35">
        <v>382</v>
      </c>
      <c r="V356" s="35">
        <v>405</v>
      </c>
      <c r="W356" s="35">
        <v>465</v>
      </c>
      <c r="X356" s="35">
        <v>406</v>
      </c>
      <c r="Y356" s="35">
        <v>321</v>
      </c>
    </row>
    <row r="357" spans="1:25" x14ac:dyDescent="0.3">
      <c r="A357" s="95" t="s">
        <v>89</v>
      </c>
      <c r="B357" s="95" t="s">
        <v>90</v>
      </c>
      <c r="C357" s="96" t="s">
        <v>2745</v>
      </c>
      <c r="D357" s="128" t="s">
        <v>2711</v>
      </c>
      <c r="E357" s="141" t="s">
        <v>49</v>
      </c>
      <c r="F357" s="102">
        <v>6</v>
      </c>
      <c r="G357" s="173">
        <v>1</v>
      </c>
      <c r="H357" s="100">
        <v>0</v>
      </c>
      <c r="I357" s="103">
        <v>1</v>
      </c>
      <c r="J357" s="100">
        <v>4</v>
      </c>
      <c r="K357" s="100">
        <v>20</v>
      </c>
      <c r="L357" s="100">
        <v>25</v>
      </c>
      <c r="M357" s="100">
        <v>15</v>
      </c>
      <c r="N357" s="100">
        <v>36</v>
      </c>
      <c r="O357" s="100">
        <v>44</v>
      </c>
      <c r="P357" s="100">
        <v>81</v>
      </c>
      <c r="Q357" s="100">
        <v>116</v>
      </c>
      <c r="R357" s="100">
        <v>159</v>
      </c>
      <c r="S357" s="100">
        <v>248</v>
      </c>
      <c r="T357" s="100">
        <v>312</v>
      </c>
      <c r="U357" s="100">
        <v>432</v>
      </c>
      <c r="V357" s="100">
        <v>593</v>
      </c>
      <c r="W357" s="100">
        <v>648</v>
      </c>
      <c r="X357" s="100">
        <v>633</v>
      </c>
      <c r="Y357" s="100">
        <v>482</v>
      </c>
    </row>
    <row r="358" spans="1:25" x14ac:dyDescent="0.3">
      <c r="A358" s="8" t="s">
        <v>91</v>
      </c>
      <c r="B358" s="8" t="s">
        <v>90</v>
      </c>
      <c r="C358" s="11" t="s">
        <v>2745</v>
      </c>
      <c r="D358" s="67" t="s">
        <v>2711</v>
      </c>
      <c r="E358" s="12" t="s">
        <v>49</v>
      </c>
      <c r="F358" s="39">
        <v>9</v>
      </c>
      <c r="G358" s="68">
        <v>1</v>
      </c>
      <c r="H358" s="35">
        <v>2</v>
      </c>
      <c r="I358" s="17">
        <v>2</v>
      </c>
      <c r="J358" s="35">
        <v>4</v>
      </c>
      <c r="K358" s="35">
        <v>14</v>
      </c>
      <c r="L358" s="35">
        <v>16</v>
      </c>
      <c r="M358" s="35">
        <v>34</v>
      </c>
      <c r="N358" s="35">
        <v>38</v>
      </c>
      <c r="O358" s="35">
        <v>50</v>
      </c>
      <c r="P358" s="35">
        <v>81</v>
      </c>
      <c r="Q358" s="35">
        <v>106</v>
      </c>
      <c r="R358" s="35">
        <v>146</v>
      </c>
      <c r="S358" s="35">
        <v>166</v>
      </c>
      <c r="T358" s="35">
        <v>251</v>
      </c>
      <c r="U358" s="35">
        <v>334</v>
      </c>
      <c r="V358" s="35">
        <v>414</v>
      </c>
      <c r="W358" s="35">
        <v>466</v>
      </c>
      <c r="X358" s="35">
        <v>413</v>
      </c>
      <c r="Y358" s="35">
        <v>343</v>
      </c>
    </row>
    <row r="359" spans="1:25" x14ac:dyDescent="0.3">
      <c r="A359" s="8" t="s">
        <v>92</v>
      </c>
      <c r="B359" s="8" t="s">
        <v>90</v>
      </c>
      <c r="C359" s="11" t="s">
        <v>2745</v>
      </c>
      <c r="D359" s="67" t="s">
        <v>2711</v>
      </c>
      <c r="E359" s="12" t="s">
        <v>49</v>
      </c>
      <c r="F359" s="39">
        <v>5</v>
      </c>
      <c r="G359" s="68">
        <v>1</v>
      </c>
      <c r="H359" s="35">
        <v>3</v>
      </c>
      <c r="I359" s="17">
        <v>3</v>
      </c>
      <c r="J359" s="35">
        <v>9</v>
      </c>
      <c r="K359" s="35">
        <v>11</v>
      </c>
      <c r="L359" s="35">
        <v>18</v>
      </c>
      <c r="M359" s="35">
        <v>26</v>
      </c>
      <c r="N359" s="35">
        <v>38</v>
      </c>
      <c r="O359" s="35">
        <v>49</v>
      </c>
      <c r="P359" s="35">
        <v>74</v>
      </c>
      <c r="Q359" s="35">
        <v>90</v>
      </c>
      <c r="R359" s="35">
        <v>106</v>
      </c>
      <c r="S359" s="35">
        <v>151</v>
      </c>
      <c r="T359" s="35">
        <v>211</v>
      </c>
      <c r="U359" s="35">
        <v>252</v>
      </c>
      <c r="V359" s="35">
        <v>315</v>
      </c>
      <c r="W359" s="35">
        <v>356</v>
      </c>
      <c r="X359" s="35">
        <v>281</v>
      </c>
      <c r="Y359" s="35">
        <v>217</v>
      </c>
    </row>
    <row r="360" spans="1:25" x14ac:dyDescent="0.3">
      <c r="A360" s="8" t="s">
        <v>93</v>
      </c>
      <c r="B360" s="8" t="s">
        <v>90</v>
      </c>
      <c r="C360" s="11" t="s">
        <v>2745</v>
      </c>
      <c r="D360" s="67" t="s">
        <v>2711</v>
      </c>
      <c r="E360" s="12" t="s">
        <v>49</v>
      </c>
      <c r="F360" s="39">
        <v>4</v>
      </c>
      <c r="G360" s="68">
        <v>0</v>
      </c>
      <c r="H360" s="35">
        <v>0</v>
      </c>
      <c r="I360" s="17">
        <v>3</v>
      </c>
      <c r="J360" s="35">
        <v>6</v>
      </c>
      <c r="K360" s="35">
        <v>9</v>
      </c>
      <c r="L360" s="35">
        <v>18</v>
      </c>
      <c r="M360" s="35">
        <v>23</v>
      </c>
      <c r="N360" s="35">
        <v>39</v>
      </c>
      <c r="O360" s="35">
        <v>45</v>
      </c>
      <c r="P360" s="35">
        <v>62</v>
      </c>
      <c r="Q360" s="35">
        <v>98</v>
      </c>
      <c r="R360" s="35">
        <v>105</v>
      </c>
      <c r="S360" s="35">
        <v>150</v>
      </c>
      <c r="T360" s="35">
        <v>194</v>
      </c>
      <c r="U360" s="35">
        <v>275</v>
      </c>
      <c r="V360" s="35">
        <v>299</v>
      </c>
      <c r="W360" s="35">
        <v>360</v>
      </c>
      <c r="X360" s="35">
        <v>302</v>
      </c>
      <c r="Y360" s="35">
        <v>233</v>
      </c>
    </row>
    <row r="361" spans="1:25" x14ac:dyDescent="0.3">
      <c r="A361" s="8" t="s">
        <v>94</v>
      </c>
      <c r="B361" s="8" t="s">
        <v>90</v>
      </c>
      <c r="C361" s="11" t="s">
        <v>2745</v>
      </c>
      <c r="D361" s="67" t="s">
        <v>2711</v>
      </c>
      <c r="E361" s="12" t="s">
        <v>49</v>
      </c>
      <c r="F361" s="39">
        <v>4</v>
      </c>
      <c r="G361" s="63">
        <v>1</v>
      </c>
      <c r="H361" s="35">
        <v>0</v>
      </c>
      <c r="I361" s="17">
        <v>0</v>
      </c>
      <c r="J361" s="35">
        <v>8</v>
      </c>
      <c r="K361" s="35">
        <v>13</v>
      </c>
      <c r="L361" s="35">
        <v>11</v>
      </c>
      <c r="M361" s="35">
        <v>25</v>
      </c>
      <c r="N361" s="35">
        <v>35</v>
      </c>
      <c r="O361" s="35">
        <v>43</v>
      </c>
      <c r="P361" s="35">
        <v>65</v>
      </c>
      <c r="Q361" s="35">
        <v>82</v>
      </c>
      <c r="R361" s="35">
        <v>117</v>
      </c>
      <c r="S361" s="35">
        <v>164</v>
      </c>
      <c r="T361" s="35">
        <v>209</v>
      </c>
      <c r="U361" s="35">
        <v>318</v>
      </c>
      <c r="V361" s="35">
        <v>332</v>
      </c>
      <c r="W361" s="35">
        <v>338</v>
      </c>
      <c r="X361" s="35">
        <v>293</v>
      </c>
      <c r="Y361" s="35">
        <v>211</v>
      </c>
    </row>
    <row r="362" spans="1:25" x14ac:dyDescent="0.3">
      <c r="A362" s="155" t="s">
        <v>95</v>
      </c>
      <c r="B362" s="155" t="s">
        <v>90</v>
      </c>
      <c r="C362" s="156" t="s">
        <v>2745</v>
      </c>
      <c r="D362" s="157" t="s">
        <v>2711</v>
      </c>
      <c r="E362" s="158" t="s">
        <v>49</v>
      </c>
      <c r="F362" s="159">
        <v>11</v>
      </c>
      <c r="G362" s="174">
        <v>1</v>
      </c>
      <c r="H362" s="160">
        <v>0</v>
      </c>
      <c r="I362" s="161">
        <v>1</v>
      </c>
      <c r="J362" s="160">
        <v>6</v>
      </c>
      <c r="K362" s="160">
        <v>11</v>
      </c>
      <c r="L362" s="160">
        <v>17</v>
      </c>
      <c r="M362" s="160">
        <v>26</v>
      </c>
      <c r="N362" s="160">
        <v>25</v>
      </c>
      <c r="O362" s="160">
        <v>43</v>
      </c>
      <c r="P362" s="160">
        <v>44</v>
      </c>
      <c r="Q362" s="160">
        <v>77</v>
      </c>
      <c r="R362" s="160">
        <v>109</v>
      </c>
      <c r="S362" s="160">
        <v>175</v>
      </c>
      <c r="T362" s="160">
        <v>187</v>
      </c>
      <c r="U362" s="160">
        <v>280</v>
      </c>
      <c r="V362" s="160">
        <v>335</v>
      </c>
      <c r="W362" s="160">
        <v>340</v>
      </c>
      <c r="X362" s="160">
        <v>307</v>
      </c>
      <c r="Y362" s="160">
        <v>237</v>
      </c>
    </row>
    <row r="363" spans="1:25" x14ac:dyDescent="0.3">
      <c r="A363" s="8" t="s">
        <v>96</v>
      </c>
      <c r="B363" s="8" t="s">
        <v>90</v>
      </c>
      <c r="C363" s="11" t="s">
        <v>2745</v>
      </c>
      <c r="D363" s="67" t="s">
        <v>2711</v>
      </c>
      <c r="E363" s="12" t="s">
        <v>49</v>
      </c>
      <c r="F363" s="39">
        <v>8</v>
      </c>
      <c r="G363" s="63">
        <v>1</v>
      </c>
      <c r="H363" s="35">
        <v>0</v>
      </c>
      <c r="I363" s="17">
        <v>2</v>
      </c>
      <c r="J363" s="35">
        <v>6</v>
      </c>
      <c r="K363" s="35">
        <v>11</v>
      </c>
      <c r="L363" s="35">
        <v>13</v>
      </c>
      <c r="M363" s="35">
        <v>20</v>
      </c>
      <c r="N363" s="35">
        <v>30</v>
      </c>
      <c r="O363" s="35">
        <v>44</v>
      </c>
      <c r="P363" s="35">
        <v>59</v>
      </c>
      <c r="Q363" s="35">
        <v>101</v>
      </c>
      <c r="R363" s="35">
        <v>122</v>
      </c>
      <c r="S363" s="35">
        <v>180</v>
      </c>
      <c r="T363" s="35">
        <v>211</v>
      </c>
      <c r="U363" s="35">
        <v>334</v>
      </c>
      <c r="V363" s="35">
        <v>405</v>
      </c>
      <c r="W363" s="35">
        <v>412</v>
      </c>
      <c r="X363" s="35">
        <v>394</v>
      </c>
      <c r="Y363" s="35">
        <v>276</v>
      </c>
    </row>
    <row r="364" spans="1:25" x14ac:dyDescent="0.3">
      <c r="A364" s="155" t="s">
        <v>97</v>
      </c>
      <c r="B364" s="155" t="s">
        <v>90</v>
      </c>
      <c r="C364" s="156" t="s">
        <v>2745</v>
      </c>
      <c r="D364" s="157" t="s">
        <v>2711</v>
      </c>
      <c r="E364" s="158" t="s">
        <v>49</v>
      </c>
      <c r="F364" s="159">
        <v>7</v>
      </c>
      <c r="G364" s="174">
        <v>3</v>
      </c>
      <c r="H364" s="160">
        <v>0</v>
      </c>
      <c r="I364" s="161">
        <v>1</v>
      </c>
      <c r="J364" s="160">
        <v>7</v>
      </c>
      <c r="K364" s="160">
        <v>8</v>
      </c>
      <c r="L364" s="160">
        <v>21</v>
      </c>
      <c r="M364" s="160">
        <v>17</v>
      </c>
      <c r="N364" s="160">
        <v>26</v>
      </c>
      <c r="O364" s="160">
        <v>43</v>
      </c>
      <c r="P364" s="160">
        <v>58</v>
      </c>
      <c r="Q364" s="160">
        <v>112</v>
      </c>
      <c r="R364" s="160">
        <v>139</v>
      </c>
      <c r="S364" s="160">
        <v>179</v>
      </c>
      <c r="T364" s="160">
        <v>237</v>
      </c>
      <c r="U364" s="160">
        <v>339</v>
      </c>
      <c r="V364" s="160">
        <v>408</v>
      </c>
      <c r="W364" s="160">
        <v>479</v>
      </c>
      <c r="X364" s="160">
        <v>451</v>
      </c>
      <c r="Y364" s="160">
        <v>353</v>
      </c>
    </row>
    <row r="365" spans="1:25" x14ac:dyDescent="0.3">
      <c r="A365" s="8" t="s">
        <v>98</v>
      </c>
      <c r="B365" s="8" t="s">
        <v>90</v>
      </c>
      <c r="C365" s="11" t="s">
        <v>2745</v>
      </c>
      <c r="D365" s="67" t="s">
        <v>2711</v>
      </c>
      <c r="E365" s="12" t="s">
        <v>49</v>
      </c>
      <c r="F365" s="39">
        <v>7</v>
      </c>
      <c r="G365" s="63">
        <v>2</v>
      </c>
      <c r="H365" s="35">
        <v>0</v>
      </c>
      <c r="I365" s="17">
        <v>1</v>
      </c>
      <c r="J365" s="35">
        <v>11</v>
      </c>
      <c r="K365" s="35">
        <v>11</v>
      </c>
      <c r="L365" s="35">
        <v>23</v>
      </c>
      <c r="M365" s="35">
        <v>22</v>
      </c>
      <c r="N365" s="35">
        <v>41</v>
      </c>
      <c r="O365" s="35">
        <v>45</v>
      </c>
      <c r="P365" s="35">
        <v>79</v>
      </c>
      <c r="Q365" s="35">
        <v>121</v>
      </c>
      <c r="R365" s="35">
        <v>142</v>
      </c>
      <c r="S365" s="35">
        <v>207</v>
      </c>
      <c r="T365" s="35">
        <v>253</v>
      </c>
      <c r="U365" s="35">
        <v>390</v>
      </c>
      <c r="V365" s="35">
        <v>413</v>
      </c>
      <c r="W365" s="35">
        <v>517</v>
      </c>
      <c r="X365" s="35">
        <v>436</v>
      </c>
      <c r="Y365" s="35">
        <v>340</v>
      </c>
    </row>
    <row r="366" spans="1:25" x14ac:dyDescent="0.3">
      <c r="A366" s="95" t="s">
        <v>99</v>
      </c>
      <c r="B366" s="95" t="s">
        <v>101</v>
      </c>
      <c r="C366" s="96" t="s">
        <v>2745</v>
      </c>
      <c r="D366" s="128" t="s">
        <v>2711</v>
      </c>
      <c r="E366" s="101" t="s">
        <v>49</v>
      </c>
      <c r="F366" s="39">
        <v>5</v>
      </c>
      <c r="G366" s="68">
        <v>0</v>
      </c>
      <c r="H366" s="35">
        <v>1</v>
      </c>
      <c r="I366" s="17">
        <v>1</v>
      </c>
      <c r="J366" s="35">
        <v>7</v>
      </c>
      <c r="K366" s="35">
        <v>9</v>
      </c>
      <c r="L366" s="35">
        <v>15</v>
      </c>
      <c r="M366" s="35">
        <v>26</v>
      </c>
      <c r="N366" s="35">
        <v>35</v>
      </c>
      <c r="O366" s="35">
        <v>64</v>
      </c>
      <c r="P366" s="35">
        <v>71</v>
      </c>
      <c r="Q366" s="35">
        <v>115</v>
      </c>
      <c r="R366" s="35">
        <v>147</v>
      </c>
      <c r="S366" s="35">
        <v>208</v>
      </c>
      <c r="T366" s="35">
        <v>254</v>
      </c>
      <c r="U366" s="35">
        <v>451</v>
      </c>
      <c r="V366" s="35">
        <v>470</v>
      </c>
      <c r="W366" s="35">
        <v>513</v>
      </c>
      <c r="X366" s="35">
        <v>544</v>
      </c>
      <c r="Y366" s="35">
        <v>404</v>
      </c>
    </row>
    <row r="367" spans="1:25" x14ac:dyDescent="0.3">
      <c r="A367" s="95" t="s">
        <v>100</v>
      </c>
      <c r="B367" s="95" t="s">
        <v>101</v>
      </c>
      <c r="C367" s="96" t="s">
        <v>2745</v>
      </c>
      <c r="D367" s="128" t="s">
        <v>2711</v>
      </c>
      <c r="E367" s="141" t="s">
        <v>49</v>
      </c>
      <c r="F367" s="102">
        <v>6</v>
      </c>
      <c r="G367" s="173">
        <v>3</v>
      </c>
      <c r="H367" s="100">
        <v>2</v>
      </c>
      <c r="I367" s="103">
        <v>1</v>
      </c>
      <c r="J367" s="100">
        <v>8</v>
      </c>
      <c r="K367" s="100">
        <v>11</v>
      </c>
      <c r="L367" s="100">
        <v>13</v>
      </c>
      <c r="M367" s="100">
        <v>22</v>
      </c>
      <c r="N367" s="100">
        <v>21</v>
      </c>
      <c r="O367" s="100">
        <v>34</v>
      </c>
      <c r="P367" s="100">
        <v>53</v>
      </c>
      <c r="Q367" s="100">
        <v>94</v>
      </c>
      <c r="R367" s="100">
        <v>131</v>
      </c>
      <c r="S367" s="100">
        <v>190</v>
      </c>
      <c r="T367" s="100">
        <v>251</v>
      </c>
      <c r="U367" s="100">
        <v>335</v>
      </c>
      <c r="V367" s="100">
        <v>418</v>
      </c>
      <c r="W367" s="100">
        <v>441</v>
      </c>
      <c r="X367" s="100">
        <v>375</v>
      </c>
      <c r="Y367" s="100">
        <v>312</v>
      </c>
    </row>
    <row r="368" spans="1:25" x14ac:dyDescent="0.3">
      <c r="A368" s="95" t="s">
        <v>88</v>
      </c>
      <c r="B368" s="95" t="s">
        <v>101</v>
      </c>
      <c r="C368" s="96" t="s">
        <v>2745</v>
      </c>
      <c r="D368" s="128" t="s">
        <v>2711</v>
      </c>
      <c r="E368" s="141" t="s">
        <v>49</v>
      </c>
      <c r="F368" s="102">
        <v>7</v>
      </c>
      <c r="G368" s="173">
        <v>2</v>
      </c>
      <c r="H368" s="100">
        <v>1</v>
      </c>
      <c r="I368" s="103">
        <v>0</v>
      </c>
      <c r="J368" s="100">
        <v>3</v>
      </c>
      <c r="K368" s="100">
        <v>7</v>
      </c>
      <c r="L368" s="100">
        <v>21</v>
      </c>
      <c r="M368" s="100">
        <v>24</v>
      </c>
      <c r="N368" s="100">
        <v>24</v>
      </c>
      <c r="O368" s="100">
        <v>40</v>
      </c>
      <c r="P368" s="100">
        <v>69</v>
      </c>
      <c r="Q368" s="100">
        <v>100</v>
      </c>
      <c r="R368" s="100">
        <v>163</v>
      </c>
      <c r="S368" s="100">
        <v>167</v>
      </c>
      <c r="T368" s="100">
        <v>212</v>
      </c>
      <c r="U368" s="100">
        <v>310</v>
      </c>
      <c r="V368" s="100">
        <v>381</v>
      </c>
      <c r="W368" s="100">
        <v>345</v>
      </c>
      <c r="X368" s="100">
        <v>331</v>
      </c>
      <c r="Y368" s="100">
        <v>290</v>
      </c>
    </row>
    <row r="369" spans="1:25" x14ac:dyDescent="0.3">
      <c r="A369" s="155" t="s">
        <v>89</v>
      </c>
      <c r="B369" s="155" t="s">
        <v>101</v>
      </c>
      <c r="C369" s="156" t="s">
        <v>2745</v>
      </c>
      <c r="D369" s="157" t="s">
        <v>2711</v>
      </c>
      <c r="E369" s="158" t="s">
        <v>49</v>
      </c>
      <c r="F369" s="159">
        <v>8</v>
      </c>
      <c r="G369" s="174">
        <v>1</v>
      </c>
      <c r="H369" s="160">
        <v>2</v>
      </c>
      <c r="I369" s="161">
        <v>1</v>
      </c>
      <c r="J369" s="160">
        <v>1</v>
      </c>
      <c r="K369" s="160">
        <v>7</v>
      </c>
      <c r="L369" s="160">
        <v>14</v>
      </c>
      <c r="M369" s="160">
        <v>18</v>
      </c>
      <c r="N369" s="160">
        <v>27</v>
      </c>
      <c r="O369" s="160">
        <v>40</v>
      </c>
      <c r="P369" s="160">
        <v>56</v>
      </c>
      <c r="Q369" s="160">
        <v>96</v>
      </c>
      <c r="R369" s="160">
        <v>111</v>
      </c>
      <c r="S369" s="160">
        <v>141</v>
      </c>
      <c r="T369" s="160">
        <v>186</v>
      </c>
      <c r="U369" s="160">
        <v>310</v>
      </c>
      <c r="V369" s="160">
        <v>327</v>
      </c>
      <c r="W369" s="160">
        <v>321</v>
      </c>
      <c r="X369" s="160">
        <v>331</v>
      </c>
      <c r="Y369" s="160">
        <v>238</v>
      </c>
    </row>
    <row r="370" spans="1:25" x14ac:dyDescent="0.3">
      <c r="A370" s="8" t="s">
        <v>91</v>
      </c>
      <c r="B370" s="8" t="s">
        <v>101</v>
      </c>
      <c r="C370" s="11" t="s">
        <v>2745</v>
      </c>
      <c r="D370" s="67" t="s">
        <v>2711</v>
      </c>
      <c r="E370" s="12" t="s">
        <v>49</v>
      </c>
      <c r="F370" s="39">
        <v>9</v>
      </c>
      <c r="G370" s="68">
        <v>1</v>
      </c>
      <c r="H370" s="35">
        <v>3</v>
      </c>
      <c r="I370" s="17">
        <v>1</v>
      </c>
      <c r="J370" s="35">
        <v>4</v>
      </c>
      <c r="K370" s="35">
        <v>11</v>
      </c>
      <c r="L370" s="35">
        <v>16</v>
      </c>
      <c r="M370" s="35">
        <v>21</v>
      </c>
      <c r="N370" s="35">
        <v>36</v>
      </c>
      <c r="O370" s="35">
        <v>33</v>
      </c>
      <c r="P370" s="35">
        <v>47</v>
      </c>
      <c r="Q370" s="35">
        <v>104</v>
      </c>
      <c r="R370" s="35">
        <v>112</v>
      </c>
      <c r="S370" s="35">
        <v>177</v>
      </c>
      <c r="T370" s="35">
        <v>216</v>
      </c>
      <c r="U370" s="35">
        <v>336</v>
      </c>
      <c r="V370" s="35">
        <v>322</v>
      </c>
      <c r="W370" s="35">
        <v>389</v>
      </c>
      <c r="X370" s="35">
        <v>320</v>
      </c>
      <c r="Y370" s="35">
        <v>243</v>
      </c>
    </row>
    <row r="371" spans="1:25" x14ac:dyDescent="0.3">
      <c r="A371" s="95" t="s">
        <v>92</v>
      </c>
      <c r="B371" s="95" t="s">
        <v>101</v>
      </c>
      <c r="C371" s="96" t="s">
        <v>2745</v>
      </c>
      <c r="D371" s="128" t="s">
        <v>2711</v>
      </c>
      <c r="E371" s="141" t="s">
        <v>49</v>
      </c>
      <c r="F371" s="102">
        <v>4</v>
      </c>
      <c r="G371" s="173">
        <v>1</v>
      </c>
      <c r="H371" s="100">
        <v>0</v>
      </c>
      <c r="I371" s="103">
        <v>3</v>
      </c>
      <c r="J371" s="100">
        <v>6</v>
      </c>
      <c r="K371" s="100">
        <v>13</v>
      </c>
      <c r="L371" s="100">
        <v>12</v>
      </c>
      <c r="M371" s="100">
        <v>25</v>
      </c>
      <c r="N371" s="100">
        <v>27</v>
      </c>
      <c r="O371" s="100">
        <v>41</v>
      </c>
      <c r="P371" s="100">
        <v>54</v>
      </c>
      <c r="Q371" s="100">
        <v>84</v>
      </c>
      <c r="R371" s="100">
        <v>131</v>
      </c>
      <c r="S371" s="100">
        <v>146</v>
      </c>
      <c r="T371" s="100">
        <v>215</v>
      </c>
      <c r="U371" s="100">
        <v>284</v>
      </c>
      <c r="V371" s="100">
        <v>336</v>
      </c>
      <c r="W371" s="100">
        <v>370</v>
      </c>
      <c r="X371" s="100">
        <v>310</v>
      </c>
      <c r="Y371" s="100">
        <v>226</v>
      </c>
    </row>
    <row r="372" spans="1:25" x14ac:dyDescent="0.3">
      <c r="A372" s="8" t="s">
        <v>93</v>
      </c>
      <c r="B372" s="8" t="s">
        <v>101</v>
      </c>
      <c r="C372" s="11" t="s">
        <v>2745</v>
      </c>
      <c r="D372" s="67" t="s">
        <v>2711</v>
      </c>
      <c r="E372" s="12" t="s">
        <v>49</v>
      </c>
      <c r="F372" s="39">
        <v>8</v>
      </c>
      <c r="G372" s="63">
        <v>1</v>
      </c>
      <c r="H372" s="35">
        <v>2</v>
      </c>
      <c r="I372" s="17">
        <v>4</v>
      </c>
      <c r="J372" s="35">
        <v>9</v>
      </c>
      <c r="K372" s="35">
        <v>10</v>
      </c>
      <c r="L372" s="35">
        <v>17</v>
      </c>
      <c r="M372" s="35">
        <v>26</v>
      </c>
      <c r="N372" s="35">
        <v>36</v>
      </c>
      <c r="O372" s="35">
        <v>34</v>
      </c>
      <c r="P372" s="35">
        <v>46</v>
      </c>
      <c r="Q372" s="35">
        <v>90</v>
      </c>
      <c r="R372" s="35">
        <v>140</v>
      </c>
      <c r="S372" s="35">
        <v>170</v>
      </c>
      <c r="T372" s="35">
        <v>214</v>
      </c>
      <c r="U372" s="35">
        <v>283</v>
      </c>
      <c r="V372" s="35">
        <v>356</v>
      </c>
      <c r="W372" s="35">
        <v>391</v>
      </c>
      <c r="X372" s="35">
        <v>330</v>
      </c>
      <c r="Y372" s="35">
        <v>278</v>
      </c>
    </row>
    <row r="373" spans="1:25" x14ac:dyDescent="0.3">
      <c r="A373" s="155" t="s">
        <v>94</v>
      </c>
      <c r="B373" s="155" t="s">
        <v>101</v>
      </c>
      <c r="C373" s="156" t="s">
        <v>2745</v>
      </c>
      <c r="D373" s="157" t="s">
        <v>2711</v>
      </c>
      <c r="E373" s="158" t="s">
        <v>49</v>
      </c>
      <c r="F373" s="159">
        <v>6</v>
      </c>
      <c r="G373" s="174">
        <v>2</v>
      </c>
      <c r="H373" s="160">
        <v>0</v>
      </c>
      <c r="I373" s="161">
        <v>1</v>
      </c>
      <c r="J373" s="160">
        <v>3</v>
      </c>
      <c r="K373" s="160">
        <v>8</v>
      </c>
      <c r="L373" s="160">
        <v>13</v>
      </c>
      <c r="M373" s="160">
        <v>23</v>
      </c>
      <c r="N373" s="160">
        <v>20</v>
      </c>
      <c r="O373" s="160">
        <v>41</v>
      </c>
      <c r="P373" s="160">
        <v>58</v>
      </c>
      <c r="Q373" s="160">
        <v>88</v>
      </c>
      <c r="R373" s="160">
        <v>117</v>
      </c>
      <c r="S373" s="160">
        <v>175</v>
      </c>
      <c r="T373" s="160">
        <v>251</v>
      </c>
      <c r="U373" s="160">
        <v>288</v>
      </c>
      <c r="V373" s="160">
        <v>368</v>
      </c>
      <c r="W373" s="160">
        <v>421</v>
      </c>
      <c r="X373" s="160">
        <v>379</v>
      </c>
      <c r="Y373" s="160">
        <v>263</v>
      </c>
    </row>
    <row r="374" spans="1:25" x14ac:dyDescent="0.3">
      <c r="A374" s="8" t="s">
        <v>95</v>
      </c>
      <c r="B374" s="8" t="s">
        <v>101</v>
      </c>
      <c r="C374" s="11" t="s">
        <v>2745</v>
      </c>
      <c r="D374" s="67" t="s">
        <v>2711</v>
      </c>
      <c r="E374" s="12" t="s">
        <v>49</v>
      </c>
      <c r="F374" s="39">
        <v>14</v>
      </c>
      <c r="G374" s="68">
        <v>2</v>
      </c>
      <c r="H374" s="35">
        <v>1</v>
      </c>
      <c r="I374" s="17">
        <v>0</v>
      </c>
      <c r="J374" s="35">
        <v>9</v>
      </c>
      <c r="K374" s="35">
        <v>9</v>
      </c>
      <c r="L374" s="35">
        <v>19</v>
      </c>
      <c r="M374" s="35">
        <v>20</v>
      </c>
      <c r="N374" s="35">
        <v>30</v>
      </c>
      <c r="O374" s="35">
        <v>32</v>
      </c>
      <c r="P374" s="35">
        <v>64</v>
      </c>
      <c r="Q374" s="35">
        <v>105</v>
      </c>
      <c r="R374" s="35">
        <v>139</v>
      </c>
      <c r="S374" s="35">
        <v>170</v>
      </c>
      <c r="T374" s="35">
        <v>257</v>
      </c>
      <c r="U374" s="35">
        <v>341</v>
      </c>
      <c r="V374" s="35">
        <v>356</v>
      </c>
      <c r="W374" s="35">
        <v>431</v>
      </c>
      <c r="X374" s="35">
        <v>397</v>
      </c>
      <c r="Y374" s="35">
        <v>269</v>
      </c>
    </row>
    <row r="375" spans="1:25" x14ac:dyDescent="0.3">
      <c r="A375" s="155" t="s">
        <v>96</v>
      </c>
      <c r="B375" s="155" t="s">
        <v>101</v>
      </c>
      <c r="C375" s="156" t="s">
        <v>2745</v>
      </c>
      <c r="D375" s="157" t="s">
        <v>2711</v>
      </c>
      <c r="E375" s="158" t="s">
        <v>49</v>
      </c>
      <c r="F375" s="159">
        <v>11</v>
      </c>
      <c r="G375" s="174">
        <v>1</v>
      </c>
      <c r="H375" s="160">
        <v>0</v>
      </c>
      <c r="I375" s="161">
        <v>1</v>
      </c>
      <c r="J375" s="160">
        <v>3</v>
      </c>
      <c r="K375" s="160">
        <v>10</v>
      </c>
      <c r="L375" s="160">
        <v>11</v>
      </c>
      <c r="M375" s="160">
        <v>20</v>
      </c>
      <c r="N375" s="160">
        <v>39</v>
      </c>
      <c r="O375" s="160">
        <v>36</v>
      </c>
      <c r="P375" s="160">
        <v>67</v>
      </c>
      <c r="Q375" s="160">
        <v>115</v>
      </c>
      <c r="R375" s="160">
        <v>128</v>
      </c>
      <c r="S375" s="160">
        <v>220</v>
      </c>
      <c r="T375" s="160">
        <v>276</v>
      </c>
      <c r="U375" s="160">
        <v>380</v>
      </c>
      <c r="V375" s="160">
        <v>427</v>
      </c>
      <c r="W375" s="160">
        <v>514</v>
      </c>
      <c r="X375" s="160">
        <v>405</v>
      </c>
      <c r="Y375" s="160">
        <v>325</v>
      </c>
    </row>
    <row r="376" spans="1:25" x14ac:dyDescent="0.3">
      <c r="A376" s="8" t="s">
        <v>97</v>
      </c>
      <c r="B376" s="8" t="s">
        <v>101</v>
      </c>
      <c r="C376" s="11" t="s">
        <v>2745</v>
      </c>
      <c r="D376" s="67" t="s">
        <v>2711</v>
      </c>
      <c r="E376" s="12" t="s">
        <v>49</v>
      </c>
      <c r="F376" s="39">
        <v>4</v>
      </c>
      <c r="G376" s="63">
        <v>1</v>
      </c>
      <c r="H376" s="35">
        <v>1</v>
      </c>
      <c r="I376" s="17">
        <v>0</v>
      </c>
      <c r="J376" s="35">
        <v>6</v>
      </c>
      <c r="K376" s="35">
        <v>16</v>
      </c>
      <c r="L376" s="35">
        <v>15</v>
      </c>
      <c r="M376" s="35">
        <v>23</v>
      </c>
      <c r="N376" s="35">
        <v>30</v>
      </c>
      <c r="O376" s="35">
        <v>53</v>
      </c>
      <c r="P376" s="35">
        <v>64</v>
      </c>
      <c r="Q376" s="35">
        <v>88</v>
      </c>
      <c r="R376" s="35">
        <v>140</v>
      </c>
      <c r="S376" s="35">
        <v>187</v>
      </c>
      <c r="T376" s="35">
        <v>232</v>
      </c>
      <c r="U376" s="35">
        <v>338</v>
      </c>
      <c r="V376" s="35">
        <v>408</v>
      </c>
      <c r="W376" s="35">
        <v>428</v>
      </c>
      <c r="X376" s="35">
        <v>389</v>
      </c>
      <c r="Y376" s="35">
        <v>290</v>
      </c>
    </row>
    <row r="377" spans="1:25" x14ac:dyDescent="0.3">
      <c r="A377" s="155" t="s">
        <v>98</v>
      </c>
      <c r="B377" s="155" t="s">
        <v>101</v>
      </c>
      <c r="C377" s="156" t="s">
        <v>2745</v>
      </c>
      <c r="D377" s="157" t="s">
        <v>2711</v>
      </c>
      <c r="E377" s="158" t="s">
        <v>49</v>
      </c>
      <c r="F377" s="159">
        <v>5</v>
      </c>
      <c r="G377" s="174">
        <v>3</v>
      </c>
      <c r="H377" s="160">
        <v>1</v>
      </c>
      <c r="I377" s="161">
        <v>2</v>
      </c>
      <c r="J377" s="160">
        <v>4</v>
      </c>
      <c r="K377" s="160">
        <v>8</v>
      </c>
      <c r="L377" s="160">
        <v>13</v>
      </c>
      <c r="M377" s="160">
        <v>26</v>
      </c>
      <c r="N377" s="160">
        <v>35</v>
      </c>
      <c r="O377" s="160">
        <v>42</v>
      </c>
      <c r="P377" s="160">
        <v>59</v>
      </c>
      <c r="Q377" s="160">
        <v>97</v>
      </c>
      <c r="R377" s="160">
        <v>147</v>
      </c>
      <c r="S377" s="160">
        <v>194</v>
      </c>
      <c r="T377" s="160">
        <v>236</v>
      </c>
      <c r="U377" s="160">
        <v>373</v>
      </c>
      <c r="V377" s="160">
        <v>437</v>
      </c>
      <c r="W377" s="160">
        <v>481</v>
      </c>
      <c r="X377" s="160">
        <v>417</v>
      </c>
      <c r="Y377" s="160">
        <v>368</v>
      </c>
    </row>
    <row r="378" spans="1:25" x14ac:dyDescent="0.3">
      <c r="A378" s="95" t="s">
        <v>99</v>
      </c>
      <c r="B378" s="95" t="s">
        <v>102</v>
      </c>
      <c r="C378" s="96" t="s">
        <v>2745</v>
      </c>
      <c r="D378" s="128" t="s">
        <v>2711</v>
      </c>
      <c r="E378" s="141" t="s">
        <v>49</v>
      </c>
      <c r="F378" s="102">
        <v>8</v>
      </c>
      <c r="G378" s="173">
        <v>1</v>
      </c>
      <c r="H378" s="100">
        <v>0</v>
      </c>
      <c r="I378" s="103">
        <v>1</v>
      </c>
      <c r="J378" s="100">
        <v>4</v>
      </c>
      <c r="K378" s="100">
        <v>9</v>
      </c>
      <c r="L378" s="100">
        <v>17</v>
      </c>
      <c r="M378" s="100">
        <v>16</v>
      </c>
      <c r="N378" s="100">
        <v>31</v>
      </c>
      <c r="O378" s="100">
        <v>46</v>
      </c>
      <c r="P378" s="100">
        <v>72</v>
      </c>
      <c r="Q378" s="100">
        <v>106</v>
      </c>
      <c r="R378" s="100">
        <v>144</v>
      </c>
      <c r="S378" s="100">
        <v>183</v>
      </c>
      <c r="T378" s="100">
        <v>232</v>
      </c>
      <c r="U378" s="100">
        <v>368</v>
      </c>
      <c r="V378" s="100">
        <v>421</v>
      </c>
      <c r="W378" s="100">
        <v>434</v>
      </c>
      <c r="X378" s="100">
        <v>393</v>
      </c>
      <c r="Y378" s="100">
        <v>326</v>
      </c>
    </row>
    <row r="379" spans="1:25" x14ac:dyDescent="0.3">
      <c r="A379" s="95" t="s">
        <v>100</v>
      </c>
      <c r="B379" s="95" t="s">
        <v>102</v>
      </c>
      <c r="C379" s="96" t="s">
        <v>2745</v>
      </c>
      <c r="D379" s="128" t="s">
        <v>2711</v>
      </c>
      <c r="E379" s="141" t="s">
        <v>49</v>
      </c>
      <c r="F379" s="102">
        <v>3</v>
      </c>
      <c r="G379" s="173">
        <v>0</v>
      </c>
      <c r="H379" s="100">
        <v>0</v>
      </c>
      <c r="I379" s="103">
        <v>4</v>
      </c>
      <c r="J379" s="100">
        <v>3</v>
      </c>
      <c r="K379" s="100">
        <v>5</v>
      </c>
      <c r="L379" s="100">
        <v>10</v>
      </c>
      <c r="M379" s="100">
        <v>18</v>
      </c>
      <c r="N379" s="100">
        <v>20</v>
      </c>
      <c r="O379" s="100">
        <v>34</v>
      </c>
      <c r="P379" s="100">
        <v>37</v>
      </c>
      <c r="Q379" s="100">
        <v>76</v>
      </c>
      <c r="R379" s="100">
        <v>116</v>
      </c>
      <c r="S379" s="100">
        <v>176</v>
      </c>
      <c r="T379" s="100">
        <v>215</v>
      </c>
      <c r="U379" s="100">
        <v>290</v>
      </c>
      <c r="V379" s="100">
        <v>366</v>
      </c>
      <c r="W379" s="100">
        <v>395</v>
      </c>
      <c r="X379" s="100">
        <v>352</v>
      </c>
      <c r="Y379" s="100">
        <v>261</v>
      </c>
    </row>
    <row r="380" spans="1:25" x14ac:dyDescent="0.3">
      <c r="A380" s="8" t="s">
        <v>88</v>
      </c>
      <c r="B380" s="8" t="s">
        <v>102</v>
      </c>
      <c r="C380" s="11" t="s">
        <v>2745</v>
      </c>
      <c r="D380" s="67" t="s">
        <v>2711</v>
      </c>
      <c r="E380" s="12" t="s">
        <v>49</v>
      </c>
      <c r="F380" s="39">
        <v>15</v>
      </c>
      <c r="G380" s="68">
        <v>1</v>
      </c>
      <c r="H380" s="35">
        <v>2</v>
      </c>
      <c r="I380" s="17">
        <v>1</v>
      </c>
      <c r="J380" s="35">
        <v>9</v>
      </c>
      <c r="K380" s="35">
        <v>9</v>
      </c>
      <c r="L380" s="35">
        <v>17</v>
      </c>
      <c r="M380" s="35">
        <v>15</v>
      </c>
      <c r="N380" s="35">
        <v>32</v>
      </c>
      <c r="O380" s="35">
        <v>44</v>
      </c>
      <c r="P380" s="35">
        <v>66</v>
      </c>
      <c r="Q380" s="35">
        <v>89</v>
      </c>
      <c r="R380" s="35">
        <v>140</v>
      </c>
      <c r="S380" s="35">
        <v>177</v>
      </c>
      <c r="T380" s="35">
        <v>219</v>
      </c>
      <c r="U380" s="35">
        <v>348</v>
      </c>
      <c r="V380" s="35">
        <v>426</v>
      </c>
      <c r="W380" s="35">
        <v>417</v>
      </c>
      <c r="X380" s="35">
        <v>421</v>
      </c>
      <c r="Y380" s="35">
        <v>353</v>
      </c>
    </row>
    <row r="381" spans="1:25" x14ac:dyDescent="0.3">
      <c r="A381" s="10" t="s">
        <v>89</v>
      </c>
      <c r="B381" s="10" t="s">
        <v>102</v>
      </c>
      <c r="C381" s="11" t="s">
        <v>2745</v>
      </c>
      <c r="D381" s="67" t="s">
        <v>2711</v>
      </c>
      <c r="E381" s="12" t="s">
        <v>49</v>
      </c>
      <c r="F381" s="38">
        <v>10</v>
      </c>
      <c r="G381" s="114">
        <v>1</v>
      </c>
      <c r="H381" s="14">
        <v>0</v>
      </c>
      <c r="I381" s="17">
        <v>2</v>
      </c>
      <c r="J381" s="14">
        <v>6</v>
      </c>
      <c r="K381" s="35">
        <v>10</v>
      </c>
      <c r="L381" s="35">
        <v>11</v>
      </c>
      <c r="M381" s="35">
        <v>18</v>
      </c>
      <c r="N381" s="35">
        <v>32</v>
      </c>
      <c r="O381" s="35">
        <v>33</v>
      </c>
      <c r="P381" s="35">
        <v>53</v>
      </c>
      <c r="Q381" s="35">
        <v>83</v>
      </c>
      <c r="R381" s="35">
        <v>125</v>
      </c>
      <c r="S381" s="35">
        <v>164</v>
      </c>
      <c r="T381" s="35">
        <v>206</v>
      </c>
      <c r="U381" s="35">
        <v>316</v>
      </c>
      <c r="V381" s="35">
        <v>386</v>
      </c>
      <c r="W381" s="35">
        <v>437</v>
      </c>
      <c r="X381" s="35">
        <v>377</v>
      </c>
      <c r="Y381" s="35">
        <v>297</v>
      </c>
    </row>
    <row r="382" spans="1:25" x14ac:dyDescent="0.3">
      <c r="A382" s="8" t="s">
        <v>91</v>
      </c>
      <c r="B382" s="8" t="s">
        <v>102</v>
      </c>
      <c r="C382" s="11" t="s">
        <v>2745</v>
      </c>
      <c r="D382" s="67" t="s">
        <v>2711</v>
      </c>
      <c r="E382" s="12" t="s">
        <v>49</v>
      </c>
      <c r="F382" s="39">
        <v>6</v>
      </c>
      <c r="G382" s="68">
        <v>2</v>
      </c>
      <c r="H382" s="35">
        <v>0</v>
      </c>
      <c r="I382" s="17">
        <v>0</v>
      </c>
      <c r="J382" s="35">
        <v>3</v>
      </c>
      <c r="K382" s="35">
        <v>10</v>
      </c>
      <c r="L382" s="35">
        <v>5</v>
      </c>
      <c r="M382" s="35">
        <v>19</v>
      </c>
      <c r="N382" s="35">
        <v>30</v>
      </c>
      <c r="O382" s="35">
        <v>42</v>
      </c>
      <c r="P382" s="35">
        <v>58</v>
      </c>
      <c r="Q382" s="35">
        <v>91</v>
      </c>
      <c r="R382" s="35">
        <v>154</v>
      </c>
      <c r="S382" s="35">
        <v>168</v>
      </c>
      <c r="T382" s="35">
        <v>218</v>
      </c>
      <c r="U382" s="35">
        <v>313</v>
      </c>
      <c r="V382" s="35">
        <v>345</v>
      </c>
      <c r="W382" s="35">
        <v>382</v>
      </c>
      <c r="X382" s="35">
        <v>360</v>
      </c>
      <c r="Y382" s="35">
        <v>278</v>
      </c>
    </row>
    <row r="383" spans="1:25" x14ac:dyDescent="0.3">
      <c r="A383" s="95" t="s">
        <v>92</v>
      </c>
      <c r="B383" s="95" t="s">
        <v>102</v>
      </c>
      <c r="C383" s="96" t="s">
        <v>2745</v>
      </c>
      <c r="D383" s="128" t="s">
        <v>2711</v>
      </c>
      <c r="E383" s="141" t="s">
        <v>49</v>
      </c>
      <c r="F383" s="102">
        <v>10</v>
      </c>
      <c r="G383" s="173">
        <v>2</v>
      </c>
      <c r="H383" s="100">
        <v>0</v>
      </c>
      <c r="I383" s="103">
        <v>0</v>
      </c>
      <c r="J383" s="100">
        <v>3</v>
      </c>
      <c r="K383" s="100">
        <v>20</v>
      </c>
      <c r="L383" s="100">
        <v>11</v>
      </c>
      <c r="M383" s="100">
        <v>18</v>
      </c>
      <c r="N383" s="100">
        <v>17</v>
      </c>
      <c r="O383" s="100">
        <v>36</v>
      </c>
      <c r="P383" s="100">
        <v>47</v>
      </c>
      <c r="Q383" s="100">
        <v>76</v>
      </c>
      <c r="R383" s="100">
        <v>116</v>
      </c>
      <c r="S383" s="100">
        <v>151</v>
      </c>
      <c r="T383" s="100">
        <v>226</v>
      </c>
      <c r="U383" s="100">
        <v>279</v>
      </c>
      <c r="V383" s="100">
        <v>372</v>
      </c>
      <c r="W383" s="100">
        <v>397</v>
      </c>
      <c r="X383" s="100">
        <v>363</v>
      </c>
      <c r="Y383" s="100">
        <v>270</v>
      </c>
    </row>
    <row r="384" spans="1:25" x14ac:dyDescent="0.3">
      <c r="A384" s="155" t="s">
        <v>93</v>
      </c>
      <c r="B384" s="155" t="s">
        <v>102</v>
      </c>
      <c r="C384" s="156" t="s">
        <v>2745</v>
      </c>
      <c r="D384" s="157" t="s">
        <v>2711</v>
      </c>
      <c r="E384" s="158" t="s">
        <v>49</v>
      </c>
      <c r="F384" s="159">
        <v>8</v>
      </c>
      <c r="G384" s="174">
        <v>4</v>
      </c>
      <c r="H384" s="160">
        <v>0</v>
      </c>
      <c r="I384" s="161">
        <v>1</v>
      </c>
      <c r="J384" s="160">
        <v>4</v>
      </c>
      <c r="K384" s="160">
        <v>7</v>
      </c>
      <c r="L384" s="160">
        <v>15</v>
      </c>
      <c r="M384" s="160">
        <v>18</v>
      </c>
      <c r="N384" s="160">
        <v>25</v>
      </c>
      <c r="O384" s="160">
        <v>32</v>
      </c>
      <c r="P384" s="160">
        <v>46</v>
      </c>
      <c r="Q384" s="160">
        <v>74</v>
      </c>
      <c r="R384" s="160">
        <v>119</v>
      </c>
      <c r="S384" s="160">
        <v>148</v>
      </c>
      <c r="T384" s="160">
        <v>210</v>
      </c>
      <c r="U384" s="160">
        <v>285</v>
      </c>
      <c r="V384" s="160">
        <v>408</v>
      </c>
      <c r="W384" s="160">
        <v>407</v>
      </c>
      <c r="X384" s="160">
        <v>373</v>
      </c>
      <c r="Y384" s="160">
        <v>278</v>
      </c>
    </row>
    <row r="385" spans="1:25" x14ac:dyDescent="0.3">
      <c r="A385" s="155" t="s">
        <v>94</v>
      </c>
      <c r="B385" s="155" t="s">
        <v>102</v>
      </c>
      <c r="C385" s="156" t="s">
        <v>2745</v>
      </c>
      <c r="D385" s="157" t="s">
        <v>2711</v>
      </c>
      <c r="E385" s="158" t="s">
        <v>49</v>
      </c>
      <c r="F385" s="159">
        <v>7</v>
      </c>
      <c r="G385" s="174">
        <v>0</v>
      </c>
      <c r="H385" s="160">
        <v>0</v>
      </c>
      <c r="I385" s="161">
        <v>1</v>
      </c>
      <c r="J385" s="160">
        <v>5</v>
      </c>
      <c r="K385" s="160">
        <v>16</v>
      </c>
      <c r="L385" s="160">
        <v>2</v>
      </c>
      <c r="M385" s="160">
        <v>16</v>
      </c>
      <c r="N385" s="160">
        <v>39</v>
      </c>
      <c r="O385" s="160">
        <v>33</v>
      </c>
      <c r="P385" s="160">
        <v>47</v>
      </c>
      <c r="Q385" s="160">
        <v>83</v>
      </c>
      <c r="R385" s="160">
        <v>125</v>
      </c>
      <c r="S385" s="160">
        <v>178</v>
      </c>
      <c r="T385" s="160">
        <v>231</v>
      </c>
      <c r="U385" s="160">
        <v>302</v>
      </c>
      <c r="V385" s="160">
        <v>385</v>
      </c>
      <c r="W385" s="160">
        <v>372</v>
      </c>
      <c r="X385" s="160">
        <v>342</v>
      </c>
      <c r="Y385" s="160">
        <v>281</v>
      </c>
    </row>
    <row r="386" spans="1:25" x14ac:dyDescent="0.3">
      <c r="A386" s="8" t="s">
        <v>95</v>
      </c>
      <c r="B386" s="8" t="s">
        <v>102</v>
      </c>
      <c r="C386" s="11" t="s">
        <v>2745</v>
      </c>
      <c r="D386" s="67" t="s">
        <v>2711</v>
      </c>
      <c r="E386" s="12" t="s">
        <v>49</v>
      </c>
      <c r="F386" s="39">
        <v>6</v>
      </c>
      <c r="G386" s="63">
        <v>2</v>
      </c>
      <c r="H386" s="35">
        <v>0</v>
      </c>
      <c r="I386" s="17">
        <v>3</v>
      </c>
      <c r="J386" s="35">
        <v>4</v>
      </c>
      <c r="K386" s="35">
        <v>8</v>
      </c>
      <c r="L386" s="35">
        <v>8</v>
      </c>
      <c r="M386" s="35">
        <v>9</v>
      </c>
      <c r="N386" s="35">
        <v>23</v>
      </c>
      <c r="O386" s="35">
        <v>40</v>
      </c>
      <c r="P386" s="35">
        <v>49</v>
      </c>
      <c r="Q386" s="35">
        <v>80</v>
      </c>
      <c r="R386" s="35">
        <v>118</v>
      </c>
      <c r="S386" s="35">
        <v>192</v>
      </c>
      <c r="T386" s="35">
        <v>214</v>
      </c>
      <c r="U386" s="35">
        <v>306</v>
      </c>
      <c r="V386" s="35">
        <v>366</v>
      </c>
      <c r="W386" s="35">
        <v>393</v>
      </c>
      <c r="X386" s="35">
        <v>378</v>
      </c>
      <c r="Y386" s="35">
        <v>289</v>
      </c>
    </row>
    <row r="387" spans="1:25" x14ac:dyDescent="0.3">
      <c r="A387" s="155" t="s">
        <v>96</v>
      </c>
      <c r="B387" s="155" t="s">
        <v>102</v>
      </c>
      <c r="C387" s="156" t="s">
        <v>2745</v>
      </c>
      <c r="D387" s="157" t="s">
        <v>2711</v>
      </c>
      <c r="E387" s="158" t="s">
        <v>49</v>
      </c>
      <c r="F387" s="159">
        <v>5</v>
      </c>
      <c r="G387" s="174">
        <v>0</v>
      </c>
      <c r="H387" s="160">
        <v>3</v>
      </c>
      <c r="I387" s="161">
        <v>2</v>
      </c>
      <c r="J387" s="160">
        <v>2</v>
      </c>
      <c r="K387" s="160">
        <v>9</v>
      </c>
      <c r="L387" s="160">
        <v>16</v>
      </c>
      <c r="M387" s="160">
        <v>11</v>
      </c>
      <c r="N387" s="160">
        <v>32</v>
      </c>
      <c r="O387" s="160">
        <v>41</v>
      </c>
      <c r="P387" s="160">
        <v>50</v>
      </c>
      <c r="Q387" s="160">
        <v>96</v>
      </c>
      <c r="R387" s="160">
        <v>125</v>
      </c>
      <c r="S387" s="160">
        <v>180</v>
      </c>
      <c r="T387" s="160">
        <v>237</v>
      </c>
      <c r="U387" s="160">
        <v>334</v>
      </c>
      <c r="V387" s="160">
        <v>427</v>
      </c>
      <c r="W387" s="160">
        <v>457</v>
      </c>
      <c r="X387" s="160">
        <v>417</v>
      </c>
      <c r="Y387" s="160">
        <v>314</v>
      </c>
    </row>
    <row r="388" spans="1:25" x14ac:dyDescent="0.3">
      <c r="A388" s="155" t="s">
        <v>97</v>
      </c>
      <c r="B388" s="155" t="s">
        <v>102</v>
      </c>
      <c r="C388" s="156" t="s">
        <v>2745</v>
      </c>
      <c r="D388" s="157" t="s">
        <v>2711</v>
      </c>
      <c r="E388" s="158" t="s">
        <v>49</v>
      </c>
      <c r="F388" s="159">
        <v>7</v>
      </c>
      <c r="G388" s="174">
        <v>3</v>
      </c>
      <c r="H388" s="160">
        <v>0</v>
      </c>
      <c r="I388" s="161">
        <v>2</v>
      </c>
      <c r="J388" s="160">
        <v>1</v>
      </c>
      <c r="K388" s="160">
        <v>10</v>
      </c>
      <c r="L388" s="160">
        <v>12</v>
      </c>
      <c r="M388" s="160">
        <v>14</v>
      </c>
      <c r="N388" s="160">
        <v>27</v>
      </c>
      <c r="O388" s="160">
        <v>45</v>
      </c>
      <c r="P388" s="160">
        <v>59</v>
      </c>
      <c r="Q388" s="160">
        <v>96</v>
      </c>
      <c r="R388" s="160">
        <v>135</v>
      </c>
      <c r="S388" s="160">
        <v>168</v>
      </c>
      <c r="T388" s="160">
        <v>240</v>
      </c>
      <c r="U388" s="160">
        <v>320</v>
      </c>
      <c r="V388" s="160">
        <v>408</v>
      </c>
      <c r="W388" s="160">
        <v>447</v>
      </c>
      <c r="X388" s="160">
        <v>423</v>
      </c>
      <c r="Y388" s="160">
        <v>307</v>
      </c>
    </row>
    <row r="389" spans="1:25" x14ac:dyDescent="0.3">
      <c r="A389" s="155" t="s">
        <v>98</v>
      </c>
      <c r="B389" s="155" t="s">
        <v>102</v>
      </c>
      <c r="C389" s="156" t="s">
        <v>2745</v>
      </c>
      <c r="D389" s="157" t="s">
        <v>2711</v>
      </c>
      <c r="E389" s="158" t="s">
        <v>49</v>
      </c>
      <c r="F389" s="159">
        <v>8</v>
      </c>
      <c r="G389" s="174">
        <v>0</v>
      </c>
      <c r="H389" s="160">
        <v>0</v>
      </c>
      <c r="I389" s="161">
        <v>0</v>
      </c>
      <c r="J389" s="160">
        <v>3</v>
      </c>
      <c r="K389" s="160">
        <v>8</v>
      </c>
      <c r="L389" s="160">
        <v>12</v>
      </c>
      <c r="M389" s="160">
        <v>18</v>
      </c>
      <c r="N389" s="160">
        <v>17</v>
      </c>
      <c r="O389" s="160">
        <v>41</v>
      </c>
      <c r="P389" s="160">
        <v>48</v>
      </c>
      <c r="Q389" s="160">
        <v>85</v>
      </c>
      <c r="R389" s="160">
        <v>137</v>
      </c>
      <c r="S389" s="160">
        <v>195</v>
      </c>
      <c r="T389" s="160">
        <v>254</v>
      </c>
      <c r="U389" s="160">
        <v>368</v>
      </c>
      <c r="V389" s="160">
        <v>465</v>
      </c>
      <c r="W389" s="160">
        <v>524</v>
      </c>
      <c r="X389" s="160">
        <v>497</v>
      </c>
      <c r="Y389" s="160">
        <v>386</v>
      </c>
    </row>
    <row r="390" spans="1:25" x14ac:dyDescent="0.3">
      <c r="A390" s="155" t="s">
        <v>110</v>
      </c>
      <c r="B390" s="155" t="s">
        <v>110</v>
      </c>
      <c r="C390" s="156" t="s">
        <v>2745</v>
      </c>
      <c r="D390" s="157" t="s">
        <v>2711</v>
      </c>
      <c r="E390" s="158" t="s">
        <v>49</v>
      </c>
      <c r="F390" s="159">
        <v>245</v>
      </c>
      <c r="G390" s="174">
        <v>47</v>
      </c>
      <c r="H390" s="160">
        <v>24</v>
      </c>
      <c r="I390" s="161">
        <v>49</v>
      </c>
      <c r="J390" s="160">
        <v>177</v>
      </c>
      <c r="K390" s="160">
        <v>361</v>
      </c>
      <c r="L390" s="160">
        <v>498</v>
      </c>
      <c r="M390" s="160">
        <v>695</v>
      </c>
      <c r="N390" s="160">
        <v>1021</v>
      </c>
      <c r="O390" s="160">
        <v>1395</v>
      </c>
      <c r="P390" s="160">
        <v>2012</v>
      </c>
      <c r="Q390" s="160">
        <v>3201</v>
      </c>
      <c r="R390" s="160">
        <v>4456</v>
      </c>
      <c r="S390" s="160">
        <v>6023</v>
      </c>
      <c r="T390" s="160">
        <v>7827</v>
      </c>
      <c r="U390" s="160">
        <v>11194</v>
      </c>
      <c r="V390" s="160">
        <v>13300</v>
      </c>
      <c r="W390" s="160">
        <v>14488</v>
      </c>
      <c r="X390" s="160">
        <v>13140</v>
      </c>
      <c r="Y390" s="160">
        <v>10159</v>
      </c>
    </row>
    <row r="391" spans="1:25" x14ac:dyDescent="0.3">
      <c r="A391" s="10" t="s">
        <v>88</v>
      </c>
      <c r="B391" s="10" t="s">
        <v>90</v>
      </c>
      <c r="C391" s="11" t="s">
        <v>2744</v>
      </c>
      <c r="D391" s="67" t="s">
        <v>2711</v>
      </c>
      <c r="E391" s="12" t="s">
        <v>49</v>
      </c>
      <c r="F391" s="38">
        <v>18</v>
      </c>
      <c r="G391" s="114">
        <v>3</v>
      </c>
      <c r="H391" s="14">
        <v>0</v>
      </c>
      <c r="I391" s="17">
        <v>3</v>
      </c>
      <c r="J391" s="14">
        <v>7</v>
      </c>
      <c r="K391" s="35">
        <v>21</v>
      </c>
      <c r="L391" s="35">
        <v>27</v>
      </c>
      <c r="M391" s="35">
        <v>40</v>
      </c>
      <c r="N391" s="35">
        <v>53</v>
      </c>
      <c r="O391" s="35">
        <v>49</v>
      </c>
      <c r="P391" s="35">
        <v>112</v>
      </c>
      <c r="Q391" s="35">
        <v>145</v>
      </c>
      <c r="R391" s="35">
        <v>257</v>
      </c>
      <c r="S391" s="35">
        <v>304</v>
      </c>
      <c r="T391" s="35">
        <v>434</v>
      </c>
      <c r="U391" s="35">
        <v>631</v>
      </c>
      <c r="V391" s="35">
        <v>733</v>
      </c>
      <c r="W391" s="35">
        <v>970</v>
      </c>
      <c r="X391" s="35">
        <v>918</v>
      </c>
      <c r="Y391" s="35">
        <v>924</v>
      </c>
    </row>
    <row r="392" spans="1:25" x14ac:dyDescent="0.3">
      <c r="A392" s="8" t="s">
        <v>89</v>
      </c>
      <c r="B392" s="8" t="s">
        <v>90</v>
      </c>
      <c r="C392" s="11" t="s">
        <v>2744</v>
      </c>
      <c r="D392" s="67" t="s">
        <v>2711</v>
      </c>
      <c r="E392" s="12" t="s">
        <v>49</v>
      </c>
      <c r="F392" s="39">
        <v>12</v>
      </c>
      <c r="G392" s="68">
        <v>2</v>
      </c>
      <c r="H392" s="35">
        <v>1</v>
      </c>
      <c r="I392" s="17">
        <v>1</v>
      </c>
      <c r="J392" s="35">
        <v>4</v>
      </c>
      <c r="K392" s="35">
        <v>26</v>
      </c>
      <c r="L392" s="35">
        <v>32</v>
      </c>
      <c r="M392" s="35">
        <v>27</v>
      </c>
      <c r="N392" s="35">
        <v>55</v>
      </c>
      <c r="O392" s="35">
        <v>71</v>
      </c>
      <c r="P392" s="35">
        <v>111</v>
      </c>
      <c r="Q392" s="35">
        <v>182</v>
      </c>
      <c r="R392" s="35">
        <v>252</v>
      </c>
      <c r="S392" s="35">
        <v>379</v>
      </c>
      <c r="T392" s="35">
        <v>516</v>
      </c>
      <c r="U392" s="35">
        <v>745</v>
      </c>
      <c r="V392" s="35">
        <v>1069</v>
      </c>
      <c r="W392" s="35">
        <v>1319</v>
      </c>
      <c r="X392" s="35">
        <v>1429</v>
      </c>
      <c r="Y392" s="35">
        <v>1458</v>
      </c>
    </row>
    <row r="393" spans="1:25" x14ac:dyDescent="0.3">
      <c r="A393" s="8" t="s">
        <v>91</v>
      </c>
      <c r="B393" s="8" t="s">
        <v>90</v>
      </c>
      <c r="C393" s="11" t="s">
        <v>2744</v>
      </c>
      <c r="D393" s="67" t="s">
        <v>2711</v>
      </c>
      <c r="E393" s="12" t="s">
        <v>49</v>
      </c>
      <c r="F393" s="39">
        <v>15</v>
      </c>
      <c r="G393" s="63">
        <v>2</v>
      </c>
      <c r="H393" s="35">
        <v>3</v>
      </c>
      <c r="I393" s="17">
        <v>3</v>
      </c>
      <c r="J393" s="35">
        <v>6</v>
      </c>
      <c r="K393" s="35">
        <v>18</v>
      </c>
      <c r="L393" s="35">
        <v>23</v>
      </c>
      <c r="M393" s="35">
        <v>47</v>
      </c>
      <c r="N393" s="35">
        <v>57</v>
      </c>
      <c r="O393" s="35">
        <v>78</v>
      </c>
      <c r="P393" s="35">
        <v>133</v>
      </c>
      <c r="Q393" s="35">
        <v>156</v>
      </c>
      <c r="R393" s="35">
        <v>223</v>
      </c>
      <c r="S393" s="35">
        <v>279</v>
      </c>
      <c r="T393" s="35">
        <v>413</v>
      </c>
      <c r="U393" s="35">
        <v>570</v>
      </c>
      <c r="V393" s="35">
        <v>769</v>
      </c>
      <c r="W393" s="35">
        <v>950</v>
      </c>
      <c r="X393" s="35">
        <v>986</v>
      </c>
      <c r="Y393" s="35">
        <v>1050</v>
      </c>
    </row>
    <row r="394" spans="1:25" x14ac:dyDescent="0.3">
      <c r="A394" s="95" t="s">
        <v>92</v>
      </c>
      <c r="B394" s="95" t="s">
        <v>90</v>
      </c>
      <c r="C394" s="96" t="s">
        <v>2744</v>
      </c>
      <c r="D394" s="128" t="s">
        <v>2711</v>
      </c>
      <c r="E394" s="141" t="s">
        <v>49</v>
      </c>
      <c r="F394" s="102">
        <v>10</v>
      </c>
      <c r="G394" s="173">
        <v>2</v>
      </c>
      <c r="H394" s="100">
        <v>3</v>
      </c>
      <c r="I394" s="103">
        <v>4</v>
      </c>
      <c r="J394" s="100">
        <v>12</v>
      </c>
      <c r="K394" s="100">
        <v>14</v>
      </c>
      <c r="L394" s="100">
        <v>23</v>
      </c>
      <c r="M394" s="100">
        <v>35</v>
      </c>
      <c r="N394" s="100">
        <v>58</v>
      </c>
      <c r="O394" s="100">
        <v>73</v>
      </c>
      <c r="P394" s="100">
        <v>107</v>
      </c>
      <c r="Q394" s="100">
        <v>140</v>
      </c>
      <c r="R394" s="100">
        <v>165</v>
      </c>
      <c r="S394" s="100">
        <v>248</v>
      </c>
      <c r="T394" s="100">
        <v>359</v>
      </c>
      <c r="U394" s="100">
        <v>467</v>
      </c>
      <c r="V394" s="100">
        <v>593</v>
      </c>
      <c r="W394" s="100">
        <v>728</v>
      </c>
      <c r="X394" s="100">
        <v>670</v>
      </c>
      <c r="Y394" s="100">
        <v>732</v>
      </c>
    </row>
    <row r="395" spans="1:25" x14ac:dyDescent="0.3">
      <c r="A395" s="95" t="s">
        <v>93</v>
      </c>
      <c r="B395" s="95" t="s">
        <v>90</v>
      </c>
      <c r="C395" s="96" t="s">
        <v>2744</v>
      </c>
      <c r="D395" s="128" t="s">
        <v>2711</v>
      </c>
      <c r="E395" s="141" t="s">
        <v>49</v>
      </c>
      <c r="F395" s="102">
        <v>7</v>
      </c>
      <c r="G395" s="173">
        <v>1</v>
      </c>
      <c r="H395" s="100">
        <v>1</v>
      </c>
      <c r="I395" s="103">
        <v>5</v>
      </c>
      <c r="J395" s="100">
        <v>10</v>
      </c>
      <c r="K395" s="100">
        <v>13</v>
      </c>
      <c r="L395" s="100">
        <v>27</v>
      </c>
      <c r="M395" s="100">
        <v>38</v>
      </c>
      <c r="N395" s="100">
        <v>53</v>
      </c>
      <c r="O395" s="100">
        <v>68</v>
      </c>
      <c r="P395" s="100">
        <v>96</v>
      </c>
      <c r="Q395" s="100">
        <v>153</v>
      </c>
      <c r="R395" s="100">
        <v>187</v>
      </c>
      <c r="S395" s="100">
        <v>265</v>
      </c>
      <c r="T395" s="100">
        <v>336</v>
      </c>
      <c r="U395" s="100">
        <v>496</v>
      </c>
      <c r="V395" s="100">
        <v>593</v>
      </c>
      <c r="W395" s="100">
        <v>740</v>
      </c>
      <c r="X395" s="100">
        <v>703</v>
      </c>
      <c r="Y395" s="100">
        <v>709</v>
      </c>
    </row>
    <row r="396" spans="1:25" x14ac:dyDescent="0.3">
      <c r="A396" s="8" t="s">
        <v>94</v>
      </c>
      <c r="B396" s="8" t="s">
        <v>90</v>
      </c>
      <c r="C396" s="11" t="s">
        <v>2744</v>
      </c>
      <c r="D396" s="67" t="s">
        <v>2711</v>
      </c>
      <c r="E396" s="12" t="s">
        <v>49</v>
      </c>
      <c r="F396" s="39">
        <v>9</v>
      </c>
      <c r="G396" s="63">
        <v>2</v>
      </c>
      <c r="H396" s="35">
        <v>2</v>
      </c>
      <c r="I396" s="17">
        <v>2</v>
      </c>
      <c r="J396" s="35">
        <v>8</v>
      </c>
      <c r="K396" s="35">
        <v>19</v>
      </c>
      <c r="L396" s="35">
        <v>19</v>
      </c>
      <c r="M396" s="35">
        <v>35</v>
      </c>
      <c r="N396" s="35">
        <v>46</v>
      </c>
      <c r="O396" s="35">
        <v>69</v>
      </c>
      <c r="P396" s="35">
        <v>114</v>
      </c>
      <c r="Q396" s="35">
        <v>129</v>
      </c>
      <c r="R396" s="35">
        <v>197</v>
      </c>
      <c r="S396" s="35">
        <v>263</v>
      </c>
      <c r="T396" s="35">
        <v>359</v>
      </c>
      <c r="U396" s="35">
        <v>541</v>
      </c>
      <c r="V396" s="35">
        <v>589</v>
      </c>
      <c r="W396" s="35">
        <v>700</v>
      </c>
      <c r="X396" s="35">
        <v>677</v>
      </c>
      <c r="Y396" s="35">
        <v>646</v>
      </c>
    </row>
    <row r="397" spans="1:25" x14ac:dyDescent="0.3">
      <c r="A397" s="155" t="s">
        <v>95</v>
      </c>
      <c r="B397" s="155" t="s">
        <v>90</v>
      </c>
      <c r="C397" s="156" t="s">
        <v>2744</v>
      </c>
      <c r="D397" s="157" t="s">
        <v>2711</v>
      </c>
      <c r="E397" s="158" t="s">
        <v>49</v>
      </c>
      <c r="F397" s="159">
        <v>21</v>
      </c>
      <c r="G397" s="174">
        <v>2</v>
      </c>
      <c r="H397" s="160">
        <v>0</v>
      </c>
      <c r="I397" s="161">
        <v>1</v>
      </c>
      <c r="J397" s="160">
        <v>7</v>
      </c>
      <c r="K397" s="160">
        <v>13</v>
      </c>
      <c r="L397" s="160">
        <v>21</v>
      </c>
      <c r="M397" s="160">
        <v>37</v>
      </c>
      <c r="N397" s="160">
        <v>35</v>
      </c>
      <c r="O397" s="160">
        <v>66</v>
      </c>
      <c r="P397" s="160">
        <v>87</v>
      </c>
      <c r="Q397" s="160">
        <v>140</v>
      </c>
      <c r="R397" s="160">
        <v>183</v>
      </c>
      <c r="S397" s="160">
        <v>280</v>
      </c>
      <c r="T397" s="160">
        <v>323</v>
      </c>
      <c r="U397" s="160">
        <v>509</v>
      </c>
      <c r="V397" s="160">
        <v>593</v>
      </c>
      <c r="W397" s="160">
        <v>701</v>
      </c>
      <c r="X397" s="160">
        <v>727</v>
      </c>
      <c r="Y397" s="160">
        <v>740</v>
      </c>
    </row>
    <row r="398" spans="1:25" x14ac:dyDescent="0.3">
      <c r="A398" s="155" t="s">
        <v>96</v>
      </c>
      <c r="B398" s="155" t="s">
        <v>90</v>
      </c>
      <c r="C398" s="156" t="s">
        <v>2744</v>
      </c>
      <c r="D398" s="157" t="s">
        <v>2711</v>
      </c>
      <c r="E398" s="158" t="s">
        <v>49</v>
      </c>
      <c r="F398" s="159">
        <v>10</v>
      </c>
      <c r="G398" s="174">
        <v>2</v>
      </c>
      <c r="H398" s="160">
        <v>1</v>
      </c>
      <c r="I398" s="161">
        <v>2</v>
      </c>
      <c r="J398" s="160">
        <v>7</v>
      </c>
      <c r="K398" s="160">
        <v>14</v>
      </c>
      <c r="L398" s="160">
        <v>18</v>
      </c>
      <c r="M398" s="160">
        <v>31</v>
      </c>
      <c r="N398" s="160">
        <v>51</v>
      </c>
      <c r="O398" s="160">
        <v>65</v>
      </c>
      <c r="P398" s="160">
        <v>89</v>
      </c>
      <c r="Q398" s="160">
        <v>154</v>
      </c>
      <c r="R398" s="160">
        <v>199</v>
      </c>
      <c r="S398" s="160">
        <v>292</v>
      </c>
      <c r="T398" s="160">
        <v>380</v>
      </c>
      <c r="U398" s="160">
        <v>575</v>
      </c>
      <c r="V398" s="160">
        <v>748</v>
      </c>
      <c r="W398" s="160">
        <v>873</v>
      </c>
      <c r="X398" s="160">
        <v>867</v>
      </c>
      <c r="Y398" s="160">
        <v>830</v>
      </c>
    </row>
    <row r="399" spans="1:25" x14ac:dyDescent="0.3">
      <c r="A399" s="10" t="s">
        <v>97</v>
      </c>
      <c r="B399" s="10" t="s">
        <v>90</v>
      </c>
      <c r="C399" s="11" t="s">
        <v>2744</v>
      </c>
      <c r="D399" s="67" t="s">
        <v>2711</v>
      </c>
      <c r="E399" s="12" t="s">
        <v>49</v>
      </c>
      <c r="F399" s="39">
        <v>14</v>
      </c>
      <c r="G399" s="63">
        <v>4</v>
      </c>
      <c r="H399" s="35">
        <v>2</v>
      </c>
      <c r="I399" s="17">
        <v>1</v>
      </c>
      <c r="J399" s="35">
        <v>9</v>
      </c>
      <c r="K399" s="35">
        <v>15</v>
      </c>
      <c r="L399" s="35">
        <v>24</v>
      </c>
      <c r="M399" s="35">
        <v>28</v>
      </c>
      <c r="N399" s="35">
        <v>40</v>
      </c>
      <c r="O399" s="35">
        <v>65</v>
      </c>
      <c r="P399" s="35">
        <v>97</v>
      </c>
      <c r="Q399" s="35">
        <v>183</v>
      </c>
      <c r="R399" s="35">
        <v>216</v>
      </c>
      <c r="S399" s="35">
        <v>315</v>
      </c>
      <c r="T399" s="35">
        <v>415</v>
      </c>
      <c r="U399" s="35">
        <v>632</v>
      </c>
      <c r="V399" s="35">
        <v>722</v>
      </c>
      <c r="W399" s="35">
        <v>896</v>
      </c>
      <c r="X399" s="35">
        <v>982</v>
      </c>
      <c r="Y399" s="35">
        <v>1002</v>
      </c>
    </row>
    <row r="400" spans="1:25" x14ac:dyDescent="0.3">
      <c r="A400" s="8" t="s">
        <v>98</v>
      </c>
      <c r="B400" s="8" t="s">
        <v>90</v>
      </c>
      <c r="C400" s="11" t="s">
        <v>2744</v>
      </c>
      <c r="D400" s="67" t="s">
        <v>2711</v>
      </c>
      <c r="E400" s="12" t="s">
        <v>49</v>
      </c>
      <c r="F400" s="39">
        <v>9</v>
      </c>
      <c r="G400" s="63">
        <v>4</v>
      </c>
      <c r="H400" s="35">
        <v>1</v>
      </c>
      <c r="I400" s="17">
        <v>1</v>
      </c>
      <c r="J400" s="35">
        <v>14</v>
      </c>
      <c r="K400" s="35">
        <v>16</v>
      </c>
      <c r="L400" s="35">
        <v>27</v>
      </c>
      <c r="M400" s="35">
        <v>33</v>
      </c>
      <c r="N400" s="35">
        <v>59</v>
      </c>
      <c r="O400" s="35">
        <v>70</v>
      </c>
      <c r="P400" s="35">
        <v>126</v>
      </c>
      <c r="Q400" s="35">
        <v>202</v>
      </c>
      <c r="R400" s="35">
        <v>249</v>
      </c>
      <c r="S400" s="35">
        <v>351</v>
      </c>
      <c r="T400" s="35">
        <v>427</v>
      </c>
      <c r="U400" s="35">
        <v>676</v>
      </c>
      <c r="V400" s="35">
        <v>780</v>
      </c>
      <c r="W400" s="35">
        <v>1026</v>
      </c>
      <c r="X400" s="35">
        <v>1028</v>
      </c>
      <c r="Y400" s="35">
        <v>994</v>
      </c>
    </row>
    <row r="401" spans="1:25" x14ac:dyDescent="0.3">
      <c r="A401" s="155" t="s">
        <v>99</v>
      </c>
      <c r="B401" s="155" t="s">
        <v>101</v>
      </c>
      <c r="C401" s="156" t="s">
        <v>2744</v>
      </c>
      <c r="D401" s="157" t="s">
        <v>2711</v>
      </c>
      <c r="E401" s="158" t="s">
        <v>49</v>
      </c>
      <c r="F401" s="159">
        <v>13</v>
      </c>
      <c r="G401" s="174">
        <v>0</v>
      </c>
      <c r="H401" s="160">
        <v>2</v>
      </c>
      <c r="I401" s="161">
        <v>2</v>
      </c>
      <c r="J401" s="160">
        <v>10</v>
      </c>
      <c r="K401" s="160">
        <v>16</v>
      </c>
      <c r="L401" s="160">
        <v>19</v>
      </c>
      <c r="M401" s="160">
        <v>40</v>
      </c>
      <c r="N401" s="160">
        <v>58</v>
      </c>
      <c r="O401" s="160">
        <v>99</v>
      </c>
      <c r="P401" s="160">
        <v>121</v>
      </c>
      <c r="Q401" s="160">
        <v>176</v>
      </c>
      <c r="R401" s="160">
        <v>261</v>
      </c>
      <c r="S401" s="160">
        <v>373</v>
      </c>
      <c r="T401" s="160">
        <v>442</v>
      </c>
      <c r="U401" s="160">
        <v>749</v>
      </c>
      <c r="V401" s="160">
        <v>884</v>
      </c>
      <c r="W401" s="160">
        <v>1063</v>
      </c>
      <c r="X401" s="160">
        <v>1155</v>
      </c>
      <c r="Y401" s="160">
        <v>1198</v>
      </c>
    </row>
    <row r="402" spans="1:25" x14ac:dyDescent="0.3">
      <c r="A402" s="8" t="s">
        <v>100</v>
      </c>
      <c r="B402" s="8" t="s">
        <v>101</v>
      </c>
      <c r="C402" s="11" t="s">
        <v>2744</v>
      </c>
      <c r="D402" s="67" t="s">
        <v>2711</v>
      </c>
      <c r="E402" s="12" t="s">
        <v>49</v>
      </c>
      <c r="F402" s="39">
        <v>11</v>
      </c>
      <c r="G402" s="68">
        <v>3</v>
      </c>
      <c r="H402" s="35">
        <v>2</v>
      </c>
      <c r="I402" s="17">
        <v>1</v>
      </c>
      <c r="J402" s="35">
        <v>12</v>
      </c>
      <c r="K402" s="35">
        <v>14</v>
      </c>
      <c r="L402" s="35">
        <v>15</v>
      </c>
      <c r="M402" s="35">
        <v>33</v>
      </c>
      <c r="N402" s="35">
        <v>36</v>
      </c>
      <c r="O402" s="35">
        <v>60</v>
      </c>
      <c r="P402" s="35">
        <v>96</v>
      </c>
      <c r="Q402" s="35">
        <v>162</v>
      </c>
      <c r="R402" s="35">
        <v>228</v>
      </c>
      <c r="S402" s="35">
        <v>335</v>
      </c>
      <c r="T402" s="35">
        <v>420</v>
      </c>
      <c r="U402" s="35">
        <v>601</v>
      </c>
      <c r="V402" s="35">
        <v>762</v>
      </c>
      <c r="W402" s="35">
        <v>878</v>
      </c>
      <c r="X402" s="35">
        <v>872</v>
      </c>
      <c r="Y402" s="35">
        <v>896</v>
      </c>
    </row>
    <row r="403" spans="1:25" x14ac:dyDescent="0.3">
      <c r="A403" s="8" t="s">
        <v>88</v>
      </c>
      <c r="B403" s="8" t="s">
        <v>101</v>
      </c>
      <c r="C403" s="11" t="s">
        <v>2744</v>
      </c>
      <c r="D403" s="67" t="s">
        <v>2711</v>
      </c>
      <c r="E403" s="12" t="s">
        <v>49</v>
      </c>
      <c r="F403" s="39">
        <v>12</v>
      </c>
      <c r="G403" s="63">
        <v>4</v>
      </c>
      <c r="H403" s="35">
        <v>1</v>
      </c>
      <c r="I403" s="17">
        <v>2</v>
      </c>
      <c r="J403" s="35">
        <v>6</v>
      </c>
      <c r="K403" s="35">
        <v>11</v>
      </c>
      <c r="L403" s="35">
        <v>28</v>
      </c>
      <c r="M403" s="35">
        <v>31</v>
      </c>
      <c r="N403" s="35">
        <v>44</v>
      </c>
      <c r="O403" s="35">
        <v>73</v>
      </c>
      <c r="P403" s="35">
        <v>100</v>
      </c>
      <c r="Q403" s="35">
        <v>158</v>
      </c>
      <c r="R403" s="35">
        <v>250</v>
      </c>
      <c r="S403" s="35">
        <v>291</v>
      </c>
      <c r="T403" s="35">
        <v>378</v>
      </c>
      <c r="U403" s="35">
        <v>549</v>
      </c>
      <c r="V403" s="35">
        <v>683</v>
      </c>
      <c r="W403" s="35">
        <v>758</v>
      </c>
      <c r="X403" s="35">
        <v>746</v>
      </c>
      <c r="Y403" s="35">
        <v>815</v>
      </c>
    </row>
    <row r="404" spans="1:25" x14ac:dyDescent="0.3">
      <c r="A404" s="8" t="s">
        <v>89</v>
      </c>
      <c r="B404" s="8" t="s">
        <v>101</v>
      </c>
      <c r="C404" s="11" t="s">
        <v>2744</v>
      </c>
      <c r="D404" s="67" t="s">
        <v>2711</v>
      </c>
      <c r="E404" s="12" t="s">
        <v>49</v>
      </c>
      <c r="F404" s="39">
        <v>13</v>
      </c>
      <c r="G404" s="63">
        <v>2</v>
      </c>
      <c r="H404" s="35">
        <v>2</v>
      </c>
      <c r="I404" s="17">
        <v>1</v>
      </c>
      <c r="J404" s="35">
        <v>2</v>
      </c>
      <c r="K404" s="35">
        <v>12</v>
      </c>
      <c r="L404" s="35">
        <v>22</v>
      </c>
      <c r="M404" s="35">
        <v>23</v>
      </c>
      <c r="N404" s="35">
        <v>45</v>
      </c>
      <c r="O404" s="35">
        <v>72</v>
      </c>
      <c r="P404" s="35">
        <v>97</v>
      </c>
      <c r="Q404" s="35">
        <v>166</v>
      </c>
      <c r="R404" s="35">
        <v>195</v>
      </c>
      <c r="S404" s="35">
        <v>254</v>
      </c>
      <c r="T404" s="35">
        <v>307</v>
      </c>
      <c r="U404" s="35">
        <v>520</v>
      </c>
      <c r="V404" s="35">
        <v>578</v>
      </c>
      <c r="W404" s="35">
        <v>705</v>
      </c>
      <c r="X404" s="35">
        <v>740</v>
      </c>
      <c r="Y404" s="35">
        <v>704</v>
      </c>
    </row>
    <row r="405" spans="1:25" x14ac:dyDescent="0.3">
      <c r="A405" s="8" t="s">
        <v>91</v>
      </c>
      <c r="B405" s="8" t="s">
        <v>101</v>
      </c>
      <c r="C405" s="11" t="s">
        <v>2744</v>
      </c>
      <c r="D405" s="67" t="s">
        <v>2711</v>
      </c>
      <c r="E405" s="12" t="s">
        <v>49</v>
      </c>
      <c r="F405" s="39">
        <v>15</v>
      </c>
      <c r="G405" s="68">
        <v>1</v>
      </c>
      <c r="H405" s="35">
        <v>3</v>
      </c>
      <c r="I405" s="17">
        <v>2</v>
      </c>
      <c r="J405" s="35">
        <v>6</v>
      </c>
      <c r="K405" s="35">
        <v>16</v>
      </c>
      <c r="L405" s="35">
        <v>26</v>
      </c>
      <c r="M405" s="35">
        <v>29</v>
      </c>
      <c r="N405" s="35">
        <v>59</v>
      </c>
      <c r="O405" s="35">
        <v>56</v>
      </c>
      <c r="P405" s="35">
        <v>76</v>
      </c>
      <c r="Q405" s="35">
        <v>151</v>
      </c>
      <c r="R405" s="35">
        <v>197</v>
      </c>
      <c r="S405" s="35">
        <v>288</v>
      </c>
      <c r="T405" s="35">
        <v>393</v>
      </c>
      <c r="U405" s="35">
        <v>558</v>
      </c>
      <c r="V405" s="35">
        <v>620</v>
      </c>
      <c r="W405" s="35">
        <v>767</v>
      </c>
      <c r="X405" s="35">
        <v>712</v>
      </c>
      <c r="Y405" s="35">
        <v>745</v>
      </c>
    </row>
    <row r="406" spans="1:25" x14ac:dyDescent="0.3">
      <c r="A406" s="155" t="s">
        <v>92</v>
      </c>
      <c r="B406" s="155" t="s">
        <v>101</v>
      </c>
      <c r="C406" s="156" t="s">
        <v>2744</v>
      </c>
      <c r="D406" s="157" t="s">
        <v>2711</v>
      </c>
      <c r="E406" s="158" t="s">
        <v>49</v>
      </c>
      <c r="F406" s="159">
        <v>18</v>
      </c>
      <c r="G406" s="174">
        <v>3</v>
      </c>
      <c r="H406" s="160">
        <v>0</v>
      </c>
      <c r="I406" s="161">
        <v>4</v>
      </c>
      <c r="J406" s="160">
        <v>7</v>
      </c>
      <c r="K406" s="160">
        <v>16</v>
      </c>
      <c r="L406" s="160">
        <v>21</v>
      </c>
      <c r="M406" s="160">
        <v>32</v>
      </c>
      <c r="N406" s="160">
        <v>46</v>
      </c>
      <c r="O406" s="160">
        <v>62</v>
      </c>
      <c r="P406" s="160">
        <v>87</v>
      </c>
      <c r="Q406" s="160">
        <v>149</v>
      </c>
      <c r="R406" s="160">
        <v>216</v>
      </c>
      <c r="S406" s="160">
        <v>260</v>
      </c>
      <c r="T406" s="160">
        <v>378</v>
      </c>
      <c r="U406" s="160">
        <v>534</v>
      </c>
      <c r="V406" s="160">
        <v>606</v>
      </c>
      <c r="W406" s="160">
        <v>747</v>
      </c>
      <c r="X406" s="160">
        <v>739</v>
      </c>
      <c r="Y406" s="160">
        <v>742</v>
      </c>
    </row>
    <row r="407" spans="1:25" x14ac:dyDescent="0.3">
      <c r="A407" s="8" t="s">
        <v>93</v>
      </c>
      <c r="B407" s="8" t="s">
        <v>101</v>
      </c>
      <c r="C407" s="11" t="s">
        <v>2744</v>
      </c>
      <c r="D407" s="67" t="s">
        <v>2711</v>
      </c>
      <c r="E407" s="12" t="s">
        <v>49</v>
      </c>
      <c r="F407" s="39">
        <v>15</v>
      </c>
      <c r="G407" s="68">
        <v>1</v>
      </c>
      <c r="H407" s="35">
        <v>2</v>
      </c>
      <c r="I407" s="17">
        <v>4</v>
      </c>
      <c r="J407" s="35">
        <v>12</v>
      </c>
      <c r="K407" s="35">
        <v>15</v>
      </c>
      <c r="L407" s="35">
        <v>24</v>
      </c>
      <c r="M407" s="35">
        <v>36</v>
      </c>
      <c r="N407" s="35">
        <v>58</v>
      </c>
      <c r="O407" s="35">
        <v>67</v>
      </c>
      <c r="P407" s="35">
        <v>80</v>
      </c>
      <c r="Q407" s="35">
        <v>154</v>
      </c>
      <c r="R407" s="35">
        <v>235</v>
      </c>
      <c r="S407" s="35">
        <v>270</v>
      </c>
      <c r="T407" s="35">
        <v>378</v>
      </c>
      <c r="U407" s="35">
        <v>532</v>
      </c>
      <c r="V407" s="35">
        <v>673</v>
      </c>
      <c r="W407" s="35">
        <v>798</v>
      </c>
      <c r="X407" s="35">
        <v>805</v>
      </c>
      <c r="Y407" s="35">
        <v>827</v>
      </c>
    </row>
    <row r="408" spans="1:25" x14ac:dyDescent="0.3">
      <c r="A408" s="8" t="s">
        <v>94</v>
      </c>
      <c r="B408" s="8" t="s">
        <v>101</v>
      </c>
      <c r="C408" s="11" t="s">
        <v>2744</v>
      </c>
      <c r="D408" s="67" t="s">
        <v>2711</v>
      </c>
      <c r="E408" s="12" t="s">
        <v>49</v>
      </c>
      <c r="F408" s="39">
        <v>15</v>
      </c>
      <c r="G408" s="63">
        <v>2</v>
      </c>
      <c r="H408" s="35">
        <v>1</v>
      </c>
      <c r="I408" s="17">
        <v>1</v>
      </c>
      <c r="J408" s="35">
        <v>7</v>
      </c>
      <c r="K408" s="35">
        <v>13</v>
      </c>
      <c r="L408" s="35">
        <v>22</v>
      </c>
      <c r="M408" s="35">
        <v>34</v>
      </c>
      <c r="N408" s="35">
        <v>36</v>
      </c>
      <c r="O408" s="35">
        <v>64</v>
      </c>
      <c r="P408" s="35">
        <v>94</v>
      </c>
      <c r="Q408" s="35">
        <v>152</v>
      </c>
      <c r="R408" s="35">
        <v>205</v>
      </c>
      <c r="S408" s="35">
        <v>282</v>
      </c>
      <c r="T408" s="35">
        <v>397</v>
      </c>
      <c r="U408" s="35">
        <v>525</v>
      </c>
      <c r="V408" s="35">
        <v>676</v>
      </c>
      <c r="W408" s="35">
        <v>801</v>
      </c>
      <c r="X408" s="35">
        <v>835</v>
      </c>
      <c r="Y408" s="35">
        <v>811</v>
      </c>
    </row>
    <row r="409" spans="1:25" x14ac:dyDescent="0.3">
      <c r="A409" s="8" t="s">
        <v>95</v>
      </c>
      <c r="B409" s="8" t="s">
        <v>101</v>
      </c>
      <c r="C409" s="11" t="s">
        <v>2744</v>
      </c>
      <c r="D409" s="67" t="s">
        <v>2711</v>
      </c>
      <c r="E409" s="12" t="s">
        <v>49</v>
      </c>
      <c r="F409" s="39">
        <v>25</v>
      </c>
      <c r="G409" s="68">
        <v>3</v>
      </c>
      <c r="H409" s="35">
        <v>1</v>
      </c>
      <c r="I409" s="17">
        <v>1</v>
      </c>
      <c r="J409" s="35">
        <v>11</v>
      </c>
      <c r="K409" s="35">
        <v>16</v>
      </c>
      <c r="L409" s="35">
        <v>26</v>
      </c>
      <c r="M409" s="35">
        <v>32</v>
      </c>
      <c r="N409" s="35">
        <v>47</v>
      </c>
      <c r="O409" s="35">
        <v>56</v>
      </c>
      <c r="P409" s="35">
        <v>105</v>
      </c>
      <c r="Q409" s="35">
        <v>162</v>
      </c>
      <c r="R409" s="35">
        <v>230</v>
      </c>
      <c r="S409" s="35">
        <v>306</v>
      </c>
      <c r="T409" s="35">
        <v>422</v>
      </c>
      <c r="U409" s="35">
        <v>617</v>
      </c>
      <c r="V409" s="35">
        <v>709</v>
      </c>
      <c r="W409" s="35">
        <v>850</v>
      </c>
      <c r="X409" s="35">
        <v>927</v>
      </c>
      <c r="Y409" s="35">
        <v>828</v>
      </c>
    </row>
    <row r="410" spans="1:25" x14ac:dyDescent="0.3">
      <c r="A410" s="8" t="s">
        <v>96</v>
      </c>
      <c r="B410" s="8" t="s">
        <v>101</v>
      </c>
      <c r="C410" s="11" t="s">
        <v>2744</v>
      </c>
      <c r="D410" s="67" t="s">
        <v>2711</v>
      </c>
      <c r="E410" s="12" t="s">
        <v>49</v>
      </c>
      <c r="F410" s="39">
        <v>21</v>
      </c>
      <c r="G410" s="68">
        <v>1</v>
      </c>
      <c r="H410" s="35">
        <v>1</v>
      </c>
      <c r="I410" s="17">
        <v>3</v>
      </c>
      <c r="J410" s="35">
        <v>4</v>
      </c>
      <c r="K410" s="35">
        <v>15</v>
      </c>
      <c r="L410" s="35">
        <v>17</v>
      </c>
      <c r="M410" s="35">
        <v>29</v>
      </c>
      <c r="N410" s="35">
        <v>52</v>
      </c>
      <c r="O410" s="35">
        <v>56</v>
      </c>
      <c r="P410" s="35">
        <v>103</v>
      </c>
      <c r="Q410" s="35">
        <v>194</v>
      </c>
      <c r="R410" s="35">
        <v>229</v>
      </c>
      <c r="S410" s="35">
        <v>349</v>
      </c>
      <c r="T410" s="35">
        <v>461</v>
      </c>
      <c r="U410" s="35">
        <v>672</v>
      </c>
      <c r="V410" s="35">
        <v>779</v>
      </c>
      <c r="W410" s="35">
        <v>999</v>
      </c>
      <c r="X410" s="35">
        <v>962</v>
      </c>
      <c r="Y410" s="35">
        <v>930</v>
      </c>
    </row>
    <row r="411" spans="1:25" x14ac:dyDescent="0.3">
      <c r="A411" s="8" t="s">
        <v>97</v>
      </c>
      <c r="B411" s="8" t="s">
        <v>101</v>
      </c>
      <c r="C411" s="11" t="s">
        <v>2744</v>
      </c>
      <c r="D411" s="67" t="s">
        <v>2711</v>
      </c>
      <c r="E411" s="12" t="s">
        <v>49</v>
      </c>
      <c r="F411" s="39">
        <v>14</v>
      </c>
      <c r="G411" s="63">
        <v>4</v>
      </c>
      <c r="H411" s="35">
        <v>3</v>
      </c>
      <c r="I411" s="17">
        <v>2</v>
      </c>
      <c r="J411" s="35">
        <v>7</v>
      </c>
      <c r="K411" s="35">
        <v>19</v>
      </c>
      <c r="L411" s="35">
        <v>22</v>
      </c>
      <c r="M411" s="35">
        <v>33</v>
      </c>
      <c r="N411" s="35">
        <v>51</v>
      </c>
      <c r="O411" s="35">
        <v>71</v>
      </c>
      <c r="P411" s="35">
        <v>104</v>
      </c>
      <c r="Q411" s="35">
        <v>161</v>
      </c>
      <c r="R411" s="35">
        <v>232</v>
      </c>
      <c r="S411" s="35">
        <v>336</v>
      </c>
      <c r="T411" s="35">
        <v>413</v>
      </c>
      <c r="U411" s="35">
        <v>598</v>
      </c>
      <c r="V411" s="35">
        <v>778</v>
      </c>
      <c r="W411" s="35">
        <v>904</v>
      </c>
      <c r="X411" s="35">
        <v>875</v>
      </c>
      <c r="Y411" s="35">
        <v>908</v>
      </c>
    </row>
    <row r="412" spans="1:25" x14ac:dyDescent="0.3">
      <c r="A412" s="10" t="s">
        <v>98</v>
      </c>
      <c r="B412" s="10" t="s">
        <v>101</v>
      </c>
      <c r="C412" s="11" t="s">
        <v>2744</v>
      </c>
      <c r="D412" s="67" t="s">
        <v>2711</v>
      </c>
      <c r="E412" s="12" t="s">
        <v>49</v>
      </c>
      <c r="F412" s="38">
        <v>11</v>
      </c>
      <c r="G412" s="114">
        <v>4</v>
      </c>
      <c r="H412" s="14">
        <v>1</v>
      </c>
      <c r="I412" s="17">
        <v>3</v>
      </c>
      <c r="J412" s="14">
        <v>6</v>
      </c>
      <c r="K412" s="35">
        <v>12</v>
      </c>
      <c r="L412" s="35">
        <v>25</v>
      </c>
      <c r="M412" s="35">
        <v>37</v>
      </c>
      <c r="N412" s="35">
        <v>48</v>
      </c>
      <c r="O412" s="35">
        <v>71</v>
      </c>
      <c r="P412" s="35">
        <v>101</v>
      </c>
      <c r="Q412" s="35">
        <v>171</v>
      </c>
      <c r="R412" s="35">
        <v>254</v>
      </c>
      <c r="S412" s="35">
        <v>341</v>
      </c>
      <c r="T412" s="35">
        <v>426</v>
      </c>
      <c r="U412" s="35">
        <v>655</v>
      </c>
      <c r="V412" s="35">
        <v>787</v>
      </c>
      <c r="W412" s="35">
        <v>989</v>
      </c>
      <c r="X412" s="35">
        <v>979</v>
      </c>
      <c r="Y412" s="35">
        <v>1010</v>
      </c>
    </row>
    <row r="413" spans="1:25" x14ac:dyDescent="0.3">
      <c r="A413" s="10" t="s">
        <v>99</v>
      </c>
      <c r="B413" s="10" t="s">
        <v>102</v>
      </c>
      <c r="C413" s="11" t="s">
        <v>2744</v>
      </c>
      <c r="D413" s="67" t="s">
        <v>2711</v>
      </c>
      <c r="E413" s="12" t="s">
        <v>49</v>
      </c>
      <c r="F413" s="38">
        <v>11</v>
      </c>
      <c r="G413" s="114">
        <v>1</v>
      </c>
      <c r="H413" s="14">
        <v>2</v>
      </c>
      <c r="I413" s="17">
        <v>3</v>
      </c>
      <c r="J413" s="14">
        <v>8</v>
      </c>
      <c r="K413" s="35">
        <v>14</v>
      </c>
      <c r="L413" s="35">
        <v>29</v>
      </c>
      <c r="M413" s="35">
        <v>26</v>
      </c>
      <c r="N413" s="35">
        <v>46</v>
      </c>
      <c r="O413" s="35">
        <v>77</v>
      </c>
      <c r="P413" s="35">
        <v>117</v>
      </c>
      <c r="Q413" s="35">
        <v>161</v>
      </c>
      <c r="R413" s="35">
        <v>242</v>
      </c>
      <c r="S413" s="35">
        <v>316</v>
      </c>
      <c r="T413" s="35">
        <v>415</v>
      </c>
      <c r="U413" s="35">
        <v>641</v>
      </c>
      <c r="V413" s="35">
        <v>781</v>
      </c>
      <c r="W413" s="35">
        <v>876</v>
      </c>
      <c r="X413" s="35">
        <v>918</v>
      </c>
      <c r="Y413" s="35">
        <v>1007</v>
      </c>
    </row>
    <row r="414" spans="1:25" x14ac:dyDescent="0.3">
      <c r="A414" s="8" t="s">
        <v>100</v>
      </c>
      <c r="B414" s="8" t="s">
        <v>102</v>
      </c>
      <c r="C414" s="11" t="s">
        <v>2744</v>
      </c>
      <c r="D414" s="67" t="s">
        <v>2711</v>
      </c>
      <c r="E414" s="12" t="s">
        <v>49</v>
      </c>
      <c r="F414" s="39">
        <v>12</v>
      </c>
      <c r="G414" s="68">
        <v>1</v>
      </c>
      <c r="H414" s="35">
        <v>0</v>
      </c>
      <c r="I414" s="17">
        <v>4</v>
      </c>
      <c r="J414" s="35">
        <v>3</v>
      </c>
      <c r="K414" s="35">
        <v>12</v>
      </c>
      <c r="L414" s="35">
        <v>12</v>
      </c>
      <c r="M414" s="35">
        <v>28</v>
      </c>
      <c r="N414" s="35">
        <v>32</v>
      </c>
      <c r="O414" s="35">
        <v>53</v>
      </c>
      <c r="P414" s="35">
        <v>78</v>
      </c>
      <c r="Q414" s="35">
        <v>131</v>
      </c>
      <c r="R414" s="35">
        <v>205</v>
      </c>
      <c r="S414" s="35">
        <v>285</v>
      </c>
      <c r="T414" s="35">
        <v>396</v>
      </c>
      <c r="U414" s="35">
        <v>519</v>
      </c>
      <c r="V414" s="35">
        <v>669</v>
      </c>
      <c r="W414" s="35">
        <v>761</v>
      </c>
      <c r="X414" s="35">
        <v>803</v>
      </c>
      <c r="Y414" s="35">
        <v>763</v>
      </c>
    </row>
    <row r="415" spans="1:25" x14ac:dyDescent="0.3">
      <c r="A415" s="155" t="s">
        <v>88</v>
      </c>
      <c r="B415" s="155" t="s">
        <v>102</v>
      </c>
      <c r="C415" s="156" t="s">
        <v>2744</v>
      </c>
      <c r="D415" s="157" t="s">
        <v>2711</v>
      </c>
      <c r="E415" s="158" t="s">
        <v>49</v>
      </c>
      <c r="F415" s="159">
        <v>23</v>
      </c>
      <c r="G415" s="174">
        <v>1</v>
      </c>
      <c r="H415" s="160">
        <v>2</v>
      </c>
      <c r="I415" s="161">
        <v>1</v>
      </c>
      <c r="J415" s="160">
        <v>10</v>
      </c>
      <c r="K415" s="160">
        <v>10</v>
      </c>
      <c r="L415" s="160">
        <v>24</v>
      </c>
      <c r="M415" s="160">
        <v>27</v>
      </c>
      <c r="N415" s="160">
        <v>46</v>
      </c>
      <c r="O415" s="160">
        <v>77</v>
      </c>
      <c r="P415" s="160">
        <v>94</v>
      </c>
      <c r="Q415" s="160">
        <v>148</v>
      </c>
      <c r="R415" s="160">
        <v>210</v>
      </c>
      <c r="S415" s="160">
        <v>294</v>
      </c>
      <c r="T415" s="160">
        <v>395</v>
      </c>
      <c r="U415" s="160">
        <v>570</v>
      </c>
      <c r="V415" s="160">
        <v>798</v>
      </c>
      <c r="W415" s="160">
        <v>861</v>
      </c>
      <c r="X415" s="160">
        <v>945</v>
      </c>
      <c r="Y415" s="160">
        <v>1028</v>
      </c>
    </row>
    <row r="416" spans="1:25" x14ac:dyDescent="0.3">
      <c r="A416" s="155" t="s">
        <v>89</v>
      </c>
      <c r="B416" s="155" t="s">
        <v>102</v>
      </c>
      <c r="C416" s="156" t="s">
        <v>2744</v>
      </c>
      <c r="D416" s="157" t="s">
        <v>2711</v>
      </c>
      <c r="E416" s="158" t="s">
        <v>49</v>
      </c>
      <c r="F416" s="159">
        <v>13</v>
      </c>
      <c r="G416" s="174">
        <v>2</v>
      </c>
      <c r="H416" s="160">
        <v>0</v>
      </c>
      <c r="I416" s="161">
        <v>3</v>
      </c>
      <c r="J416" s="160">
        <v>10</v>
      </c>
      <c r="K416" s="160">
        <v>14</v>
      </c>
      <c r="L416" s="160">
        <v>23</v>
      </c>
      <c r="M416" s="160">
        <v>29</v>
      </c>
      <c r="N416" s="160">
        <v>43</v>
      </c>
      <c r="O416" s="160">
        <v>54</v>
      </c>
      <c r="P416" s="160">
        <v>90</v>
      </c>
      <c r="Q416" s="160">
        <v>137</v>
      </c>
      <c r="R416" s="160">
        <v>227</v>
      </c>
      <c r="S416" s="160">
        <v>273</v>
      </c>
      <c r="T416" s="160">
        <v>359</v>
      </c>
      <c r="U416" s="160">
        <v>568</v>
      </c>
      <c r="V416" s="160">
        <v>739</v>
      </c>
      <c r="W416" s="160">
        <v>829</v>
      </c>
      <c r="X416" s="160">
        <v>875</v>
      </c>
      <c r="Y416" s="160">
        <v>900</v>
      </c>
    </row>
    <row r="417" spans="1:25" x14ac:dyDescent="0.3">
      <c r="A417" s="8" t="s">
        <v>91</v>
      </c>
      <c r="B417" s="8" t="s">
        <v>102</v>
      </c>
      <c r="C417" s="11" t="s">
        <v>2744</v>
      </c>
      <c r="D417" s="67" t="s">
        <v>2711</v>
      </c>
      <c r="E417" s="12" t="s">
        <v>49</v>
      </c>
      <c r="F417" s="39">
        <v>14</v>
      </c>
      <c r="G417" s="68">
        <v>4</v>
      </c>
      <c r="H417" s="35">
        <v>0</v>
      </c>
      <c r="I417" s="17">
        <v>1</v>
      </c>
      <c r="J417" s="35">
        <v>4</v>
      </c>
      <c r="K417" s="35">
        <v>15</v>
      </c>
      <c r="L417" s="35">
        <v>13</v>
      </c>
      <c r="M417" s="35">
        <v>26</v>
      </c>
      <c r="N417" s="35">
        <v>48</v>
      </c>
      <c r="O417" s="35">
        <v>74</v>
      </c>
      <c r="P417" s="35">
        <v>96</v>
      </c>
      <c r="Q417" s="35">
        <v>152</v>
      </c>
      <c r="R417" s="35">
        <v>228</v>
      </c>
      <c r="S417" s="35">
        <v>283</v>
      </c>
      <c r="T417" s="35">
        <v>388</v>
      </c>
      <c r="U417" s="35">
        <v>558</v>
      </c>
      <c r="V417" s="35">
        <v>654</v>
      </c>
      <c r="W417" s="35">
        <v>759</v>
      </c>
      <c r="X417" s="35">
        <v>829</v>
      </c>
      <c r="Y417" s="35">
        <v>826</v>
      </c>
    </row>
    <row r="418" spans="1:25" x14ac:dyDescent="0.3">
      <c r="A418" s="8" t="s">
        <v>92</v>
      </c>
      <c r="B418" s="8" t="s">
        <v>102</v>
      </c>
      <c r="C418" s="11" t="s">
        <v>2744</v>
      </c>
      <c r="D418" s="67" t="s">
        <v>2711</v>
      </c>
      <c r="E418" s="12" t="s">
        <v>49</v>
      </c>
      <c r="F418" s="39">
        <v>16</v>
      </c>
      <c r="G418" s="68">
        <v>2</v>
      </c>
      <c r="H418" s="35">
        <v>0</v>
      </c>
      <c r="I418" s="17">
        <v>1</v>
      </c>
      <c r="J418" s="35">
        <v>4</v>
      </c>
      <c r="K418" s="35">
        <v>23</v>
      </c>
      <c r="L418" s="35">
        <v>17</v>
      </c>
      <c r="M418" s="35">
        <v>25</v>
      </c>
      <c r="N418" s="35">
        <v>33</v>
      </c>
      <c r="O418" s="35">
        <v>70</v>
      </c>
      <c r="P418" s="35">
        <v>79</v>
      </c>
      <c r="Q418" s="35">
        <v>133</v>
      </c>
      <c r="R418" s="35">
        <v>213</v>
      </c>
      <c r="S418" s="35">
        <v>257</v>
      </c>
      <c r="T418" s="35">
        <v>411</v>
      </c>
      <c r="U418" s="35">
        <v>509</v>
      </c>
      <c r="V418" s="35">
        <v>691</v>
      </c>
      <c r="W418" s="35">
        <v>775</v>
      </c>
      <c r="X418" s="35">
        <v>803</v>
      </c>
      <c r="Y418" s="35">
        <v>816</v>
      </c>
    </row>
    <row r="419" spans="1:25" x14ac:dyDescent="0.3">
      <c r="A419" s="8" t="s">
        <v>93</v>
      </c>
      <c r="B419" s="8" t="s">
        <v>102</v>
      </c>
      <c r="C419" s="11" t="s">
        <v>2744</v>
      </c>
      <c r="D419" s="67" t="s">
        <v>2711</v>
      </c>
      <c r="E419" s="12" t="s">
        <v>49</v>
      </c>
      <c r="F419" s="39">
        <v>13</v>
      </c>
      <c r="G419" s="68">
        <v>6</v>
      </c>
      <c r="H419" s="35">
        <v>0</v>
      </c>
      <c r="I419" s="17">
        <v>5</v>
      </c>
      <c r="J419" s="35">
        <v>6</v>
      </c>
      <c r="K419" s="35">
        <v>10</v>
      </c>
      <c r="L419" s="35">
        <v>18</v>
      </c>
      <c r="M419" s="35">
        <v>28</v>
      </c>
      <c r="N419" s="35">
        <v>42</v>
      </c>
      <c r="O419" s="35">
        <v>57</v>
      </c>
      <c r="P419" s="35">
        <v>87</v>
      </c>
      <c r="Q419" s="35">
        <v>121</v>
      </c>
      <c r="R419" s="35">
        <v>207</v>
      </c>
      <c r="S419" s="35">
        <v>263</v>
      </c>
      <c r="T419" s="35">
        <v>375</v>
      </c>
      <c r="U419" s="35">
        <v>532</v>
      </c>
      <c r="V419" s="35">
        <v>766</v>
      </c>
      <c r="W419" s="35">
        <v>810</v>
      </c>
      <c r="X419" s="35">
        <v>850</v>
      </c>
      <c r="Y419" s="35">
        <v>832</v>
      </c>
    </row>
    <row r="420" spans="1:25" x14ac:dyDescent="0.3">
      <c r="A420" s="8" t="s">
        <v>94</v>
      </c>
      <c r="B420" s="8" t="s">
        <v>102</v>
      </c>
      <c r="C420" s="11" t="s">
        <v>2744</v>
      </c>
      <c r="D420" s="67" t="s">
        <v>2711</v>
      </c>
      <c r="E420" s="12" t="s">
        <v>49</v>
      </c>
      <c r="F420" s="39">
        <v>10</v>
      </c>
      <c r="G420" s="63">
        <v>1</v>
      </c>
      <c r="H420" s="35">
        <v>1</v>
      </c>
      <c r="I420" s="17">
        <v>2</v>
      </c>
      <c r="J420" s="35">
        <v>8</v>
      </c>
      <c r="K420" s="35">
        <v>17</v>
      </c>
      <c r="L420" s="35">
        <v>8</v>
      </c>
      <c r="M420" s="35">
        <v>27</v>
      </c>
      <c r="N420" s="35">
        <v>55</v>
      </c>
      <c r="O420" s="35">
        <v>63</v>
      </c>
      <c r="P420" s="35">
        <v>72</v>
      </c>
      <c r="Q420" s="35">
        <v>145</v>
      </c>
      <c r="R420" s="35">
        <v>208</v>
      </c>
      <c r="S420" s="35">
        <v>294</v>
      </c>
      <c r="T420" s="35">
        <v>400</v>
      </c>
      <c r="U420" s="35">
        <v>551</v>
      </c>
      <c r="V420" s="35">
        <v>707</v>
      </c>
      <c r="W420" s="35">
        <v>757</v>
      </c>
      <c r="X420" s="35">
        <v>784</v>
      </c>
      <c r="Y420" s="35">
        <v>803</v>
      </c>
    </row>
    <row r="421" spans="1:25" x14ac:dyDescent="0.3">
      <c r="A421" s="8" t="s">
        <v>95</v>
      </c>
      <c r="B421" s="8" t="s">
        <v>102</v>
      </c>
      <c r="C421" s="11" t="s">
        <v>2744</v>
      </c>
      <c r="D421" s="67" t="s">
        <v>2711</v>
      </c>
      <c r="E421" s="12" t="s">
        <v>49</v>
      </c>
      <c r="F421" s="39">
        <v>12</v>
      </c>
      <c r="G421" s="68">
        <v>3</v>
      </c>
      <c r="H421" s="35">
        <v>0</v>
      </c>
      <c r="I421" s="17">
        <v>3</v>
      </c>
      <c r="J421" s="35">
        <v>6</v>
      </c>
      <c r="K421" s="35">
        <v>9</v>
      </c>
      <c r="L421" s="35">
        <v>14</v>
      </c>
      <c r="M421" s="35">
        <v>19</v>
      </c>
      <c r="N421" s="35">
        <v>31</v>
      </c>
      <c r="O421" s="35">
        <v>53</v>
      </c>
      <c r="P421" s="35">
        <v>78</v>
      </c>
      <c r="Q421" s="35">
        <v>141</v>
      </c>
      <c r="R421" s="35">
        <v>192</v>
      </c>
      <c r="S421" s="35">
        <v>305</v>
      </c>
      <c r="T421" s="35">
        <v>378</v>
      </c>
      <c r="U421" s="35">
        <v>553</v>
      </c>
      <c r="V421" s="35">
        <v>673</v>
      </c>
      <c r="W421" s="35">
        <v>794</v>
      </c>
      <c r="X421" s="35">
        <v>878</v>
      </c>
      <c r="Y421" s="35">
        <v>819</v>
      </c>
    </row>
    <row r="422" spans="1:25" x14ac:dyDescent="0.3">
      <c r="A422" s="8" t="s">
        <v>96</v>
      </c>
      <c r="B422" s="8" t="s">
        <v>102</v>
      </c>
      <c r="C422" s="11" t="s">
        <v>2744</v>
      </c>
      <c r="D422" s="67" t="s">
        <v>2711</v>
      </c>
      <c r="E422" s="12" t="s">
        <v>49</v>
      </c>
      <c r="F422" s="39">
        <v>14</v>
      </c>
      <c r="G422" s="68">
        <v>1</v>
      </c>
      <c r="H422" s="35">
        <v>3</v>
      </c>
      <c r="I422" s="17">
        <v>5</v>
      </c>
      <c r="J422" s="35">
        <v>4</v>
      </c>
      <c r="K422" s="35">
        <v>11</v>
      </c>
      <c r="L422" s="35">
        <v>18</v>
      </c>
      <c r="M422" s="35">
        <v>20</v>
      </c>
      <c r="N422" s="35">
        <v>55</v>
      </c>
      <c r="O422" s="35">
        <v>57</v>
      </c>
      <c r="P422" s="35">
        <v>88</v>
      </c>
      <c r="Q422" s="35">
        <v>153</v>
      </c>
      <c r="R422" s="35">
        <v>214</v>
      </c>
      <c r="S422" s="35">
        <v>320</v>
      </c>
      <c r="T422" s="35">
        <v>419</v>
      </c>
      <c r="U422" s="35">
        <v>568</v>
      </c>
      <c r="V422" s="35">
        <v>795</v>
      </c>
      <c r="W422" s="35">
        <v>895</v>
      </c>
      <c r="X422" s="35">
        <v>940</v>
      </c>
      <c r="Y422" s="35">
        <v>927</v>
      </c>
    </row>
    <row r="423" spans="1:25" x14ac:dyDescent="0.3">
      <c r="A423" s="95" t="s">
        <v>97</v>
      </c>
      <c r="B423" s="95" t="s">
        <v>102</v>
      </c>
      <c r="C423" s="96" t="s">
        <v>2744</v>
      </c>
      <c r="D423" s="128" t="s">
        <v>2711</v>
      </c>
      <c r="E423" s="141" t="s">
        <v>49</v>
      </c>
      <c r="F423" s="102">
        <v>13</v>
      </c>
      <c r="G423" s="173">
        <v>4</v>
      </c>
      <c r="H423" s="100">
        <v>1</v>
      </c>
      <c r="I423" s="103">
        <v>2</v>
      </c>
      <c r="J423" s="100">
        <v>3</v>
      </c>
      <c r="K423" s="100">
        <v>19</v>
      </c>
      <c r="L423" s="100">
        <v>18</v>
      </c>
      <c r="M423" s="100">
        <v>25</v>
      </c>
      <c r="N423" s="100">
        <v>48</v>
      </c>
      <c r="O423" s="100">
        <v>71</v>
      </c>
      <c r="P423" s="100">
        <v>94</v>
      </c>
      <c r="Q423" s="100">
        <v>153</v>
      </c>
      <c r="R423" s="100">
        <v>252</v>
      </c>
      <c r="S423" s="100">
        <v>297</v>
      </c>
      <c r="T423" s="100">
        <v>432</v>
      </c>
      <c r="U423" s="100">
        <v>561</v>
      </c>
      <c r="V423" s="100">
        <v>764</v>
      </c>
      <c r="W423" s="100">
        <v>869</v>
      </c>
      <c r="X423" s="100">
        <v>903</v>
      </c>
      <c r="Y423" s="100">
        <v>920</v>
      </c>
    </row>
    <row r="424" spans="1:25" x14ac:dyDescent="0.3">
      <c r="A424" s="155" t="s">
        <v>98</v>
      </c>
      <c r="B424" s="155" t="s">
        <v>102</v>
      </c>
      <c r="C424" s="156" t="s">
        <v>2744</v>
      </c>
      <c r="D424" s="157" t="s">
        <v>2711</v>
      </c>
      <c r="E424" s="158" t="s">
        <v>49</v>
      </c>
      <c r="F424" s="159">
        <v>17</v>
      </c>
      <c r="G424" s="174">
        <v>3</v>
      </c>
      <c r="H424" s="160">
        <v>1</v>
      </c>
      <c r="I424" s="161">
        <v>0</v>
      </c>
      <c r="J424" s="160">
        <v>3</v>
      </c>
      <c r="K424" s="160">
        <v>9</v>
      </c>
      <c r="L424" s="160">
        <v>14</v>
      </c>
      <c r="M424" s="160">
        <v>24</v>
      </c>
      <c r="N424" s="160">
        <v>30</v>
      </c>
      <c r="O424" s="160">
        <v>64</v>
      </c>
      <c r="P424" s="160">
        <v>89</v>
      </c>
      <c r="Q424" s="160">
        <v>156</v>
      </c>
      <c r="R424" s="160">
        <v>249</v>
      </c>
      <c r="S424" s="160">
        <v>352</v>
      </c>
      <c r="T424" s="160">
        <v>459</v>
      </c>
      <c r="U424" s="160">
        <v>647</v>
      </c>
      <c r="V424" s="160">
        <v>863</v>
      </c>
      <c r="W424" s="160">
        <v>1049</v>
      </c>
      <c r="X424" s="160">
        <v>1147</v>
      </c>
      <c r="Y424" s="160">
        <v>1225</v>
      </c>
    </row>
    <row r="425" spans="1:25" x14ac:dyDescent="0.3">
      <c r="A425" s="155" t="s">
        <v>110</v>
      </c>
      <c r="B425" s="155" t="s">
        <v>110</v>
      </c>
      <c r="C425" s="156" t="s">
        <v>2744</v>
      </c>
      <c r="D425" s="157" t="s">
        <v>2711</v>
      </c>
      <c r="E425" s="158" t="s">
        <v>49</v>
      </c>
      <c r="F425" s="159">
        <v>476</v>
      </c>
      <c r="G425" s="174">
        <v>81</v>
      </c>
      <c r="H425" s="160">
        <v>43</v>
      </c>
      <c r="I425" s="161">
        <v>79</v>
      </c>
      <c r="J425" s="160">
        <v>243</v>
      </c>
      <c r="K425" s="160">
        <v>507</v>
      </c>
      <c r="L425" s="160">
        <v>716</v>
      </c>
      <c r="M425" s="160">
        <v>1044</v>
      </c>
      <c r="N425" s="160">
        <v>1596</v>
      </c>
      <c r="O425" s="160">
        <v>2251</v>
      </c>
      <c r="P425" s="160">
        <v>3298</v>
      </c>
      <c r="Q425" s="160">
        <v>5271</v>
      </c>
      <c r="R425" s="160">
        <v>7507</v>
      </c>
      <c r="S425" s="160">
        <v>10200</v>
      </c>
      <c r="T425" s="160">
        <v>13604</v>
      </c>
      <c r="U425" s="160">
        <v>19729</v>
      </c>
      <c r="V425" s="160">
        <v>24624</v>
      </c>
      <c r="W425" s="160">
        <v>29197</v>
      </c>
      <c r="X425" s="160">
        <v>30009</v>
      </c>
      <c r="Y425" s="160">
        <v>30365</v>
      </c>
    </row>
    <row r="426" spans="1:25" x14ac:dyDescent="0.3">
      <c r="A426" s="8" t="s">
        <v>88</v>
      </c>
      <c r="B426" s="8" t="s">
        <v>90</v>
      </c>
      <c r="C426" s="11" t="s">
        <v>2746</v>
      </c>
      <c r="D426" s="67" t="s">
        <v>2712</v>
      </c>
      <c r="E426" s="12" t="s">
        <v>49</v>
      </c>
      <c r="F426" s="39">
        <v>0</v>
      </c>
      <c r="G426" s="68">
        <v>0</v>
      </c>
      <c r="H426" s="35">
        <v>0</v>
      </c>
      <c r="I426" s="17">
        <v>0</v>
      </c>
      <c r="J426" s="35">
        <v>0</v>
      </c>
      <c r="K426" s="35">
        <v>0</v>
      </c>
      <c r="L426" s="35">
        <v>0</v>
      </c>
      <c r="M426" s="35">
        <v>1</v>
      </c>
      <c r="N426" s="35">
        <v>1</v>
      </c>
      <c r="O426" s="35">
        <v>0</v>
      </c>
      <c r="P426" s="35">
        <v>1</v>
      </c>
      <c r="Q426" s="35">
        <v>2</v>
      </c>
      <c r="R426" s="35">
        <v>3</v>
      </c>
      <c r="S426" s="35">
        <v>5</v>
      </c>
      <c r="T426" s="35">
        <v>3</v>
      </c>
      <c r="U426" s="35">
        <v>21</v>
      </c>
      <c r="V426" s="35">
        <v>17</v>
      </c>
      <c r="W426" s="35">
        <v>28</v>
      </c>
      <c r="X426" s="35">
        <v>24</v>
      </c>
      <c r="Y426" s="35">
        <v>19</v>
      </c>
    </row>
    <row r="427" spans="1:25" x14ac:dyDescent="0.3">
      <c r="A427" s="10" t="s">
        <v>89</v>
      </c>
      <c r="B427" s="10" t="s">
        <v>90</v>
      </c>
      <c r="C427" s="11" t="s">
        <v>2746</v>
      </c>
      <c r="D427" s="67" t="s">
        <v>2712</v>
      </c>
      <c r="E427" s="12" t="s">
        <v>49</v>
      </c>
      <c r="F427" s="37">
        <v>0</v>
      </c>
      <c r="G427" s="115">
        <v>0</v>
      </c>
      <c r="H427" s="14">
        <v>0</v>
      </c>
      <c r="I427" s="17">
        <v>0</v>
      </c>
      <c r="J427" s="14">
        <v>0</v>
      </c>
      <c r="K427" s="35">
        <v>0</v>
      </c>
      <c r="L427" s="35">
        <v>1</v>
      </c>
      <c r="M427" s="35">
        <v>1</v>
      </c>
      <c r="N427" s="35">
        <v>2</v>
      </c>
      <c r="O427" s="35">
        <v>5</v>
      </c>
      <c r="P427" s="35">
        <v>6</v>
      </c>
      <c r="Q427" s="35">
        <v>9</v>
      </c>
      <c r="R427" s="35">
        <v>24</v>
      </c>
      <c r="S427" s="35">
        <v>28</v>
      </c>
      <c r="T427" s="35">
        <v>47</v>
      </c>
      <c r="U427" s="35">
        <v>85</v>
      </c>
      <c r="V427" s="35">
        <v>146</v>
      </c>
      <c r="W427" s="35">
        <v>230</v>
      </c>
      <c r="X427" s="35">
        <v>293</v>
      </c>
      <c r="Y427" s="35">
        <v>347</v>
      </c>
    </row>
    <row r="428" spans="1:25" x14ac:dyDescent="0.3">
      <c r="A428" s="155" t="s">
        <v>91</v>
      </c>
      <c r="B428" s="155" t="s">
        <v>90</v>
      </c>
      <c r="C428" s="156" t="s">
        <v>2746</v>
      </c>
      <c r="D428" s="157" t="s">
        <v>2712</v>
      </c>
      <c r="E428" s="158" t="s">
        <v>49</v>
      </c>
      <c r="F428" s="159">
        <v>0</v>
      </c>
      <c r="G428" s="174">
        <v>0</v>
      </c>
      <c r="H428" s="160">
        <v>0</v>
      </c>
      <c r="I428" s="161">
        <v>0</v>
      </c>
      <c r="J428" s="160">
        <v>0</v>
      </c>
      <c r="K428" s="160">
        <v>0</v>
      </c>
      <c r="L428" s="160">
        <v>0</v>
      </c>
      <c r="M428" s="160">
        <v>0</v>
      </c>
      <c r="N428" s="160">
        <v>1</v>
      </c>
      <c r="O428" s="160">
        <v>2</v>
      </c>
      <c r="P428" s="160">
        <v>5</v>
      </c>
      <c r="Q428" s="160">
        <v>8</v>
      </c>
      <c r="R428" s="160">
        <v>9</v>
      </c>
      <c r="S428" s="160">
        <v>15</v>
      </c>
      <c r="T428" s="160">
        <v>12</v>
      </c>
      <c r="U428" s="160">
        <v>48</v>
      </c>
      <c r="V428" s="160">
        <v>65</v>
      </c>
      <c r="W428" s="160">
        <v>109</v>
      </c>
      <c r="X428" s="160">
        <v>152</v>
      </c>
      <c r="Y428" s="160">
        <v>206</v>
      </c>
    </row>
    <row r="429" spans="1:25" x14ac:dyDescent="0.3">
      <c r="A429" s="8" t="s">
        <v>92</v>
      </c>
      <c r="B429" s="8" t="s">
        <v>90</v>
      </c>
      <c r="C429" s="11" t="s">
        <v>2746</v>
      </c>
      <c r="D429" s="67" t="s">
        <v>2712</v>
      </c>
      <c r="E429" s="12" t="s">
        <v>49</v>
      </c>
      <c r="F429" s="39">
        <v>0</v>
      </c>
      <c r="G429" s="68">
        <v>0</v>
      </c>
      <c r="H429" s="35">
        <v>0</v>
      </c>
      <c r="I429" s="17">
        <v>0</v>
      </c>
      <c r="J429" s="35">
        <v>0</v>
      </c>
      <c r="K429" s="35">
        <v>0</v>
      </c>
      <c r="L429" s="35">
        <v>0</v>
      </c>
      <c r="M429" s="35">
        <v>0</v>
      </c>
      <c r="N429" s="35">
        <v>0</v>
      </c>
      <c r="O429" s="35">
        <v>1</v>
      </c>
      <c r="P429" s="35">
        <v>1</v>
      </c>
      <c r="Q429" s="35">
        <v>0</v>
      </c>
      <c r="R429" s="35">
        <v>1</v>
      </c>
      <c r="S429" s="35">
        <v>1</v>
      </c>
      <c r="T429" s="35">
        <v>5</v>
      </c>
      <c r="U429" s="35">
        <v>5</v>
      </c>
      <c r="V429" s="35">
        <v>17</v>
      </c>
      <c r="W429" s="35">
        <v>18</v>
      </c>
      <c r="X429" s="35">
        <v>31</v>
      </c>
      <c r="Y429" s="35">
        <v>34</v>
      </c>
    </row>
    <row r="430" spans="1:25" x14ac:dyDescent="0.3">
      <c r="A430" s="8" t="s">
        <v>93</v>
      </c>
      <c r="B430" s="8" t="s">
        <v>90</v>
      </c>
      <c r="C430" s="11" t="s">
        <v>2746</v>
      </c>
      <c r="D430" s="67" t="s">
        <v>2712</v>
      </c>
      <c r="E430" s="12" t="s">
        <v>49</v>
      </c>
      <c r="F430" s="39">
        <v>0</v>
      </c>
      <c r="G430" s="68">
        <v>0</v>
      </c>
      <c r="H430" s="35">
        <v>0</v>
      </c>
      <c r="I430" s="17">
        <v>0</v>
      </c>
      <c r="J430" s="35">
        <v>0</v>
      </c>
      <c r="K430" s="35">
        <v>0</v>
      </c>
      <c r="L430" s="35">
        <v>0</v>
      </c>
      <c r="M430" s="35">
        <v>0</v>
      </c>
      <c r="N430" s="35">
        <v>0</v>
      </c>
      <c r="O430" s="35">
        <v>0</v>
      </c>
      <c r="P430" s="35">
        <v>0</v>
      </c>
      <c r="Q430" s="35">
        <v>0</v>
      </c>
      <c r="R430" s="35">
        <v>0</v>
      </c>
      <c r="S430" s="35">
        <v>2</v>
      </c>
      <c r="T430" s="35">
        <v>0</v>
      </c>
      <c r="U430" s="35">
        <v>2</v>
      </c>
      <c r="V430" s="35">
        <v>3</v>
      </c>
      <c r="W430" s="35">
        <v>5</v>
      </c>
      <c r="X430" s="35">
        <v>5</v>
      </c>
      <c r="Y430" s="35">
        <v>7</v>
      </c>
    </row>
    <row r="431" spans="1:25" x14ac:dyDescent="0.3">
      <c r="A431" s="8" t="s">
        <v>94</v>
      </c>
      <c r="B431" s="8" t="s">
        <v>90</v>
      </c>
      <c r="C431" s="11" t="s">
        <v>2746</v>
      </c>
      <c r="D431" s="67" t="s">
        <v>2712</v>
      </c>
      <c r="E431" s="12" t="s">
        <v>49</v>
      </c>
      <c r="F431" s="39">
        <v>0</v>
      </c>
      <c r="G431" s="63">
        <v>0</v>
      </c>
      <c r="H431" s="35">
        <v>0</v>
      </c>
      <c r="I431" s="17">
        <v>0</v>
      </c>
      <c r="J431" s="35">
        <v>0</v>
      </c>
      <c r="K431" s="35">
        <v>0</v>
      </c>
      <c r="L431" s="35">
        <v>0</v>
      </c>
      <c r="M431" s="35">
        <v>0</v>
      </c>
      <c r="N431" s="35">
        <v>0</v>
      </c>
      <c r="O431" s="35">
        <v>0</v>
      </c>
      <c r="P431" s="35">
        <v>0</v>
      </c>
      <c r="Q431" s="35">
        <v>0</v>
      </c>
      <c r="R431" s="35">
        <v>0</v>
      </c>
      <c r="S431" s="35">
        <v>1</v>
      </c>
      <c r="T431" s="35">
        <v>1</v>
      </c>
      <c r="U431" s="35">
        <v>0</v>
      </c>
      <c r="V431" s="35">
        <v>1</v>
      </c>
      <c r="W431" s="35">
        <v>1</v>
      </c>
      <c r="X431" s="35">
        <v>4</v>
      </c>
      <c r="Y431" s="35">
        <v>5</v>
      </c>
    </row>
    <row r="432" spans="1:25" x14ac:dyDescent="0.3">
      <c r="A432" s="155" t="s">
        <v>95</v>
      </c>
      <c r="B432" s="155" t="s">
        <v>90</v>
      </c>
      <c r="C432" s="156" t="s">
        <v>2746</v>
      </c>
      <c r="D432" s="157" t="s">
        <v>2712</v>
      </c>
      <c r="E432" s="158" t="s">
        <v>49</v>
      </c>
      <c r="F432" s="159">
        <v>0</v>
      </c>
      <c r="G432" s="174">
        <v>0</v>
      </c>
      <c r="H432" s="160">
        <v>0</v>
      </c>
      <c r="I432" s="161">
        <v>0</v>
      </c>
      <c r="J432" s="160">
        <v>0</v>
      </c>
      <c r="K432" s="160">
        <v>0</v>
      </c>
      <c r="L432" s="160">
        <v>0</v>
      </c>
      <c r="M432" s="160">
        <v>0</v>
      </c>
      <c r="N432" s="160">
        <v>0</v>
      </c>
      <c r="O432" s="160">
        <v>0</v>
      </c>
      <c r="P432" s="160">
        <v>0</v>
      </c>
      <c r="Q432" s="160">
        <v>0</v>
      </c>
      <c r="R432" s="160">
        <v>0</v>
      </c>
      <c r="S432" s="160">
        <v>0</v>
      </c>
      <c r="T432" s="160">
        <v>0</v>
      </c>
      <c r="U432" s="160">
        <v>1</v>
      </c>
      <c r="V432" s="160">
        <v>2</v>
      </c>
      <c r="W432" s="160">
        <v>4</v>
      </c>
      <c r="X432" s="160">
        <v>4</v>
      </c>
      <c r="Y432" s="160">
        <v>5</v>
      </c>
    </row>
    <row r="433" spans="1:25" x14ac:dyDescent="0.3">
      <c r="A433" s="95" t="s">
        <v>96</v>
      </c>
      <c r="B433" s="95" t="s">
        <v>90</v>
      </c>
      <c r="C433" s="96" t="s">
        <v>2746</v>
      </c>
      <c r="D433" s="128" t="s">
        <v>2712</v>
      </c>
      <c r="E433" s="141" t="s">
        <v>49</v>
      </c>
      <c r="F433" s="102">
        <v>0</v>
      </c>
      <c r="G433" s="173">
        <v>0</v>
      </c>
      <c r="H433" s="100">
        <v>0</v>
      </c>
      <c r="I433" s="103">
        <v>0</v>
      </c>
      <c r="J433" s="100">
        <v>0</v>
      </c>
      <c r="K433" s="100">
        <v>0</v>
      </c>
      <c r="L433" s="100">
        <v>0</v>
      </c>
      <c r="M433" s="100">
        <v>1</v>
      </c>
      <c r="N433" s="100">
        <v>0</v>
      </c>
      <c r="O433" s="100">
        <v>0</v>
      </c>
      <c r="P433" s="100">
        <v>2</v>
      </c>
      <c r="Q433" s="100">
        <v>7</v>
      </c>
      <c r="R433" s="100">
        <v>6</v>
      </c>
      <c r="S433" s="100">
        <v>6</v>
      </c>
      <c r="T433" s="100">
        <v>17</v>
      </c>
      <c r="U433" s="100">
        <v>24</v>
      </c>
      <c r="V433" s="100">
        <v>26</v>
      </c>
      <c r="W433" s="100">
        <v>56</v>
      </c>
      <c r="X433" s="100">
        <v>36</v>
      </c>
      <c r="Y433" s="100">
        <v>35</v>
      </c>
    </row>
    <row r="434" spans="1:25" x14ac:dyDescent="0.3">
      <c r="A434" s="155" t="s">
        <v>97</v>
      </c>
      <c r="B434" s="155" t="s">
        <v>90</v>
      </c>
      <c r="C434" s="156" t="s">
        <v>2746</v>
      </c>
      <c r="D434" s="157" t="s">
        <v>2712</v>
      </c>
      <c r="E434" s="158" t="s">
        <v>49</v>
      </c>
      <c r="F434" s="159">
        <v>0</v>
      </c>
      <c r="G434" s="174">
        <v>0</v>
      </c>
      <c r="H434" s="160">
        <v>0</v>
      </c>
      <c r="I434" s="161">
        <v>0</v>
      </c>
      <c r="J434" s="160">
        <v>0</v>
      </c>
      <c r="K434" s="160">
        <v>0</v>
      </c>
      <c r="L434" s="160">
        <v>0</v>
      </c>
      <c r="M434" s="160">
        <v>0</v>
      </c>
      <c r="N434" s="160">
        <v>1</v>
      </c>
      <c r="O434" s="160">
        <v>2</v>
      </c>
      <c r="P434" s="160">
        <v>6</v>
      </c>
      <c r="Q434" s="160">
        <v>6</v>
      </c>
      <c r="R434" s="160">
        <v>7</v>
      </c>
      <c r="S434" s="160">
        <v>20</v>
      </c>
      <c r="T434" s="160">
        <v>24</v>
      </c>
      <c r="U434" s="160">
        <v>52</v>
      </c>
      <c r="V434" s="160">
        <v>62</v>
      </c>
      <c r="W434" s="160">
        <v>80</v>
      </c>
      <c r="X434" s="160">
        <v>107</v>
      </c>
      <c r="Y434" s="160">
        <v>130</v>
      </c>
    </row>
    <row r="435" spans="1:25" x14ac:dyDescent="0.3">
      <c r="A435" s="155" t="s">
        <v>98</v>
      </c>
      <c r="B435" s="155" t="s">
        <v>90</v>
      </c>
      <c r="C435" s="156" t="s">
        <v>2746</v>
      </c>
      <c r="D435" s="157" t="s">
        <v>2712</v>
      </c>
      <c r="E435" s="158" t="s">
        <v>49</v>
      </c>
      <c r="F435" s="159">
        <v>1</v>
      </c>
      <c r="G435" s="174">
        <v>0</v>
      </c>
      <c r="H435" s="160">
        <v>0</v>
      </c>
      <c r="I435" s="161">
        <v>0</v>
      </c>
      <c r="J435" s="160">
        <v>0</v>
      </c>
      <c r="K435" s="160">
        <v>1</v>
      </c>
      <c r="L435" s="160">
        <v>0</v>
      </c>
      <c r="M435" s="160">
        <v>0</v>
      </c>
      <c r="N435" s="160">
        <v>0</v>
      </c>
      <c r="O435" s="160">
        <v>0</v>
      </c>
      <c r="P435" s="160">
        <v>8</v>
      </c>
      <c r="Q435" s="160">
        <v>7</v>
      </c>
      <c r="R435" s="160">
        <v>11</v>
      </c>
      <c r="S435" s="160">
        <v>12</v>
      </c>
      <c r="T435" s="160">
        <v>21</v>
      </c>
      <c r="U435" s="160">
        <v>48</v>
      </c>
      <c r="V435" s="160">
        <v>59</v>
      </c>
      <c r="W435" s="160">
        <v>85</v>
      </c>
      <c r="X435" s="160">
        <v>117</v>
      </c>
      <c r="Y435" s="160">
        <v>117</v>
      </c>
    </row>
    <row r="436" spans="1:25" x14ac:dyDescent="0.3">
      <c r="A436" s="155" t="s">
        <v>99</v>
      </c>
      <c r="B436" s="155" t="s">
        <v>101</v>
      </c>
      <c r="C436" s="156" t="s">
        <v>2746</v>
      </c>
      <c r="D436" s="157" t="s">
        <v>2712</v>
      </c>
      <c r="E436" s="158" t="s">
        <v>49</v>
      </c>
      <c r="F436" s="159">
        <v>0</v>
      </c>
      <c r="G436" s="174">
        <v>0</v>
      </c>
      <c r="H436" s="160">
        <v>0</v>
      </c>
      <c r="I436" s="161">
        <v>0</v>
      </c>
      <c r="J436" s="160">
        <v>0</v>
      </c>
      <c r="K436" s="160">
        <v>1</v>
      </c>
      <c r="L436" s="160">
        <v>0</v>
      </c>
      <c r="M436" s="160">
        <v>1</v>
      </c>
      <c r="N436" s="160">
        <v>2</v>
      </c>
      <c r="O436" s="160">
        <v>3</v>
      </c>
      <c r="P436" s="160">
        <v>13</v>
      </c>
      <c r="Q436" s="160">
        <v>14</v>
      </c>
      <c r="R436" s="160">
        <v>26</v>
      </c>
      <c r="S436" s="160">
        <v>39</v>
      </c>
      <c r="T436" s="160">
        <v>44</v>
      </c>
      <c r="U436" s="160">
        <v>84</v>
      </c>
      <c r="V436" s="160">
        <v>107</v>
      </c>
      <c r="W436" s="160">
        <v>128</v>
      </c>
      <c r="X436" s="160">
        <v>182</v>
      </c>
      <c r="Y436" s="160">
        <v>236</v>
      </c>
    </row>
    <row r="437" spans="1:25" x14ac:dyDescent="0.3">
      <c r="A437" s="155" t="s">
        <v>100</v>
      </c>
      <c r="B437" s="155" t="s">
        <v>101</v>
      </c>
      <c r="C437" s="156" t="s">
        <v>2746</v>
      </c>
      <c r="D437" s="157" t="s">
        <v>2712</v>
      </c>
      <c r="E437" s="158" t="s">
        <v>49</v>
      </c>
      <c r="F437" s="159">
        <v>1</v>
      </c>
      <c r="G437" s="174">
        <v>0</v>
      </c>
      <c r="H437" s="160">
        <v>0</v>
      </c>
      <c r="I437" s="161">
        <v>0</v>
      </c>
      <c r="J437" s="160">
        <v>0</v>
      </c>
      <c r="K437" s="160">
        <v>0</v>
      </c>
      <c r="L437" s="160">
        <v>0</v>
      </c>
      <c r="M437" s="160">
        <v>0</v>
      </c>
      <c r="N437" s="160">
        <v>0</v>
      </c>
      <c r="O437" s="160">
        <v>6</v>
      </c>
      <c r="P437" s="160">
        <v>1</v>
      </c>
      <c r="Q437" s="160">
        <v>8</v>
      </c>
      <c r="R437" s="160">
        <v>23</v>
      </c>
      <c r="S437" s="160">
        <v>24</v>
      </c>
      <c r="T437" s="160">
        <v>27</v>
      </c>
      <c r="U437" s="160">
        <v>52</v>
      </c>
      <c r="V437" s="160">
        <v>70</v>
      </c>
      <c r="W437" s="160">
        <v>94</v>
      </c>
      <c r="X437" s="160">
        <v>110</v>
      </c>
      <c r="Y437" s="160">
        <v>115</v>
      </c>
    </row>
    <row r="438" spans="1:25" x14ac:dyDescent="0.3">
      <c r="A438" s="95" t="s">
        <v>88</v>
      </c>
      <c r="B438" s="95" t="s">
        <v>101</v>
      </c>
      <c r="C438" s="96" t="s">
        <v>2746</v>
      </c>
      <c r="D438" s="128" t="s">
        <v>2712</v>
      </c>
      <c r="E438" s="141" t="s">
        <v>49</v>
      </c>
      <c r="F438" s="102">
        <v>0</v>
      </c>
      <c r="G438" s="173">
        <v>0</v>
      </c>
      <c r="H438" s="100">
        <v>0</v>
      </c>
      <c r="I438" s="103">
        <v>1</v>
      </c>
      <c r="J438" s="100">
        <v>0</v>
      </c>
      <c r="K438" s="100">
        <v>0</v>
      </c>
      <c r="L438" s="100">
        <v>0</v>
      </c>
      <c r="M438" s="100">
        <v>0</v>
      </c>
      <c r="N438" s="100">
        <v>1</v>
      </c>
      <c r="O438" s="100">
        <v>2</v>
      </c>
      <c r="P438" s="100">
        <v>1</v>
      </c>
      <c r="Q438" s="100">
        <v>3</v>
      </c>
      <c r="R438" s="100">
        <v>12</v>
      </c>
      <c r="S438" s="100">
        <v>9</v>
      </c>
      <c r="T438" s="100">
        <v>17</v>
      </c>
      <c r="U438" s="100">
        <v>19</v>
      </c>
      <c r="V438" s="100">
        <v>21</v>
      </c>
      <c r="W438" s="100">
        <v>25</v>
      </c>
      <c r="X438" s="100">
        <v>26</v>
      </c>
      <c r="Y438" s="100">
        <v>27</v>
      </c>
    </row>
    <row r="439" spans="1:25" x14ac:dyDescent="0.3">
      <c r="A439" s="95" t="s">
        <v>89</v>
      </c>
      <c r="B439" s="95" t="s">
        <v>101</v>
      </c>
      <c r="C439" s="96" t="s">
        <v>2746</v>
      </c>
      <c r="D439" s="128" t="s">
        <v>2712</v>
      </c>
      <c r="E439" s="141" t="s">
        <v>49</v>
      </c>
      <c r="F439" s="102">
        <v>0</v>
      </c>
      <c r="G439" s="173">
        <v>0</v>
      </c>
      <c r="H439" s="100">
        <v>0</v>
      </c>
      <c r="I439" s="103">
        <v>0</v>
      </c>
      <c r="J439" s="100">
        <v>0</v>
      </c>
      <c r="K439" s="100">
        <v>0</v>
      </c>
      <c r="L439" s="100">
        <v>0</v>
      </c>
      <c r="M439" s="100">
        <v>0</v>
      </c>
      <c r="N439" s="100">
        <v>0</v>
      </c>
      <c r="O439" s="100">
        <v>0</v>
      </c>
      <c r="P439" s="100">
        <v>3</v>
      </c>
      <c r="Q439" s="100">
        <v>1</v>
      </c>
      <c r="R439" s="100">
        <v>2</v>
      </c>
      <c r="S439" s="100">
        <v>7</v>
      </c>
      <c r="T439" s="100">
        <v>3</v>
      </c>
      <c r="U439" s="100">
        <v>2</v>
      </c>
      <c r="V439" s="100">
        <v>3</v>
      </c>
      <c r="W439" s="100">
        <v>5</v>
      </c>
      <c r="X439" s="100">
        <v>8</v>
      </c>
      <c r="Y439" s="100">
        <v>10</v>
      </c>
    </row>
    <row r="440" spans="1:25" x14ac:dyDescent="0.3">
      <c r="A440" s="8" t="s">
        <v>91</v>
      </c>
      <c r="B440" s="8" t="s">
        <v>101</v>
      </c>
      <c r="C440" s="11" t="s">
        <v>2746</v>
      </c>
      <c r="D440" s="67" t="s">
        <v>2712</v>
      </c>
      <c r="E440" s="12" t="s">
        <v>49</v>
      </c>
      <c r="F440" s="39">
        <v>0</v>
      </c>
      <c r="G440" s="63">
        <v>0</v>
      </c>
      <c r="H440" s="35">
        <v>0</v>
      </c>
      <c r="I440" s="17">
        <v>0</v>
      </c>
      <c r="J440" s="35">
        <v>0</v>
      </c>
      <c r="K440" s="35">
        <v>0</v>
      </c>
      <c r="L440" s="35">
        <v>1</v>
      </c>
      <c r="M440" s="35">
        <v>0</v>
      </c>
      <c r="N440" s="35">
        <v>0</v>
      </c>
      <c r="O440" s="35">
        <v>0</v>
      </c>
      <c r="P440" s="35">
        <v>1</v>
      </c>
      <c r="Q440" s="35">
        <v>1</v>
      </c>
      <c r="R440" s="35">
        <v>2</v>
      </c>
      <c r="S440" s="35">
        <v>1</v>
      </c>
      <c r="T440" s="35">
        <v>0</v>
      </c>
      <c r="U440" s="35">
        <v>0</v>
      </c>
      <c r="V440" s="35">
        <v>1</v>
      </c>
      <c r="W440" s="35">
        <v>4</v>
      </c>
      <c r="X440" s="35">
        <v>3</v>
      </c>
      <c r="Y440" s="35">
        <v>3</v>
      </c>
    </row>
    <row r="441" spans="1:25" x14ac:dyDescent="0.3">
      <c r="A441" s="8" t="s">
        <v>92</v>
      </c>
      <c r="B441" s="8" t="s">
        <v>101</v>
      </c>
      <c r="C441" s="11" t="s">
        <v>2746</v>
      </c>
      <c r="D441" s="67" t="s">
        <v>2712</v>
      </c>
      <c r="E441" s="12" t="s">
        <v>49</v>
      </c>
      <c r="F441" s="39">
        <v>0</v>
      </c>
      <c r="G441" s="68">
        <v>0</v>
      </c>
      <c r="H441" s="35">
        <v>0</v>
      </c>
      <c r="I441" s="17">
        <v>0</v>
      </c>
      <c r="J441" s="35">
        <v>0</v>
      </c>
      <c r="K441" s="35">
        <v>0</v>
      </c>
      <c r="L441" s="35">
        <v>0</v>
      </c>
      <c r="M441" s="35">
        <v>0</v>
      </c>
      <c r="N441" s="35">
        <v>1</v>
      </c>
      <c r="O441" s="35">
        <v>2</v>
      </c>
      <c r="P441" s="35">
        <v>1</v>
      </c>
      <c r="Q441" s="35">
        <v>1</v>
      </c>
      <c r="R441" s="35">
        <v>1</v>
      </c>
      <c r="S441" s="35">
        <v>2</v>
      </c>
      <c r="T441" s="35">
        <v>2</v>
      </c>
      <c r="U441" s="35">
        <v>3</v>
      </c>
      <c r="V441" s="35">
        <v>2</v>
      </c>
      <c r="W441" s="35">
        <v>7</v>
      </c>
      <c r="X441" s="35">
        <v>1</v>
      </c>
      <c r="Y441" s="35">
        <v>3</v>
      </c>
    </row>
    <row r="442" spans="1:25" x14ac:dyDescent="0.3">
      <c r="A442" s="8" t="s">
        <v>93</v>
      </c>
      <c r="B442" s="8" t="s">
        <v>101</v>
      </c>
      <c r="C442" s="11" t="s">
        <v>2746</v>
      </c>
      <c r="D442" s="67" t="s">
        <v>2712</v>
      </c>
      <c r="E442" s="12" t="s">
        <v>49</v>
      </c>
      <c r="F442" s="39">
        <v>0</v>
      </c>
      <c r="G442" s="68">
        <v>0</v>
      </c>
      <c r="H442" s="35">
        <v>0</v>
      </c>
      <c r="I442" s="17">
        <v>0</v>
      </c>
      <c r="J442" s="35">
        <v>0</v>
      </c>
      <c r="K442" s="35">
        <v>0</v>
      </c>
      <c r="L442" s="35">
        <v>0</v>
      </c>
      <c r="M442" s="35">
        <v>0</v>
      </c>
      <c r="N442" s="35">
        <v>0</v>
      </c>
      <c r="O442" s="35">
        <v>1</v>
      </c>
      <c r="P442" s="35">
        <v>5</v>
      </c>
      <c r="Q442" s="35">
        <v>3</v>
      </c>
      <c r="R442" s="35">
        <v>2</v>
      </c>
      <c r="S442" s="35">
        <v>8</v>
      </c>
      <c r="T442" s="35">
        <v>5</v>
      </c>
      <c r="U442" s="35">
        <v>11</v>
      </c>
      <c r="V442" s="35">
        <v>12</v>
      </c>
      <c r="W442" s="35">
        <v>8</v>
      </c>
      <c r="X442" s="35">
        <v>13</v>
      </c>
      <c r="Y442" s="35">
        <v>10</v>
      </c>
    </row>
    <row r="443" spans="1:25" x14ac:dyDescent="0.3">
      <c r="A443" s="95" t="s">
        <v>94</v>
      </c>
      <c r="B443" s="95" t="s">
        <v>101</v>
      </c>
      <c r="C443" s="96" t="s">
        <v>2746</v>
      </c>
      <c r="D443" s="128" t="s">
        <v>2712</v>
      </c>
      <c r="E443" s="141" t="s">
        <v>49</v>
      </c>
      <c r="F443" s="102">
        <v>0</v>
      </c>
      <c r="G443" s="173">
        <v>0</v>
      </c>
      <c r="H443" s="100">
        <v>0</v>
      </c>
      <c r="I443" s="103">
        <v>0</v>
      </c>
      <c r="J443" s="100">
        <v>1</v>
      </c>
      <c r="K443" s="100">
        <v>0</v>
      </c>
      <c r="L443" s="100">
        <v>0</v>
      </c>
      <c r="M443" s="100">
        <v>0</v>
      </c>
      <c r="N443" s="100">
        <v>3</v>
      </c>
      <c r="O443" s="100">
        <v>1</v>
      </c>
      <c r="P443" s="100">
        <v>2</v>
      </c>
      <c r="Q443" s="100">
        <v>3</v>
      </c>
      <c r="R443" s="100">
        <v>8</v>
      </c>
      <c r="S443" s="100">
        <v>6</v>
      </c>
      <c r="T443" s="100">
        <v>4</v>
      </c>
      <c r="U443" s="100">
        <v>8</v>
      </c>
      <c r="V443" s="100">
        <v>8</v>
      </c>
      <c r="W443" s="100">
        <v>12</v>
      </c>
      <c r="X443" s="100">
        <v>18</v>
      </c>
      <c r="Y443" s="100">
        <v>15</v>
      </c>
    </row>
    <row r="444" spans="1:25" x14ac:dyDescent="0.3">
      <c r="A444" s="95" t="s">
        <v>95</v>
      </c>
      <c r="B444" s="95" t="s">
        <v>101</v>
      </c>
      <c r="C444" s="96" t="s">
        <v>2746</v>
      </c>
      <c r="D444" s="128" t="s">
        <v>2712</v>
      </c>
      <c r="E444" s="141" t="s">
        <v>49</v>
      </c>
      <c r="F444" s="102">
        <v>0</v>
      </c>
      <c r="G444" s="173">
        <v>0</v>
      </c>
      <c r="H444" s="100">
        <v>0</v>
      </c>
      <c r="I444" s="103">
        <v>0</v>
      </c>
      <c r="J444" s="100">
        <v>0</v>
      </c>
      <c r="K444" s="100">
        <v>0</v>
      </c>
      <c r="L444" s="100">
        <v>1</v>
      </c>
      <c r="M444" s="100">
        <v>0</v>
      </c>
      <c r="N444" s="100">
        <v>2</v>
      </c>
      <c r="O444" s="100">
        <v>2</v>
      </c>
      <c r="P444" s="100">
        <v>7</v>
      </c>
      <c r="Q444" s="100">
        <v>5</v>
      </c>
      <c r="R444" s="100">
        <v>9</v>
      </c>
      <c r="S444" s="100">
        <v>15</v>
      </c>
      <c r="T444" s="100">
        <v>19</v>
      </c>
      <c r="U444" s="100">
        <v>27</v>
      </c>
      <c r="V444" s="100">
        <v>32</v>
      </c>
      <c r="W444" s="100">
        <v>41</v>
      </c>
      <c r="X444" s="100">
        <v>52</v>
      </c>
      <c r="Y444" s="100">
        <v>44</v>
      </c>
    </row>
    <row r="445" spans="1:25" x14ac:dyDescent="0.3">
      <c r="A445" s="155" t="s">
        <v>96</v>
      </c>
      <c r="B445" s="155" t="s">
        <v>101</v>
      </c>
      <c r="C445" s="156" t="s">
        <v>2746</v>
      </c>
      <c r="D445" s="157" t="s">
        <v>2712</v>
      </c>
      <c r="E445" s="158" t="s">
        <v>49</v>
      </c>
      <c r="F445" s="159">
        <v>0</v>
      </c>
      <c r="G445" s="174">
        <v>0</v>
      </c>
      <c r="H445" s="160">
        <v>0</v>
      </c>
      <c r="I445" s="161">
        <v>0</v>
      </c>
      <c r="J445" s="160">
        <v>1</v>
      </c>
      <c r="K445" s="160">
        <v>0</v>
      </c>
      <c r="L445" s="160">
        <v>1</v>
      </c>
      <c r="M445" s="160">
        <v>1</v>
      </c>
      <c r="N445" s="160">
        <v>2</v>
      </c>
      <c r="O445" s="160">
        <v>2</v>
      </c>
      <c r="P445" s="160">
        <v>1</v>
      </c>
      <c r="Q445" s="160">
        <v>4</v>
      </c>
      <c r="R445" s="160">
        <v>7</v>
      </c>
      <c r="S445" s="160">
        <v>14</v>
      </c>
      <c r="T445" s="160">
        <v>22</v>
      </c>
      <c r="U445" s="160">
        <v>31</v>
      </c>
      <c r="V445" s="160">
        <v>34</v>
      </c>
      <c r="W445" s="160">
        <v>34</v>
      </c>
      <c r="X445" s="160">
        <v>50</v>
      </c>
      <c r="Y445" s="160">
        <v>53</v>
      </c>
    </row>
    <row r="446" spans="1:25" x14ac:dyDescent="0.3">
      <c r="A446" s="155" t="s">
        <v>97</v>
      </c>
      <c r="B446" s="155" t="s">
        <v>101</v>
      </c>
      <c r="C446" s="156" t="s">
        <v>2746</v>
      </c>
      <c r="D446" s="157" t="s">
        <v>2712</v>
      </c>
      <c r="E446" s="158" t="s">
        <v>49</v>
      </c>
      <c r="F446" s="159">
        <v>0</v>
      </c>
      <c r="G446" s="174">
        <v>0</v>
      </c>
      <c r="H446" s="160">
        <v>0</v>
      </c>
      <c r="I446" s="161">
        <v>0</v>
      </c>
      <c r="J446" s="160">
        <v>0</v>
      </c>
      <c r="K446" s="160">
        <v>0</v>
      </c>
      <c r="L446" s="160">
        <v>1</v>
      </c>
      <c r="M446" s="160">
        <v>2</v>
      </c>
      <c r="N446" s="160">
        <v>2</v>
      </c>
      <c r="O446" s="160">
        <v>1</v>
      </c>
      <c r="P446" s="160">
        <v>4</v>
      </c>
      <c r="Q446" s="160">
        <v>7</v>
      </c>
      <c r="R446" s="160">
        <v>4</v>
      </c>
      <c r="S446" s="160">
        <v>10</v>
      </c>
      <c r="T446" s="160">
        <v>18</v>
      </c>
      <c r="U446" s="160">
        <v>32</v>
      </c>
      <c r="V446" s="160">
        <v>28</v>
      </c>
      <c r="W446" s="160">
        <v>40</v>
      </c>
      <c r="X446" s="160">
        <v>35</v>
      </c>
      <c r="Y446" s="160">
        <v>24</v>
      </c>
    </row>
    <row r="447" spans="1:25" x14ac:dyDescent="0.3">
      <c r="A447" s="8" t="s">
        <v>98</v>
      </c>
      <c r="B447" s="8" t="s">
        <v>101</v>
      </c>
      <c r="C447" s="11" t="s">
        <v>2746</v>
      </c>
      <c r="D447" s="67" t="s">
        <v>2712</v>
      </c>
      <c r="E447" s="12" t="s">
        <v>49</v>
      </c>
      <c r="F447" s="39">
        <v>0</v>
      </c>
      <c r="G447" s="68">
        <v>0</v>
      </c>
      <c r="H447" s="35">
        <v>0</v>
      </c>
      <c r="I447" s="17">
        <v>0</v>
      </c>
      <c r="J447" s="35">
        <v>0</v>
      </c>
      <c r="K447" s="35">
        <v>0</v>
      </c>
      <c r="L447" s="35">
        <v>1</v>
      </c>
      <c r="M447" s="35">
        <v>0</v>
      </c>
      <c r="N447" s="35">
        <v>1</v>
      </c>
      <c r="O447" s="35">
        <v>2</v>
      </c>
      <c r="P447" s="35">
        <v>2</v>
      </c>
      <c r="Q447" s="35">
        <v>9</v>
      </c>
      <c r="R447" s="35">
        <v>5</v>
      </c>
      <c r="S447" s="35">
        <v>14</v>
      </c>
      <c r="T447" s="35">
        <v>16</v>
      </c>
      <c r="U447" s="35">
        <v>9</v>
      </c>
      <c r="V447" s="35">
        <v>22</v>
      </c>
      <c r="W447" s="35">
        <v>30</v>
      </c>
      <c r="X447" s="35">
        <v>18</v>
      </c>
      <c r="Y447" s="35">
        <v>26</v>
      </c>
    </row>
    <row r="448" spans="1:25" x14ac:dyDescent="0.3">
      <c r="A448" s="8" t="s">
        <v>99</v>
      </c>
      <c r="B448" s="8" t="s">
        <v>102</v>
      </c>
      <c r="C448" s="11" t="s">
        <v>2746</v>
      </c>
      <c r="D448" s="67" t="s">
        <v>2712</v>
      </c>
      <c r="E448" s="12" t="s">
        <v>49</v>
      </c>
      <c r="F448" s="39">
        <v>0</v>
      </c>
      <c r="G448" s="68">
        <v>0</v>
      </c>
      <c r="H448" s="35">
        <v>1</v>
      </c>
      <c r="I448" s="17">
        <v>0</v>
      </c>
      <c r="J448" s="35">
        <v>0</v>
      </c>
      <c r="K448" s="35">
        <v>2</v>
      </c>
      <c r="L448" s="35">
        <v>0</v>
      </c>
      <c r="M448" s="35">
        <v>0</v>
      </c>
      <c r="N448" s="35">
        <v>1</v>
      </c>
      <c r="O448" s="35">
        <v>3</v>
      </c>
      <c r="P448" s="35">
        <v>4</v>
      </c>
      <c r="Q448" s="35">
        <v>3</v>
      </c>
      <c r="R448" s="35">
        <v>6</v>
      </c>
      <c r="S448" s="35">
        <v>7</v>
      </c>
      <c r="T448" s="35">
        <v>13</v>
      </c>
      <c r="U448" s="35">
        <v>28</v>
      </c>
      <c r="V448" s="35">
        <v>28</v>
      </c>
      <c r="W448" s="35">
        <v>38</v>
      </c>
      <c r="X448" s="35">
        <v>59</v>
      </c>
      <c r="Y448" s="35">
        <v>71</v>
      </c>
    </row>
    <row r="449" spans="1:25" x14ac:dyDescent="0.3">
      <c r="A449" s="155" t="s">
        <v>100</v>
      </c>
      <c r="B449" s="155" t="s">
        <v>102</v>
      </c>
      <c r="C449" s="156" t="s">
        <v>2746</v>
      </c>
      <c r="D449" s="157" t="s">
        <v>2712</v>
      </c>
      <c r="E449" s="158" t="s">
        <v>49</v>
      </c>
      <c r="F449" s="159">
        <v>0</v>
      </c>
      <c r="G449" s="174">
        <v>0</v>
      </c>
      <c r="H449" s="160">
        <v>0</v>
      </c>
      <c r="I449" s="161">
        <v>0</v>
      </c>
      <c r="J449" s="160">
        <v>0</v>
      </c>
      <c r="K449" s="160">
        <v>0</v>
      </c>
      <c r="L449" s="160">
        <v>0</v>
      </c>
      <c r="M449" s="160">
        <v>0</v>
      </c>
      <c r="N449" s="160">
        <v>0</v>
      </c>
      <c r="O449" s="160">
        <v>0</v>
      </c>
      <c r="P449" s="160">
        <v>2</v>
      </c>
      <c r="Q449" s="160">
        <v>0</v>
      </c>
      <c r="R449" s="160">
        <v>2</v>
      </c>
      <c r="S449" s="160">
        <v>2</v>
      </c>
      <c r="T449" s="160">
        <v>12</v>
      </c>
      <c r="U449" s="160">
        <v>14</v>
      </c>
      <c r="V449" s="160">
        <v>17</v>
      </c>
      <c r="W449" s="160">
        <v>21</v>
      </c>
      <c r="X449" s="160">
        <v>41</v>
      </c>
      <c r="Y449" s="160">
        <v>51</v>
      </c>
    </row>
    <row r="450" spans="1:25" x14ac:dyDescent="0.3">
      <c r="A450" s="155" t="s">
        <v>88</v>
      </c>
      <c r="B450" s="155" t="s">
        <v>102</v>
      </c>
      <c r="C450" s="156" t="s">
        <v>2746</v>
      </c>
      <c r="D450" s="157" t="s">
        <v>2712</v>
      </c>
      <c r="E450" s="158" t="s">
        <v>49</v>
      </c>
      <c r="F450" s="159">
        <v>0</v>
      </c>
      <c r="G450" s="174">
        <v>0</v>
      </c>
      <c r="H450" s="160">
        <v>0</v>
      </c>
      <c r="I450" s="161">
        <v>0</v>
      </c>
      <c r="J450" s="160">
        <v>0</v>
      </c>
      <c r="K450" s="160">
        <v>0</v>
      </c>
      <c r="L450" s="160">
        <v>0</v>
      </c>
      <c r="M450" s="160">
        <v>0</v>
      </c>
      <c r="N450" s="160">
        <v>1</v>
      </c>
      <c r="O450" s="160">
        <v>2</v>
      </c>
      <c r="P450" s="160">
        <v>2</v>
      </c>
      <c r="Q450" s="160">
        <v>4</v>
      </c>
      <c r="R450" s="160">
        <v>4</v>
      </c>
      <c r="S450" s="160">
        <v>12</v>
      </c>
      <c r="T450" s="160">
        <v>20</v>
      </c>
      <c r="U450" s="160">
        <v>17</v>
      </c>
      <c r="V450" s="160">
        <v>53</v>
      </c>
      <c r="W450" s="160">
        <v>55</v>
      </c>
      <c r="X450" s="160">
        <v>61</v>
      </c>
      <c r="Y450" s="160">
        <v>95</v>
      </c>
    </row>
    <row r="451" spans="1:25" x14ac:dyDescent="0.3">
      <c r="A451" s="155" t="s">
        <v>89</v>
      </c>
      <c r="B451" s="155" t="s">
        <v>102</v>
      </c>
      <c r="C451" s="156" t="s">
        <v>2746</v>
      </c>
      <c r="D451" s="157" t="s">
        <v>2712</v>
      </c>
      <c r="E451" s="158" t="s">
        <v>49</v>
      </c>
      <c r="F451" s="159">
        <v>0</v>
      </c>
      <c r="G451" s="174">
        <v>0</v>
      </c>
      <c r="H451" s="160">
        <v>0</v>
      </c>
      <c r="I451" s="161">
        <v>0</v>
      </c>
      <c r="J451" s="160">
        <v>0</v>
      </c>
      <c r="K451" s="160">
        <v>0</v>
      </c>
      <c r="L451" s="160">
        <v>0</v>
      </c>
      <c r="M451" s="160">
        <v>0</v>
      </c>
      <c r="N451" s="160">
        <v>0</v>
      </c>
      <c r="O451" s="160">
        <v>1</v>
      </c>
      <c r="P451" s="160">
        <v>2</v>
      </c>
      <c r="Q451" s="160">
        <v>1</v>
      </c>
      <c r="R451" s="160">
        <v>3</v>
      </c>
      <c r="S451" s="160">
        <v>3</v>
      </c>
      <c r="T451" s="160">
        <v>13</v>
      </c>
      <c r="U451" s="160">
        <v>24</v>
      </c>
      <c r="V451" s="160">
        <v>30</v>
      </c>
      <c r="W451" s="160">
        <v>48</v>
      </c>
      <c r="X451" s="160">
        <v>51</v>
      </c>
      <c r="Y451" s="160">
        <v>74</v>
      </c>
    </row>
    <row r="452" spans="1:25" x14ac:dyDescent="0.3">
      <c r="A452" s="8" t="s">
        <v>91</v>
      </c>
      <c r="B452" s="8" t="s">
        <v>102</v>
      </c>
      <c r="C452" s="11" t="s">
        <v>2746</v>
      </c>
      <c r="D452" s="67" t="s">
        <v>2712</v>
      </c>
      <c r="E452" s="12" t="s">
        <v>49</v>
      </c>
      <c r="F452" s="39">
        <v>0</v>
      </c>
      <c r="G452" s="63">
        <v>0</v>
      </c>
      <c r="H452" s="35">
        <v>0</v>
      </c>
      <c r="I452" s="17">
        <v>0</v>
      </c>
      <c r="J452" s="35">
        <v>0</v>
      </c>
      <c r="K452" s="35">
        <v>0</v>
      </c>
      <c r="L452" s="35">
        <v>0</v>
      </c>
      <c r="M452" s="35">
        <v>0</v>
      </c>
      <c r="N452" s="35">
        <v>0</v>
      </c>
      <c r="O452" s="35">
        <v>2</v>
      </c>
      <c r="P452" s="35">
        <v>0</v>
      </c>
      <c r="Q452" s="35">
        <v>1</v>
      </c>
      <c r="R452" s="35">
        <v>2</v>
      </c>
      <c r="S452" s="35">
        <v>4</v>
      </c>
      <c r="T452" s="35">
        <v>6</v>
      </c>
      <c r="U452" s="35">
        <v>10</v>
      </c>
      <c r="V452" s="35">
        <v>3</v>
      </c>
      <c r="W452" s="35">
        <v>22</v>
      </c>
      <c r="X452" s="35">
        <v>21</v>
      </c>
      <c r="Y452" s="35">
        <v>25</v>
      </c>
    </row>
    <row r="453" spans="1:25" x14ac:dyDescent="0.3">
      <c r="A453" s="95" t="s">
        <v>92</v>
      </c>
      <c r="B453" s="95" t="s">
        <v>102</v>
      </c>
      <c r="C453" s="96" t="s">
        <v>2746</v>
      </c>
      <c r="D453" s="128" t="s">
        <v>2712</v>
      </c>
      <c r="E453" s="141" t="s">
        <v>49</v>
      </c>
      <c r="F453" s="102">
        <v>0</v>
      </c>
      <c r="G453" s="173">
        <v>0</v>
      </c>
      <c r="H453" s="100">
        <v>0</v>
      </c>
      <c r="I453" s="103">
        <v>0</v>
      </c>
      <c r="J453" s="100">
        <v>0</v>
      </c>
      <c r="K453" s="100">
        <v>0</v>
      </c>
      <c r="L453" s="100">
        <v>0</v>
      </c>
      <c r="M453" s="100">
        <v>1</v>
      </c>
      <c r="N453" s="100">
        <v>0</v>
      </c>
      <c r="O453" s="100">
        <v>2</v>
      </c>
      <c r="P453" s="100">
        <v>1</v>
      </c>
      <c r="Q453" s="100">
        <v>1</v>
      </c>
      <c r="R453" s="100">
        <v>4</v>
      </c>
      <c r="S453" s="100">
        <v>2</v>
      </c>
      <c r="T453" s="100">
        <v>11</v>
      </c>
      <c r="U453" s="100">
        <v>14</v>
      </c>
      <c r="V453" s="100">
        <v>14</v>
      </c>
      <c r="W453" s="100">
        <v>18</v>
      </c>
      <c r="X453" s="100">
        <v>15</v>
      </c>
      <c r="Y453" s="100">
        <v>16</v>
      </c>
    </row>
    <row r="454" spans="1:25" x14ac:dyDescent="0.3">
      <c r="A454" s="95" t="s">
        <v>93</v>
      </c>
      <c r="B454" s="95" t="s">
        <v>102</v>
      </c>
      <c r="C454" s="96" t="s">
        <v>2746</v>
      </c>
      <c r="D454" s="128" t="s">
        <v>2712</v>
      </c>
      <c r="E454" s="101" t="s">
        <v>49</v>
      </c>
      <c r="F454" s="39">
        <v>0</v>
      </c>
      <c r="G454" s="68">
        <v>0</v>
      </c>
      <c r="H454" s="35">
        <v>0</v>
      </c>
      <c r="I454" s="17">
        <v>0</v>
      </c>
      <c r="J454" s="35">
        <v>0</v>
      </c>
      <c r="K454" s="35">
        <v>1</v>
      </c>
      <c r="L454" s="35">
        <v>0</v>
      </c>
      <c r="M454" s="35">
        <v>0</v>
      </c>
      <c r="N454" s="35">
        <v>0</v>
      </c>
      <c r="O454" s="35">
        <v>0</v>
      </c>
      <c r="P454" s="35">
        <v>2</v>
      </c>
      <c r="Q454" s="35">
        <v>3</v>
      </c>
      <c r="R454" s="35">
        <v>8</v>
      </c>
      <c r="S454" s="35">
        <v>3</v>
      </c>
      <c r="T454" s="35">
        <v>19</v>
      </c>
      <c r="U454" s="35">
        <v>24</v>
      </c>
      <c r="V454" s="35">
        <v>19</v>
      </c>
      <c r="W454" s="35">
        <v>36</v>
      </c>
      <c r="X454" s="35">
        <v>35</v>
      </c>
      <c r="Y454" s="35">
        <v>40</v>
      </c>
    </row>
    <row r="455" spans="1:25" x14ac:dyDescent="0.3">
      <c r="A455" s="8" t="s">
        <v>94</v>
      </c>
      <c r="B455" s="8" t="s">
        <v>102</v>
      </c>
      <c r="C455" s="11" t="s">
        <v>2746</v>
      </c>
      <c r="D455" s="67" t="s">
        <v>2712</v>
      </c>
      <c r="E455" s="12" t="s">
        <v>49</v>
      </c>
      <c r="F455" s="39">
        <v>0</v>
      </c>
      <c r="G455" s="68">
        <v>0</v>
      </c>
      <c r="H455" s="35">
        <v>0</v>
      </c>
      <c r="I455" s="17">
        <v>0</v>
      </c>
      <c r="J455" s="35">
        <v>1</v>
      </c>
      <c r="K455" s="35">
        <v>0</v>
      </c>
      <c r="L455" s="35">
        <v>0</v>
      </c>
      <c r="M455" s="35">
        <v>2</v>
      </c>
      <c r="N455" s="35">
        <v>0</v>
      </c>
      <c r="O455" s="35">
        <v>0</v>
      </c>
      <c r="P455" s="35">
        <v>1</v>
      </c>
      <c r="Q455" s="35">
        <v>1</v>
      </c>
      <c r="R455" s="35">
        <v>3</v>
      </c>
      <c r="S455" s="35">
        <v>3</v>
      </c>
      <c r="T455" s="35">
        <v>5</v>
      </c>
      <c r="U455" s="35">
        <v>7</v>
      </c>
      <c r="V455" s="35">
        <v>13</v>
      </c>
      <c r="W455" s="35">
        <v>16</v>
      </c>
      <c r="X455" s="35">
        <v>19</v>
      </c>
      <c r="Y455" s="35">
        <v>22</v>
      </c>
    </row>
    <row r="456" spans="1:25" x14ac:dyDescent="0.3">
      <c r="A456" s="8" t="s">
        <v>95</v>
      </c>
      <c r="B456" s="8" t="s">
        <v>102</v>
      </c>
      <c r="C456" s="11" t="s">
        <v>2746</v>
      </c>
      <c r="D456" s="67" t="s">
        <v>2712</v>
      </c>
      <c r="E456" s="12" t="s">
        <v>49</v>
      </c>
      <c r="F456" s="39">
        <v>0</v>
      </c>
      <c r="G456" s="68">
        <v>0</v>
      </c>
      <c r="H456" s="35">
        <v>0</v>
      </c>
      <c r="I456" s="17">
        <v>0</v>
      </c>
      <c r="J456" s="35">
        <v>0</v>
      </c>
      <c r="K456" s="35">
        <v>0</v>
      </c>
      <c r="L456" s="35">
        <v>0</v>
      </c>
      <c r="M456" s="35">
        <v>0</v>
      </c>
      <c r="N456" s="35">
        <v>0</v>
      </c>
      <c r="O456" s="35">
        <v>0</v>
      </c>
      <c r="P456" s="35">
        <v>0</v>
      </c>
      <c r="Q456" s="35">
        <v>3</v>
      </c>
      <c r="R456" s="35">
        <v>3</v>
      </c>
      <c r="S456" s="35">
        <v>5</v>
      </c>
      <c r="T456" s="35">
        <v>2</v>
      </c>
      <c r="U456" s="35">
        <v>4</v>
      </c>
      <c r="V456" s="35">
        <v>10</v>
      </c>
      <c r="W456" s="35">
        <v>18</v>
      </c>
      <c r="X456" s="35">
        <v>14</v>
      </c>
      <c r="Y456" s="35">
        <v>18</v>
      </c>
    </row>
    <row r="457" spans="1:25" x14ac:dyDescent="0.3">
      <c r="A457" s="8" t="s">
        <v>96</v>
      </c>
      <c r="B457" s="8" t="s">
        <v>102</v>
      </c>
      <c r="C457" s="11" t="s">
        <v>2746</v>
      </c>
      <c r="D457" s="67" t="s">
        <v>2712</v>
      </c>
      <c r="E457" s="12" t="s">
        <v>49</v>
      </c>
      <c r="F457" s="39">
        <v>0</v>
      </c>
      <c r="G457" s="68">
        <v>0</v>
      </c>
      <c r="H457" s="35">
        <v>0</v>
      </c>
      <c r="I457" s="17">
        <v>0</v>
      </c>
      <c r="J457" s="35">
        <v>0</v>
      </c>
      <c r="K457" s="35">
        <v>0</v>
      </c>
      <c r="L457" s="35">
        <v>0</v>
      </c>
      <c r="M457" s="35">
        <v>0</v>
      </c>
      <c r="N457" s="35">
        <v>0</v>
      </c>
      <c r="O457" s="35">
        <v>0</v>
      </c>
      <c r="P457" s="35">
        <v>1</v>
      </c>
      <c r="Q457" s="35">
        <v>1</v>
      </c>
      <c r="R457" s="35">
        <v>0</v>
      </c>
      <c r="S457" s="35">
        <v>7</v>
      </c>
      <c r="T457" s="35">
        <v>7</v>
      </c>
      <c r="U457" s="35">
        <v>7</v>
      </c>
      <c r="V457" s="35">
        <v>16</v>
      </c>
      <c r="W457" s="35">
        <v>18</v>
      </c>
      <c r="X457" s="35">
        <v>23</v>
      </c>
      <c r="Y457" s="35">
        <v>18</v>
      </c>
    </row>
    <row r="458" spans="1:25" x14ac:dyDescent="0.3">
      <c r="A458" s="155" t="s">
        <v>97</v>
      </c>
      <c r="B458" s="155" t="s">
        <v>102</v>
      </c>
      <c r="C458" s="156" t="s">
        <v>2746</v>
      </c>
      <c r="D458" s="157" t="s">
        <v>2712</v>
      </c>
      <c r="E458" s="158" t="s">
        <v>49</v>
      </c>
      <c r="F458" s="159">
        <v>0</v>
      </c>
      <c r="G458" s="174">
        <v>0</v>
      </c>
      <c r="H458" s="160">
        <v>0</v>
      </c>
      <c r="I458" s="161">
        <v>0</v>
      </c>
      <c r="J458" s="160">
        <v>0</v>
      </c>
      <c r="K458" s="160">
        <v>0</v>
      </c>
      <c r="L458" s="160">
        <v>0</v>
      </c>
      <c r="M458" s="160">
        <v>0</v>
      </c>
      <c r="N458" s="160">
        <v>0</v>
      </c>
      <c r="O458" s="160">
        <v>0</v>
      </c>
      <c r="P458" s="160">
        <v>0</v>
      </c>
      <c r="Q458" s="160">
        <v>2</v>
      </c>
      <c r="R458" s="160">
        <v>1</v>
      </c>
      <c r="S458" s="160">
        <v>4</v>
      </c>
      <c r="T458" s="160">
        <v>5</v>
      </c>
      <c r="U458" s="160">
        <v>8</v>
      </c>
      <c r="V458" s="160">
        <v>10</v>
      </c>
      <c r="W458" s="160">
        <v>23</v>
      </c>
      <c r="X458" s="160">
        <v>20</v>
      </c>
      <c r="Y458" s="160">
        <v>11</v>
      </c>
    </row>
    <row r="459" spans="1:25" x14ac:dyDescent="0.3">
      <c r="A459" s="155" t="s">
        <v>98</v>
      </c>
      <c r="B459" s="155" t="s">
        <v>102</v>
      </c>
      <c r="C459" s="156" t="s">
        <v>2746</v>
      </c>
      <c r="D459" s="157" t="s">
        <v>2712</v>
      </c>
      <c r="E459" s="158" t="s">
        <v>49</v>
      </c>
      <c r="F459" s="159">
        <v>0</v>
      </c>
      <c r="G459" s="174">
        <v>0</v>
      </c>
      <c r="H459" s="160">
        <v>0</v>
      </c>
      <c r="I459" s="161">
        <v>0</v>
      </c>
      <c r="J459" s="160">
        <v>0</v>
      </c>
      <c r="K459" s="160">
        <v>0</v>
      </c>
      <c r="L459" s="160">
        <v>0</v>
      </c>
      <c r="M459" s="160">
        <v>0</v>
      </c>
      <c r="N459" s="160">
        <v>1</v>
      </c>
      <c r="O459" s="160">
        <v>1</v>
      </c>
      <c r="P459" s="160">
        <v>0</v>
      </c>
      <c r="Q459" s="160">
        <v>0</v>
      </c>
      <c r="R459" s="160">
        <v>4</v>
      </c>
      <c r="S459" s="160">
        <v>2</v>
      </c>
      <c r="T459" s="160">
        <v>8</v>
      </c>
      <c r="U459" s="160">
        <v>15</v>
      </c>
      <c r="V459" s="160">
        <v>20</v>
      </c>
      <c r="W459" s="160">
        <v>24</v>
      </c>
      <c r="X459" s="160">
        <v>28</v>
      </c>
      <c r="Y459" s="160">
        <v>33</v>
      </c>
    </row>
    <row r="460" spans="1:25" x14ac:dyDescent="0.3">
      <c r="A460" s="155" t="s">
        <v>110</v>
      </c>
      <c r="B460" s="155" t="s">
        <v>110</v>
      </c>
      <c r="C460" s="156" t="s">
        <v>2746</v>
      </c>
      <c r="D460" s="157" t="s">
        <v>2712</v>
      </c>
      <c r="E460" s="158" t="s">
        <v>49</v>
      </c>
      <c r="F460" s="159">
        <v>2</v>
      </c>
      <c r="G460" s="174">
        <v>0</v>
      </c>
      <c r="H460" s="160">
        <v>1</v>
      </c>
      <c r="I460" s="161">
        <v>1</v>
      </c>
      <c r="J460" s="160">
        <v>3</v>
      </c>
      <c r="K460" s="160">
        <v>5</v>
      </c>
      <c r="L460" s="160">
        <v>6</v>
      </c>
      <c r="M460" s="160">
        <v>10</v>
      </c>
      <c r="N460" s="160">
        <v>22</v>
      </c>
      <c r="O460" s="160">
        <v>43</v>
      </c>
      <c r="P460" s="160">
        <v>85</v>
      </c>
      <c r="Q460" s="160">
        <v>118</v>
      </c>
      <c r="R460" s="160">
        <v>202</v>
      </c>
      <c r="S460" s="160">
        <v>293</v>
      </c>
      <c r="T460" s="160">
        <v>428</v>
      </c>
      <c r="U460" s="160">
        <v>736</v>
      </c>
      <c r="V460" s="160">
        <v>971</v>
      </c>
      <c r="W460" s="160">
        <v>1381</v>
      </c>
      <c r="X460" s="160">
        <v>1676</v>
      </c>
      <c r="Y460" s="160">
        <v>1945</v>
      </c>
    </row>
    <row r="461" spans="1:25" x14ac:dyDescent="0.3">
      <c r="A461" s="8" t="s">
        <v>88</v>
      </c>
      <c r="B461" s="8" t="s">
        <v>90</v>
      </c>
      <c r="C461" s="11" t="s">
        <v>2745</v>
      </c>
      <c r="D461" s="67" t="s">
        <v>2712</v>
      </c>
      <c r="E461" s="12" t="s">
        <v>49</v>
      </c>
      <c r="F461" s="39">
        <v>0</v>
      </c>
      <c r="G461" s="68">
        <v>0</v>
      </c>
      <c r="H461" s="35">
        <v>0</v>
      </c>
      <c r="I461" s="17">
        <v>0</v>
      </c>
      <c r="J461" s="35">
        <v>0</v>
      </c>
      <c r="K461" s="35">
        <v>0</v>
      </c>
      <c r="L461" s="35">
        <v>0</v>
      </c>
      <c r="M461" s="35">
        <v>0</v>
      </c>
      <c r="N461" s="35">
        <v>1</v>
      </c>
      <c r="O461" s="35">
        <v>2</v>
      </c>
      <c r="P461" s="35">
        <v>3</v>
      </c>
      <c r="Q461" s="35">
        <v>6</v>
      </c>
      <c r="R461" s="35">
        <v>9</v>
      </c>
      <c r="S461" s="35">
        <v>10</v>
      </c>
      <c r="T461" s="35">
        <v>18</v>
      </c>
      <c r="U461" s="35">
        <v>29</v>
      </c>
      <c r="V461" s="35">
        <v>29</v>
      </c>
      <c r="W461" s="35">
        <v>33</v>
      </c>
      <c r="X461" s="35">
        <v>19</v>
      </c>
      <c r="Y461" s="35">
        <v>13</v>
      </c>
    </row>
    <row r="462" spans="1:25" x14ac:dyDescent="0.3">
      <c r="A462" s="155" t="s">
        <v>89</v>
      </c>
      <c r="B462" s="155" t="s">
        <v>90</v>
      </c>
      <c r="C462" s="156" t="s">
        <v>2745</v>
      </c>
      <c r="D462" s="157" t="s">
        <v>2712</v>
      </c>
      <c r="E462" s="158" t="s">
        <v>49</v>
      </c>
      <c r="F462" s="159">
        <v>0</v>
      </c>
      <c r="G462" s="174">
        <v>0</v>
      </c>
      <c r="H462" s="160">
        <v>0</v>
      </c>
      <c r="I462" s="161">
        <v>0</v>
      </c>
      <c r="J462" s="160">
        <v>0</v>
      </c>
      <c r="K462" s="160">
        <v>0</v>
      </c>
      <c r="L462" s="160">
        <v>0</v>
      </c>
      <c r="M462" s="160">
        <v>1</v>
      </c>
      <c r="N462" s="160">
        <v>2</v>
      </c>
      <c r="O462" s="160">
        <v>3</v>
      </c>
      <c r="P462" s="160">
        <v>18</v>
      </c>
      <c r="Q462" s="160">
        <v>31</v>
      </c>
      <c r="R462" s="160">
        <v>42</v>
      </c>
      <c r="S462" s="160">
        <v>51</v>
      </c>
      <c r="T462" s="160">
        <v>77</v>
      </c>
      <c r="U462" s="160">
        <v>153</v>
      </c>
      <c r="V462" s="160">
        <v>225</v>
      </c>
      <c r="W462" s="160">
        <v>250</v>
      </c>
      <c r="X462" s="160">
        <v>250</v>
      </c>
      <c r="Y462" s="160">
        <v>179</v>
      </c>
    </row>
    <row r="463" spans="1:25" x14ac:dyDescent="0.3">
      <c r="A463" s="155" t="s">
        <v>91</v>
      </c>
      <c r="B463" s="155" t="s">
        <v>90</v>
      </c>
      <c r="C463" s="156" t="s">
        <v>2745</v>
      </c>
      <c r="D463" s="157" t="s">
        <v>2712</v>
      </c>
      <c r="E463" s="158" t="s">
        <v>49</v>
      </c>
      <c r="F463" s="159">
        <v>0</v>
      </c>
      <c r="G463" s="174">
        <v>0</v>
      </c>
      <c r="H463" s="160">
        <v>0</v>
      </c>
      <c r="I463" s="161">
        <v>0</v>
      </c>
      <c r="J463" s="160">
        <v>0</v>
      </c>
      <c r="K463" s="160">
        <v>0</v>
      </c>
      <c r="L463" s="160">
        <v>0</v>
      </c>
      <c r="M463" s="160">
        <v>0</v>
      </c>
      <c r="N463" s="160">
        <v>2</v>
      </c>
      <c r="O463" s="160">
        <v>3</v>
      </c>
      <c r="P463" s="160">
        <v>5</v>
      </c>
      <c r="Q463" s="160">
        <v>5</v>
      </c>
      <c r="R463" s="160">
        <v>11</v>
      </c>
      <c r="S463" s="160">
        <v>27</v>
      </c>
      <c r="T463" s="160">
        <v>37</v>
      </c>
      <c r="U463" s="160">
        <v>52</v>
      </c>
      <c r="V463" s="160">
        <v>82</v>
      </c>
      <c r="W463" s="160">
        <v>112</v>
      </c>
      <c r="X463" s="160">
        <v>104</v>
      </c>
      <c r="Y463" s="160">
        <v>104</v>
      </c>
    </row>
    <row r="464" spans="1:25" x14ac:dyDescent="0.3">
      <c r="A464" s="155" t="s">
        <v>92</v>
      </c>
      <c r="B464" s="155" t="s">
        <v>90</v>
      </c>
      <c r="C464" s="156" t="s">
        <v>2745</v>
      </c>
      <c r="D464" s="157" t="s">
        <v>2712</v>
      </c>
      <c r="E464" s="158" t="s">
        <v>49</v>
      </c>
      <c r="F464" s="159">
        <v>0</v>
      </c>
      <c r="G464" s="174">
        <v>0</v>
      </c>
      <c r="H464" s="160">
        <v>0</v>
      </c>
      <c r="I464" s="161">
        <v>0</v>
      </c>
      <c r="J464" s="160">
        <v>0</v>
      </c>
      <c r="K464" s="160">
        <v>0</v>
      </c>
      <c r="L464" s="160">
        <v>0</v>
      </c>
      <c r="M464" s="160">
        <v>0</v>
      </c>
      <c r="N464" s="160">
        <v>0</v>
      </c>
      <c r="O464" s="160">
        <v>1</v>
      </c>
      <c r="P464" s="160">
        <v>1</v>
      </c>
      <c r="Q464" s="160">
        <v>2</v>
      </c>
      <c r="R464" s="160">
        <v>5</v>
      </c>
      <c r="S464" s="160">
        <v>2</v>
      </c>
      <c r="T464" s="160">
        <v>3</v>
      </c>
      <c r="U464" s="160">
        <v>4</v>
      </c>
      <c r="V464" s="160">
        <v>13</v>
      </c>
      <c r="W464" s="160">
        <v>20</v>
      </c>
      <c r="X464" s="160">
        <v>14</v>
      </c>
      <c r="Y464" s="160">
        <v>18</v>
      </c>
    </row>
    <row r="465" spans="1:25" x14ac:dyDescent="0.3">
      <c r="A465" s="155" t="s">
        <v>93</v>
      </c>
      <c r="B465" s="155" t="s">
        <v>90</v>
      </c>
      <c r="C465" s="156" t="s">
        <v>2745</v>
      </c>
      <c r="D465" s="157" t="s">
        <v>2712</v>
      </c>
      <c r="E465" s="158" t="s">
        <v>49</v>
      </c>
      <c r="F465" s="159">
        <v>0</v>
      </c>
      <c r="G465" s="174">
        <v>0</v>
      </c>
      <c r="H465" s="160">
        <v>0</v>
      </c>
      <c r="I465" s="161">
        <v>0</v>
      </c>
      <c r="J465" s="160">
        <v>0</v>
      </c>
      <c r="K465" s="160">
        <v>0</v>
      </c>
      <c r="L465" s="160">
        <v>0</v>
      </c>
      <c r="M465" s="160">
        <v>0</v>
      </c>
      <c r="N465" s="160">
        <v>0</v>
      </c>
      <c r="O465" s="160">
        <v>0</v>
      </c>
      <c r="P465" s="160">
        <v>0</v>
      </c>
      <c r="Q465" s="160">
        <v>0</v>
      </c>
      <c r="R465" s="160">
        <v>0</v>
      </c>
      <c r="S465" s="160">
        <v>1</v>
      </c>
      <c r="T465" s="160">
        <v>1</v>
      </c>
      <c r="U465" s="160">
        <v>0</v>
      </c>
      <c r="V465" s="160">
        <v>3</v>
      </c>
      <c r="W465" s="160">
        <v>5</v>
      </c>
      <c r="X465" s="160">
        <v>1</v>
      </c>
      <c r="Y465" s="160">
        <v>2</v>
      </c>
    </row>
    <row r="466" spans="1:25" x14ac:dyDescent="0.3">
      <c r="A466" s="8" t="s">
        <v>94</v>
      </c>
      <c r="B466" s="8" t="s">
        <v>90</v>
      </c>
      <c r="C466" s="11" t="s">
        <v>2745</v>
      </c>
      <c r="D466" s="67" t="s">
        <v>2712</v>
      </c>
      <c r="E466" s="12" t="s">
        <v>49</v>
      </c>
      <c r="F466" s="39">
        <v>0</v>
      </c>
      <c r="G466" s="68">
        <v>0</v>
      </c>
      <c r="H466" s="35">
        <v>0</v>
      </c>
      <c r="I466" s="17">
        <v>0</v>
      </c>
      <c r="J466" s="35">
        <v>0</v>
      </c>
      <c r="K466" s="35">
        <v>0</v>
      </c>
      <c r="L466" s="35">
        <v>0</v>
      </c>
      <c r="M466" s="35">
        <v>0</v>
      </c>
      <c r="N466" s="35">
        <v>0</v>
      </c>
      <c r="O466" s="35">
        <v>0</v>
      </c>
      <c r="P466" s="35">
        <v>0</v>
      </c>
      <c r="Q466" s="35">
        <v>0</v>
      </c>
      <c r="R466" s="35">
        <v>1</v>
      </c>
      <c r="S466" s="35">
        <v>0</v>
      </c>
      <c r="T466" s="35">
        <v>0</v>
      </c>
      <c r="U466" s="35">
        <v>1</v>
      </c>
      <c r="V466" s="35">
        <v>0</v>
      </c>
      <c r="W466" s="35">
        <v>2</v>
      </c>
      <c r="X466" s="35">
        <v>1</v>
      </c>
      <c r="Y466" s="35">
        <v>1</v>
      </c>
    </row>
    <row r="467" spans="1:25" x14ac:dyDescent="0.3">
      <c r="A467" s="8" t="s">
        <v>95</v>
      </c>
      <c r="B467" s="8" t="s">
        <v>90</v>
      </c>
      <c r="C467" s="11" t="s">
        <v>2745</v>
      </c>
      <c r="D467" s="67" t="s">
        <v>2712</v>
      </c>
      <c r="E467" s="12" t="s">
        <v>49</v>
      </c>
      <c r="F467" s="39">
        <v>0</v>
      </c>
      <c r="G467" s="68">
        <v>0</v>
      </c>
      <c r="H467" s="35">
        <v>0</v>
      </c>
      <c r="I467" s="17">
        <v>0</v>
      </c>
      <c r="J467" s="35">
        <v>0</v>
      </c>
      <c r="K467" s="35">
        <v>0</v>
      </c>
      <c r="L467" s="35">
        <v>0</v>
      </c>
      <c r="M467" s="35">
        <v>0</v>
      </c>
      <c r="N467" s="35">
        <v>0</v>
      </c>
      <c r="O467" s="35">
        <v>0</v>
      </c>
      <c r="P467" s="35">
        <v>0</v>
      </c>
      <c r="Q467" s="35">
        <v>0</v>
      </c>
      <c r="R467" s="35">
        <v>0</v>
      </c>
      <c r="S467" s="35">
        <v>3</v>
      </c>
      <c r="T467" s="35">
        <v>0</v>
      </c>
      <c r="U467" s="35">
        <v>4</v>
      </c>
      <c r="V467" s="35">
        <v>6</v>
      </c>
      <c r="W467" s="35">
        <v>8</v>
      </c>
      <c r="X467" s="35">
        <v>4</v>
      </c>
      <c r="Y467" s="35">
        <v>3</v>
      </c>
    </row>
    <row r="468" spans="1:25" x14ac:dyDescent="0.3">
      <c r="A468" s="155" t="s">
        <v>96</v>
      </c>
      <c r="B468" s="155" t="s">
        <v>90</v>
      </c>
      <c r="C468" s="156" t="s">
        <v>2745</v>
      </c>
      <c r="D468" s="157" t="s">
        <v>2712</v>
      </c>
      <c r="E468" s="158" t="s">
        <v>49</v>
      </c>
      <c r="F468" s="159">
        <v>0</v>
      </c>
      <c r="G468" s="174">
        <v>0</v>
      </c>
      <c r="H468" s="160">
        <v>0</v>
      </c>
      <c r="I468" s="161">
        <v>0</v>
      </c>
      <c r="J468" s="160">
        <v>0</v>
      </c>
      <c r="K468" s="160">
        <v>1</v>
      </c>
      <c r="L468" s="160">
        <v>0</v>
      </c>
      <c r="M468" s="160">
        <v>1</v>
      </c>
      <c r="N468" s="160">
        <v>1</v>
      </c>
      <c r="O468" s="160">
        <v>1</v>
      </c>
      <c r="P468" s="160">
        <v>1</v>
      </c>
      <c r="Q468" s="160">
        <v>6</v>
      </c>
      <c r="R468" s="160">
        <v>9</v>
      </c>
      <c r="S468" s="160">
        <v>17</v>
      </c>
      <c r="T468" s="160">
        <v>15</v>
      </c>
      <c r="U468" s="160">
        <v>40</v>
      </c>
      <c r="V468" s="160">
        <v>43</v>
      </c>
      <c r="W468" s="160">
        <v>64</v>
      </c>
      <c r="X468" s="160">
        <v>50</v>
      </c>
      <c r="Y468" s="160">
        <v>22</v>
      </c>
    </row>
    <row r="469" spans="1:25" x14ac:dyDescent="0.3">
      <c r="A469" s="95" t="s">
        <v>97</v>
      </c>
      <c r="B469" s="95" t="s">
        <v>90</v>
      </c>
      <c r="C469" s="96" t="s">
        <v>2745</v>
      </c>
      <c r="D469" s="128" t="s">
        <v>2712</v>
      </c>
      <c r="E469" s="141" t="s">
        <v>49</v>
      </c>
      <c r="F469" s="102">
        <v>0</v>
      </c>
      <c r="G469" s="173">
        <v>0</v>
      </c>
      <c r="H469" s="100">
        <v>0</v>
      </c>
      <c r="I469" s="103">
        <v>0</v>
      </c>
      <c r="J469" s="100">
        <v>1</v>
      </c>
      <c r="K469" s="100">
        <v>0</v>
      </c>
      <c r="L469" s="100">
        <v>0</v>
      </c>
      <c r="M469" s="100">
        <v>0</v>
      </c>
      <c r="N469" s="100">
        <v>1</v>
      </c>
      <c r="O469" s="100">
        <v>2</v>
      </c>
      <c r="P469" s="100">
        <v>5</v>
      </c>
      <c r="Q469" s="100">
        <v>20</v>
      </c>
      <c r="R469" s="100">
        <v>16</v>
      </c>
      <c r="S469" s="100">
        <v>43</v>
      </c>
      <c r="T469" s="100">
        <v>46</v>
      </c>
      <c r="U469" s="100">
        <v>56</v>
      </c>
      <c r="V469" s="100">
        <v>89</v>
      </c>
      <c r="W469" s="100">
        <v>119</v>
      </c>
      <c r="X469" s="100">
        <v>102</v>
      </c>
      <c r="Y469" s="100">
        <v>79</v>
      </c>
    </row>
    <row r="470" spans="1:25" x14ac:dyDescent="0.3">
      <c r="A470" s="155" t="s">
        <v>98</v>
      </c>
      <c r="B470" s="155" t="s">
        <v>90</v>
      </c>
      <c r="C470" s="156" t="s">
        <v>2745</v>
      </c>
      <c r="D470" s="157" t="s">
        <v>2712</v>
      </c>
      <c r="E470" s="158" t="s">
        <v>49</v>
      </c>
      <c r="F470" s="159">
        <v>0</v>
      </c>
      <c r="G470" s="174">
        <v>0</v>
      </c>
      <c r="H470" s="160">
        <v>0</v>
      </c>
      <c r="I470" s="161">
        <v>0</v>
      </c>
      <c r="J470" s="160">
        <v>0</v>
      </c>
      <c r="K470" s="160">
        <v>0</v>
      </c>
      <c r="L470" s="160">
        <v>0</v>
      </c>
      <c r="M470" s="160">
        <v>0</v>
      </c>
      <c r="N470" s="160">
        <v>2</v>
      </c>
      <c r="O470" s="160">
        <v>0</v>
      </c>
      <c r="P470" s="160">
        <v>6</v>
      </c>
      <c r="Q470" s="160">
        <v>10</v>
      </c>
      <c r="R470" s="160">
        <v>12</v>
      </c>
      <c r="S470" s="160">
        <v>28</v>
      </c>
      <c r="T470" s="160">
        <v>35</v>
      </c>
      <c r="U470" s="160">
        <v>73</v>
      </c>
      <c r="V470" s="160">
        <v>66</v>
      </c>
      <c r="W470" s="160">
        <v>116</v>
      </c>
      <c r="X470" s="160">
        <v>114</v>
      </c>
      <c r="Y470" s="160">
        <v>67</v>
      </c>
    </row>
    <row r="471" spans="1:25" x14ac:dyDescent="0.3">
      <c r="A471" s="8" t="s">
        <v>99</v>
      </c>
      <c r="B471" s="8" t="s">
        <v>101</v>
      </c>
      <c r="C471" s="11" t="s">
        <v>2745</v>
      </c>
      <c r="D471" s="67" t="s">
        <v>2712</v>
      </c>
      <c r="E471" s="12" t="s">
        <v>49</v>
      </c>
      <c r="F471" s="39">
        <v>0</v>
      </c>
      <c r="G471" s="63">
        <v>0</v>
      </c>
      <c r="H471" s="35">
        <v>0</v>
      </c>
      <c r="I471" s="17">
        <v>0</v>
      </c>
      <c r="J471" s="35">
        <v>0</v>
      </c>
      <c r="K471" s="35">
        <v>0</v>
      </c>
      <c r="L471" s="35">
        <v>1</v>
      </c>
      <c r="M471" s="35">
        <v>2</v>
      </c>
      <c r="N471" s="35">
        <v>3</v>
      </c>
      <c r="O471" s="35">
        <v>4</v>
      </c>
      <c r="P471" s="35">
        <v>7</v>
      </c>
      <c r="Q471" s="35">
        <v>19</v>
      </c>
      <c r="R471" s="35">
        <v>29</v>
      </c>
      <c r="S471" s="35">
        <v>57</v>
      </c>
      <c r="T471" s="35">
        <v>66</v>
      </c>
      <c r="U471" s="35">
        <v>127</v>
      </c>
      <c r="V471" s="35">
        <v>112</v>
      </c>
      <c r="W471" s="35">
        <v>163</v>
      </c>
      <c r="X471" s="35">
        <v>191</v>
      </c>
      <c r="Y471" s="35">
        <v>114</v>
      </c>
    </row>
    <row r="472" spans="1:25" x14ac:dyDescent="0.3">
      <c r="A472" s="10" t="s">
        <v>100</v>
      </c>
      <c r="B472" s="10" t="s">
        <v>101</v>
      </c>
      <c r="C472" s="11" t="s">
        <v>2745</v>
      </c>
      <c r="D472" s="67" t="s">
        <v>2712</v>
      </c>
      <c r="E472" s="12" t="s">
        <v>49</v>
      </c>
      <c r="F472" s="37">
        <v>0</v>
      </c>
      <c r="G472" s="115">
        <v>0</v>
      </c>
      <c r="H472" s="17">
        <v>1</v>
      </c>
      <c r="I472" s="17">
        <v>0</v>
      </c>
      <c r="J472" s="17">
        <v>0</v>
      </c>
      <c r="K472" s="35">
        <v>1</v>
      </c>
      <c r="L472" s="35">
        <v>0</v>
      </c>
      <c r="M472" s="35">
        <v>1</v>
      </c>
      <c r="N472" s="35">
        <v>1</v>
      </c>
      <c r="O472" s="35">
        <v>3</v>
      </c>
      <c r="P472" s="35">
        <v>6</v>
      </c>
      <c r="Q472" s="35">
        <v>13</v>
      </c>
      <c r="R472" s="35">
        <v>16</v>
      </c>
      <c r="S472" s="35">
        <v>43</v>
      </c>
      <c r="T472" s="35">
        <v>51</v>
      </c>
      <c r="U472" s="35">
        <v>70</v>
      </c>
      <c r="V472" s="35">
        <v>92</v>
      </c>
      <c r="W472" s="35">
        <v>92</v>
      </c>
      <c r="X472" s="35">
        <v>88</v>
      </c>
      <c r="Y472" s="35">
        <v>64</v>
      </c>
    </row>
    <row r="473" spans="1:25" x14ac:dyDescent="0.3">
      <c r="A473" s="95" t="s">
        <v>88</v>
      </c>
      <c r="B473" s="95" t="s">
        <v>101</v>
      </c>
      <c r="C473" s="96" t="s">
        <v>2745</v>
      </c>
      <c r="D473" s="128" t="s">
        <v>2712</v>
      </c>
      <c r="E473" s="141" t="s">
        <v>49</v>
      </c>
      <c r="F473" s="102">
        <v>0</v>
      </c>
      <c r="G473" s="173">
        <v>0</v>
      </c>
      <c r="H473" s="100">
        <v>0</v>
      </c>
      <c r="I473" s="103">
        <v>0</v>
      </c>
      <c r="J473" s="100">
        <v>0</v>
      </c>
      <c r="K473" s="100">
        <v>0</v>
      </c>
      <c r="L473" s="100">
        <v>0</v>
      </c>
      <c r="M473" s="100">
        <v>2</v>
      </c>
      <c r="N473" s="100">
        <v>1</v>
      </c>
      <c r="O473" s="100">
        <v>4</v>
      </c>
      <c r="P473" s="100">
        <v>2</v>
      </c>
      <c r="Q473" s="100">
        <v>7</v>
      </c>
      <c r="R473" s="100">
        <v>13</v>
      </c>
      <c r="S473" s="100">
        <v>15</v>
      </c>
      <c r="T473" s="100">
        <v>14</v>
      </c>
      <c r="U473" s="100">
        <v>25</v>
      </c>
      <c r="V473" s="100">
        <v>17</v>
      </c>
      <c r="W473" s="100">
        <v>24</v>
      </c>
      <c r="X473" s="100">
        <v>18</v>
      </c>
      <c r="Y473" s="100">
        <v>19</v>
      </c>
    </row>
    <row r="474" spans="1:25" x14ac:dyDescent="0.3">
      <c r="A474" s="95" t="s">
        <v>89</v>
      </c>
      <c r="B474" s="95" t="s">
        <v>101</v>
      </c>
      <c r="C474" s="96" t="s">
        <v>2745</v>
      </c>
      <c r="D474" s="128" t="s">
        <v>2712</v>
      </c>
      <c r="E474" s="141" t="s">
        <v>49</v>
      </c>
      <c r="F474" s="102">
        <v>0</v>
      </c>
      <c r="G474" s="173">
        <v>0</v>
      </c>
      <c r="H474" s="100">
        <v>0</v>
      </c>
      <c r="I474" s="103">
        <v>0</v>
      </c>
      <c r="J474" s="100">
        <v>0</v>
      </c>
      <c r="K474" s="100">
        <v>0</v>
      </c>
      <c r="L474" s="100">
        <v>0</v>
      </c>
      <c r="M474" s="100">
        <v>1</v>
      </c>
      <c r="N474" s="100">
        <v>0</v>
      </c>
      <c r="O474" s="100">
        <v>1</v>
      </c>
      <c r="P474" s="100">
        <v>2</v>
      </c>
      <c r="Q474" s="100">
        <v>0</v>
      </c>
      <c r="R474" s="100">
        <v>3</v>
      </c>
      <c r="S474" s="100">
        <v>4</v>
      </c>
      <c r="T474" s="100">
        <v>6</v>
      </c>
      <c r="U474" s="100">
        <v>5</v>
      </c>
      <c r="V474" s="100">
        <v>6</v>
      </c>
      <c r="W474" s="100">
        <v>7</v>
      </c>
      <c r="X474" s="100">
        <v>6</v>
      </c>
      <c r="Y474" s="100">
        <v>6</v>
      </c>
    </row>
    <row r="475" spans="1:25" x14ac:dyDescent="0.3">
      <c r="A475" s="8" t="s">
        <v>91</v>
      </c>
      <c r="B475" s="8" t="s">
        <v>101</v>
      </c>
      <c r="C475" s="11" t="s">
        <v>2745</v>
      </c>
      <c r="D475" s="67" t="s">
        <v>2712</v>
      </c>
      <c r="E475" s="12" t="s">
        <v>49</v>
      </c>
      <c r="F475" s="39">
        <v>0</v>
      </c>
      <c r="G475" s="68">
        <v>0</v>
      </c>
      <c r="H475" s="35">
        <v>0</v>
      </c>
      <c r="I475" s="17">
        <v>0</v>
      </c>
      <c r="J475" s="35">
        <v>0</v>
      </c>
      <c r="K475" s="35">
        <v>0</v>
      </c>
      <c r="L475" s="35">
        <v>0</v>
      </c>
      <c r="M475" s="35">
        <v>0</v>
      </c>
      <c r="N475" s="35">
        <v>0</v>
      </c>
      <c r="O475" s="35">
        <v>0</v>
      </c>
      <c r="P475" s="35">
        <v>0</v>
      </c>
      <c r="Q475" s="35">
        <v>0</v>
      </c>
      <c r="R475" s="35">
        <v>0</v>
      </c>
      <c r="S475" s="35">
        <v>2</v>
      </c>
      <c r="T475" s="35">
        <v>1</v>
      </c>
      <c r="U475" s="35">
        <v>0</v>
      </c>
      <c r="V475" s="35">
        <v>3</v>
      </c>
      <c r="W475" s="35">
        <v>3</v>
      </c>
      <c r="X475" s="35">
        <v>1</v>
      </c>
      <c r="Y475" s="35">
        <v>1</v>
      </c>
    </row>
    <row r="476" spans="1:25" x14ac:dyDescent="0.3">
      <c r="A476" s="10" t="s">
        <v>92</v>
      </c>
      <c r="B476" s="10" t="s">
        <v>101</v>
      </c>
      <c r="C476" s="11" t="s">
        <v>2745</v>
      </c>
      <c r="D476" s="67" t="s">
        <v>2712</v>
      </c>
      <c r="E476" s="12" t="s">
        <v>49</v>
      </c>
      <c r="F476" s="39">
        <v>0</v>
      </c>
      <c r="G476" s="63">
        <v>0</v>
      </c>
      <c r="H476" s="14">
        <v>0</v>
      </c>
      <c r="I476" s="17">
        <v>0</v>
      </c>
      <c r="J476" s="14">
        <v>0</v>
      </c>
      <c r="K476" s="35">
        <v>0</v>
      </c>
      <c r="L476" s="35">
        <v>0</v>
      </c>
      <c r="M476" s="35">
        <v>0</v>
      </c>
      <c r="N476" s="35">
        <v>0</v>
      </c>
      <c r="O476" s="35">
        <v>0</v>
      </c>
      <c r="P476" s="35">
        <v>0</v>
      </c>
      <c r="Q476" s="35">
        <v>0</v>
      </c>
      <c r="R476" s="35">
        <v>0</v>
      </c>
      <c r="S476" s="35">
        <v>2</v>
      </c>
      <c r="T476" s="35">
        <v>5</v>
      </c>
      <c r="U476" s="35">
        <v>8</v>
      </c>
      <c r="V476" s="35">
        <v>7</v>
      </c>
      <c r="W476" s="35">
        <v>7</v>
      </c>
      <c r="X476" s="35">
        <v>8</v>
      </c>
      <c r="Y476" s="35">
        <v>3</v>
      </c>
    </row>
    <row r="477" spans="1:25" x14ac:dyDescent="0.3">
      <c r="A477" s="155" t="s">
        <v>93</v>
      </c>
      <c r="B477" s="155" t="s">
        <v>101</v>
      </c>
      <c r="C477" s="156" t="s">
        <v>2745</v>
      </c>
      <c r="D477" s="157" t="s">
        <v>2712</v>
      </c>
      <c r="E477" s="158" t="s">
        <v>49</v>
      </c>
      <c r="F477" s="159">
        <v>0</v>
      </c>
      <c r="G477" s="174">
        <v>0</v>
      </c>
      <c r="H477" s="160">
        <v>0</v>
      </c>
      <c r="I477" s="161">
        <v>0</v>
      </c>
      <c r="J477" s="160">
        <v>1</v>
      </c>
      <c r="K477" s="160">
        <v>1</v>
      </c>
      <c r="L477" s="160">
        <v>0</v>
      </c>
      <c r="M477" s="160">
        <v>2</v>
      </c>
      <c r="N477" s="160">
        <v>2</v>
      </c>
      <c r="O477" s="160">
        <v>2</v>
      </c>
      <c r="P477" s="160">
        <v>3</v>
      </c>
      <c r="Q477" s="160">
        <v>4</v>
      </c>
      <c r="R477" s="160">
        <v>8</v>
      </c>
      <c r="S477" s="160">
        <v>14</v>
      </c>
      <c r="T477" s="160">
        <v>10</v>
      </c>
      <c r="U477" s="160">
        <v>15</v>
      </c>
      <c r="V477" s="160">
        <v>15</v>
      </c>
      <c r="W477" s="160">
        <v>24</v>
      </c>
      <c r="X477" s="160">
        <v>15</v>
      </c>
      <c r="Y477" s="160">
        <v>15</v>
      </c>
    </row>
    <row r="478" spans="1:25" x14ac:dyDescent="0.3">
      <c r="A478" s="155" t="s">
        <v>94</v>
      </c>
      <c r="B478" s="155" t="s">
        <v>101</v>
      </c>
      <c r="C478" s="156" t="s">
        <v>2745</v>
      </c>
      <c r="D478" s="157" t="s">
        <v>2712</v>
      </c>
      <c r="E478" s="158" t="s">
        <v>49</v>
      </c>
      <c r="F478" s="159">
        <v>0</v>
      </c>
      <c r="G478" s="174">
        <v>0</v>
      </c>
      <c r="H478" s="160">
        <v>0</v>
      </c>
      <c r="I478" s="161">
        <v>0</v>
      </c>
      <c r="J478" s="160">
        <v>0</v>
      </c>
      <c r="K478" s="160">
        <v>0</v>
      </c>
      <c r="L478" s="160">
        <v>1</v>
      </c>
      <c r="M478" s="160">
        <v>1</v>
      </c>
      <c r="N478" s="160">
        <v>2</v>
      </c>
      <c r="O478" s="160">
        <v>1</v>
      </c>
      <c r="P478" s="160">
        <v>1</v>
      </c>
      <c r="Q478" s="160">
        <v>5</v>
      </c>
      <c r="R478" s="160">
        <v>7</v>
      </c>
      <c r="S478" s="160">
        <v>14</v>
      </c>
      <c r="T478" s="160">
        <v>14</v>
      </c>
      <c r="U478" s="160">
        <v>17</v>
      </c>
      <c r="V478" s="160">
        <v>19</v>
      </c>
      <c r="W478" s="160">
        <v>15</v>
      </c>
      <c r="X478" s="160">
        <v>17</v>
      </c>
      <c r="Y478" s="160">
        <v>11</v>
      </c>
    </row>
    <row r="479" spans="1:25" x14ac:dyDescent="0.3">
      <c r="A479" s="95" t="s">
        <v>95</v>
      </c>
      <c r="B479" s="95" t="s">
        <v>101</v>
      </c>
      <c r="C479" s="96" t="s">
        <v>2745</v>
      </c>
      <c r="D479" s="67" t="s">
        <v>2712</v>
      </c>
      <c r="E479" s="101" t="s">
        <v>49</v>
      </c>
      <c r="F479" s="102">
        <v>0</v>
      </c>
      <c r="G479" s="173">
        <v>0</v>
      </c>
      <c r="H479" s="100">
        <v>0</v>
      </c>
      <c r="I479" s="103">
        <v>0</v>
      </c>
      <c r="J479" s="100">
        <v>0</v>
      </c>
      <c r="K479" s="100">
        <v>0</v>
      </c>
      <c r="L479" s="100">
        <v>2</v>
      </c>
      <c r="M479" s="100">
        <v>1</v>
      </c>
      <c r="N479" s="100">
        <v>3</v>
      </c>
      <c r="O479" s="100">
        <v>3</v>
      </c>
      <c r="P479" s="100">
        <v>6</v>
      </c>
      <c r="Q479" s="100">
        <v>13</v>
      </c>
      <c r="R479" s="100">
        <v>18</v>
      </c>
      <c r="S479" s="100">
        <v>22</v>
      </c>
      <c r="T479" s="100">
        <v>33</v>
      </c>
      <c r="U479" s="100">
        <v>40</v>
      </c>
      <c r="V479" s="100">
        <v>45</v>
      </c>
      <c r="W479" s="100">
        <v>59</v>
      </c>
      <c r="X479" s="100">
        <v>53</v>
      </c>
      <c r="Y479" s="100">
        <v>34</v>
      </c>
    </row>
    <row r="480" spans="1:25" x14ac:dyDescent="0.3">
      <c r="A480" s="95" t="s">
        <v>96</v>
      </c>
      <c r="B480" s="95" t="s">
        <v>101</v>
      </c>
      <c r="C480" s="96" t="s">
        <v>2745</v>
      </c>
      <c r="D480" s="128" t="s">
        <v>2712</v>
      </c>
      <c r="E480" s="141" t="s">
        <v>49</v>
      </c>
      <c r="F480" s="102">
        <v>0</v>
      </c>
      <c r="G480" s="173">
        <v>0</v>
      </c>
      <c r="H480" s="100">
        <v>0</v>
      </c>
      <c r="I480" s="103">
        <v>0</v>
      </c>
      <c r="J480" s="100">
        <v>0</v>
      </c>
      <c r="K480" s="100">
        <v>0</v>
      </c>
      <c r="L480" s="100">
        <v>0</v>
      </c>
      <c r="M480" s="100">
        <v>2</v>
      </c>
      <c r="N480" s="100">
        <v>3</v>
      </c>
      <c r="O480" s="100">
        <v>2</v>
      </c>
      <c r="P480" s="100">
        <v>5</v>
      </c>
      <c r="Q480" s="100">
        <v>14</v>
      </c>
      <c r="R480" s="100">
        <v>9</v>
      </c>
      <c r="S480" s="100">
        <v>25</v>
      </c>
      <c r="T480" s="100">
        <v>38</v>
      </c>
      <c r="U480" s="100">
        <v>46</v>
      </c>
      <c r="V480" s="100">
        <v>52</v>
      </c>
      <c r="W480" s="100">
        <v>54</v>
      </c>
      <c r="X480" s="100">
        <v>51</v>
      </c>
      <c r="Y480" s="100">
        <v>33</v>
      </c>
    </row>
    <row r="481" spans="1:25" x14ac:dyDescent="0.3">
      <c r="A481" s="8" t="s">
        <v>97</v>
      </c>
      <c r="B481" s="8" t="s">
        <v>101</v>
      </c>
      <c r="C481" s="11" t="s">
        <v>2745</v>
      </c>
      <c r="D481" s="67" t="s">
        <v>2712</v>
      </c>
      <c r="E481" s="12" t="s">
        <v>49</v>
      </c>
      <c r="F481" s="39">
        <v>0</v>
      </c>
      <c r="G481" s="68">
        <v>0</v>
      </c>
      <c r="H481" s="35">
        <v>0</v>
      </c>
      <c r="I481" s="17">
        <v>0</v>
      </c>
      <c r="J481" s="35">
        <v>0</v>
      </c>
      <c r="K481" s="35">
        <v>0</v>
      </c>
      <c r="L481" s="35">
        <v>0</v>
      </c>
      <c r="M481" s="35">
        <v>0</v>
      </c>
      <c r="N481" s="35">
        <v>2</v>
      </c>
      <c r="O481" s="35">
        <v>4</v>
      </c>
      <c r="P481" s="35">
        <v>4</v>
      </c>
      <c r="Q481" s="35">
        <v>12</v>
      </c>
      <c r="R481" s="35">
        <v>15</v>
      </c>
      <c r="S481" s="35">
        <v>22</v>
      </c>
      <c r="T481" s="35">
        <v>23</v>
      </c>
      <c r="U481" s="35">
        <v>36</v>
      </c>
      <c r="V481" s="35">
        <v>38</v>
      </c>
      <c r="W481" s="35">
        <v>28</v>
      </c>
      <c r="X481" s="35">
        <v>30</v>
      </c>
      <c r="Y481" s="35">
        <v>21</v>
      </c>
    </row>
    <row r="482" spans="1:25" x14ac:dyDescent="0.3">
      <c r="A482" s="8" t="s">
        <v>98</v>
      </c>
      <c r="B482" s="8" t="s">
        <v>101</v>
      </c>
      <c r="C482" s="11" t="s">
        <v>2745</v>
      </c>
      <c r="D482" s="67" t="s">
        <v>2712</v>
      </c>
      <c r="E482" s="12" t="s">
        <v>49</v>
      </c>
      <c r="F482" s="39">
        <v>0</v>
      </c>
      <c r="G482" s="68">
        <v>0</v>
      </c>
      <c r="H482" s="35">
        <v>0</v>
      </c>
      <c r="I482" s="17">
        <v>0</v>
      </c>
      <c r="J482" s="35">
        <v>0</v>
      </c>
      <c r="K482" s="35">
        <v>0</v>
      </c>
      <c r="L482" s="35">
        <v>1</v>
      </c>
      <c r="M482" s="35">
        <v>0</v>
      </c>
      <c r="N482" s="35">
        <v>2</v>
      </c>
      <c r="O482" s="35">
        <v>2</v>
      </c>
      <c r="P482" s="35">
        <v>4</v>
      </c>
      <c r="Q482" s="35">
        <v>6</v>
      </c>
      <c r="R482" s="35">
        <v>16</v>
      </c>
      <c r="S482" s="35">
        <v>13</v>
      </c>
      <c r="T482" s="35">
        <v>14</v>
      </c>
      <c r="U482" s="35">
        <v>23</v>
      </c>
      <c r="V482" s="35">
        <v>21</v>
      </c>
      <c r="W482" s="35">
        <v>22</v>
      </c>
      <c r="X482" s="35">
        <v>15</v>
      </c>
      <c r="Y482" s="35">
        <v>22</v>
      </c>
    </row>
    <row r="483" spans="1:25" x14ac:dyDescent="0.3">
      <c r="A483" s="8" t="s">
        <v>99</v>
      </c>
      <c r="B483" s="8" t="s">
        <v>102</v>
      </c>
      <c r="C483" s="11" t="s">
        <v>2745</v>
      </c>
      <c r="D483" s="67" t="s">
        <v>2712</v>
      </c>
      <c r="E483" s="12" t="s">
        <v>49</v>
      </c>
      <c r="F483" s="39">
        <v>0</v>
      </c>
      <c r="G483" s="63">
        <v>1</v>
      </c>
      <c r="H483" s="35">
        <v>0</v>
      </c>
      <c r="I483" s="17">
        <v>0</v>
      </c>
      <c r="J483" s="35">
        <v>0</v>
      </c>
      <c r="K483" s="35">
        <v>0</v>
      </c>
      <c r="L483" s="35">
        <v>0</v>
      </c>
      <c r="M483" s="35">
        <v>0</v>
      </c>
      <c r="N483" s="35">
        <v>0</v>
      </c>
      <c r="O483" s="35">
        <v>2</v>
      </c>
      <c r="P483" s="35">
        <v>2</v>
      </c>
      <c r="Q483" s="35">
        <v>11</v>
      </c>
      <c r="R483" s="35">
        <v>11</v>
      </c>
      <c r="S483" s="35">
        <v>9</v>
      </c>
      <c r="T483" s="35">
        <v>19</v>
      </c>
      <c r="U483" s="35">
        <v>27</v>
      </c>
      <c r="V483" s="35">
        <v>35</v>
      </c>
      <c r="W483" s="35">
        <v>47</v>
      </c>
      <c r="X483" s="35">
        <v>50</v>
      </c>
      <c r="Y483" s="35">
        <v>53</v>
      </c>
    </row>
    <row r="484" spans="1:25" x14ac:dyDescent="0.3">
      <c r="A484" s="10" t="s">
        <v>100</v>
      </c>
      <c r="B484" s="10" t="s">
        <v>102</v>
      </c>
      <c r="C484" s="11" t="s">
        <v>2745</v>
      </c>
      <c r="D484" s="67" t="s">
        <v>2712</v>
      </c>
      <c r="E484" s="12" t="s">
        <v>49</v>
      </c>
      <c r="F484" s="39">
        <v>0</v>
      </c>
      <c r="G484" s="63">
        <v>0</v>
      </c>
      <c r="H484" s="35">
        <v>0</v>
      </c>
      <c r="I484" s="17">
        <v>0</v>
      </c>
      <c r="J484" s="35">
        <v>0</v>
      </c>
      <c r="K484" s="35">
        <v>0</v>
      </c>
      <c r="L484" s="35">
        <v>0</v>
      </c>
      <c r="M484" s="35">
        <v>1</v>
      </c>
      <c r="N484" s="35">
        <v>1</v>
      </c>
      <c r="O484" s="35">
        <v>3</v>
      </c>
      <c r="P484" s="35">
        <v>0</v>
      </c>
      <c r="Q484" s="35">
        <v>1</v>
      </c>
      <c r="R484" s="35">
        <v>5</v>
      </c>
      <c r="S484" s="35">
        <v>10</v>
      </c>
      <c r="T484" s="35">
        <v>16</v>
      </c>
      <c r="U484" s="35">
        <v>15</v>
      </c>
      <c r="V484" s="35">
        <v>35</v>
      </c>
      <c r="W484" s="35">
        <v>34</v>
      </c>
      <c r="X484" s="35">
        <v>31</v>
      </c>
      <c r="Y484" s="35">
        <v>26</v>
      </c>
    </row>
    <row r="485" spans="1:25" x14ac:dyDescent="0.3">
      <c r="A485" s="10" t="s">
        <v>88</v>
      </c>
      <c r="B485" s="10" t="s">
        <v>102</v>
      </c>
      <c r="C485" s="11" t="s">
        <v>2745</v>
      </c>
      <c r="D485" s="67" t="s">
        <v>2712</v>
      </c>
      <c r="E485" s="12" t="s">
        <v>49</v>
      </c>
      <c r="F485" s="37">
        <v>0</v>
      </c>
      <c r="G485" s="115">
        <v>0</v>
      </c>
      <c r="H485" s="116">
        <v>0</v>
      </c>
      <c r="I485" s="17">
        <v>0</v>
      </c>
      <c r="J485" s="116">
        <v>0</v>
      </c>
      <c r="K485" s="35">
        <v>0</v>
      </c>
      <c r="L485" s="35">
        <v>0</v>
      </c>
      <c r="M485" s="35">
        <v>0</v>
      </c>
      <c r="N485" s="35">
        <v>1</v>
      </c>
      <c r="O485" s="35">
        <v>3</v>
      </c>
      <c r="P485" s="35">
        <v>4</v>
      </c>
      <c r="Q485" s="35">
        <v>2</v>
      </c>
      <c r="R485" s="35">
        <v>13</v>
      </c>
      <c r="S485" s="35">
        <v>13</v>
      </c>
      <c r="T485" s="35">
        <v>27</v>
      </c>
      <c r="U485" s="35">
        <v>34</v>
      </c>
      <c r="V485" s="35">
        <v>41</v>
      </c>
      <c r="W485" s="35">
        <v>65</v>
      </c>
      <c r="X485" s="35">
        <v>80</v>
      </c>
      <c r="Y485" s="35">
        <v>67</v>
      </c>
    </row>
    <row r="486" spans="1:25" x14ac:dyDescent="0.3">
      <c r="A486" s="8" t="s">
        <v>89</v>
      </c>
      <c r="B486" s="8" t="s">
        <v>102</v>
      </c>
      <c r="C486" s="11" t="s">
        <v>2745</v>
      </c>
      <c r="D486" s="67" t="s">
        <v>2712</v>
      </c>
      <c r="E486" s="12" t="s">
        <v>49</v>
      </c>
      <c r="F486" s="39">
        <v>0</v>
      </c>
      <c r="G486" s="63">
        <v>0</v>
      </c>
      <c r="H486" s="35">
        <v>0</v>
      </c>
      <c r="I486" s="17">
        <v>0</v>
      </c>
      <c r="J486" s="35">
        <v>0</v>
      </c>
      <c r="K486" s="35">
        <v>1</v>
      </c>
      <c r="L486" s="35">
        <v>0</v>
      </c>
      <c r="M486" s="35">
        <v>1</v>
      </c>
      <c r="N486" s="35">
        <v>0</v>
      </c>
      <c r="O486" s="35">
        <v>2</v>
      </c>
      <c r="P486" s="35">
        <v>3</v>
      </c>
      <c r="Q486" s="35">
        <v>6</v>
      </c>
      <c r="R486" s="35">
        <v>11</v>
      </c>
      <c r="S486" s="35">
        <v>12</v>
      </c>
      <c r="T486" s="35">
        <v>13</v>
      </c>
      <c r="U486" s="35">
        <v>19</v>
      </c>
      <c r="V486" s="35">
        <v>34</v>
      </c>
      <c r="W486" s="35">
        <v>51</v>
      </c>
      <c r="X486" s="35">
        <v>47</v>
      </c>
      <c r="Y486" s="35">
        <v>49</v>
      </c>
    </row>
    <row r="487" spans="1:25" x14ac:dyDescent="0.3">
      <c r="A487" s="8" t="s">
        <v>91</v>
      </c>
      <c r="B487" s="8" t="s">
        <v>102</v>
      </c>
      <c r="C487" s="11" t="s">
        <v>2745</v>
      </c>
      <c r="D487" s="67" t="s">
        <v>2712</v>
      </c>
      <c r="E487" s="12" t="s">
        <v>49</v>
      </c>
      <c r="F487" s="39">
        <v>0</v>
      </c>
      <c r="G487" s="68">
        <v>0</v>
      </c>
      <c r="H487" s="35">
        <v>0</v>
      </c>
      <c r="I487" s="17">
        <v>0</v>
      </c>
      <c r="J487" s="35">
        <v>0</v>
      </c>
      <c r="K487" s="35">
        <v>0</v>
      </c>
      <c r="L487" s="35">
        <v>0</v>
      </c>
      <c r="M487" s="35">
        <v>0</v>
      </c>
      <c r="N487" s="35">
        <v>1</v>
      </c>
      <c r="O487" s="35">
        <v>0</v>
      </c>
      <c r="P487" s="35">
        <v>0</v>
      </c>
      <c r="Q487" s="35">
        <v>4</v>
      </c>
      <c r="R487" s="35">
        <v>4</v>
      </c>
      <c r="S487" s="35">
        <v>5</v>
      </c>
      <c r="T487" s="35">
        <v>4</v>
      </c>
      <c r="U487" s="35">
        <v>19</v>
      </c>
      <c r="V487" s="35">
        <v>19</v>
      </c>
      <c r="W487" s="35">
        <v>20</v>
      </c>
      <c r="X487" s="35">
        <v>28</v>
      </c>
      <c r="Y487" s="35">
        <v>16</v>
      </c>
    </row>
    <row r="488" spans="1:25" x14ac:dyDescent="0.3">
      <c r="A488" s="155" t="s">
        <v>92</v>
      </c>
      <c r="B488" s="155" t="s">
        <v>102</v>
      </c>
      <c r="C488" s="156" t="s">
        <v>2745</v>
      </c>
      <c r="D488" s="157" t="s">
        <v>2712</v>
      </c>
      <c r="E488" s="158" t="s">
        <v>49</v>
      </c>
      <c r="F488" s="159">
        <v>0</v>
      </c>
      <c r="G488" s="174">
        <v>0</v>
      </c>
      <c r="H488" s="160">
        <v>0</v>
      </c>
      <c r="I488" s="161">
        <v>0</v>
      </c>
      <c r="J488" s="160">
        <v>0</v>
      </c>
      <c r="K488" s="160">
        <v>0</v>
      </c>
      <c r="L488" s="160">
        <v>0</v>
      </c>
      <c r="M488" s="160">
        <v>1</v>
      </c>
      <c r="N488" s="160">
        <v>0</v>
      </c>
      <c r="O488" s="160">
        <v>3</v>
      </c>
      <c r="P488" s="160">
        <v>1</v>
      </c>
      <c r="Q488" s="160">
        <v>1</v>
      </c>
      <c r="R488" s="160">
        <v>2</v>
      </c>
      <c r="S488" s="160">
        <v>4</v>
      </c>
      <c r="T488" s="160">
        <v>9</v>
      </c>
      <c r="U488" s="160">
        <v>13</v>
      </c>
      <c r="V488" s="160">
        <v>20</v>
      </c>
      <c r="W488" s="160">
        <v>20</v>
      </c>
      <c r="X488" s="160">
        <v>29</v>
      </c>
      <c r="Y488" s="160">
        <v>15</v>
      </c>
    </row>
    <row r="489" spans="1:25" x14ac:dyDescent="0.3">
      <c r="A489" s="155" t="s">
        <v>93</v>
      </c>
      <c r="B489" s="155" t="s">
        <v>102</v>
      </c>
      <c r="C489" s="156" t="s">
        <v>2745</v>
      </c>
      <c r="D489" s="157" t="s">
        <v>2712</v>
      </c>
      <c r="E489" s="158" t="s">
        <v>49</v>
      </c>
      <c r="F489" s="159">
        <v>0</v>
      </c>
      <c r="G489" s="174">
        <v>0</v>
      </c>
      <c r="H489" s="160">
        <v>0</v>
      </c>
      <c r="I489" s="161">
        <v>0</v>
      </c>
      <c r="J489" s="160">
        <v>0</v>
      </c>
      <c r="K489" s="160">
        <v>0</v>
      </c>
      <c r="L489" s="160">
        <v>0</v>
      </c>
      <c r="M489" s="160">
        <v>0</v>
      </c>
      <c r="N489" s="160">
        <v>0</v>
      </c>
      <c r="O489" s="160">
        <v>0</v>
      </c>
      <c r="P489" s="160">
        <v>0</v>
      </c>
      <c r="Q489" s="160">
        <v>2</v>
      </c>
      <c r="R489" s="160">
        <v>3</v>
      </c>
      <c r="S489" s="160">
        <v>7</v>
      </c>
      <c r="T489" s="160">
        <v>16</v>
      </c>
      <c r="U489" s="160">
        <v>15</v>
      </c>
      <c r="V489" s="160">
        <v>28</v>
      </c>
      <c r="W489" s="160">
        <v>41</v>
      </c>
      <c r="X489" s="160">
        <v>32</v>
      </c>
      <c r="Y489" s="160">
        <v>32</v>
      </c>
    </row>
    <row r="490" spans="1:25" x14ac:dyDescent="0.3">
      <c r="A490" s="8" t="s">
        <v>94</v>
      </c>
      <c r="B490" s="8" t="s">
        <v>102</v>
      </c>
      <c r="C490" s="11" t="s">
        <v>2745</v>
      </c>
      <c r="D490" s="67" t="s">
        <v>2712</v>
      </c>
      <c r="E490" s="12" t="s">
        <v>49</v>
      </c>
      <c r="F490" s="39">
        <v>0</v>
      </c>
      <c r="G490" s="68">
        <v>0</v>
      </c>
      <c r="H490" s="35">
        <v>0</v>
      </c>
      <c r="I490" s="17">
        <v>0</v>
      </c>
      <c r="J490" s="35">
        <v>0</v>
      </c>
      <c r="K490" s="35">
        <v>0</v>
      </c>
      <c r="L490" s="35">
        <v>0</v>
      </c>
      <c r="M490" s="35">
        <v>0</v>
      </c>
      <c r="N490" s="35">
        <v>0</v>
      </c>
      <c r="O490" s="35">
        <v>0</v>
      </c>
      <c r="P490" s="35">
        <v>0</v>
      </c>
      <c r="Q490" s="35">
        <v>5</v>
      </c>
      <c r="R490" s="35">
        <v>2</v>
      </c>
      <c r="S490" s="35">
        <v>8</v>
      </c>
      <c r="T490" s="35">
        <v>7</v>
      </c>
      <c r="U490" s="35">
        <v>17</v>
      </c>
      <c r="V490" s="35">
        <v>20</v>
      </c>
      <c r="W490" s="35">
        <v>22</v>
      </c>
      <c r="X490" s="35">
        <v>21</v>
      </c>
      <c r="Y490" s="35">
        <v>18</v>
      </c>
    </row>
    <row r="491" spans="1:25" x14ac:dyDescent="0.3">
      <c r="A491" s="8" t="s">
        <v>95</v>
      </c>
      <c r="B491" s="8" t="s">
        <v>102</v>
      </c>
      <c r="C491" s="11" t="s">
        <v>2745</v>
      </c>
      <c r="D491" s="67" t="s">
        <v>2712</v>
      </c>
      <c r="E491" s="12" t="s">
        <v>49</v>
      </c>
      <c r="F491" s="39">
        <v>0</v>
      </c>
      <c r="G491" s="68">
        <v>0</v>
      </c>
      <c r="H491" s="35">
        <v>0</v>
      </c>
      <c r="I491" s="17">
        <v>0</v>
      </c>
      <c r="J491" s="35">
        <v>0</v>
      </c>
      <c r="K491" s="35">
        <v>0</v>
      </c>
      <c r="L491" s="35">
        <v>0</v>
      </c>
      <c r="M491" s="35">
        <v>0</v>
      </c>
      <c r="N491" s="35">
        <v>0</v>
      </c>
      <c r="O491" s="35">
        <v>0</v>
      </c>
      <c r="P491" s="35">
        <v>0</v>
      </c>
      <c r="Q491" s="35">
        <v>0</v>
      </c>
      <c r="R491" s="35">
        <v>3</v>
      </c>
      <c r="S491" s="35">
        <v>7</v>
      </c>
      <c r="T491" s="35">
        <v>4</v>
      </c>
      <c r="U491" s="35">
        <v>9</v>
      </c>
      <c r="V491" s="35">
        <v>13</v>
      </c>
      <c r="W491" s="35">
        <v>27</v>
      </c>
      <c r="X491" s="35">
        <v>14</v>
      </c>
      <c r="Y491" s="35">
        <v>16</v>
      </c>
    </row>
    <row r="492" spans="1:25" x14ac:dyDescent="0.3">
      <c r="A492" s="10" t="s">
        <v>96</v>
      </c>
      <c r="B492" s="10" t="s">
        <v>102</v>
      </c>
      <c r="C492" s="11" t="s">
        <v>2745</v>
      </c>
      <c r="D492" s="67" t="s">
        <v>2712</v>
      </c>
      <c r="E492" s="12" t="s">
        <v>49</v>
      </c>
      <c r="F492" s="38">
        <v>0</v>
      </c>
      <c r="G492" s="114">
        <v>0</v>
      </c>
      <c r="H492" s="14">
        <v>0</v>
      </c>
      <c r="I492" s="17">
        <v>0</v>
      </c>
      <c r="J492" s="14">
        <v>0</v>
      </c>
      <c r="K492" s="35">
        <v>0</v>
      </c>
      <c r="L492" s="35">
        <v>0</v>
      </c>
      <c r="M492" s="35">
        <v>0</v>
      </c>
      <c r="N492" s="35">
        <v>1</v>
      </c>
      <c r="O492" s="35">
        <v>1</v>
      </c>
      <c r="P492" s="35">
        <v>0</v>
      </c>
      <c r="Q492" s="35">
        <v>1</v>
      </c>
      <c r="R492" s="35">
        <v>2</v>
      </c>
      <c r="S492" s="35">
        <v>2</v>
      </c>
      <c r="T492" s="35">
        <v>8</v>
      </c>
      <c r="U492" s="35">
        <v>14</v>
      </c>
      <c r="V492" s="35">
        <v>9</v>
      </c>
      <c r="W492" s="35">
        <v>20</v>
      </c>
      <c r="X492" s="35">
        <v>18</v>
      </c>
      <c r="Y492" s="35">
        <v>18</v>
      </c>
    </row>
    <row r="493" spans="1:25" x14ac:dyDescent="0.3">
      <c r="A493" s="8" t="s">
        <v>97</v>
      </c>
      <c r="B493" s="8" t="s">
        <v>102</v>
      </c>
      <c r="C493" s="11" t="s">
        <v>2745</v>
      </c>
      <c r="D493" s="67" t="s">
        <v>2712</v>
      </c>
      <c r="E493" s="12" t="s">
        <v>49</v>
      </c>
      <c r="F493" s="39">
        <v>0</v>
      </c>
      <c r="G493" s="68">
        <v>0</v>
      </c>
      <c r="H493" s="35">
        <v>0</v>
      </c>
      <c r="I493" s="17">
        <v>0</v>
      </c>
      <c r="J493" s="35">
        <v>0</v>
      </c>
      <c r="K493" s="35">
        <v>0</v>
      </c>
      <c r="L493" s="35">
        <v>0</v>
      </c>
      <c r="M493" s="35">
        <v>0</v>
      </c>
      <c r="N493" s="35">
        <v>0</v>
      </c>
      <c r="O493" s="35">
        <v>0</v>
      </c>
      <c r="P493" s="35">
        <v>1</v>
      </c>
      <c r="Q493" s="35">
        <v>1</v>
      </c>
      <c r="R493" s="35">
        <v>2</v>
      </c>
      <c r="S493" s="35">
        <v>7</v>
      </c>
      <c r="T493" s="35">
        <v>8</v>
      </c>
      <c r="U493" s="35">
        <v>7</v>
      </c>
      <c r="V493" s="35">
        <v>13</v>
      </c>
      <c r="W493" s="35">
        <v>19</v>
      </c>
      <c r="X493" s="35">
        <v>28</v>
      </c>
      <c r="Y493" s="35">
        <v>15</v>
      </c>
    </row>
    <row r="494" spans="1:25" x14ac:dyDescent="0.3">
      <c r="A494" s="155" t="s">
        <v>98</v>
      </c>
      <c r="B494" s="155" t="s">
        <v>102</v>
      </c>
      <c r="C494" s="156" t="s">
        <v>2745</v>
      </c>
      <c r="D494" s="157" t="s">
        <v>2712</v>
      </c>
      <c r="E494" s="158" t="s">
        <v>49</v>
      </c>
      <c r="F494" s="159">
        <v>0</v>
      </c>
      <c r="G494" s="174">
        <v>0</v>
      </c>
      <c r="H494" s="160">
        <v>0</v>
      </c>
      <c r="I494" s="161">
        <v>0</v>
      </c>
      <c r="J494" s="160">
        <v>0</v>
      </c>
      <c r="K494" s="160">
        <v>0</v>
      </c>
      <c r="L494" s="160">
        <v>0</v>
      </c>
      <c r="M494" s="160">
        <v>0</v>
      </c>
      <c r="N494" s="160">
        <v>1</v>
      </c>
      <c r="O494" s="160">
        <v>0</v>
      </c>
      <c r="P494" s="160">
        <v>0</v>
      </c>
      <c r="Q494" s="160">
        <v>1</v>
      </c>
      <c r="R494" s="160">
        <v>3</v>
      </c>
      <c r="S494" s="160">
        <v>5</v>
      </c>
      <c r="T494" s="160">
        <v>9</v>
      </c>
      <c r="U494" s="160">
        <v>17</v>
      </c>
      <c r="V494" s="160">
        <v>17</v>
      </c>
      <c r="W494" s="160">
        <v>29</v>
      </c>
      <c r="X494" s="160">
        <v>31</v>
      </c>
      <c r="Y494" s="160">
        <v>27</v>
      </c>
    </row>
    <row r="495" spans="1:25" x14ac:dyDescent="0.3">
      <c r="A495" s="155" t="s">
        <v>110</v>
      </c>
      <c r="B495" s="155" t="s">
        <v>110</v>
      </c>
      <c r="C495" s="156" t="s">
        <v>2745</v>
      </c>
      <c r="D495" s="157" t="s">
        <v>2712</v>
      </c>
      <c r="E495" s="158" t="s">
        <v>49</v>
      </c>
      <c r="F495" s="159">
        <v>0</v>
      </c>
      <c r="G495" s="174">
        <v>1</v>
      </c>
      <c r="H495" s="160">
        <v>1</v>
      </c>
      <c r="I495" s="161">
        <v>0</v>
      </c>
      <c r="J495" s="160">
        <v>2</v>
      </c>
      <c r="K495" s="160">
        <v>4</v>
      </c>
      <c r="L495" s="160">
        <v>5</v>
      </c>
      <c r="M495" s="160">
        <v>17</v>
      </c>
      <c r="N495" s="160">
        <v>33</v>
      </c>
      <c r="O495" s="160">
        <v>52</v>
      </c>
      <c r="P495" s="160">
        <v>90</v>
      </c>
      <c r="Q495" s="160">
        <v>208</v>
      </c>
      <c r="R495" s="160">
        <v>300</v>
      </c>
      <c r="S495" s="160">
        <v>504</v>
      </c>
      <c r="T495" s="160">
        <v>647</v>
      </c>
      <c r="U495" s="160">
        <v>1030</v>
      </c>
      <c r="V495" s="160">
        <v>1267</v>
      </c>
      <c r="W495" s="160">
        <v>1622</v>
      </c>
      <c r="X495" s="160">
        <v>1561</v>
      </c>
      <c r="Y495" s="160">
        <v>1183</v>
      </c>
    </row>
    <row r="496" spans="1:25" x14ac:dyDescent="0.3">
      <c r="A496" s="155" t="s">
        <v>88</v>
      </c>
      <c r="B496" s="155" t="s">
        <v>90</v>
      </c>
      <c r="C496" s="156" t="s">
        <v>2744</v>
      </c>
      <c r="D496" s="157" t="s">
        <v>2712</v>
      </c>
      <c r="E496" s="158" t="s">
        <v>49</v>
      </c>
      <c r="F496" s="159">
        <v>0</v>
      </c>
      <c r="G496" s="174">
        <v>0</v>
      </c>
      <c r="H496" s="160">
        <v>0</v>
      </c>
      <c r="I496" s="161">
        <v>0</v>
      </c>
      <c r="J496" s="160">
        <v>0</v>
      </c>
      <c r="K496" s="160">
        <v>0</v>
      </c>
      <c r="L496" s="160">
        <v>0</v>
      </c>
      <c r="M496" s="160">
        <v>1</v>
      </c>
      <c r="N496" s="160">
        <v>2</v>
      </c>
      <c r="O496" s="160">
        <v>2</v>
      </c>
      <c r="P496" s="160">
        <v>4</v>
      </c>
      <c r="Q496" s="160">
        <v>8</v>
      </c>
      <c r="R496" s="160">
        <v>12</v>
      </c>
      <c r="S496" s="160">
        <v>15</v>
      </c>
      <c r="T496" s="160">
        <v>21</v>
      </c>
      <c r="U496" s="160">
        <v>50</v>
      </c>
      <c r="V496" s="160">
        <v>46</v>
      </c>
      <c r="W496" s="160">
        <v>61</v>
      </c>
      <c r="X496" s="160">
        <v>43</v>
      </c>
      <c r="Y496" s="160">
        <v>32</v>
      </c>
    </row>
    <row r="497" spans="1:25" x14ac:dyDescent="0.3">
      <c r="A497" s="95" t="s">
        <v>89</v>
      </c>
      <c r="B497" s="95" t="s">
        <v>90</v>
      </c>
      <c r="C497" s="96" t="s">
        <v>2744</v>
      </c>
      <c r="D497" s="128" t="s">
        <v>2712</v>
      </c>
      <c r="E497" s="141" t="s">
        <v>49</v>
      </c>
      <c r="F497" s="102">
        <v>0</v>
      </c>
      <c r="G497" s="173">
        <v>0</v>
      </c>
      <c r="H497" s="100">
        <v>0</v>
      </c>
      <c r="I497" s="103">
        <v>0</v>
      </c>
      <c r="J497" s="100">
        <v>0</v>
      </c>
      <c r="K497" s="100">
        <v>0</v>
      </c>
      <c r="L497" s="100">
        <v>1</v>
      </c>
      <c r="M497" s="100">
        <v>2</v>
      </c>
      <c r="N497" s="100">
        <v>4</v>
      </c>
      <c r="O497" s="100">
        <v>8</v>
      </c>
      <c r="P497" s="100">
        <v>24</v>
      </c>
      <c r="Q497" s="100">
        <v>40</v>
      </c>
      <c r="R497" s="100">
        <v>66</v>
      </c>
      <c r="S497" s="100">
        <v>79</v>
      </c>
      <c r="T497" s="100">
        <v>124</v>
      </c>
      <c r="U497" s="100">
        <v>238</v>
      </c>
      <c r="V497" s="100">
        <v>371</v>
      </c>
      <c r="W497" s="100">
        <v>480</v>
      </c>
      <c r="X497" s="100">
        <v>543</v>
      </c>
      <c r="Y497" s="100">
        <v>526</v>
      </c>
    </row>
    <row r="498" spans="1:25" x14ac:dyDescent="0.3">
      <c r="A498" s="10" t="s">
        <v>91</v>
      </c>
      <c r="B498" s="10" t="s">
        <v>90</v>
      </c>
      <c r="C498" s="11" t="s">
        <v>2744</v>
      </c>
      <c r="D498" s="67" t="s">
        <v>2712</v>
      </c>
      <c r="E498" s="12" t="s">
        <v>49</v>
      </c>
      <c r="F498" s="38">
        <v>0</v>
      </c>
      <c r="G498" s="114">
        <v>0</v>
      </c>
      <c r="H498" s="14">
        <v>0</v>
      </c>
      <c r="I498" s="17">
        <v>0</v>
      </c>
      <c r="J498" s="14">
        <v>0</v>
      </c>
      <c r="K498" s="35">
        <v>0</v>
      </c>
      <c r="L498" s="35">
        <v>0</v>
      </c>
      <c r="M498" s="35">
        <v>0</v>
      </c>
      <c r="N498" s="35">
        <v>3</v>
      </c>
      <c r="O498" s="35">
        <v>5</v>
      </c>
      <c r="P498" s="35">
        <v>10</v>
      </c>
      <c r="Q498" s="35">
        <v>13</v>
      </c>
      <c r="R498" s="35">
        <v>20</v>
      </c>
      <c r="S498" s="35">
        <v>42</v>
      </c>
      <c r="T498" s="35">
        <v>49</v>
      </c>
      <c r="U498" s="35">
        <v>100</v>
      </c>
      <c r="V498" s="35">
        <v>147</v>
      </c>
      <c r="W498" s="35">
        <v>221</v>
      </c>
      <c r="X498" s="35">
        <v>256</v>
      </c>
      <c r="Y498" s="35">
        <v>310</v>
      </c>
    </row>
    <row r="499" spans="1:25" x14ac:dyDescent="0.3">
      <c r="A499" s="8" t="s">
        <v>92</v>
      </c>
      <c r="B499" s="8" t="s">
        <v>90</v>
      </c>
      <c r="C499" s="11" t="s">
        <v>2744</v>
      </c>
      <c r="D499" s="67" t="s">
        <v>2712</v>
      </c>
      <c r="E499" s="12" t="s">
        <v>49</v>
      </c>
      <c r="F499" s="39">
        <v>0</v>
      </c>
      <c r="G499" s="68">
        <v>0</v>
      </c>
      <c r="H499" s="35">
        <v>0</v>
      </c>
      <c r="I499" s="17">
        <v>0</v>
      </c>
      <c r="J499" s="35">
        <v>0</v>
      </c>
      <c r="K499" s="35">
        <v>0</v>
      </c>
      <c r="L499" s="35">
        <v>0</v>
      </c>
      <c r="M499" s="35">
        <v>0</v>
      </c>
      <c r="N499" s="35">
        <v>0</v>
      </c>
      <c r="O499" s="35">
        <v>2</v>
      </c>
      <c r="P499" s="35">
        <v>2</v>
      </c>
      <c r="Q499" s="35">
        <v>2</v>
      </c>
      <c r="R499" s="35">
        <v>6</v>
      </c>
      <c r="S499" s="35">
        <v>3</v>
      </c>
      <c r="T499" s="35">
        <v>8</v>
      </c>
      <c r="U499" s="35">
        <v>9</v>
      </c>
      <c r="V499" s="35">
        <v>30</v>
      </c>
      <c r="W499" s="35">
        <v>38</v>
      </c>
      <c r="X499" s="35">
        <v>45</v>
      </c>
      <c r="Y499" s="35">
        <v>52</v>
      </c>
    </row>
    <row r="500" spans="1:25" x14ac:dyDescent="0.3">
      <c r="A500" s="8" t="s">
        <v>93</v>
      </c>
      <c r="B500" s="8" t="s">
        <v>90</v>
      </c>
      <c r="C500" s="11" t="s">
        <v>2744</v>
      </c>
      <c r="D500" s="67" t="s">
        <v>2712</v>
      </c>
      <c r="E500" s="12" t="s">
        <v>49</v>
      </c>
      <c r="F500" s="39">
        <v>0</v>
      </c>
      <c r="G500" s="68">
        <v>0</v>
      </c>
      <c r="H500" s="35">
        <v>0</v>
      </c>
      <c r="I500" s="17">
        <v>0</v>
      </c>
      <c r="J500" s="35">
        <v>0</v>
      </c>
      <c r="K500" s="35">
        <v>0</v>
      </c>
      <c r="L500" s="35">
        <v>0</v>
      </c>
      <c r="M500" s="35">
        <v>0</v>
      </c>
      <c r="N500" s="35">
        <v>0</v>
      </c>
      <c r="O500" s="35">
        <v>0</v>
      </c>
      <c r="P500" s="35">
        <v>0</v>
      </c>
      <c r="Q500" s="35">
        <v>0</v>
      </c>
      <c r="R500" s="35">
        <v>0</v>
      </c>
      <c r="S500" s="35">
        <v>3</v>
      </c>
      <c r="T500" s="35">
        <v>1</v>
      </c>
      <c r="U500" s="35">
        <v>2</v>
      </c>
      <c r="V500" s="35">
        <v>6</v>
      </c>
      <c r="W500" s="35">
        <v>10</v>
      </c>
      <c r="X500" s="35">
        <v>6</v>
      </c>
      <c r="Y500" s="35">
        <v>9</v>
      </c>
    </row>
    <row r="501" spans="1:25" x14ac:dyDescent="0.3">
      <c r="A501" s="155" t="s">
        <v>94</v>
      </c>
      <c r="B501" s="155" t="s">
        <v>90</v>
      </c>
      <c r="C501" s="156" t="s">
        <v>2744</v>
      </c>
      <c r="D501" s="157" t="s">
        <v>2712</v>
      </c>
      <c r="E501" s="158" t="s">
        <v>49</v>
      </c>
      <c r="F501" s="159">
        <v>0</v>
      </c>
      <c r="G501" s="174">
        <v>0</v>
      </c>
      <c r="H501" s="160">
        <v>0</v>
      </c>
      <c r="I501" s="161">
        <v>0</v>
      </c>
      <c r="J501" s="160">
        <v>0</v>
      </c>
      <c r="K501" s="160">
        <v>0</v>
      </c>
      <c r="L501" s="160">
        <v>0</v>
      </c>
      <c r="M501" s="160">
        <v>0</v>
      </c>
      <c r="N501" s="160">
        <v>0</v>
      </c>
      <c r="O501" s="160">
        <v>0</v>
      </c>
      <c r="P501" s="160">
        <v>0</v>
      </c>
      <c r="Q501" s="160">
        <v>0</v>
      </c>
      <c r="R501" s="160">
        <v>1</v>
      </c>
      <c r="S501" s="160">
        <v>1</v>
      </c>
      <c r="T501" s="160">
        <v>1</v>
      </c>
      <c r="U501" s="160">
        <v>1</v>
      </c>
      <c r="V501" s="160">
        <v>1</v>
      </c>
      <c r="W501" s="160">
        <v>3</v>
      </c>
      <c r="X501" s="160">
        <v>5</v>
      </c>
      <c r="Y501" s="160">
        <v>6</v>
      </c>
    </row>
    <row r="502" spans="1:25" x14ac:dyDescent="0.3">
      <c r="A502" s="95" t="s">
        <v>95</v>
      </c>
      <c r="B502" s="95" t="s">
        <v>90</v>
      </c>
      <c r="C502" s="96" t="s">
        <v>2744</v>
      </c>
      <c r="D502" s="128" t="s">
        <v>2712</v>
      </c>
      <c r="E502" s="141" t="s">
        <v>49</v>
      </c>
      <c r="F502" s="102">
        <v>0</v>
      </c>
      <c r="G502" s="173">
        <v>0</v>
      </c>
      <c r="H502" s="100">
        <v>0</v>
      </c>
      <c r="I502" s="103">
        <v>0</v>
      </c>
      <c r="J502" s="100">
        <v>0</v>
      </c>
      <c r="K502" s="100">
        <v>0</v>
      </c>
      <c r="L502" s="100">
        <v>0</v>
      </c>
      <c r="M502" s="100">
        <v>0</v>
      </c>
      <c r="N502" s="100">
        <v>0</v>
      </c>
      <c r="O502" s="100">
        <v>0</v>
      </c>
      <c r="P502" s="100">
        <v>0</v>
      </c>
      <c r="Q502" s="100">
        <v>0</v>
      </c>
      <c r="R502" s="100">
        <v>0</v>
      </c>
      <c r="S502" s="100">
        <v>3</v>
      </c>
      <c r="T502" s="100">
        <v>0</v>
      </c>
      <c r="U502" s="100">
        <v>5</v>
      </c>
      <c r="V502" s="100">
        <v>8</v>
      </c>
      <c r="W502" s="100">
        <v>12</v>
      </c>
      <c r="X502" s="100">
        <v>8</v>
      </c>
      <c r="Y502" s="100">
        <v>8</v>
      </c>
    </row>
    <row r="503" spans="1:25" x14ac:dyDescent="0.3">
      <c r="A503" s="95" t="s">
        <v>96</v>
      </c>
      <c r="B503" s="95" t="s">
        <v>90</v>
      </c>
      <c r="C503" s="96" t="s">
        <v>2744</v>
      </c>
      <c r="D503" s="128" t="s">
        <v>2712</v>
      </c>
      <c r="E503" s="141" t="s">
        <v>49</v>
      </c>
      <c r="F503" s="102">
        <v>0</v>
      </c>
      <c r="G503" s="173">
        <v>0</v>
      </c>
      <c r="H503" s="100">
        <v>0</v>
      </c>
      <c r="I503" s="103">
        <v>0</v>
      </c>
      <c r="J503" s="100">
        <v>0</v>
      </c>
      <c r="K503" s="100">
        <v>1</v>
      </c>
      <c r="L503" s="100">
        <v>0</v>
      </c>
      <c r="M503" s="100">
        <v>2</v>
      </c>
      <c r="N503" s="100">
        <v>1</v>
      </c>
      <c r="O503" s="100">
        <v>1</v>
      </c>
      <c r="P503" s="100">
        <v>3</v>
      </c>
      <c r="Q503" s="100">
        <v>13</v>
      </c>
      <c r="R503" s="100">
        <v>15</v>
      </c>
      <c r="S503" s="100">
        <v>23</v>
      </c>
      <c r="T503" s="100">
        <v>32</v>
      </c>
      <c r="U503" s="100">
        <v>64</v>
      </c>
      <c r="V503" s="100">
        <v>69</v>
      </c>
      <c r="W503" s="100">
        <v>120</v>
      </c>
      <c r="X503" s="100">
        <v>86</v>
      </c>
      <c r="Y503" s="100">
        <v>57</v>
      </c>
    </row>
    <row r="504" spans="1:25" x14ac:dyDescent="0.3">
      <c r="A504" s="8" t="s">
        <v>97</v>
      </c>
      <c r="B504" s="8" t="s">
        <v>90</v>
      </c>
      <c r="C504" s="11" t="s">
        <v>2744</v>
      </c>
      <c r="D504" s="67" t="s">
        <v>2712</v>
      </c>
      <c r="E504" s="12" t="s">
        <v>49</v>
      </c>
      <c r="F504" s="39">
        <v>0</v>
      </c>
      <c r="G504" s="68">
        <v>0</v>
      </c>
      <c r="H504" s="35">
        <v>0</v>
      </c>
      <c r="I504" s="17">
        <v>0</v>
      </c>
      <c r="J504" s="35">
        <v>1</v>
      </c>
      <c r="K504" s="35">
        <v>0</v>
      </c>
      <c r="L504" s="35">
        <v>0</v>
      </c>
      <c r="M504" s="35">
        <v>0</v>
      </c>
      <c r="N504" s="35">
        <v>2</v>
      </c>
      <c r="O504" s="35">
        <v>4</v>
      </c>
      <c r="P504" s="35">
        <v>11</v>
      </c>
      <c r="Q504" s="35">
        <v>26</v>
      </c>
      <c r="R504" s="35">
        <v>23</v>
      </c>
      <c r="S504" s="35">
        <v>63</v>
      </c>
      <c r="T504" s="35">
        <v>70</v>
      </c>
      <c r="U504" s="35">
        <v>108</v>
      </c>
      <c r="V504" s="35">
        <v>151</v>
      </c>
      <c r="W504" s="35">
        <v>199</v>
      </c>
      <c r="X504" s="35">
        <v>209</v>
      </c>
      <c r="Y504" s="35">
        <v>209</v>
      </c>
    </row>
    <row r="505" spans="1:25" x14ac:dyDescent="0.3">
      <c r="A505" s="8" t="s">
        <v>98</v>
      </c>
      <c r="B505" s="8" t="s">
        <v>90</v>
      </c>
      <c r="C505" s="11" t="s">
        <v>2744</v>
      </c>
      <c r="D505" s="67" t="s">
        <v>2712</v>
      </c>
      <c r="E505" s="12" t="s">
        <v>49</v>
      </c>
      <c r="F505" s="39">
        <v>1</v>
      </c>
      <c r="G505" s="63">
        <v>0</v>
      </c>
      <c r="H505" s="35">
        <v>0</v>
      </c>
      <c r="I505" s="17">
        <v>0</v>
      </c>
      <c r="J505" s="35">
        <v>0</v>
      </c>
      <c r="K505" s="35">
        <v>1</v>
      </c>
      <c r="L505" s="35">
        <v>0</v>
      </c>
      <c r="M505" s="35">
        <v>0</v>
      </c>
      <c r="N505" s="35">
        <v>2</v>
      </c>
      <c r="O505" s="35">
        <v>0</v>
      </c>
      <c r="P505" s="35">
        <v>14</v>
      </c>
      <c r="Q505" s="35">
        <v>17</v>
      </c>
      <c r="R505" s="35">
        <v>23</v>
      </c>
      <c r="S505" s="35">
        <v>40</v>
      </c>
      <c r="T505" s="35">
        <v>56</v>
      </c>
      <c r="U505" s="35">
        <v>121</v>
      </c>
      <c r="V505" s="35">
        <v>125</v>
      </c>
      <c r="W505" s="35">
        <v>201</v>
      </c>
      <c r="X505" s="35">
        <v>231</v>
      </c>
      <c r="Y505" s="35">
        <v>184</v>
      </c>
    </row>
    <row r="506" spans="1:25" x14ac:dyDescent="0.3">
      <c r="A506" s="95" t="s">
        <v>99</v>
      </c>
      <c r="B506" s="95" t="s">
        <v>101</v>
      </c>
      <c r="C506" s="96" t="s">
        <v>2744</v>
      </c>
      <c r="D506" s="128" t="s">
        <v>2712</v>
      </c>
      <c r="E506" s="141" t="s">
        <v>49</v>
      </c>
      <c r="F506" s="102">
        <v>0</v>
      </c>
      <c r="G506" s="173">
        <v>0</v>
      </c>
      <c r="H506" s="100">
        <v>0</v>
      </c>
      <c r="I506" s="103">
        <v>0</v>
      </c>
      <c r="J506" s="100">
        <v>0</v>
      </c>
      <c r="K506" s="100">
        <v>1</v>
      </c>
      <c r="L506" s="100">
        <v>1</v>
      </c>
      <c r="M506" s="100">
        <v>3</v>
      </c>
      <c r="N506" s="100">
        <v>5</v>
      </c>
      <c r="O506" s="100">
        <v>7</v>
      </c>
      <c r="P506" s="100">
        <v>20</v>
      </c>
      <c r="Q506" s="100">
        <v>33</v>
      </c>
      <c r="R506" s="100">
        <v>55</v>
      </c>
      <c r="S506" s="100">
        <v>96</v>
      </c>
      <c r="T506" s="100">
        <v>110</v>
      </c>
      <c r="U506" s="100">
        <v>211</v>
      </c>
      <c r="V506" s="100">
        <v>219</v>
      </c>
      <c r="W506" s="100">
        <v>291</v>
      </c>
      <c r="X506" s="100">
        <v>373</v>
      </c>
      <c r="Y506" s="100">
        <v>350</v>
      </c>
    </row>
    <row r="507" spans="1:25" x14ac:dyDescent="0.3">
      <c r="A507" s="95" t="s">
        <v>100</v>
      </c>
      <c r="B507" s="95" t="s">
        <v>101</v>
      </c>
      <c r="C507" s="96" t="s">
        <v>2744</v>
      </c>
      <c r="D507" s="67" t="s">
        <v>2712</v>
      </c>
      <c r="E507" s="101" t="s">
        <v>49</v>
      </c>
      <c r="F507" s="102">
        <v>1</v>
      </c>
      <c r="G507" s="173">
        <v>0</v>
      </c>
      <c r="H507" s="100">
        <v>1</v>
      </c>
      <c r="I507" s="103">
        <v>0</v>
      </c>
      <c r="J507" s="100">
        <v>0</v>
      </c>
      <c r="K507" s="100">
        <v>1</v>
      </c>
      <c r="L507" s="100">
        <v>0</v>
      </c>
      <c r="M507" s="100">
        <v>1</v>
      </c>
      <c r="N507" s="100">
        <v>1</v>
      </c>
      <c r="O507" s="100">
        <v>9</v>
      </c>
      <c r="P507" s="100">
        <v>7</v>
      </c>
      <c r="Q507" s="100">
        <v>21</v>
      </c>
      <c r="R507" s="100">
        <v>39</v>
      </c>
      <c r="S507" s="100">
        <v>67</v>
      </c>
      <c r="T507" s="100">
        <v>78</v>
      </c>
      <c r="U507" s="100">
        <v>122</v>
      </c>
      <c r="V507" s="100">
        <v>162</v>
      </c>
      <c r="W507" s="100">
        <v>186</v>
      </c>
      <c r="X507" s="100">
        <v>198</v>
      </c>
      <c r="Y507" s="100">
        <v>179</v>
      </c>
    </row>
    <row r="508" spans="1:25" x14ac:dyDescent="0.3">
      <c r="A508" s="95" t="s">
        <v>88</v>
      </c>
      <c r="B508" s="95" t="s">
        <v>101</v>
      </c>
      <c r="C508" s="96" t="s">
        <v>2744</v>
      </c>
      <c r="D508" s="128" t="s">
        <v>2712</v>
      </c>
      <c r="E508" s="141" t="s">
        <v>49</v>
      </c>
      <c r="F508" s="102">
        <v>0</v>
      </c>
      <c r="G508" s="173">
        <v>0</v>
      </c>
      <c r="H508" s="100">
        <v>0</v>
      </c>
      <c r="I508" s="103">
        <v>1</v>
      </c>
      <c r="J508" s="100">
        <v>0</v>
      </c>
      <c r="K508" s="100">
        <v>0</v>
      </c>
      <c r="L508" s="100">
        <v>0</v>
      </c>
      <c r="M508" s="100">
        <v>2</v>
      </c>
      <c r="N508" s="100">
        <v>2</v>
      </c>
      <c r="O508" s="100">
        <v>6</v>
      </c>
      <c r="P508" s="100">
        <v>3</v>
      </c>
      <c r="Q508" s="100">
        <v>10</v>
      </c>
      <c r="R508" s="100">
        <v>25</v>
      </c>
      <c r="S508" s="100">
        <v>24</v>
      </c>
      <c r="T508" s="100">
        <v>31</v>
      </c>
      <c r="U508" s="100">
        <v>44</v>
      </c>
      <c r="V508" s="100">
        <v>38</v>
      </c>
      <c r="W508" s="100">
        <v>49</v>
      </c>
      <c r="X508" s="100">
        <v>44</v>
      </c>
      <c r="Y508" s="100">
        <v>46</v>
      </c>
    </row>
    <row r="509" spans="1:25" x14ac:dyDescent="0.3">
      <c r="A509" s="8" t="s">
        <v>89</v>
      </c>
      <c r="B509" s="8" t="s">
        <v>101</v>
      </c>
      <c r="C509" s="11" t="s">
        <v>2744</v>
      </c>
      <c r="D509" s="67" t="s">
        <v>2712</v>
      </c>
      <c r="E509" s="12" t="s">
        <v>49</v>
      </c>
      <c r="F509" s="39">
        <v>0</v>
      </c>
      <c r="G509" s="68">
        <v>0</v>
      </c>
      <c r="H509" s="35">
        <v>0</v>
      </c>
      <c r="I509" s="17">
        <v>0</v>
      </c>
      <c r="J509" s="35">
        <v>0</v>
      </c>
      <c r="K509" s="35">
        <v>0</v>
      </c>
      <c r="L509" s="35">
        <v>0</v>
      </c>
      <c r="M509" s="35">
        <v>1</v>
      </c>
      <c r="N509" s="35">
        <v>0</v>
      </c>
      <c r="O509" s="35">
        <v>1</v>
      </c>
      <c r="P509" s="35">
        <v>5</v>
      </c>
      <c r="Q509" s="35">
        <v>1</v>
      </c>
      <c r="R509" s="35">
        <v>5</v>
      </c>
      <c r="S509" s="35">
        <v>11</v>
      </c>
      <c r="T509" s="35">
        <v>9</v>
      </c>
      <c r="U509" s="35">
        <v>7</v>
      </c>
      <c r="V509" s="35">
        <v>9</v>
      </c>
      <c r="W509" s="35">
        <v>12</v>
      </c>
      <c r="X509" s="35">
        <v>14</v>
      </c>
      <c r="Y509" s="35">
        <v>16</v>
      </c>
    </row>
    <row r="510" spans="1:25" x14ac:dyDescent="0.3">
      <c r="A510" s="155" t="s">
        <v>91</v>
      </c>
      <c r="B510" s="155" t="s">
        <v>101</v>
      </c>
      <c r="C510" s="156" t="s">
        <v>2744</v>
      </c>
      <c r="D510" s="157" t="s">
        <v>2712</v>
      </c>
      <c r="E510" s="158" t="s">
        <v>49</v>
      </c>
      <c r="F510" s="159">
        <v>0</v>
      </c>
      <c r="G510" s="174">
        <v>0</v>
      </c>
      <c r="H510" s="160">
        <v>0</v>
      </c>
      <c r="I510" s="161">
        <v>0</v>
      </c>
      <c r="J510" s="160">
        <v>0</v>
      </c>
      <c r="K510" s="160">
        <v>0</v>
      </c>
      <c r="L510" s="160">
        <v>1</v>
      </c>
      <c r="M510" s="160">
        <v>0</v>
      </c>
      <c r="N510" s="160">
        <v>0</v>
      </c>
      <c r="O510" s="160">
        <v>0</v>
      </c>
      <c r="P510" s="160">
        <v>1</v>
      </c>
      <c r="Q510" s="160">
        <v>1</v>
      </c>
      <c r="R510" s="160">
        <v>2</v>
      </c>
      <c r="S510" s="160">
        <v>3</v>
      </c>
      <c r="T510" s="160">
        <v>1</v>
      </c>
      <c r="U510" s="160">
        <v>0</v>
      </c>
      <c r="V510" s="160">
        <v>4</v>
      </c>
      <c r="W510" s="160">
        <v>7</v>
      </c>
      <c r="X510" s="160">
        <v>4</v>
      </c>
      <c r="Y510" s="160">
        <v>4</v>
      </c>
    </row>
    <row r="511" spans="1:25" x14ac:dyDescent="0.3">
      <c r="A511" s="10" t="s">
        <v>92</v>
      </c>
      <c r="B511" s="10" t="s">
        <v>101</v>
      </c>
      <c r="C511" s="11" t="s">
        <v>2744</v>
      </c>
      <c r="D511" s="67" t="s">
        <v>2712</v>
      </c>
      <c r="E511" s="12" t="s">
        <v>49</v>
      </c>
      <c r="F511" s="38">
        <v>0</v>
      </c>
      <c r="G511" s="114">
        <v>0</v>
      </c>
      <c r="H511" s="14">
        <v>0</v>
      </c>
      <c r="I511" s="17">
        <v>0</v>
      </c>
      <c r="J511" s="14">
        <v>0</v>
      </c>
      <c r="K511" s="35">
        <v>0</v>
      </c>
      <c r="L511" s="35">
        <v>0</v>
      </c>
      <c r="M511" s="35">
        <v>0</v>
      </c>
      <c r="N511" s="35">
        <v>1</v>
      </c>
      <c r="O511" s="35">
        <v>2</v>
      </c>
      <c r="P511" s="35">
        <v>1</v>
      </c>
      <c r="Q511" s="35">
        <v>1</v>
      </c>
      <c r="R511" s="35">
        <v>1</v>
      </c>
      <c r="S511" s="35">
        <v>4</v>
      </c>
      <c r="T511" s="35">
        <v>7</v>
      </c>
      <c r="U511" s="35">
        <v>11</v>
      </c>
      <c r="V511" s="35">
        <v>9</v>
      </c>
      <c r="W511" s="35">
        <v>14</v>
      </c>
      <c r="X511" s="35">
        <v>9</v>
      </c>
      <c r="Y511" s="35">
        <v>6</v>
      </c>
    </row>
    <row r="512" spans="1:25" x14ac:dyDescent="0.3">
      <c r="A512" s="8" t="s">
        <v>93</v>
      </c>
      <c r="B512" s="8" t="s">
        <v>101</v>
      </c>
      <c r="C512" s="11" t="s">
        <v>2744</v>
      </c>
      <c r="D512" s="67" t="s">
        <v>2712</v>
      </c>
      <c r="E512" s="12" t="s">
        <v>49</v>
      </c>
      <c r="F512" s="39">
        <v>0</v>
      </c>
      <c r="G512" s="63">
        <v>0</v>
      </c>
      <c r="H512" s="35">
        <v>0</v>
      </c>
      <c r="I512" s="17">
        <v>0</v>
      </c>
      <c r="J512" s="35">
        <v>1</v>
      </c>
      <c r="K512" s="35">
        <v>1</v>
      </c>
      <c r="L512" s="35">
        <v>0</v>
      </c>
      <c r="M512" s="35">
        <v>2</v>
      </c>
      <c r="N512" s="35">
        <v>2</v>
      </c>
      <c r="O512" s="35">
        <v>3</v>
      </c>
      <c r="P512" s="35">
        <v>8</v>
      </c>
      <c r="Q512" s="35">
        <v>7</v>
      </c>
      <c r="R512" s="35">
        <v>10</v>
      </c>
      <c r="S512" s="35">
        <v>22</v>
      </c>
      <c r="T512" s="35">
        <v>15</v>
      </c>
      <c r="U512" s="35">
        <v>26</v>
      </c>
      <c r="V512" s="35">
        <v>27</v>
      </c>
      <c r="W512" s="35">
        <v>32</v>
      </c>
      <c r="X512" s="35">
        <v>28</v>
      </c>
      <c r="Y512" s="35">
        <v>25</v>
      </c>
    </row>
    <row r="513" spans="1:25" x14ac:dyDescent="0.3">
      <c r="A513" s="8" t="s">
        <v>94</v>
      </c>
      <c r="B513" s="8" t="s">
        <v>101</v>
      </c>
      <c r="C513" s="11" t="s">
        <v>2744</v>
      </c>
      <c r="D513" s="67" t="s">
        <v>2712</v>
      </c>
      <c r="E513" s="12" t="s">
        <v>49</v>
      </c>
      <c r="F513" s="39">
        <v>0</v>
      </c>
      <c r="G513" s="63">
        <v>0</v>
      </c>
      <c r="H513" s="35">
        <v>0</v>
      </c>
      <c r="I513" s="17">
        <v>0</v>
      </c>
      <c r="J513" s="35">
        <v>1</v>
      </c>
      <c r="K513" s="35">
        <v>0</v>
      </c>
      <c r="L513" s="35">
        <v>1</v>
      </c>
      <c r="M513" s="35">
        <v>1</v>
      </c>
      <c r="N513" s="35">
        <v>5</v>
      </c>
      <c r="O513" s="35">
        <v>2</v>
      </c>
      <c r="P513" s="35">
        <v>3</v>
      </c>
      <c r="Q513" s="35">
        <v>8</v>
      </c>
      <c r="R513" s="35">
        <v>15</v>
      </c>
      <c r="S513" s="35">
        <v>20</v>
      </c>
      <c r="T513" s="35">
        <v>18</v>
      </c>
      <c r="U513" s="35">
        <v>25</v>
      </c>
      <c r="V513" s="35">
        <v>27</v>
      </c>
      <c r="W513" s="35">
        <v>27</v>
      </c>
      <c r="X513" s="35">
        <v>35</v>
      </c>
      <c r="Y513" s="35">
        <v>26</v>
      </c>
    </row>
    <row r="514" spans="1:25" x14ac:dyDescent="0.3">
      <c r="A514" s="155" t="s">
        <v>95</v>
      </c>
      <c r="B514" s="155" t="s">
        <v>101</v>
      </c>
      <c r="C514" s="156" t="s">
        <v>2744</v>
      </c>
      <c r="D514" s="157" t="s">
        <v>2712</v>
      </c>
      <c r="E514" s="158" t="s">
        <v>49</v>
      </c>
      <c r="F514" s="159">
        <v>0</v>
      </c>
      <c r="G514" s="174">
        <v>0</v>
      </c>
      <c r="H514" s="160">
        <v>0</v>
      </c>
      <c r="I514" s="161">
        <v>0</v>
      </c>
      <c r="J514" s="160">
        <v>0</v>
      </c>
      <c r="K514" s="160">
        <v>0</v>
      </c>
      <c r="L514" s="160">
        <v>3</v>
      </c>
      <c r="M514" s="160">
        <v>1</v>
      </c>
      <c r="N514" s="160">
        <v>5</v>
      </c>
      <c r="O514" s="160">
        <v>5</v>
      </c>
      <c r="P514" s="160">
        <v>13</v>
      </c>
      <c r="Q514" s="160">
        <v>18</v>
      </c>
      <c r="R514" s="160">
        <v>27</v>
      </c>
      <c r="S514" s="160">
        <v>37</v>
      </c>
      <c r="T514" s="160">
        <v>52</v>
      </c>
      <c r="U514" s="160">
        <v>67</v>
      </c>
      <c r="V514" s="160">
        <v>77</v>
      </c>
      <c r="W514" s="160">
        <v>100</v>
      </c>
      <c r="X514" s="160">
        <v>105</v>
      </c>
      <c r="Y514" s="160">
        <v>78</v>
      </c>
    </row>
    <row r="515" spans="1:25" x14ac:dyDescent="0.3">
      <c r="A515" s="155" t="s">
        <v>96</v>
      </c>
      <c r="B515" s="155" t="s">
        <v>101</v>
      </c>
      <c r="C515" s="156" t="s">
        <v>2744</v>
      </c>
      <c r="D515" s="157" t="s">
        <v>2712</v>
      </c>
      <c r="E515" s="158" t="s">
        <v>49</v>
      </c>
      <c r="F515" s="159">
        <v>0</v>
      </c>
      <c r="G515" s="174">
        <v>0</v>
      </c>
      <c r="H515" s="160">
        <v>0</v>
      </c>
      <c r="I515" s="161">
        <v>0</v>
      </c>
      <c r="J515" s="160">
        <v>1</v>
      </c>
      <c r="K515" s="160">
        <v>0</v>
      </c>
      <c r="L515" s="160">
        <v>1</v>
      </c>
      <c r="M515" s="160">
        <v>3</v>
      </c>
      <c r="N515" s="160">
        <v>5</v>
      </c>
      <c r="O515" s="160">
        <v>4</v>
      </c>
      <c r="P515" s="160">
        <v>6</v>
      </c>
      <c r="Q515" s="160">
        <v>18</v>
      </c>
      <c r="R515" s="160">
        <v>16</v>
      </c>
      <c r="S515" s="160">
        <v>39</v>
      </c>
      <c r="T515" s="160">
        <v>60</v>
      </c>
      <c r="U515" s="160">
        <v>77</v>
      </c>
      <c r="V515" s="160">
        <v>86</v>
      </c>
      <c r="W515" s="160">
        <v>88</v>
      </c>
      <c r="X515" s="160">
        <v>101</v>
      </c>
      <c r="Y515" s="160">
        <v>86</v>
      </c>
    </row>
    <row r="516" spans="1:25" x14ac:dyDescent="0.3">
      <c r="A516" s="95" t="s">
        <v>97</v>
      </c>
      <c r="B516" s="95" t="s">
        <v>101</v>
      </c>
      <c r="C516" s="96" t="s">
        <v>2744</v>
      </c>
      <c r="D516" s="128" t="s">
        <v>2712</v>
      </c>
      <c r="E516" s="101" t="s">
        <v>49</v>
      </c>
      <c r="F516" s="39">
        <v>0</v>
      </c>
      <c r="G516" s="68">
        <v>0</v>
      </c>
      <c r="H516" s="35">
        <v>0</v>
      </c>
      <c r="I516" s="17">
        <v>0</v>
      </c>
      <c r="J516" s="35">
        <v>0</v>
      </c>
      <c r="K516" s="35">
        <v>0</v>
      </c>
      <c r="L516" s="35">
        <v>1</v>
      </c>
      <c r="M516" s="35">
        <v>2</v>
      </c>
      <c r="N516" s="35">
        <v>4</v>
      </c>
      <c r="O516" s="35">
        <v>5</v>
      </c>
      <c r="P516" s="35">
        <v>8</v>
      </c>
      <c r="Q516" s="35">
        <v>19</v>
      </c>
      <c r="R516" s="35">
        <v>19</v>
      </c>
      <c r="S516" s="35">
        <v>32</v>
      </c>
      <c r="T516" s="35">
        <v>41</v>
      </c>
      <c r="U516" s="35">
        <v>68</v>
      </c>
      <c r="V516" s="35">
        <v>66</v>
      </c>
      <c r="W516" s="35">
        <v>68</v>
      </c>
      <c r="X516" s="35">
        <v>65</v>
      </c>
      <c r="Y516" s="35">
        <v>45</v>
      </c>
    </row>
    <row r="517" spans="1:25" x14ac:dyDescent="0.3">
      <c r="A517" s="155" t="s">
        <v>98</v>
      </c>
      <c r="B517" s="155" t="s">
        <v>101</v>
      </c>
      <c r="C517" s="156" t="s">
        <v>2744</v>
      </c>
      <c r="D517" s="157" t="s">
        <v>2712</v>
      </c>
      <c r="E517" s="158" t="s">
        <v>49</v>
      </c>
      <c r="F517" s="159">
        <v>0</v>
      </c>
      <c r="G517" s="174">
        <v>0</v>
      </c>
      <c r="H517" s="160">
        <v>0</v>
      </c>
      <c r="I517" s="161">
        <v>0</v>
      </c>
      <c r="J517" s="160">
        <v>0</v>
      </c>
      <c r="K517" s="160">
        <v>0</v>
      </c>
      <c r="L517" s="160">
        <v>2</v>
      </c>
      <c r="M517" s="160">
        <v>0</v>
      </c>
      <c r="N517" s="160">
        <v>3</v>
      </c>
      <c r="O517" s="160">
        <v>4</v>
      </c>
      <c r="P517" s="160">
        <v>6</v>
      </c>
      <c r="Q517" s="160">
        <v>15</v>
      </c>
      <c r="R517" s="160">
        <v>21</v>
      </c>
      <c r="S517" s="160">
        <v>27</v>
      </c>
      <c r="T517" s="160">
        <v>30</v>
      </c>
      <c r="U517" s="160">
        <v>32</v>
      </c>
      <c r="V517" s="160">
        <v>43</v>
      </c>
      <c r="W517" s="160">
        <v>52</v>
      </c>
      <c r="X517" s="160">
        <v>33</v>
      </c>
      <c r="Y517" s="160">
        <v>48</v>
      </c>
    </row>
    <row r="518" spans="1:25" x14ac:dyDescent="0.3">
      <c r="A518" s="8" t="s">
        <v>99</v>
      </c>
      <c r="B518" s="8" t="s">
        <v>102</v>
      </c>
      <c r="C518" s="11" t="s">
        <v>2744</v>
      </c>
      <c r="D518" s="67" t="s">
        <v>2712</v>
      </c>
      <c r="E518" s="12" t="s">
        <v>49</v>
      </c>
      <c r="F518" s="39">
        <v>0</v>
      </c>
      <c r="G518" s="63">
        <v>1</v>
      </c>
      <c r="H518" s="35">
        <v>1</v>
      </c>
      <c r="I518" s="17">
        <v>0</v>
      </c>
      <c r="J518" s="35">
        <v>0</v>
      </c>
      <c r="K518" s="35">
        <v>2</v>
      </c>
      <c r="L518" s="35">
        <v>0</v>
      </c>
      <c r="M518" s="35">
        <v>0</v>
      </c>
      <c r="N518" s="35">
        <v>1</v>
      </c>
      <c r="O518" s="35">
        <v>5</v>
      </c>
      <c r="P518" s="35">
        <v>6</v>
      </c>
      <c r="Q518" s="35">
        <v>14</v>
      </c>
      <c r="R518" s="35">
        <v>17</v>
      </c>
      <c r="S518" s="35">
        <v>16</v>
      </c>
      <c r="T518" s="35">
        <v>32</v>
      </c>
      <c r="U518" s="35">
        <v>55</v>
      </c>
      <c r="V518" s="35">
        <v>63</v>
      </c>
      <c r="W518" s="35">
        <v>85</v>
      </c>
      <c r="X518" s="35">
        <v>109</v>
      </c>
      <c r="Y518" s="35">
        <v>124</v>
      </c>
    </row>
    <row r="519" spans="1:25" x14ac:dyDescent="0.3">
      <c r="A519" s="8" t="s">
        <v>100</v>
      </c>
      <c r="B519" s="8" t="s">
        <v>102</v>
      </c>
      <c r="C519" s="11" t="s">
        <v>2744</v>
      </c>
      <c r="D519" s="67" t="s">
        <v>2712</v>
      </c>
      <c r="E519" s="12" t="s">
        <v>49</v>
      </c>
      <c r="F519" s="39">
        <v>0</v>
      </c>
      <c r="G519" s="68">
        <v>0</v>
      </c>
      <c r="H519" s="35">
        <v>0</v>
      </c>
      <c r="I519" s="17">
        <v>0</v>
      </c>
      <c r="J519" s="35">
        <v>0</v>
      </c>
      <c r="K519" s="35">
        <v>0</v>
      </c>
      <c r="L519" s="35">
        <v>0</v>
      </c>
      <c r="M519" s="35">
        <v>1</v>
      </c>
      <c r="N519" s="35">
        <v>1</v>
      </c>
      <c r="O519" s="35">
        <v>3</v>
      </c>
      <c r="P519" s="35">
        <v>2</v>
      </c>
      <c r="Q519" s="35">
        <v>1</v>
      </c>
      <c r="R519" s="35">
        <v>7</v>
      </c>
      <c r="S519" s="35">
        <v>12</v>
      </c>
      <c r="T519" s="35">
        <v>28</v>
      </c>
      <c r="U519" s="35">
        <v>29</v>
      </c>
      <c r="V519" s="35">
        <v>52</v>
      </c>
      <c r="W519" s="35">
        <v>55</v>
      </c>
      <c r="X519" s="35">
        <v>72</v>
      </c>
      <c r="Y519" s="35">
        <v>77</v>
      </c>
    </row>
    <row r="520" spans="1:25" x14ac:dyDescent="0.3">
      <c r="A520" s="8" t="s">
        <v>88</v>
      </c>
      <c r="B520" s="8" t="s">
        <v>102</v>
      </c>
      <c r="C520" s="11" t="s">
        <v>2744</v>
      </c>
      <c r="D520" s="67" t="s">
        <v>2712</v>
      </c>
      <c r="E520" s="12" t="s">
        <v>49</v>
      </c>
      <c r="F520" s="39">
        <v>0</v>
      </c>
      <c r="G520" s="63">
        <v>0</v>
      </c>
      <c r="H520" s="35">
        <v>0</v>
      </c>
      <c r="I520" s="17">
        <v>0</v>
      </c>
      <c r="J520" s="35">
        <v>0</v>
      </c>
      <c r="K520" s="35">
        <v>0</v>
      </c>
      <c r="L520" s="35">
        <v>0</v>
      </c>
      <c r="M520" s="35">
        <v>0</v>
      </c>
      <c r="N520" s="35">
        <v>2</v>
      </c>
      <c r="O520" s="35">
        <v>5</v>
      </c>
      <c r="P520" s="35">
        <v>6</v>
      </c>
      <c r="Q520" s="35">
        <v>6</v>
      </c>
      <c r="R520" s="35">
        <v>17</v>
      </c>
      <c r="S520" s="35">
        <v>25</v>
      </c>
      <c r="T520" s="35">
        <v>47</v>
      </c>
      <c r="U520" s="35">
        <v>51</v>
      </c>
      <c r="V520" s="35">
        <v>94</v>
      </c>
      <c r="W520" s="35">
        <v>120</v>
      </c>
      <c r="X520" s="35">
        <v>141</v>
      </c>
      <c r="Y520" s="35">
        <v>162</v>
      </c>
    </row>
    <row r="521" spans="1:25" x14ac:dyDescent="0.3">
      <c r="A521" s="10" t="s">
        <v>89</v>
      </c>
      <c r="B521" s="10" t="s">
        <v>102</v>
      </c>
      <c r="C521" s="11" t="s">
        <v>2744</v>
      </c>
      <c r="D521" s="67" t="s">
        <v>2712</v>
      </c>
      <c r="E521" s="12" t="s">
        <v>49</v>
      </c>
      <c r="F521" s="39">
        <v>0</v>
      </c>
      <c r="G521" s="63">
        <v>0</v>
      </c>
      <c r="H521" s="17">
        <v>0</v>
      </c>
      <c r="I521" s="17">
        <v>0</v>
      </c>
      <c r="J521" s="17">
        <v>0</v>
      </c>
      <c r="K521" s="35">
        <v>1</v>
      </c>
      <c r="L521" s="35">
        <v>0</v>
      </c>
      <c r="M521" s="35">
        <v>1</v>
      </c>
      <c r="N521" s="35">
        <v>0</v>
      </c>
      <c r="O521" s="35">
        <v>3</v>
      </c>
      <c r="P521" s="35">
        <v>5</v>
      </c>
      <c r="Q521" s="35">
        <v>7</v>
      </c>
      <c r="R521" s="35">
        <v>14</v>
      </c>
      <c r="S521" s="35">
        <v>15</v>
      </c>
      <c r="T521" s="35">
        <v>26</v>
      </c>
      <c r="U521" s="35">
        <v>43</v>
      </c>
      <c r="V521" s="35">
        <v>64</v>
      </c>
      <c r="W521" s="35">
        <v>99</v>
      </c>
      <c r="X521" s="35">
        <v>98</v>
      </c>
      <c r="Y521" s="35">
        <v>123</v>
      </c>
    </row>
    <row r="522" spans="1:25" x14ac:dyDescent="0.3">
      <c r="A522" s="8" t="s">
        <v>91</v>
      </c>
      <c r="B522" s="8" t="s">
        <v>102</v>
      </c>
      <c r="C522" s="11" t="s">
        <v>2744</v>
      </c>
      <c r="D522" s="67" t="s">
        <v>2712</v>
      </c>
      <c r="E522" s="12" t="s">
        <v>49</v>
      </c>
      <c r="F522" s="39">
        <v>0</v>
      </c>
      <c r="G522" s="68">
        <v>0</v>
      </c>
      <c r="H522" s="35">
        <v>0</v>
      </c>
      <c r="I522" s="17">
        <v>0</v>
      </c>
      <c r="J522" s="35">
        <v>0</v>
      </c>
      <c r="K522" s="35">
        <v>0</v>
      </c>
      <c r="L522" s="35">
        <v>0</v>
      </c>
      <c r="M522" s="35">
        <v>0</v>
      </c>
      <c r="N522" s="35">
        <v>1</v>
      </c>
      <c r="O522" s="35">
        <v>2</v>
      </c>
      <c r="P522" s="35">
        <v>0</v>
      </c>
      <c r="Q522" s="35">
        <v>5</v>
      </c>
      <c r="R522" s="35">
        <v>6</v>
      </c>
      <c r="S522" s="35">
        <v>9</v>
      </c>
      <c r="T522" s="35">
        <v>10</v>
      </c>
      <c r="U522" s="35">
        <v>29</v>
      </c>
      <c r="V522" s="35">
        <v>22</v>
      </c>
      <c r="W522" s="35">
        <v>42</v>
      </c>
      <c r="X522" s="35">
        <v>49</v>
      </c>
      <c r="Y522" s="35">
        <v>41</v>
      </c>
    </row>
    <row r="523" spans="1:25" x14ac:dyDescent="0.3">
      <c r="A523" s="8" t="s">
        <v>92</v>
      </c>
      <c r="B523" s="8" t="s">
        <v>102</v>
      </c>
      <c r="C523" s="11" t="s">
        <v>2744</v>
      </c>
      <c r="D523" s="67" t="s">
        <v>2712</v>
      </c>
      <c r="E523" s="12" t="s">
        <v>49</v>
      </c>
      <c r="F523" s="39">
        <v>0</v>
      </c>
      <c r="G523" s="68">
        <v>0</v>
      </c>
      <c r="H523" s="35">
        <v>0</v>
      </c>
      <c r="I523" s="17">
        <v>0</v>
      </c>
      <c r="J523" s="35">
        <v>0</v>
      </c>
      <c r="K523" s="35">
        <v>0</v>
      </c>
      <c r="L523" s="35">
        <v>0</v>
      </c>
      <c r="M523" s="35">
        <v>2</v>
      </c>
      <c r="N523" s="35">
        <v>0</v>
      </c>
      <c r="O523" s="35">
        <v>5</v>
      </c>
      <c r="P523" s="35">
        <v>2</v>
      </c>
      <c r="Q523" s="35">
        <v>2</v>
      </c>
      <c r="R523" s="35">
        <v>6</v>
      </c>
      <c r="S523" s="35">
        <v>6</v>
      </c>
      <c r="T523" s="35">
        <v>20</v>
      </c>
      <c r="U523" s="35">
        <v>27</v>
      </c>
      <c r="V523" s="35">
        <v>34</v>
      </c>
      <c r="W523" s="35">
        <v>38</v>
      </c>
      <c r="X523" s="35">
        <v>44</v>
      </c>
      <c r="Y523" s="35">
        <v>31</v>
      </c>
    </row>
    <row r="524" spans="1:25" x14ac:dyDescent="0.3">
      <c r="A524" s="8" t="s">
        <v>93</v>
      </c>
      <c r="B524" s="8" t="s">
        <v>102</v>
      </c>
      <c r="C524" s="11" t="s">
        <v>2744</v>
      </c>
      <c r="D524" s="67" t="s">
        <v>2712</v>
      </c>
      <c r="E524" s="12" t="s">
        <v>49</v>
      </c>
      <c r="F524" s="39">
        <v>0</v>
      </c>
      <c r="G524" s="68">
        <v>0</v>
      </c>
      <c r="H524" s="35">
        <v>0</v>
      </c>
      <c r="I524" s="17">
        <v>0</v>
      </c>
      <c r="J524" s="35">
        <v>0</v>
      </c>
      <c r="K524" s="35">
        <v>1</v>
      </c>
      <c r="L524" s="35">
        <v>0</v>
      </c>
      <c r="M524" s="35">
        <v>0</v>
      </c>
      <c r="N524" s="35">
        <v>0</v>
      </c>
      <c r="O524" s="35">
        <v>0</v>
      </c>
      <c r="P524" s="35">
        <v>2</v>
      </c>
      <c r="Q524" s="35">
        <v>5</v>
      </c>
      <c r="R524" s="35">
        <v>11</v>
      </c>
      <c r="S524" s="35">
        <v>10</v>
      </c>
      <c r="T524" s="35">
        <v>35</v>
      </c>
      <c r="U524" s="35">
        <v>39</v>
      </c>
      <c r="V524" s="35">
        <v>47</v>
      </c>
      <c r="W524" s="35">
        <v>77</v>
      </c>
      <c r="X524" s="35">
        <v>67</v>
      </c>
      <c r="Y524" s="35">
        <v>72</v>
      </c>
    </row>
    <row r="525" spans="1:25" x14ac:dyDescent="0.3">
      <c r="A525" s="155" t="s">
        <v>94</v>
      </c>
      <c r="B525" s="155" t="s">
        <v>102</v>
      </c>
      <c r="C525" s="156" t="s">
        <v>2744</v>
      </c>
      <c r="D525" s="157" t="s">
        <v>2712</v>
      </c>
      <c r="E525" s="158" t="s">
        <v>49</v>
      </c>
      <c r="F525" s="159">
        <v>0</v>
      </c>
      <c r="G525" s="174">
        <v>0</v>
      </c>
      <c r="H525" s="160">
        <v>0</v>
      </c>
      <c r="I525" s="161">
        <v>0</v>
      </c>
      <c r="J525" s="160">
        <v>1</v>
      </c>
      <c r="K525" s="160">
        <v>0</v>
      </c>
      <c r="L525" s="160">
        <v>0</v>
      </c>
      <c r="M525" s="160">
        <v>2</v>
      </c>
      <c r="N525" s="160">
        <v>0</v>
      </c>
      <c r="O525" s="160">
        <v>0</v>
      </c>
      <c r="P525" s="160">
        <v>1</v>
      </c>
      <c r="Q525" s="160">
        <v>6</v>
      </c>
      <c r="R525" s="160">
        <v>5</v>
      </c>
      <c r="S525" s="160">
        <v>11</v>
      </c>
      <c r="T525" s="160">
        <v>12</v>
      </c>
      <c r="U525" s="160">
        <v>24</v>
      </c>
      <c r="V525" s="160">
        <v>33</v>
      </c>
      <c r="W525" s="160">
        <v>38</v>
      </c>
      <c r="X525" s="160">
        <v>40</v>
      </c>
      <c r="Y525" s="160">
        <v>40</v>
      </c>
    </row>
    <row r="526" spans="1:25" x14ac:dyDescent="0.3">
      <c r="A526" s="8" t="s">
        <v>95</v>
      </c>
      <c r="B526" s="8" t="s">
        <v>102</v>
      </c>
      <c r="C526" s="11" t="s">
        <v>2744</v>
      </c>
      <c r="D526" s="67" t="s">
        <v>2712</v>
      </c>
      <c r="E526" s="12" t="s">
        <v>49</v>
      </c>
      <c r="F526" s="39">
        <v>0</v>
      </c>
      <c r="G526" s="68">
        <v>0</v>
      </c>
      <c r="H526" s="35">
        <v>0</v>
      </c>
      <c r="I526" s="17">
        <v>0</v>
      </c>
      <c r="J526" s="35">
        <v>0</v>
      </c>
      <c r="K526" s="35">
        <v>0</v>
      </c>
      <c r="L526" s="35">
        <v>0</v>
      </c>
      <c r="M526" s="35">
        <v>0</v>
      </c>
      <c r="N526" s="35">
        <v>0</v>
      </c>
      <c r="O526" s="35">
        <v>0</v>
      </c>
      <c r="P526" s="35">
        <v>0</v>
      </c>
      <c r="Q526" s="35">
        <v>3</v>
      </c>
      <c r="R526" s="35">
        <v>6</v>
      </c>
      <c r="S526" s="35">
        <v>12</v>
      </c>
      <c r="T526" s="35">
        <v>6</v>
      </c>
      <c r="U526" s="35">
        <v>13</v>
      </c>
      <c r="V526" s="35">
        <v>23</v>
      </c>
      <c r="W526" s="35">
        <v>45</v>
      </c>
      <c r="X526" s="35">
        <v>28</v>
      </c>
      <c r="Y526" s="35">
        <v>34</v>
      </c>
    </row>
    <row r="527" spans="1:25" x14ac:dyDescent="0.3">
      <c r="A527" s="8" t="s">
        <v>96</v>
      </c>
      <c r="B527" s="8" t="s">
        <v>102</v>
      </c>
      <c r="C527" s="11" t="s">
        <v>2744</v>
      </c>
      <c r="D527" s="67" t="s">
        <v>2712</v>
      </c>
      <c r="E527" s="12" t="s">
        <v>49</v>
      </c>
      <c r="F527" s="39">
        <v>0</v>
      </c>
      <c r="G527" s="68">
        <v>0</v>
      </c>
      <c r="H527" s="35">
        <v>0</v>
      </c>
      <c r="I527" s="17">
        <v>0</v>
      </c>
      <c r="J527" s="35">
        <v>0</v>
      </c>
      <c r="K527" s="35">
        <v>0</v>
      </c>
      <c r="L527" s="35">
        <v>0</v>
      </c>
      <c r="M527" s="35">
        <v>0</v>
      </c>
      <c r="N527" s="35">
        <v>1</v>
      </c>
      <c r="O527" s="35">
        <v>1</v>
      </c>
      <c r="P527" s="35">
        <v>1</v>
      </c>
      <c r="Q527" s="35">
        <v>2</v>
      </c>
      <c r="R527" s="35">
        <v>2</v>
      </c>
      <c r="S527" s="35">
        <v>9</v>
      </c>
      <c r="T527" s="35">
        <v>15</v>
      </c>
      <c r="U527" s="35">
        <v>21</v>
      </c>
      <c r="V527" s="35">
        <v>25</v>
      </c>
      <c r="W527" s="35">
        <v>38</v>
      </c>
      <c r="X527" s="35">
        <v>41</v>
      </c>
      <c r="Y527" s="35">
        <v>36</v>
      </c>
    </row>
    <row r="528" spans="1:25" x14ac:dyDescent="0.3">
      <c r="A528" s="8" t="s">
        <v>97</v>
      </c>
      <c r="B528" s="8" t="s">
        <v>102</v>
      </c>
      <c r="C528" s="11" t="s">
        <v>2744</v>
      </c>
      <c r="D528" s="67" t="s">
        <v>2712</v>
      </c>
      <c r="E528" s="12" t="s">
        <v>49</v>
      </c>
      <c r="F528" s="39">
        <v>0</v>
      </c>
      <c r="G528" s="63">
        <v>0</v>
      </c>
      <c r="H528" s="35">
        <v>0</v>
      </c>
      <c r="I528" s="17">
        <v>0</v>
      </c>
      <c r="J528" s="35">
        <v>0</v>
      </c>
      <c r="K528" s="35">
        <v>0</v>
      </c>
      <c r="L528" s="35">
        <v>0</v>
      </c>
      <c r="M528" s="35">
        <v>0</v>
      </c>
      <c r="N528" s="35">
        <v>0</v>
      </c>
      <c r="O528" s="35">
        <v>0</v>
      </c>
      <c r="P528" s="35">
        <v>1</v>
      </c>
      <c r="Q528" s="35">
        <v>3</v>
      </c>
      <c r="R528" s="35">
        <v>3</v>
      </c>
      <c r="S528" s="35">
        <v>11</v>
      </c>
      <c r="T528" s="35">
        <v>13</v>
      </c>
      <c r="U528" s="35">
        <v>15</v>
      </c>
      <c r="V528" s="35">
        <v>23</v>
      </c>
      <c r="W528" s="35">
        <v>42</v>
      </c>
      <c r="X528" s="35">
        <v>48</v>
      </c>
      <c r="Y528" s="35">
        <v>26</v>
      </c>
    </row>
    <row r="529" spans="1:25" x14ac:dyDescent="0.3">
      <c r="A529" s="155" t="s">
        <v>98</v>
      </c>
      <c r="B529" s="155" t="s">
        <v>102</v>
      </c>
      <c r="C529" s="156" t="s">
        <v>2744</v>
      </c>
      <c r="D529" s="157" t="s">
        <v>2712</v>
      </c>
      <c r="E529" s="158" t="s">
        <v>49</v>
      </c>
      <c r="F529" s="159">
        <v>0</v>
      </c>
      <c r="G529" s="174">
        <v>0</v>
      </c>
      <c r="H529" s="160">
        <v>0</v>
      </c>
      <c r="I529" s="161">
        <v>0</v>
      </c>
      <c r="J529" s="160">
        <v>0</v>
      </c>
      <c r="K529" s="160">
        <v>0</v>
      </c>
      <c r="L529" s="160">
        <v>0</v>
      </c>
      <c r="M529" s="160">
        <v>0</v>
      </c>
      <c r="N529" s="160">
        <v>2</v>
      </c>
      <c r="O529" s="160">
        <v>1</v>
      </c>
      <c r="P529" s="160">
        <v>0</v>
      </c>
      <c r="Q529" s="160">
        <v>1</v>
      </c>
      <c r="R529" s="160">
        <v>7</v>
      </c>
      <c r="S529" s="160">
        <v>7</v>
      </c>
      <c r="T529" s="160">
        <v>17</v>
      </c>
      <c r="U529" s="160">
        <v>32</v>
      </c>
      <c r="V529" s="160">
        <v>37</v>
      </c>
      <c r="W529" s="160">
        <v>53</v>
      </c>
      <c r="X529" s="160">
        <v>59</v>
      </c>
      <c r="Y529" s="160">
        <v>60</v>
      </c>
    </row>
    <row r="530" spans="1:25" x14ac:dyDescent="0.3">
      <c r="A530" s="155" t="s">
        <v>110</v>
      </c>
      <c r="B530" s="155" t="s">
        <v>110</v>
      </c>
      <c r="C530" s="156" t="s">
        <v>2744</v>
      </c>
      <c r="D530" s="157" t="s">
        <v>2712</v>
      </c>
      <c r="E530" s="158" t="s">
        <v>49</v>
      </c>
      <c r="F530" s="159">
        <v>2</v>
      </c>
      <c r="G530" s="174">
        <v>1</v>
      </c>
      <c r="H530" s="160">
        <v>2</v>
      </c>
      <c r="I530" s="161">
        <v>1</v>
      </c>
      <c r="J530" s="160">
        <v>5</v>
      </c>
      <c r="K530" s="160">
        <v>9</v>
      </c>
      <c r="L530" s="160">
        <v>11</v>
      </c>
      <c r="M530" s="160">
        <v>27</v>
      </c>
      <c r="N530" s="160">
        <v>55</v>
      </c>
      <c r="O530" s="160">
        <v>95</v>
      </c>
      <c r="P530" s="160">
        <v>175</v>
      </c>
      <c r="Q530" s="160">
        <v>326</v>
      </c>
      <c r="R530" s="160">
        <v>502</v>
      </c>
      <c r="S530" s="160">
        <v>797</v>
      </c>
      <c r="T530" s="160">
        <v>1075</v>
      </c>
      <c r="U530" s="160">
        <v>1766</v>
      </c>
      <c r="V530" s="160">
        <v>2238</v>
      </c>
      <c r="W530" s="160">
        <v>3003</v>
      </c>
      <c r="X530" s="160">
        <v>3237</v>
      </c>
      <c r="Y530" s="160">
        <v>3128</v>
      </c>
    </row>
    <row r="531" spans="1:25" x14ac:dyDescent="0.3">
      <c r="A531" s="155" t="s">
        <v>88</v>
      </c>
      <c r="B531" s="155" t="s">
        <v>90</v>
      </c>
      <c r="C531" s="156" t="s">
        <v>2746</v>
      </c>
      <c r="D531" s="157" t="s">
        <v>2747</v>
      </c>
      <c r="E531" s="158" t="s">
        <v>49</v>
      </c>
      <c r="F531" s="159">
        <v>0</v>
      </c>
      <c r="G531" s="174">
        <v>0</v>
      </c>
      <c r="H531" s="160">
        <v>0</v>
      </c>
      <c r="I531" s="161">
        <v>0</v>
      </c>
      <c r="J531" s="160">
        <v>0</v>
      </c>
      <c r="K531" s="160">
        <v>0</v>
      </c>
      <c r="L531" s="160">
        <v>0</v>
      </c>
      <c r="M531" s="160">
        <v>1</v>
      </c>
      <c r="N531" s="160">
        <v>1</v>
      </c>
      <c r="O531" s="160">
        <v>0</v>
      </c>
      <c r="P531" s="160">
        <v>1</v>
      </c>
      <c r="Q531" s="160">
        <v>2</v>
      </c>
      <c r="R531" s="160">
        <v>3</v>
      </c>
      <c r="S531" s="160">
        <v>4</v>
      </c>
      <c r="T531" s="160">
        <v>3</v>
      </c>
      <c r="U531" s="160">
        <v>16</v>
      </c>
      <c r="V531" s="160">
        <v>15</v>
      </c>
      <c r="W531" s="160">
        <v>27</v>
      </c>
      <c r="X531" s="160">
        <v>21</v>
      </c>
      <c r="Y531" s="160">
        <v>18</v>
      </c>
    </row>
    <row r="532" spans="1:25" x14ac:dyDescent="0.3">
      <c r="A532" s="8" t="s">
        <v>89</v>
      </c>
      <c r="B532" s="8" t="s">
        <v>90</v>
      </c>
      <c r="C532" s="11" t="s">
        <v>2746</v>
      </c>
      <c r="D532" s="67" t="s">
        <v>2747</v>
      </c>
      <c r="E532" s="12" t="s">
        <v>49</v>
      </c>
      <c r="F532" s="39">
        <v>0</v>
      </c>
      <c r="G532" s="68">
        <v>0</v>
      </c>
      <c r="H532" s="35">
        <v>0</v>
      </c>
      <c r="I532" s="17">
        <v>0</v>
      </c>
      <c r="J532" s="35">
        <v>0</v>
      </c>
      <c r="K532" s="35">
        <v>0</v>
      </c>
      <c r="L532" s="35">
        <v>0</v>
      </c>
      <c r="M532" s="35">
        <v>1</v>
      </c>
      <c r="N532" s="35">
        <v>2</v>
      </c>
      <c r="O532" s="35">
        <v>4</v>
      </c>
      <c r="P532" s="35">
        <v>6</v>
      </c>
      <c r="Q532" s="35">
        <v>9</v>
      </c>
      <c r="R532" s="35">
        <v>24</v>
      </c>
      <c r="S532" s="35">
        <v>28</v>
      </c>
      <c r="T532" s="35">
        <v>43</v>
      </c>
      <c r="U532" s="35">
        <v>84</v>
      </c>
      <c r="V532" s="35">
        <v>137</v>
      </c>
      <c r="W532" s="35">
        <v>218</v>
      </c>
      <c r="X532" s="35">
        <v>282</v>
      </c>
      <c r="Y532" s="35">
        <v>340</v>
      </c>
    </row>
    <row r="533" spans="1:25" x14ac:dyDescent="0.3">
      <c r="A533" s="8" t="s">
        <v>91</v>
      </c>
      <c r="B533" s="8" t="s">
        <v>90</v>
      </c>
      <c r="C533" s="11" t="s">
        <v>2746</v>
      </c>
      <c r="D533" s="67" t="s">
        <v>2747</v>
      </c>
      <c r="E533" s="12" t="s">
        <v>49</v>
      </c>
      <c r="F533" s="39">
        <v>0</v>
      </c>
      <c r="G533" s="63">
        <v>0</v>
      </c>
      <c r="H533" s="35">
        <v>0</v>
      </c>
      <c r="I533" s="17">
        <v>0</v>
      </c>
      <c r="J533" s="35">
        <v>0</v>
      </c>
      <c r="K533" s="35">
        <v>0</v>
      </c>
      <c r="L533" s="35">
        <v>0</v>
      </c>
      <c r="M533" s="35">
        <v>0</v>
      </c>
      <c r="N533" s="35">
        <v>1</v>
      </c>
      <c r="O533" s="35">
        <v>1</v>
      </c>
      <c r="P533" s="35">
        <v>4</v>
      </c>
      <c r="Q533" s="35">
        <v>6</v>
      </c>
      <c r="R533" s="35">
        <v>8</v>
      </c>
      <c r="S533" s="35">
        <v>11</v>
      </c>
      <c r="T533" s="35">
        <v>9</v>
      </c>
      <c r="U533" s="35">
        <v>41</v>
      </c>
      <c r="V533" s="35">
        <v>61</v>
      </c>
      <c r="W533" s="35">
        <v>91</v>
      </c>
      <c r="X533" s="35">
        <v>143</v>
      </c>
      <c r="Y533" s="35">
        <v>195</v>
      </c>
    </row>
    <row r="534" spans="1:25" x14ac:dyDescent="0.3">
      <c r="A534" s="95" t="s">
        <v>92</v>
      </c>
      <c r="B534" s="95" t="s">
        <v>90</v>
      </c>
      <c r="C534" s="96" t="s">
        <v>2746</v>
      </c>
      <c r="D534" s="128" t="s">
        <v>2747</v>
      </c>
      <c r="E534" s="101" t="s">
        <v>49</v>
      </c>
      <c r="F534" s="102">
        <v>0</v>
      </c>
      <c r="G534" s="173">
        <v>0</v>
      </c>
      <c r="H534" s="100">
        <v>0</v>
      </c>
      <c r="I534" s="103">
        <v>0</v>
      </c>
      <c r="J534" s="100">
        <v>0</v>
      </c>
      <c r="K534" s="100">
        <v>0</v>
      </c>
      <c r="L534" s="100">
        <v>0</v>
      </c>
      <c r="M534" s="100">
        <v>0</v>
      </c>
      <c r="N534" s="100">
        <v>0</v>
      </c>
      <c r="O534" s="100">
        <v>1</v>
      </c>
      <c r="P534" s="100">
        <v>1</v>
      </c>
      <c r="Q534" s="100">
        <v>0</v>
      </c>
      <c r="R534" s="100">
        <v>0</v>
      </c>
      <c r="S534" s="100">
        <v>1</v>
      </c>
      <c r="T534" s="100">
        <v>4</v>
      </c>
      <c r="U534" s="100">
        <v>5</v>
      </c>
      <c r="V534" s="100">
        <v>11</v>
      </c>
      <c r="W534" s="100">
        <v>12</v>
      </c>
      <c r="X534" s="100">
        <v>27</v>
      </c>
      <c r="Y534" s="100">
        <v>29</v>
      </c>
    </row>
    <row r="535" spans="1:25" x14ac:dyDescent="0.3">
      <c r="A535" s="10" t="s">
        <v>93</v>
      </c>
      <c r="B535" s="10" t="s">
        <v>90</v>
      </c>
      <c r="C535" s="11" t="s">
        <v>2746</v>
      </c>
      <c r="D535" s="67" t="s">
        <v>2747</v>
      </c>
      <c r="E535" s="12" t="s">
        <v>49</v>
      </c>
      <c r="F535" s="38">
        <v>0</v>
      </c>
      <c r="G535" s="114">
        <v>0</v>
      </c>
      <c r="H535" s="14">
        <v>0</v>
      </c>
      <c r="I535" s="17">
        <v>0</v>
      </c>
      <c r="J535" s="14">
        <v>0</v>
      </c>
      <c r="K535" s="35">
        <v>0</v>
      </c>
      <c r="L535" s="35">
        <v>0</v>
      </c>
      <c r="M535" s="35">
        <v>0</v>
      </c>
      <c r="N535" s="35">
        <v>0</v>
      </c>
      <c r="O535" s="35">
        <v>0</v>
      </c>
      <c r="P535" s="35">
        <v>0</v>
      </c>
      <c r="Q535" s="35">
        <v>0</v>
      </c>
      <c r="R535" s="35">
        <v>0</v>
      </c>
      <c r="S535" s="35">
        <v>2</v>
      </c>
      <c r="T535" s="35">
        <v>0</v>
      </c>
      <c r="U535" s="35">
        <v>0</v>
      </c>
      <c r="V535" s="35">
        <v>1</v>
      </c>
      <c r="W535" s="35">
        <v>3</v>
      </c>
      <c r="X535" s="35">
        <v>2</v>
      </c>
      <c r="Y535" s="35">
        <v>3</v>
      </c>
    </row>
    <row r="536" spans="1:25" x14ac:dyDescent="0.3">
      <c r="A536" s="95" t="s">
        <v>94</v>
      </c>
      <c r="B536" s="95" t="s">
        <v>90</v>
      </c>
      <c r="C536" s="96" t="s">
        <v>2746</v>
      </c>
      <c r="D536" s="128" t="s">
        <v>2747</v>
      </c>
      <c r="E536" s="101" t="s">
        <v>49</v>
      </c>
      <c r="F536" s="39">
        <v>0</v>
      </c>
      <c r="G536" s="68">
        <v>0</v>
      </c>
      <c r="H536" s="35">
        <v>0</v>
      </c>
      <c r="I536" s="17">
        <v>0</v>
      </c>
      <c r="J536" s="35">
        <v>0</v>
      </c>
      <c r="K536" s="35">
        <v>0</v>
      </c>
      <c r="L536" s="35">
        <v>0</v>
      </c>
      <c r="M536" s="35">
        <v>0</v>
      </c>
      <c r="N536" s="35">
        <v>0</v>
      </c>
      <c r="O536" s="35">
        <v>0</v>
      </c>
      <c r="P536" s="35">
        <v>0</v>
      </c>
      <c r="Q536" s="35">
        <v>0</v>
      </c>
      <c r="R536" s="35">
        <v>0</v>
      </c>
      <c r="S536" s="35">
        <v>0</v>
      </c>
      <c r="T536" s="35">
        <v>1</v>
      </c>
      <c r="U536" s="35">
        <v>0</v>
      </c>
      <c r="V536" s="35">
        <v>1</v>
      </c>
      <c r="W536" s="35">
        <v>1</v>
      </c>
      <c r="X536" s="35">
        <v>2</v>
      </c>
      <c r="Y536" s="35">
        <v>3</v>
      </c>
    </row>
    <row r="537" spans="1:25" x14ac:dyDescent="0.3">
      <c r="A537" s="155" t="s">
        <v>95</v>
      </c>
      <c r="B537" s="155" t="s">
        <v>90</v>
      </c>
      <c r="C537" s="156" t="s">
        <v>2746</v>
      </c>
      <c r="D537" s="157" t="s">
        <v>2747</v>
      </c>
      <c r="E537" s="158" t="s">
        <v>49</v>
      </c>
      <c r="F537" s="159">
        <v>0</v>
      </c>
      <c r="G537" s="174">
        <v>0</v>
      </c>
      <c r="H537" s="160">
        <v>0</v>
      </c>
      <c r="I537" s="161">
        <v>0</v>
      </c>
      <c r="J537" s="160">
        <v>0</v>
      </c>
      <c r="K537" s="160">
        <v>0</v>
      </c>
      <c r="L537" s="160">
        <v>0</v>
      </c>
      <c r="M537" s="160">
        <v>0</v>
      </c>
      <c r="N537" s="160">
        <v>0</v>
      </c>
      <c r="O537" s="160">
        <v>0</v>
      </c>
      <c r="P537" s="160">
        <v>0</v>
      </c>
      <c r="Q537" s="160">
        <v>0</v>
      </c>
      <c r="R537" s="160">
        <v>0</v>
      </c>
      <c r="S537" s="160">
        <v>0</v>
      </c>
      <c r="T537" s="160">
        <v>0</v>
      </c>
      <c r="U537" s="160">
        <v>0</v>
      </c>
      <c r="V537" s="160">
        <v>2</v>
      </c>
      <c r="W537" s="160">
        <v>4</v>
      </c>
      <c r="X537" s="160">
        <v>3</v>
      </c>
      <c r="Y537" s="160">
        <v>3</v>
      </c>
    </row>
    <row r="538" spans="1:25" x14ac:dyDescent="0.3">
      <c r="A538" s="10" t="s">
        <v>96</v>
      </c>
      <c r="B538" s="10" t="s">
        <v>90</v>
      </c>
      <c r="C538" s="11" t="s">
        <v>2746</v>
      </c>
      <c r="D538" s="67" t="s">
        <v>2747</v>
      </c>
      <c r="E538" s="12" t="s">
        <v>49</v>
      </c>
      <c r="F538" s="37">
        <v>0</v>
      </c>
      <c r="G538" s="115">
        <v>0</v>
      </c>
      <c r="H538" s="2">
        <v>0</v>
      </c>
      <c r="I538" s="17">
        <v>0</v>
      </c>
      <c r="J538" s="2">
        <v>0</v>
      </c>
      <c r="K538" s="35">
        <v>0</v>
      </c>
      <c r="L538" s="35">
        <v>0</v>
      </c>
      <c r="M538" s="35">
        <v>1</v>
      </c>
      <c r="N538" s="35">
        <v>0</v>
      </c>
      <c r="O538" s="35">
        <v>0</v>
      </c>
      <c r="P538" s="35">
        <v>1</v>
      </c>
      <c r="Q538" s="35">
        <v>6</v>
      </c>
      <c r="R538" s="35">
        <v>5</v>
      </c>
      <c r="S538" s="35">
        <v>6</v>
      </c>
      <c r="T538" s="35">
        <v>15</v>
      </c>
      <c r="U538" s="35">
        <v>21</v>
      </c>
      <c r="V538" s="35">
        <v>23</v>
      </c>
      <c r="W538" s="35">
        <v>45</v>
      </c>
      <c r="X538" s="35">
        <v>33</v>
      </c>
      <c r="Y538" s="35">
        <v>32</v>
      </c>
    </row>
    <row r="539" spans="1:25" x14ac:dyDescent="0.3">
      <c r="A539" s="155" t="s">
        <v>97</v>
      </c>
      <c r="B539" s="155" t="s">
        <v>90</v>
      </c>
      <c r="C539" s="156" t="s">
        <v>2746</v>
      </c>
      <c r="D539" s="157" t="s">
        <v>2747</v>
      </c>
      <c r="E539" s="158" t="s">
        <v>49</v>
      </c>
      <c r="F539" s="159">
        <v>0</v>
      </c>
      <c r="G539" s="174">
        <v>0</v>
      </c>
      <c r="H539" s="160">
        <v>0</v>
      </c>
      <c r="I539" s="161">
        <v>0</v>
      </c>
      <c r="J539" s="160">
        <v>0</v>
      </c>
      <c r="K539" s="160">
        <v>0</v>
      </c>
      <c r="L539" s="160">
        <v>0</v>
      </c>
      <c r="M539" s="160">
        <v>0</v>
      </c>
      <c r="N539" s="160">
        <v>1</v>
      </c>
      <c r="O539" s="160">
        <v>2</v>
      </c>
      <c r="P539" s="160">
        <v>6</v>
      </c>
      <c r="Q539" s="160">
        <v>5</v>
      </c>
      <c r="R539" s="160">
        <v>5</v>
      </c>
      <c r="S539" s="160">
        <v>17</v>
      </c>
      <c r="T539" s="160">
        <v>21</v>
      </c>
      <c r="U539" s="160">
        <v>39</v>
      </c>
      <c r="V539" s="160">
        <v>53</v>
      </c>
      <c r="W539" s="160">
        <v>68</v>
      </c>
      <c r="X539" s="160">
        <v>90</v>
      </c>
      <c r="Y539" s="160">
        <v>120</v>
      </c>
    </row>
    <row r="540" spans="1:25" x14ac:dyDescent="0.3">
      <c r="A540" s="8" t="s">
        <v>98</v>
      </c>
      <c r="B540" s="8" t="s">
        <v>90</v>
      </c>
      <c r="C540" s="11" t="s">
        <v>2746</v>
      </c>
      <c r="D540" s="67" t="s">
        <v>2747</v>
      </c>
      <c r="E540" s="12" t="s">
        <v>49</v>
      </c>
      <c r="F540" s="39">
        <v>0</v>
      </c>
      <c r="G540" s="68">
        <v>0</v>
      </c>
      <c r="H540" s="35">
        <v>0</v>
      </c>
      <c r="I540" s="17">
        <v>0</v>
      </c>
      <c r="J540" s="35">
        <v>0</v>
      </c>
      <c r="K540" s="35">
        <v>1</v>
      </c>
      <c r="L540" s="35">
        <v>0</v>
      </c>
      <c r="M540" s="35">
        <v>0</v>
      </c>
      <c r="N540" s="35">
        <v>0</v>
      </c>
      <c r="O540" s="35">
        <v>0</v>
      </c>
      <c r="P540" s="35">
        <v>7</v>
      </c>
      <c r="Q540" s="35">
        <v>7</v>
      </c>
      <c r="R540" s="35">
        <v>9</v>
      </c>
      <c r="S540" s="35">
        <v>9</v>
      </c>
      <c r="T540" s="35">
        <v>13</v>
      </c>
      <c r="U540" s="35">
        <v>40</v>
      </c>
      <c r="V540" s="35">
        <v>52</v>
      </c>
      <c r="W540" s="35">
        <v>70</v>
      </c>
      <c r="X540" s="35">
        <v>95</v>
      </c>
      <c r="Y540" s="35">
        <v>99</v>
      </c>
    </row>
    <row r="541" spans="1:25" x14ac:dyDescent="0.3">
      <c r="A541" s="8" t="s">
        <v>99</v>
      </c>
      <c r="B541" s="8" t="s">
        <v>101</v>
      </c>
      <c r="C541" s="11" t="s">
        <v>2746</v>
      </c>
      <c r="D541" s="67" t="s">
        <v>2747</v>
      </c>
      <c r="E541" s="12" t="s">
        <v>49</v>
      </c>
      <c r="F541" s="39">
        <v>0</v>
      </c>
      <c r="G541" s="68">
        <v>0</v>
      </c>
      <c r="H541" s="35">
        <v>0</v>
      </c>
      <c r="I541" s="17">
        <v>0</v>
      </c>
      <c r="J541" s="35">
        <v>0</v>
      </c>
      <c r="K541" s="35">
        <v>0</v>
      </c>
      <c r="L541" s="35">
        <v>0</v>
      </c>
      <c r="M541" s="35">
        <v>1</v>
      </c>
      <c r="N541" s="35">
        <v>1</v>
      </c>
      <c r="O541" s="35">
        <v>2</v>
      </c>
      <c r="P541" s="35">
        <v>12</v>
      </c>
      <c r="Q541" s="35">
        <v>13</v>
      </c>
      <c r="R541" s="35">
        <v>18</v>
      </c>
      <c r="S541" s="35">
        <v>34</v>
      </c>
      <c r="T541" s="35">
        <v>35</v>
      </c>
      <c r="U541" s="35">
        <v>74</v>
      </c>
      <c r="V541" s="35">
        <v>87</v>
      </c>
      <c r="W541" s="35">
        <v>114</v>
      </c>
      <c r="X541" s="35">
        <v>157</v>
      </c>
      <c r="Y541" s="35">
        <v>207</v>
      </c>
    </row>
    <row r="542" spans="1:25" x14ac:dyDescent="0.3">
      <c r="A542" s="8" t="s">
        <v>100</v>
      </c>
      <c r="B542" s="8" t="s">
        <v>101</v>
      </c>
      <c r="C542" s="11" t="s">
        <v>2746</v>
      </c>
      <c r="D542" s="67" t="s">
        <v>2747</v>
      </c>
      <c r="E542" s="12" t="s">
        <v>49</v>
      </c>
      <c r="F542" s="39">
        <v>0</v>
      </c>
      <c r="G542" s="63">
        <v>0</v>
      </c>
      <c r="H542" s="35">
        <v>0</v>
      </c>
      <c r="I542" s="17">
        <v>0</v>
      </c>
      <c r="J542" s="35">
        <v>0</v>
      </c>
      <c r="K542" s="35">
        <v>0</v>
      </c>
      <c r="L542" s="35">
        <v>0</v>
      </c>
      <c r="M542" s="35">
        <v>0</v>
      </c>
      <c r="N542" s="35">
        <v>0</v>
      </c>
      <c r="O542" s="35">
        <v>6</v>
      </c>
      <c r="P542" s="35">
        <v>1</v>
      </c>
      <c r="Q542" s="35">
        <v>8</v>
      </c>
      <c r="R542" s="35">
        <v>19</v>
      </c>
      <c r="S542" s="35">
        <v>21</v>
      </c>
      <c r="T542" s="35">
        <v>23</v>
      </c>
      <c r="U542" s="35">
        <v>45</v>
      </c>
      <c r="V542" s="35">
        <v>61</v>
      </c>
      <c r="W542" s="35">
        <v>80</v>
      </c>
      <c r="X542" s="35">
        <v>90</v>
      </c>
      <c r="Y542" s="35">
        <v>94</v>
      </c>
    </row>
    <row r="543" spans="1:25" x14ac:dyDescent="0.3">
      <c r="A543" s="8" t="s">
        <v>88</v>
      </c>
      <c r="B543" s="8" t="s">
        <v>101</v>
      </c>
      <c r="C543" s="11" t="s">
        <v>2746</v>
      </c>
      <c r="D543" s="67" t="s">
        <v>2747</v>
      </c>
      <c r="E543" s="12" t="s">
        <v>49</v>
      </c>
      <c r="F543" s="39">
        <v>0</v>
      </c>
      <c r="G543" s="68">
        <v>0</v>
      </c>
      <c r="H543" s="35">
        <v>0</v>
      </c>
      <c r="I543" s="17">
        <v>1</v>
      </c>
      <c r="J543" s="35">
        <v>0</v>
      </c>
      <c r="K543" s="35">
        <v>0</v>
      </c>
      <c r="L543" s="35">
        <v>0</v>
      </c>
      <c r="M543" s="35">
        <v>0</v>
      </c>
      <c r="N543" s="35">
        <v>1</v>
      </c>
      <c r="O543" s="35">
        <v>2</v>
      </c>
      <c r="P543" s="35">
        <v>1</v>
      </c>
      <c r="Q543" s="35">
        <v>3</v>
      </c>
      <c r="R543" s="35">
        <v>9</v>
      </c>
      <c r="S543" s="35">
        <v>9</v>
      </c>
      <c r="T543" s="35">
        <v>11</v>
      </c>
      <c r="U543" s="35">
        <v>16</v>
      </c>
      <c r="V543" s="35">
        <v>13</v>
      </c>
      <c r="W543" s="35">
        <v>16</v>
      </c>
      <c r="X543" s="35">
        <v>23</v>
      </c>
      <c r="Y543" s="35">
        <v>22</v>
      </c>
    </row>
    <row r="544" spans="1:25" x14ac:dyDescent="0.3">
      <c r="A544" s="8" t="s">
        <v>89</v>
      </c>
      <c r="B544" s="8" t="s">
        <v>101</v>
      </c>
      <c r="C544" s="11" t="s">
        <v>2746</v>
      </c>
      <c r="D544" s="67" t="s">
        <v>2747</v>
      </c>
      <c r="E544" s="12" t="s">
        <v>49</v>
      </c>
      <c r="F544" s="39">
        <v>0</v>
      </c>
      <c r="G544" s="63">
        <v>0</v>
      </c>
      <c r="H544" s="35">
        <v>0</v>
      </c>
      <c r="I544" s="17">
        <v>0</v>
      </c>
      <c r="J544" s="35">
        <v>0</v>
      </c>
      <c r="K544" s="35">
        <v>0</v>
      </c>
      <c r="L544" s="35">
        <v>0</v>
      </c>
      <c r="M544" s="35">
        <v>0</v>
      </c>
      <c r="N544" s="35">
        <v>0</v>
      </c>
      <c r="O544" s="35">
        <v>0</v>
      </c>
      <c r="P544" s="35">
        <v>3</v>
      </c>
      <c r="Q544" s="35">
        <v>1</v>
      </c>
      <c r="R544" s="35">
        <v>2</v>
      </c>
      <c r="S544" s="35">
        <v>6</v>
      </c>
      <c r="T544" s="35">
        <v>2</v>
      </c>
      <c r="U544" s="35">
        <v>2</v>
      </c>
      <c r="V544" s="35">
        <v>0</v>
      </c>
      <c r="W544" s="35">
        <v>3</v>
      </c>
      <c r="X544" s="35">
        <v>4</v>
      </c>
      <c r="Y544" s="35">
        <v>5</v>
      </c>
    </row>
    <row r="545" spans="1:25" x14ac:dyDescent="0.3">
      <c r="A545" s="155" t="s">
        <v>91</v>
      </c>
      <c r="B545" s="155" t="s">
        <v>101</v>
      </c>
      <c r="C545" s="156" t="s">
        <v>2746</v>
      </c>
      <c r="D545" s="157" t="s">
        <v>2747</v>
      </c>
      <c r="E545" s="158" t="s">
        <v>49</v>
      </c>
      <c r="F545" s="159">
        <v>0</v>
      </c>
      <c r="G545" s="174">
        <v>0</v>
      </c>
      <c r="H545" s="160">
        <v>0</v>
      </c>
      <c r="I545" s="161">
        <v>0</v>
      </c>
      <c r="J545" s="160">
        <v>0</v>
      </c>
      <c r="K545" s="160">
        <v>0</v>
      </c>
      <c r="L545" s="160">
        <v>1</v>
      </c>
      <c r="M545" s="160">
        <v>0</v>
      </c>
      <c r="N545" s="160">
        <v>0</v>
      </c>
      <c r="O545" s="160">
        <v>0</v>
      </c>
      <c r="P545" s="160">
        <v>1</v>
      </c>
      <c r="Q545" s="160">
        <v>1</v>
      </c>
      <c r="R545" s="160">
        <v>2</v>
      </c>
      <c r="S545" s="160">
        <v>1</v>
      </c>
      <c r="T545" s="160">
        <v>0</v>
      </c>
      <c r="U545" s="160">
        <v>0</v>
      </c>
      <c r="V545" s="160">
        <v>1</v>
      </c>
      <c r="W545" s="160">
        <v>2</v>
      </c>
      <c r="X545" s="160">
        <v>0</v>
      </c>
      <c r="Y545" s="160">
        <v>3</v>
      </c>
    </row>
    <row r="546" spans="1:25" x14ac:dyDescent="0.3">
      <c r="A546" s="8" t="s">
        <v>92</v>
      </c>
      <c r="B546" s="8" t="s">
        <v>101</v>
      </c>
      <c r="C546" s="11" t="s">
        <v>2746</v>
      </c>
      <c r="D546" s="67" t="s">
        <v>2747</v>
      </c>
      <c r="E546" s="12" t="s">
        <v>49</v>
      </c>
      <c r="F546" s="39">
        <v>0</v>
      </c>
      <c r="G546" s="63">
        <v>0</v>
      </c>
      <c r="H546" s="35">
        <v>0</v>
      </c>
      <c r="I546" s="17">
        <v>0</v>
      </c>
      <c r="J546" s="35">
        <v>0</v>
      </c>
      <c r="K546" s="35">
        <v>0</v>
      </c>
      <c r="L546" s="35">
        <v>0</v>
      </c>
      <c r="M546" s="35">
        <v>0</v>
      </c>
      <c r="N546" s="35">
        <v>1</v>
      </c>
      <c r="O546" s="35">
        <v>2</v>
      </c>
      <c r="P546" s="35">
        <v>1</v>
      </c>
      <c r="Q546" s="35">
        <v>1</v>
      </c>
      <c r="R546" s="35">
        <v>1</v>
      </c>
      <c r="S546" s="35">
        <v>2</v>
      </c>
      <c r="T546" s="35">
        <v>1</v>
      </c>
      <c r="U546" s="35">
        <v>1</v>
      </c>
      <c r="V546" s="35">
        <v>1</v>
      </c>
      <c r="W546" s="35">
        <v>6</v>
      </c>
      <c r="X546" s="35">
        <v>0</v>
      </c>
      <c r="Y546" s="35">
        <v>1</v>
      </c>
    </row>
    <row r="547" spans="1:25" x14ac:dyDescent="0.3">
      <c r="A547" s="8" t="s">
        <v>93</v>
      </c>
      <c r="B547" s="8" t="s">
        <v>101</v>
      </c>
      <c r="C547" s="11" t="s">
        <v>2746</v>
      </c>
      <c r="D547" s="67" t="s">
        <v>2747</v>
      </c>
      <c r="E547" s="12" t="s">
        <v>49</v>
      </c>
      <c r="F547" s="39">
        <v>0</v>
      </c>
      <c r="G547" s="63">
        <v>0</v>
      </c>
      <c r="H547" s="35">
        <v>0</v>
      </c>
      <c r="I547" s="17">
        <v>0</v>
      </c>
      <c r="J547" s="35">
        <v>0</v>
      </c>
      <c r="K547" s="35">
        <v>0</v>
      </c>
      <c r="L547" s="35">
        <v>0</v>
      </c>
      <c r="M547" s="35">
        <v>0</v>
      </c>
      <c r="N547" s="35">
        <v>0</v>
      </c>
      <c r="O547" s="35">
        <v>1</v>
      </c>
      <c r="P547" s="35">
        <v>5</v>
      </c>
      <c r="Q547" s="35">
        <v>3</v>
      </c>
      <c r="R547" s="35">
        <v>2</v>
      </c>
      <c r="S547" s="35">
        <v>7</v>
      </c>
      <c r="T547" s="35">
        <v>4</v>
      </c>
      <c r="U547" s="35">
        <v>10</v>
      </c>
      <c r="V547" s="35">
        <v>7</v>
      </c>
      <c r="W547" s="35">
        <v>7</v>
      </c>
      <c r="X547" s="35">
        <v>12</v>
      </c>
      <c r="Y547" s="35">
        <v>7</v>
      </c>
    </row>
    <row r="548" spans="1:25" x14ac:dyDescent="0.3">
      <c r="A548" s="10" t="s">
        <v>94</v>
      </c>
      <c r="B548" s="10" t="s">
        <v>101</v>
      </c>
      <c r="C548" s="11" t="s">
        <v>2746</v>
      </c>
      <c r="D548" s="67" t="s">
        <v>2747</v>
      </c>
      <c r="E548" s="12" t="s">
        <v>49</v>
      </c>
      <c r="F548" s="37">
        <v>0</v>
      </c>
      <c r="G548" s="115">
        <v>0</v>
      </c>
      <c r="H548" s="2">
        <v>0</v>
      </c>
      <c r="I548" s="17">
        <v>0</v>
      </c>
      <c r="J548" s="2">
        <v>1</v>
      </c>
      <c r="K548" s="35">
        <v>0</v>
      </c>
      <c r="L548" s="35">
        <v>0</v>
      </c>
      <c r="M548" s="35">
        <v>0</v>
      </c>
      <c r="N548" s="35">
        <v>2</v>
      </c>
      <c r="O548" s="35">
        <v>1</v>
      </c>
      <c r="P548" s="35">
        <v>2</v>
      </c>
      <c r="Q548" s="35">
        <v>2</v>
      </c>
      <c r="R548" s="35">
        <v>6</v>
      </c>
      <c r="S548" s="35">
        <v>6</v>
      </c>
      <c r="T548" s="35">
        <v>2</v>
      </c>
      <c r="U548" s="35">
        <v>7</v>
      </c>
      <c r="V548" s="35">
        <v>5</v>
      </c>
      <c r="W548" s="35">
        <v>11</v>
      </c>
      <c r="X548" s="35">
        <v>15</v>
      </c>
      <c r="Y548" s="35">
        <v>14</v>
      </c>
    </row>
    <row r="549" spans="1:25" x14ac:dyDescent="0.3">
      <c r="A549" s="8" t="s">
        <v>95</v>
      </c>
      <c r="B549" s="8" t="s">
        <v>101</v>
      </c>
      <c r="C549" s="11" t="s">
        <v>2746</v>
      </c>
      <c r="D549" s="67" t="s">
        <v>2747</v>
      </c>
      <c r="E549" s="12" t="s">
        <v>49</v>
      </c>
      <c r="F549" s="39">
        <v>0</v>
      </c>
      <c r="G549" s="68">
        <v>0</v>
      </c>
      <c r="H549" s="35">
        <v>0</v>
      </c>
      <c r="I549" s="17">
        <v>0</v>
      </c>
      <c r="J549" s="35">
        <v>0</v>
      </c>
      <c r="K549" s="35">
        <v>0</v>
      </c>
      <c r="L549" s="35">
        <v>0</v>
      </c>
      <c r="M549" s="35">
        <v>0</v>
      </c>
      <c r="N549" s="35">
        <v>1</v>
      </c>
      <c r="O549" s="35">
        <v>2</v>
      </c>
      <c r="P549" s="35">
        <v>6</v>
      </c>
      <c r="Q549" s="35">
        <v>4</v>
      </c>
      <c r="R549" s="35">
        <v>8</v>
      </c>
      <c r="S549" s="35">
        <v>14</v>
      </c>
      <c r="T549" s="35">
        <v>16</v>
      </c>
      <c r="U549" s="35">
        <v>24</v>
      </c>
      <c r="V549" s="35">
        <v>26</v>
      </c>
      <c r="W549" s="35">
        <v>35</v>
      </c>
      <c r="X549" s="35">
        <v>41</v>
      </c>
      <c r="Y549" s="35">
        <v>37</v>
      </c>
    </row>
    <row r="550" spans="1:25" x14ac:dyDescent="0.3">
      <c r="A550" s="8" t="s">
        <v>96</v>
      </c>
      <c r="B550" s="8" t="s">
        <v>101</v>
      </c>
      <c r="C550" s="11" t="s">
        <v>2746</v>
      </c>
      <c r="D550" s="67" t="s">
        <v>2747</v>
      </c>
      <c r="E550" s="12" t="s">
        <v>49</v>
      </c>
      <c r="F550" s="39">
        <v>0</v>
      </c>
      <c r="G550" s="68">
        <v>0</v>
      </c>
      <c r="H550" s="35">
        <v>0</v>
      </c>
      <c r="I550" s="17">
        <v>0</v>
      </c>
      <c r="J550" s="35">
        <v>1</v>
      </c>
      <c r="K550" s="35">
        <v>0</v>
      </c>
      <c r="L550" s="35">
        <v>1</v>
      </c>
      <c r="M550" s="35">
        <v>0</v>
      </c>
      <c r="N550" s="35">
        <v>2</v>
      </c>
      <c r="O550" s="35">
        <v>1</v>
      </c>
      <c r="P550" s="35">
        <v>1</v>
      </c>
      <c r="Q550" s="35">
        <v>2</v>
      </c>
      <c r="R550" s="35">
        <v>7</v>
      </c>
      <c r="S550" s="35">
        <v>11</v>
      </c>
      <c r="T550" s="35">
        <v>17</v>
      </c>
      <c r="U550" s="35">
        <v>27</v>
      </c>
      <c r="V550" s="35">
        <v>28</v>
      </c>
      <c r="W550" s="35">
        <v>30</v>
      </c>
      <c r="X550" s="35">
        <v>43</v>
      </c>
      <c r="Y550" s="35">
        <v>44</v>
      </c>
    </row>
    <row r="551" spans="1:25" x14ac:dyDescent="0.3">
      <c r="A551" s="8" t="s">
        <v>97</v>
      </c>
      <c r="B551" s="8" t="s">
        <v>101</v>
      </c>
      <c r="C551" s="11" t="s">
        <v>2746</v>
      </c>
      <c r="D551" s="67" t="s">
        <v>2747</v>
      </c>
      <c r="E551" s="12" t="s">
        <v>49</v>
      </c>
      <c r="F551" s="39">
        <v>0</v>
      </c>
      <c r="G551" s="63">
        <v>0</v>
      </c>
      <c r="H551" s="35">
        <v>0</v>
      </c>
      <c r="I551" s="17">
        <v>0</v>
      </c>
      <c r="J551" s="35">
        <v>0</v>
      </c>
      <c r="K551" s="35">
        <v>0</v>
      </c>
      <c r="L551" s="35">
        <v>1</v>
      </c>
      <c r="M551" s="35">
        <v>1</v>
      </c>
      <c r="N551" s="35">
        <v>2</v>
      </c>
      <c r="O551" s="35">
        <v>1</v>
      </c>
      <c r="P551" s="35">
        <v>4</v>
      </c>
      <c r="Q551" s="35">
        <v>7</v>
      </c>
      <c r="R551" s="35">
        <v>3</v>
      </c>
      <c r="S551" s="35">
        <v>6</v>
      </c>
      <c r="T551" s="35">
        <v>17</v>
      </c>
      <c r="U551" s="35">
        <v>24</v>
      </c>
      <c r="V551" s="35">
        <v>17</v>
      </c>
      <c r="W551" s="35">
        <v>26</v>
      </c>
      <c r="X551" s="35">
        <v>28</v>
      </c>
      <c r="Y551" s="35">
        <v>20</v>
      </c>
    </row>
    <row r="552" spans="1:25" x14ac:dyDescent="0.3">
      <c r="A552" s="155" t="s">
        <v>98</v>
      </c>
      <c r="B552" s="155" t="s">
        <v>101</v>
      </c>
      <c r="C552" s="156" t="s">
        <v>2746</v>
      </c>
      <c r="D552" s="157" t="s">
        <v>2747</v>
      </c>
      <c r="E552" s="158" t="s">
        <v>49</v>
      </c>
      <c r="F552" s="159">
        <v>0</v>
      </c>
      <c r="G552" s="174">
        <v>0</v>
      </c>
      <c r="H552" s="160">
        <v>0</v>
      </c>
      <c r="I552" s="161">
        <v>0</v>
      </c>
      <c r="J552" s="160">
        <v>0</v>
      </c>
      <c r="K552" s="160">
        <v>0</v>
      </c>
      <c r="L552" s="160">
        <v>1</v>
      </c>
      <c r="M552" s="160">
        <v>0</v>
      </c>
      <c r="N552" s="160">
        <v>1</v>
      </c>
      <c r="O552" s="160">
        <v>1</v>
      </c>
      <c r="P552" s="160">
        <v>2</v>
      </c>
      <c r="Q552" s="160">
        <v>8</v>
      </c>
      <c r="R552" s="160">
        <v>4</v>
      </c>
      <c r="S552" s="160">
        <v>12</v>
      </c>
      <c r="T552" s="160">
        <v>12</v>
      </c>
      <c r="U552" s="160">
        <v>8</v>
      </c>
      <c r="V552" s="160">
        <v>16</v>
      </c>
      <c r="W552" s="160">
        <v>25</v>
      </c>
      <c r="X552" s="160">
        <v>13</v>
      </c>
      <c r="Y552" s="160">
        <v>18</v>
      </c>
    </row>
    <row r="553" spans="1:25" x14ac:dyDescent="0.3">
      <c r="A553" s="95" t="s">
        <v>99</v>
      </c>
      <c r="B553" s="95" t="s">
        <v>102</v>
      </c>
      <c r="C553" s="96" t="s">
        <v>2746</v>
      </c>
      <c r="D553" s="128" t="s">
        <v>2747</v>
      </c>
      <c r="E553" s="141" t="s">
        <v>49</v>
      </c>
      <c r="F553" s="102">
        <v>0</v>
      </c>
      <c r="G553" s="173">
        <v>0</v>
      </c>
      <c r="H553" s="100">
        <v>0</v>
      </c>
      <c r="I553" s="103">
        <v>0</v>
      </c>
      <c r="J553" s="100">
        <v>0</v>
      </c>
      <c r="K553" s="100">
        <v>0</v>
      </c>
      <c r="L553" s="100">
        <v>0</v>
      </c>
      <c r="M553" s="100">
        <v>0</v>
      </c>
      <c r="N553" s="100">
        <v>1</v>
      </c>
      <c r="O553" s="100">
        <v>3</v>
      </c>
      <c r="P553" s="100">
        <v>2</v>
      </c>
      <c r="Q553" s="100">
        <v>2</v>
      </c>
      <c r="R553" s="100">
        <v>4</v>
      </c>
      <c r="S553" s="100">
        <v>4</v>
      </c>
      <c r="T553" s="100">
        <v>7</v>
      </c>
      <c r="U553" s="100">
        <v>12</v>
      </c>
      <c r="V553" s="100">
        <v>19</v>
      </c>
      <c r="W553" s="100">
        <v>26</v>
      </c>
      <c r="X553" s="100">
        <v>39</v>
      </c>
      <c r="Y553" s="100">
        <v>50</v>
      </c>
    </row>
    <row r="554" spans="1:25" x14ac:dyDescent="0.3">
      <c r="A554" s="8" t="s">
        <v>100</v>
      </c>
      <c r="B554" s="8" t="s">
        <v>102</v>
      </c>
      <c r="C554" s="11" t="s">
        <v>2746</v>
      </c>
      <c r="D554" s="67" t="s">
        <v>2747</v>
      </c>
      <c r="E554" s="12" t="s">
        <v>49</v>
      </c>
      <c r="F554" s="39">
        <v>0</v>
      </c>
      <c r="G554" s="68">
        <v>0</v>
      </c>
      <c r="H554" s="35">
        <v>0</v>
      </c>
      <c r="I554" s="17">
        <v>0</v>
      </c>
      <c r="J554" s="35">
        <v>0</v>
      </c>
      <c r="K554" s="35">
        <v>0</v>
      </c>
      <c r="L554" s="35">
        <v>0</v>
      </c>
      <c r="M554" s="35">
        <v>0</v>
      </c>
      <c r="N554" s="35">
        <v>0</v>
      </c>
      <c r="O554" s="35">
        <v>0</v>
      </c>
      <c r="P554" s="35">
        <v>1</v>
      </c>
      <c r="Q554" s="35">
        <v>0</v>
      </c>
      <c r="R554" s="35">
        <v>2</v>
      </c>
      <c r="S554" s="35">
        <v>1</v>
      </c>
      <c r="T554" s="35">
        <v>4</v>
      </c>
      <c r="U554" s="35">
        <v>9</v>
      </c>
      <c r="V554" s="35">
        <v>7</v>
      </c>
      <c r="W554" s="35">
        <v>9</v>
      </c>
      <c r="X554" s="35">
        <v>24</v>
      </c>
      <c r="Y554" s="35">
        <v>35</v>
      </c>
    </row>
    <row r="555" spans="1:25" x14ac:dyDescent="0.3">
      <c r="A555" s="8" t="s">
        <v>88</v>
      </c>
      <c r="B555" s="8" t="s">
        <v>102</v>
      </c>
      <c r="C555" s="11" t="s">
        <v>2746</v>
      </c>
      <c r="D555" s="67" t="s">
        <v>2747</v>
      </c>
      <c r="E555" s="12" t="s">
        <v>49</v>
      </c>
      <c r="F555" s="39">
        <v>0</v>
      </c>
      <c r="G555" s="63">
        <v>0</v>
      </c>
      <c r="H555" s="35">
        <v>0</v>
      </c>
      <c r="I555" s="17">
        <v>0</v>
      </c>
      <c r="J555" s="35">
        <v>0</v>
      </c>
      <c r="K555" s="35">
        <v>0</v>
      </c>
      <c r="L555" s="35">
        <v>0</v>
      </c>
      <c r="M555" s="35">
        <v>0</v>
      </c>
      <c r="N555" s="35">
        <v>1</v>
      </c>
      <c r="O555" s="35">
        <v>0</v>
      </c>
      <c r="P555" s="35">
        <v>2</v>
      </c>
      <c r="Q555" s="35">
        <v>3</v>
      </c>
      <c r="R555" s="35">
        <v>2</v>
      </c>
      <c r="S555" s="35">
        <v>4</v>
      </c>
      <c r="T555" s="35">
        <v>6</v>
      </c>
      <c r="U555" s="35">
        <v>5</v>
      </c>
      <c r="V555" s="35">
        <v>26</v>
      </c>
      <c r="W555" s="35">
        <v>30</v>
      </c>
      <c r="X555" s="35">
        <v>40</v>
      </c>
      <c r="Y555" s="35">
        <v>62</v>
      </c>
    </row>
    <row r="556" spans="1:25" x14ac:dyDescent="0.3">
      <c r="A556" s="155" t="s">
        <v>89</v>
      </c>
      <c r="B556" s="155" t="s">
        <v>102</v>
      </c>
      <c r="C556" s="156" t="s">
        <v>2746</v>
      </c>
      <c r="D556" s="157" t="s">
        <v>2747</v>
      </c>
      <c r="E556" s="158" t="s">
        <v>49</v>
      </c>
      <c r="F556" s="159">
        <v>0</v>
      </c>
      <c r="G556" s="174">
        <v>0</v>
      </c>
      <c r="H556" s="160">
        <v>0</v>
      </c>
      <c r="I556" s="161">
        <v>0</v>
      </c>
      <c r="J556" s="160">
        <v>0</v>
      </c>
      <c r="K556" s="160">
        <v>0</v>
      </c>
      <c r="L556" s="160">
        <v>0</v>
      </c>
      <c r="M556" s="160">
        <v>0</v>
      </c>
      <c r="N556" s="160">
        <v>0</v>
      </c>
      <c r="O556" s="160">
        <v>0</v>
      </c>
      <c r="P556" s="160">
        <v>1</v>
      </c>
      <c r="Q556" s="160">
        <v>0</v>
      </c>
      <c r="R556" s="160">
        <v>2</v>
      </c>
      <c r="S556" s="160">
        <v>3</v>
      </c>
      <c r="T556" s="160">
        <v>8</v>
      </c>
      <c r="U556" s="160">
        <v>13</v>
      </c>
      <c r="V556" s="160">
        <v>15</v>
      </c>
      <c r="W556" s="160">
        <v>29</v>
      </c>
      <c r="X556" s="160">
        <v>27</v>
      </c>
      <c r="Y556" s="160">
        <v>48</v>
      </c>
    </row>
    <row r="557" spans="1:25" x14ac:dyDescent="0.3">
      <c r="A557" s="155" t="s">
        <v>91</v>
      </c>
      <c r="B557" s="155" t="s">
        <v>102</v>
      </c>
      <c r="C557" s="156" t="s">
        <v>2746</v>
      </c>
      <c r="D557" s="157" t="s">
        <v>2747</v>
      </c>
      <c r="E557" s="158" t="s">
        <v>49</v>
      </c>
      <c r="F557" s="159">
        <v>0</v>
      </c>
      <c r="G557" s="174">
        <v>0</v>
      </c>
      <c r="H557" s="160">
        <v>0</v>
      </c>
      <c r="I557" s="161">
        <v>0</v>
      </c>
      <c r="J557" s="160">
        <v>0</v>
      </c>
      <c r="K557" s="160">
        <v>0</v>
      </c>
      <c r="L557" s="160">
        <v>0</v>
      </c>
      <c r="M557" s="160">
        <v>0</v>
      </c>
      <c r="N557" s="160">
        <v>0</v>
      </c>
      <c r="O557" s="160">
        <v>1</v>
      </c>
      <c r="P557" s="160">
        <v>0</v>
      </c>
      <c r="Q557" s="160">
        <v>1</v>
      </c>
      <c r="R557" s="160">
        <v>0</v>
      </c>
      <c r="S557" s="160">
        <v>2</v>
      </c>
      <c r="T557" s="160">
        <v>4</v>
      </c>
      <c r="U557" s="160">
        <v>3</v>
      </c>
      <c r="V557" s="160">
        <v>1</v>
      </c>
      <c r="W557" s="160">
        <v>8</v>
      </c>
      <c r="X557" s="160">
        <v>15</v>
      </c>
      <c r="Y557" s="160">
        <v>16</v>
      </c>
    </row>
    <row r="558" spans="1:25" x14ac:dyDescent="0.3">
      <c r="A558" s="155" t="s">
        <v>92</v>
      </c>
      <c r="B558" s="155" t="s">
        <v>102</v>
      </c>
      <c r="C558" s="156" t="s">
        <v>2746</v>
      </c>
      <c r="D558" s="157" t="s">
        <v>2747</v>
      </c>
      <c r="E558" s="158" t="s">
        <v>49</v>
      </c>
      <c r="F558" s="159">
        <v>0</v>
      </c>
      <c r="G558" s="174">
        <v>0</v>
      </c>
      <c r="H558" s="160">
        <v>0</v>
      </c>
      <c r="I558" s="161">
        <v>0</v>
      </c>
      <c r="J558" s="160">
        <v>0</v>
      </c>
      <c r="K558" s="160">
        <v>0</v>
      </c>
      <c r="L558" s="160">
        <v>0</v>
      </c>
      <c r="M558" s="160">
        <v>1</v>
      </c>
      <c r="N558" s="160">
        <v>0</v>
      </c>
      <c r="O558" s="160">
        <v>2</v>
      </c>
      <c r="P558" s="160">
        <v>0</v>
      </c>
      <c r="Q558" s="160">
        <v>0</v>
      </c>
      <c r="R558" s="160">
        <v>3</v>
      </c>
      <c r="S558" s="160">
        <v>2</v>
      </c>
      <c r="T558" s="160">
        <v>5</v>
      </c>
      <c r="U558" s="160">
        <v>9</v>
      </c>
      <c r="V558" s="160">
        <v>14</v>
      </c>
      <c r="W558" s="160">
        <v>13</v>
      </c>
      <c r="X558" s="160">
        <v>8</v>
      </c>
      <c r="Y558" s="160">
        <v>10</v>
      </c>
    </row>
    <row r="559" spans="1:25" x14ac:dyDescent="0.3">
      <c r="A559" s="95" t="s">
        <v>93</v>
      </c>
      <c r="B559" s="95" t="s">
        <v>102</v>
      </c>
      <c r="C559" s="96" t="s">
        <v>2746</v>
      </c>
      <c r="D559" s="128" t="s">
        <v>2747</v>
      </c>
      <c r="E559" s="141" t="s">
        <v>49</v>
      </c>
      <c r="F559" s="102">
        <v>0</v>
      </c>
      <c r="G559" s="173">
        <v>0</v>
      </c>
      <c r="H559" s="100">
        <v>0</v>
      </c>
      <c r="I559" s="103">
        <v>0</v>
      </c>
      <c r="J559" s="100">
        <v>0</v>
      </c>
      <c r="K559" s="100">
        <v>0</v>
      </c>
      <c r="L559" s="100">
        <v>0</v>
      </c>
      <c r="M559" s="100">
        <v>0</v>
      </c>
      <c r="N559" s="100">
        <v>0</v>
      </c>
      <c r="O559" s="100">
        <v>0</v>
      </c>
      <c r="P559" s="100">
        <v>2</v>
      </c>
      <c r="Q559" s="100">
        <v>1</v>
      </c>
      <c r="R559" s="100">
        <v>4</v>
      </c>
      <c r="S559" s="100">
        <v>2</v>
      </c>
      <c r="T559" s="100">
        <v>10</v>
      </c>
      <c r="U559" s="100">
        <v>12</v>
      </c>
      <c r="V559" s="100">
        <v>10</v>
      </c>
      <c r="W559" s="100">
        <v>19</v>
      </c>
      <c r="X559" s="100">
        <v>22</v>
      </c>
      <c r="Y559" s="100">
        <v>27</v>
      </c>
    </row>
    <row r="560" spans="1:25" x14ac:dyDescent="0.3">
      <c r="A560" s="8" t="s">
        <v>94</v>
      </c>
      <c r="B560" s="8" t="s">
        <v>102</v>
      </c>
      <c r="C560" s="11" t="s">
        <v>2746</v>
      </c>
      <c r="D560" s="67" t="s">
        <v>2747</v>
      </c>
      <c r="E560" s="12" t="s">
        <v>49</v>
      </c>
      <c r="F560" s="39">
        <v>0</v>
      </c>
      <c r="G560" s="68">
        <v>0</v>
      </c>
      <c r="H560" s="35">
        <v>0</v>
      </c>
      <c r="I560" s="17">
        <v>0</v>
      </c>
      <c r="J560" s="35">
        <v>0</v>
      </c>
      <c r="K560" s="35">
        <v>0</v>
      </c>
      <c r="L560" s="35">
        <v>0</v>
      </c>
      <c r="M560" s="35">
        <v>0</v>
      </c>
      <c r="N560" s="35">
        <v>0</v>
      </c>
      <c r="O560" s="35">
        <v>0</v>
      </c>
      <c r="P560" s="35">
        <v>0</v>
      </c>
      <c r="Q560" s="35">
        <v>1</v>
      </c>
      <c r="R560" s="35">
        <v>1</v>
      </c>
      <c r="S560" s="35">
        <v>0</v>
      </c>
      <c r="T560" s="35">
        <v>3</v>
      </c>
      <c r="U560" s="35">
        <v>5</v>
      </c>
      <c r="V560" s="35">
        <v>7</v>
      </c>
      <c r="W560" s="35">
        <v>8</v>
      </c>
      <c r="X560" s="35">
        <v>9</v>
      </c>
      <c r="Y560" s="35">
        <v>13</v>
      </c>
    </row>
    <row r="561" spans="1:25" x14ac:dyDescent="0.3">
      <c r="A561" s="95" t="s">
        <v>95</v>
      </c>
      <c r="B561" s="95" t="s">
        <v>102</v>
      </c>
      <c r="C561" s="96" t="s">
        <v>2746</v>
      </c>
      <c r="D561" s="128" t="s">
        <v>2747</v>
      </c>
      <c r="E561" s="101" t="s">
        <v>49</v>
      </c>
      <c r="F561" s="39">
        <v>0</v>
      </c>
      <c r="G561" s="68">
        <v>0</v>
      </c>
      <c r="H561" s="35">
        <v>0</v>
      </c>
      <c r="I561" s="17">
        <v>0</v>
      </c>
      <c r="J561" s="35">
        <v>0</v>
      </c>
      <c r="K561" s="35">
        <v>0</v>
      </c>
      <c r="L561" s="35">
        <v>0</v>
      </c>
      <c r="M561" s="35">
        <v>0</v>
      </c>
      <c r="N561" s="35">
        <v>0</v>
      </c>
      <c r="O561" s="35">
        <v>0</v>
      </c>
      <c r="P561" s="35">
        <v>0</v>
      </c>
      <c r="Q561" s="35">
        <v>2</v>
      </c>
      <c r="R561" s="35">
        <v>0</v>
      </c>
      <c r="S561" s="35">
        <v>2</v>
      </c>
      <c r="T561" s="35">
        <v>1</v>
      </c>
      <c r="U561" s="35">
        <v>2</v>
      </c>
      <c r="V561" s="35">
        <v>5</v>
      </c>
      <c r="W561" s="35">
        <v>5</v>
      </c>
      <c r="X561" s="35">
        <v>9</v>
      </c>
      <c r="Y561" s="35">
        <v>11</v>
      </c>
    </row>
    <row r="562" spans="1:25" x14ac:dyDescent="0.3">
      <c r="A562" s="8" t="s">
        <v>96</v>
      </c>
      <c r="B562" s="8" t="s">
        <v>102</v>
      </c>
      <c r="C562" s="11" t="s">
        <v>2746</v>
      </c>
      <c r="D562" s="67" t="s">
        <v>2747</v>
      </c>
      <c r="E562" s="12" t="s">
        <v>49</v>
      </c>
      <c r="F562" s="39">
        <v>0</v>
      </c>
      <c r="G562" s="63">
        <v>0</v>
      </c>
      <c r="H562" s="35">
        <v>0</v>
      </c>
      <c r="I562" s="17">
        <v>0</v>
      </c>
      <c r="J562" s="35">
        <v>0</v>
      </c>
      <c r="K562" s="35">
        <v>0</v>
      </c>
      <c r="L562" s="35">
        <v>0</v>
      </c>
      <c r="M562" s="35">
        <v>0</v>
      </c>
      <c r="N562" s="35">
        <v>0</v>
      </c>
      <c r="O562" s="35">
        <v>0</v>
      </c>
      <c r="P562" s="35">
        <v>1</v>
      </c>
      <c r="Q562" s="35">
        <v>0</v>
      </c>
      <c r="R562" s="35">
        <v>0</v>
      </c>
      <c r="S562" s="35">
        <v>4</v>
      </c>
      <c r="T562" s="35">
        <v>5</v>
      </c>
      <c r="U562" s="35">
        <v>6</v>
      </c>
      <c r="V562" s="35">
        <v>7</v>
      </c>
      <c r="W562" s="35">
        <v>13</v>
      </c>
      <c r="X562" s="35">
        <v>13</v>
      </c>
      <c r="Y562" s="35">
        <v>12</v>
      </c>
    </row>
    <row r="563" spans="1:25" x14ac:dyDescent="0.3">
      <c r="A563" s="155" t="s">
        <v>97</v>
      </c>
      <c r="B563" s="155" t="s">
        <v>102</v>
      </c>
      <c r="C563" s="156" t="s">
        <v>2746</v>
      </c>
      <c r="D563" s="157" t="s">
        <v>2747</v>
      </c>
      <c r="E563" s="158" t="s">
        <v>49</v>
      </c>
      <c r="F563" s="159">
        <v>0</v>
      </c>
      <c r="G563" s="174">
        <v>0</v>
      </c>
      <c r="H563" s="160">
        <v>0</v>
      </c>
      <c r="I563" s="161">
        <v>0</v>
      </c>
      <c r="J563" s="160">
        <v>0</v>
      </c>
      <c r="K563" s="160">
        <v>0</v>
      </c>
      <c r="L563" s="160">
        <v>0</v>
      </c>
      <c r="M563" s="160">
        <v>0</v>
      </c>
      <c r="N563" s="160">
        <v>0</v>
      </c>
      <c r="O563" s="160">
        <v>0</v>
      </c>
      <c r="P563" s="160">
        <v>0</v>
      </c>
      <c r="Q563" s="160">
        <v>1</v>
      </c>
      <c r="R563" s="160">
        <v>1</v>
      </c>
      <c r="S563" s="160">
        <v>1</v>
      </c>
      <c r="T563" s="160">
        <v>3</v>
      </c>
      <c r="U563" s="160">
        <v>3</v>
      </c>
      <c r="V563" s="160">
        <v>5</v>
      </c>
      <c r="W563" s="160">
        <v>16</v>
      </c>
      <c r="X563" s="160">
        <v>9</v>
      </c>
      <c r="Y563" s="160">
        <v>7</v>
      </c>
    </row>
    <row r="564" spans="1:25" x14ac:dyDescent="0.3">
      <c r="A564" s="155" t="s">
        <v>98</v>
      </c>
      <c r="B564" s="155" t="s">
        <v>102</v>
      </c>
      <c r="C564" s="156" t="s">
        <v>2746</v>
      </c>
      <c r="D564" s="157" t="s">
        <v>2747</v>
      </c>
      <c r="E564" s="158" t="s">
        <v>49</v>
      </c>
      <c r="F564" s="159">
        <v>0</v>
      </c>
      <c r="G564" s="174">
        <v>0</v>
      </c>
      <c r="H564" s="160">
        <v>0</v>
      </c>
      <c r="I564" s="161">
        <v>0</v>
      </c>
      <c r="J564" s="160">
        <v>0</v>
      </c>
      <c r="K564" s="160">
        <v>0</v>
      </c>
      <c r="L564" s="160">
        <v>0</v>
      </c>
      <c r="M564" s="160">
        <v>0</v>
      </c>
      <c r="N564" s="160">
        <v>0</v>
      </c>
      <c r="O564" s="160">
        <v>0</v>
      </c>
      <c r="P564" s="160">
        <v>0</v>
      </c>
      <c r="Q564" s="160">
        <v>0</v>
      </c>
      <c r="R564" s="160">
        <v>3</v>
      </c>
      <c r="S564" s="160">
        <v>1</v>
      </c>
      <c r="T564" s="160">
        <v>6</v>
      </c>
      <c r="U564" s="160">
        <v>10</v>
      </c>
      <c r="V564" s="160">
        <v>11</v>
      </c>
      <c r="W564" s="160">
        <v>15</v>
      </c>
      <c r="X564" s="160">
        <v>23</v>
      </c>
      <c r="Y564" s="160">
        <v>20</v>
      </c>
    </row>
    <row r="565" spans="1:25" x14ac:dyDescent="0.3">
      <c r="A565" s="155" t="s">
        <v>110</v>
      </c>
      <c r="B565" s="155" t="s">
        <v>110</v>
      </c>
      <c r="C565" s="156" t="s">
        <v>2746</v>
      </c>
      <c r="D565" s="157" t="s">
        <v>2747</v>
      </c>
      <c r="E565" s="158" t="s">
        <v>49</v>
      </c>
      <c r="F565" s="159">
        <v>0</v>
      </c>
      <c r="G565" s="174">
        <v>0</v>
      </c>
      <c r="H565" s="160">
        <v>0</v>
      </c>
      <c r="I565" s="161">
        <v>1</v>
      </c>
      <c r="J565" s="160">
        <v>2</v>
      </c>
      <c r="K565" s="160">
        <v>1</v>
      </c>
      <c r="L565" s="160">
        <v>4</v>
      </c>
      <c r="M565" s="160">
        <v>6</v>
      </c>
      <c r="N565" s="160">
        <v>18</v>
      </c>
      <c r="O565" s="160">
        <v>33</v>
      </c>
      <c r="P565" s="160">
        <v>74</v>
      </c>
      <c r="Q565" s="160">
        <v>99</v>
      </c>
      <c r="R565" s="160">
        <v>157</v>
      </c>
      <c r="S565" s="160">
        <v>233</v>
      </c>
      <c r="T565" s="160">
        <v>311</v>
      </c>
      <c r="U565" s="160">
        <v>573</v>
      </c>
      <c r="V565" s="160">
        <v>745</v>
      </c>
      <c r="W565" s="160">
        <v>1085</v>
      </c>
      <c r="X565" s="160">
        <v>1362</v>
      </c>
      <c r="Y565" s="160">
        <v>1625</v>
      </c>
    </row>
    <row r="566" spans="1:25" x14ac:dyDescent="0.3">
      <c r="A566" s="95" t="s">
        <v>88</v>
      </c>
      <c r="B566" s="95" t="s">
        <v>90</v>
      </c>
      <c r="C566" s="96" t="s">
        <v>2745</v>
      </c>
      <c r="D566" s="128" t="s">
        <v>2747</v>
      </c>
      <c r="E566" s="141" t="s">
        <v>49</v>
      </c>
      <c r="F566" s="102">
        <v>0</v>
      </c>
      <c r="G566" s="173">
        <v>0</v>
      </c>
      <c r="H566" s="100">
        <v>0</v>
      </c>
      <c r="I566" s="103">
        <v>0</v>
      </c>
      <c r="J566" s="100">
        <v>0</v>
      </c>
      <c r="K566" s="100">
        <v>0</v>
      </c>
      <c r="L566" s="100">
        <v>0</v>
      </c>
      <c r="M566" s="100">
        <v>0</v>
      </c>
      <c r="N566" s="100">
        <v>1</v>
      </c>
      <c r="O566" s="100">
        <v>2</v>
      </c>
      <c r="P566" s="100">
        <v>3</v>
      </c>
      <c r="Q566" s="100">
        <v>5</v>
      </c>
      <c r="R566" s="100">
        <v>6</v>
      </c>
      <c r="S566" s="100">
        <v>8</v>
      </c>
      <c r="T566" s="100">
        <v>17</v>
      </c>
      <c r="U566" s="100">
        <v>24</v>
      </c>
      <c r="V566" s="100">
        <v>27</v>
      </c>
      <c r="W566" s="100">
        <v>31</v>
      </c>
      <c r="X566" s="100">
        <v>16</v>
      </c>
      <c r="Y566" s="100">
        <v>13</v>
      </c>
    </row>
    <row r="567" spans="1:25" x14ac:dyDescent="0.3">
      <c r="A567" s="95" t="s">
        <v>89</v>
      </c>
      <c r="B567" s="95" t="s">
        <v>90</v>
      </c>
      <c r="C567" s="96" t="s">
        <v>2745</v>
      </c>
      <c r="D567" s="128" t="s">
        <v>2747</v>
      </c>
      <c r="E567" s="141" t="s">
        <v>49</v>
      </c>
      <c r="F567" s="102">
        <v>0</v>
      </c>
      <c r="G567" s="173">
        <v>0</v>
      </c>
      <c r="H567" s="100">
        <v>0</v>
      </c>
      <c r="I567" s="103">
        <v>0</v>
      </c>
      <c r="J567" s="100">
        <v>0</v>
      </c>
      <c r="K567" s="100">
        <v>0</v>
      </c>
      <c r="L567" s="100">
        <v>0</v>
      </c>
      <c r="M567" s="100">
        <v>1</v>
      </c>
      <c r="N567" s="100">
        <v>2</v>
      </c>
      <c r="O567" s="100">
        <v>3</v>
      </c>
      <c r="P567" s="100">
        <v>16</v>
      </c>
      <c r="Q567" s="100">
        <v>29</v>
      </c>
      <c r="R567" s="100">
        <v>40</v>
      </c>
      <c r="S567" s="100">
        <v>48</v>
      </c>
      <c r="T567" s="100">
        <v>75</v>
      </c>
      <c r="U567" s="100">
        <v>141</v>
      </c>
      <c r="V567" s="100">
        <v>215</v>
      </c>
      <c r="W567" s="100">
        <v>245</v>
      </c>
      <c r="X567" s="100">
        <v>245</v>
      </c>
      <c r="Y567" s="100">
        <v>175</v>
      </c>
    </row>
    <row r="568" spans="1:25" x14ac:dyDescent="0.3">
      <c r="A568" s="95" t="s">
        <v>91</v>
      </c>
      <c r="B568" s="95" t="s">
        <v>90</v>
      </c>
      <c r="C568" s="96" t="s">
        <v>2745</v>
      </c>
      <c r="D568" s="128" t="s">
        <v>2747</v>
      </c>
      <c r="E568" s="141" t="s">
        <v>49</v>
      </c>
      <c r="F568" s="102">
        <v>0</v>
      </c>
      <c r="G568" s="173">
        <v>0</v>
      </c>
      <c r="H568" s="100">
        <v>0</v>
      </c>
      <c r="I568" s="103">
        <v>0</v>
      </c>
      <c r="J568" s="100">
        <v>0</v>
      </c>
      <c r="K568" s="100">
        <v>0</v>
      </c>
      <c r="L568" s="100">
        <v>0</v>
      </c>
      <c r="M568" s="100">
        <v>0</v>
      </c>
      <c r="N568" s="100">
        <v>1</v>
      </c>
      <c r="O568" s="100">
        <v>3</v>
      </c>
      <c r="P568" s="100">
        <v>5</v>
      </c>
      <c r="Q568" s="100">
        <v>3</v>
      </c>
      <c r="R568" s="100">
        <v>8</v>
      </c>
      <c r="S568" s="100">
        <v>24</v>
      </c>
      <c r="T568" s="100">
        <v>34</v>
      </c>
      <c r="U568" s="100">
        <v>46</v>
      </c>
      <c r="V568" s="100">
        <v>70</v>
      </c>
      <c r="W568" s="100">
        <v>106</v>
      </c>
      <c r="X568" s="100">
        <v>99</v>
      </c>
      <c r="Y568" s="100">
        <v>95</v>
      </c>
    </row>
    <row r="569" spans="1:25" x14ac:dyDescent="0.3">
      <c r="A569" s="155" t="s">
        <v>92</v>
      </c>
      <c r="B569" s="155" t="s">
        <v>90</v>
      </c>
      <c r="C569" s="156" t="s">
        <v>2745</v>
      </c>
      <c r="D569" s="157" t="s">
        <v>2747</v>
      </c>
      <c r="E569" s="158" t="s">
        <v>49</v>
      </c>
      <c r="F569" s="159">
        <v>0</v>
      </c>
      <c r="G569" s="174">
        <v>0</v>
      </c>
      <c r="H569" s="160">
        <v>0</v>
      </c>
      <c r="I569" s="161">
        <v>0</v>
      </c>
      <c r="J569" s="160">
        <v>0</v>
      </c>
      <c r="K569" s="160">
        <v>0</v>
      </c>
      <c r="L569" s="160">
        <v>0</v>
      </c>
      <c r="M569" s="160">
        <v>0</v>
      </c>
      <c r="N569" s="160">
        <v>0</v>
      </c>
      <c r="O569" s="160">
        <v>1</v>
      </c>
      <c r="P569" s="160">
        <v>0</v>
      </c>
      <c r="Q569" s="160">
        <v>1</v>
      </c>
      <c r="R569" s="160">
        <v>3</v>
      </c>
      <c r="S569" s="160">
        <v>2</v>
      </c>
      <c r="T569" s="160">
        <v>1</v>
      </c>
      <c r="U569" s="160">
        <v>2</v>
      </c>
      <c r="V569" s="160">
        <v>9</v>
      </c>
      <c r="W569" s="160">
        <v>15</v>
      </c>
      <c r="X569" s="160">
        <v>12</v>
      </c>
      <c r="Y569" s="160">
        <v>14</v>
      </c>
    </row>
    <row r="570" spans="1:25" x14ac:dyDescent="0.3">
      <c r="A570" s="8" t="s">
        <v>93</v>
      </c>
      <c r="B570" s="8" t="s">
        <v>90</v>
      </c>
      <c r="C570" s="11" t="s">
        <v>2745</v>
      </c>
      <c r="D570" s="67" t="s">
        <v>2747</v>
      </c>
      <c r="E570" s="12" t="s">
        <v>49</v>
      </c>
      <c r="F570" s="39">
        <v>0</v>
      </c>
      <c r="G570" s="63">
        <v>0</v>
      </c>
      <c r="H570" s="35">
        <v>0</v>
      </c>
      <c r="I570" s="17">
        <v>0</v>
      </c>
      <c r="J570" s="35">
        <v>0</v>
      </c>
      <c r="K570" s="35">
        <v>0</v>
      </c>
      <c r="L570" s="35">
        <v>0</v>
      </c>
      <c r="M570" s="35">
        <v>0</v>
      </c>
      <c r="N570" s="35">
        <v>0</v>
      </c>
      <c r="O570" s="35">
        <v>0</v>
      </c>
      <c r="P570" s="35">
        <v>0</v>
      </c>
      <c r="Q570" s="35">
        <v>0</v>
      </c>
      <c r="R570" s="35">
        <v>0</v>
      </c>
      <c r="S570" s="35">
        <v>0</v>
      </c>
      <c r="T570" s="35">
        <v>0</v>
      </c>
      <c r="U570" s="35">
        <v>0</v>
      </c>
      <c r="V570" s="35">
        <v>2</v>
      </c>
      <c r="W570" s="35">
        <v>2</v>
      </c>
      <c r="X570" s="35">
        <v>0</v>
      </c>
      <c r="Y570" s="35">
        <v>1</v>
      </c>
    </row>
    <row r="571" spans="1:25" x14ac:dyDescent="0.3">
      <c r="A571" s="8" t="s">
        <v>94</v>
      </c>
      <c r="B571" s="8" t="s">
        <v>90</v>
      </c>
      <c r="C571" s="11" t="s">
        <v>2745</v>
      </c>
      <c r="D571" s="67" t="s">
        <v>2747</v>
      </c>
      <c r="E571" s="12" t="s">
        <v>49</v>
      </c>
      <c r="F571" s="39">
        <v>0</v>
      </c>
      <c r="G571" s="63">
        <v>0</v>
      </c>
      <c r="H571" s="35">
        <v>0</v>
      </c>
      <c r="I571" s="17">
        <v>0</v>
      </c>
      <c r="J571" s="35">
        <v>0</v>
      </c>
      <c r="K571" s="35">
        <v>0</v>
      </c>
      <c r="L571" s="35">
        <v>0</v>
      </c>
      <c r="M571" s="35">
        <v>0</v>
      </c>
      <c r="N571" s="35">
        <v>0</v>
      </c>
      <c r="O571" s="35">
        <v>0</v>
      </c>
      <c r="P571" s="35">
        <v>0</v>
      </c>
      <c r="Q571" s="35">
        <v>0</v>
      </c>
      <c r="R571" s="35">
        <v>0</v>
      </c>
      <c r="S571" s="35">
        <v>0</v>
      </c>
      <c r="T571" s="35">
        <v>0</v>
      </c>
      <c r="U571" s="35">
        <v>0</v>
      </c>
      <c r="V571" s="35">
        <v>0</v>
      </c>
      <c r="W571" s="35">
        <v>1</v>
      </c>
      <c r="X571" s="35">
        <v>0</v>
      </c>
      <c r="Y571" s="35">
        <v>0</v>
      </c>
    </row>
    <row r="572" spans="1:25" x14ac:dyDescent="0.3">
      <c r="A572" s="95" t="s">
        <v>95</v>
      </c>
      <c r="B572" s="95" t="s">
        <v>90</v>
      </c>
      <c r="C572" s="96" t="s">
        <v>2745</v>
      </c>
      <c r="D572" s="128" t="s">
        <v>2747</v>
      </c>
      <c r="E572" s="141" t="s">
        <v>49</v>
      </c>
      <c r="F572" s="102">
        <v>0</v>
      </c>
      <c r="G572" s="173">
        <v>0</v>
      </c>
      <c r="H572" s="100">
        <v>0</v>
      </c>
      <c r="I572" s="103">
        <v>0</v>
      </c>
      <c r="J572" s="100">
        <v>0</v>
      </c>
      <c r="K572" s="100">
        <v>0</v>
      </c>
      <c r="L572" s="100">
        <v>0</v>
      </c>
      <c r="M572" s="100">
        <v>0</v>
      </c>
      <c r="N572" s="100">
        <v>0</v>
      </c>
      <c r="O572" s="100">
        <v>0</v>
      </c>
      <c r="P572" s="100">
        <v>0</v>
      </c>
      <c r="Q572" s="100">
        <v>0</v>
      </c>
      <c r="R572" s="100">
        <v>0</v>
      </c>
      <c r="S572" s="100">
        <v>2</v>
      </c>
      <c r="T572" s="100">
        <v>0</v>
      </c>
      <c r="U572" s="100">
        <v>3</v>
      </c>
      <c r="V572" s="100">
        <v>6</v>
      </c>
      <c r="W572" s="100">
        <v>6</v>
      </c>
      <c r="X572" s="100">
        <v>3</v>
      </c>
      <c r="Y572" s="100">
        <v>3</v>
      </c>
    </row>
    <row r="573" spans="1:25" x14ac:dyDescent="0.3">
      <c r="A573" s="8" t="s">
        <v>96</v>
      </c>
      <c r="B573" s="8" t="s">
        <v>90</v>
      </c>
      <c r="C573" s="11" t="s">
        <v>2745</v>
      </c>
      <c r="D573" s="67" t="s">
        <v>2747</v>
      </c>
      <c r="E573" s="12" t="s">
        <v>49</v>
      </c>
      <c r="F573" s="39">
        <v>0</v>
      </c>
      <c r="G573" s="68">
        <v>0</v>
      </c>
      <c r="H573" s="35">
        <v>0</v>
      </c>
      <c r="I573" s="17">
        <v>0</v>
      </c>
      <c r="J573" s="35">
        <v>0</v>
      </c>
      <c r="K573" s="35">
        <v>0</v>
      </c>
      <c r="L573" s="35">
        <v>0</v>
      </c>
      <c r="M573" s="35">
        <v>1</v>
      </c>
      <c r="N573" s="35">
        <v>1</v>
      </c>
      <c r="O573" s="35">
        <v>0</v>
      </c>
      <c r="P573" s="35">
        <v>1</v>
      </c>
      <c r="Q573" s="35">
        <v>6</v>
      </c>
      <c r="R573" s="35">
        <v>8</v>
      </c>
      <c r="S573" s="35">
        <v>14</v>
      </c>
      <c r="T573" s="35">
        <v>15</v>
      </c>
      <c r="U573" s="35">
        <v>39</v>
      </c>
      <c r="V573" s="35">
        <v>42</v>
      </c>
      <c r="W573" s="35">
        <v>59</v>
      </c>
      <c r="X573" s="35">
        <v>45</v>
      </c>
      <c r="Y573" s="35">
        <v>21</v>
      </c>
    </row>
    <row r="574" spans="1:25" x14ac:dyDescent="0.3">
      <c r="A574" s="10" t="s">
        <v>97</v>
      </c>
      <c r="B574" s="10" t="s">
        <v>90</v>
      </c>
      <c r="C574" s="11" t="s">
        <v>2745</v>
      </c>
      <c r="D574" s="67" t="s">
        <v>2747</v>
      </c>
      <c r="E574" s="12" t="s">
        <v>49</v>
      </c>
      <c r="F574" s="37">
        <v>0</v>
      </c>
      <c r="G574" s="115">
        <v>0</v>
      </c>
      <c r="H574" s="14">
        <v>0</v>
      </c>
      <c r="I574" s="17">
        <v>0</v>
      </c>
      <c r="J574" s="14">
        <v>0</v>
      </c>
      <c r="K574" s="35">
        <v>0</v>
      </c>
      <c r="L574" s="35">
        <v>0</v>
      </c>
      <c r="M574" s="35">
        <v>0</v>
      </c>
      <c r="N574" s="35">
        <v>1</v>
      </c>
      <c r="O574" s="35">
        <v>1</v>
      </c>
      <c r="P574" s="35">
        <v>2</v>
      </c>
      <c r="Q574" s="35">
        <v>19</v>
      </c>
      <c r="R574" s="35">
        <v>14</v>
      </c>
      <c r="S574" s="35">
        <v>37</v>
      </c>
      <c r="T574" s="35">
        <v>37</v>
      </c>
      <c r="U574" s="35">
        <v>54</v>
      </c>
      <c r="V574" s="35">
        <v>74</v>
      </c>
      <c r="W574" s="35">
        <v>110</v>
      </c>
      <c r="X574" s="35">
        <v>87</v>
      </c>
      <c r="Y574" s="35">
        <v>71</v>
      </c>
    </row>
    <row r="575" spans="1:25" x14ac:dyDescent="0.3">
      <c r="A575" s="8" t="s">
        <v>98</v>
      </c>
      <c r="B575" s="8" t="s">
        <v>90</v>
      </c>
      <c r="C575" s="11" t="s">
        <v>2745</v>
      </c>
      <c r="D575" s="67" t="s">
        <v>2747</v>
      </c>
      <c r="E575" s="12" t="s">
        <v>49</v>
      </c>
      <c r="F575" s="39">
        <v>0</v>
      </c>
      <c r="G575" s="63">
        <v>0</v>
      </c>
      <c r="H575" s="35">
        <v>0</v>
      </c>
      <c r="I575" s="17">
        <v>0</v>
      </c>
      <c r="J575" s="35">
        <v>0</v>
      </c>
      <c r="K575" s="35">
        <v>0</v>
      </c>
      <c r="L575" s="35">
        <v>0</v>
      </c>
      <c r="M575" s="35">
        <v>0</v>
      </c>
      <c r="N575" s="35">
        <v>2</v>
      </c>
      <c r="O575" s="35">
        <v>0</v>
      </c>
      <c r="P575" s="35">
        <v>4</v>
      </c>
      <c r="Q575" s="35">
        <v>7</v>
      </c>
      <c r="R575" s="35">
        <v>10</v>
      </c>
      <c r="S575" s="35">
        <v>24</v>
      </c>
      <c r="T575" s="35">
        <v>25</v>
      </c>
      <c r="U575" s="35">
        <v>59</v>
      </c>
      <c r="V575" s="35">
        <v>57</v>
      </c>
      <c r="W575" s="35">
        <v>105</v>
      </c>
      <c r="X575" s="35">
        <v>96</v>
      </c>
      <c r="Y575" s="35">
        <v>57</v>
      </c>
    </row>
    <row r="576" spans="1:25" x14ac:dyDescent="0.3">
      <c r="A576" s="10" t="s">
        <v>99</v>
      </c>
      <c r="B576" s="10" t="s">
        <v>101</v>
      </c>
      <c r="C576" s="11" t="s">
        <v>2745</v>
      </c>
      <c r="D576" s="67" t="s">
        <v>2747</v>
      </c>
      <c r="E576" s="12" t="s">
        <v>49</v>
      </c>
      <c r="F576" s="37">
        <v>0</v>
      </c>
      <c r="G576" s="115">
        <v>0</v>
      </c>
      <c r="H576" s="2">
        <v>0</v>
      </c>
      <c r="I576" s="17">
        <v>0</v>
      </c>
      <c r="J576" s="2">
        <v>0</v>
      </c>
      <c r="K576" s="35">
        <v>0</v>
      </c>
      <c r="L576" s="35">
        <v>1</v>
      </c>
      <c r="M576" s="35">
        <v>0</v>
      </c>
      <c r="N576" s="35">
        <v>3</v>
      </c>
      <c r="O576" s="35">
        <v>4</v>
      </c>
      <c r="P576" s="35">
        <v>7</v>
      </c>
      <c r="Q576" s="35">
        <v>16</v>
      </c>
      <c r="R576" s="35">
        <v>25</v>
      </c>
      <c r="S576" s="35">
        <v>47</v>
      </c>
      <c r="T576" s="35">
        <v>58</v>
      </c>
      <c r="U576" s="35">
        <v>116</v>
      </c>
      <c r="V576" s="35">
        <v>99</v>
      </c>
      <c r="W576" s="35">
        <v>148</v>
      </c>
      <c r="X576" s="35">
        <v>169</v>
      </c>
      <c r="Y576" s="35">
        <v>103</v>
      </c>
    </row>
    <row r="577" spans="1:25" x14ac:dyDescent="0.3">
      <c r="A577" s="95" t="s">
        <v>100</v>
      </c>
      <c r="B577" s="95" t="s">
        <v>101</v>
      </c>
      <c r="C577" s="96" t="s">
        <v>2745</v>
      </c>
      <c r="D577" s="128" t="s">
        <v>2747</v>
      </c>
      <c r="E577" s="141" t="s">
        <v>49</v>
      </c>
      <c r="F577" s="102">
        <v>0</v>
      </c>
      <c r="G577" s="173">
        <v>0</v>
      </c>
      <c r="H577" s="100">
        <v>0</v>
      </c>
      <c r="I577" s="103">
        <v>0</v>
      </c>
      <c r="J577" s="100">
        <v>0</v>
      </c>
      <c r="K577" s="100">
        <v>1</v>
      </c>
      <c r="L577" s="100">
        <v>0</v>
      </c>
      <c r="M577" s="100">
        <v>1</v>
      </c>
      <c r="N577" s="100">
        <v>1</v>
      </c>
      <c r="O577" s="100">
        <v>3</v>
      </c>
      <c r="P577" s="100">
        <v>4</v>
      </c>
      <c r="Q577" s="100">
        <v>12</v>
      </c>
      <c r="R577" s="100">
        <v>13</v>
      </c>
      <c r="S577" s="100">
        <v>38</v>
      </c>
      <c r="T577" s="100">
        <v>43</v>
      </c>
      <c r="U577" s="100">
        <v>56</v>
      </c>
      <c r="V577" s="100">
        <v>76</v>
      </c>
      <c r="W577" s="100">
        <v>72</v>
      </c>
      <c r="X577" s="100">
        <v>73</v>
      </c>
      <c r="Y577" s="100">
        <v>51</v>
      </c>
    </row>
    <row r="578" spans="1:25" x14ac:dyDescent="0.3">
      <c r="A578" s="8" t="s">
        <v>88</v>
      </c>
      <c r="B578" s="8" t="s">
        <v>101</v>
      </c>
      <c r="C578" s="11" t="s">
        <v>2745</v>
      </c>
      <c r="D578" s="67" t="s">
        <v>2747</v>
      </c>
      <c r="E578" s="12" t="s">
        <v>49</v>
      </c>
      <c r="F578" s="39">
        <v>0</v>
      </c>
      <c r="G578" s="63">
        <v>0</v>
      </c>
      <c r="H578" s="35">
        <v>0</v>
      </c>
      <c r="I578" s="17">
        <v>0</v>
      </c>
      <c r="J578" s="35">
        <v>0</v>
      </c>
      <c r="K578" s="35">
        <v>0</v>
      </c>
      <c r="L578" s="35">
        <v>0</v>
      </c>
      <c r="M578" s="35">
        <v>2</v>
      </c>
      <c r="N578" s="35">
        <v>1</v>
      </c>
      <c r="O578" s="35">
        <v>3</v>
      </c>
      <c r="P578" s="35">
        <v>2</v>
      </c>
      <c r="Q578" s="35">
        <v>7</v>
      </c>
      <c r="R578" s="35">
        <v>8</v>
      </c>
      <c r="S578" s="35">
        <v>13</v>
      </c>
      <c r="T578" s="35">
        <v>12</v>
      </c>
      <c r="U578" s="35">
        <v>18</v>
      </c>
      <c r="V578" s="35">
        <v>12</v>
      </c>
      <c r="W578" s="35">
        <v>11</v>
      </c>
      <c r="X578" s="35">
        <v>10</v>
      </c>
      <c r="Y578" s="35">
        <v>15</v>
      </c>
    </row>
    <row r="579" spans="1:25" x14ac:dyDescent="0.3">
      <c r="A579" s="155" t="s">
        <v>89</v>
      </c>
      <c r="B579" s="155" t="s">
        <v>101</v>
      </c>
      <c r="C579" s="156" t="s">
        <v>2745</v>
      </c>
      <c r="D579" s="157" t="s">
        <v>2747</v>
      </c>
      <c r="E579" s="158" t="s">
        <v>49</v>
      </c>
      <c r="F579" s="159">
        <v>0</v>
      </c>
      <c r="G579" s="174">
        <v>0</v>
      </c>
      <c r="H579" s="160">
        <v>0</v>
      </c>
      <c r="I579" s="161">
        <v>0</v>
      </c>
      <c r="J579" s="160">
        <v>0</v>
      </c>
      <c r="K579" s="160">
        <v>0</v>
      </c>
      <c r="L579" s="160">
        <v>0</v>
      </c>
      <c r="M579" s="160">
        <v>1</v>
      </c>
      <c r="N579" s="160">
        <v>0</v>
      </c>
      <c r="O579" s="160">
        <v>1</v>
      </c>
      <c r="P579" s="160">
        <v>2</v>
      </c>
      <c r="Q579" s="160">
        <v>0</v>
      </c>
      <c r="R579" s="160">
        <v>2</v>
      </c>
      <c r="S579" s="160">
        <v>3</v>
      </c>
      <c r="T579" s="160">
        <v>4</v>
      </c>
      <c r="U579" s="160">
        <v>4</v>
      </c>
      <c r="V579" s="160">
        <v>3</v>
      </c>
      <c r="W579" s="160">
        <v>2</v>
      </c>
      <c r="X579" s="160">
        <v>3</v>
      </c>
      <c r="Y579" s="160">
        <v>2</v>
      </c>
    </row>
    <row r="580" spans="1:25" x14ac:dyDescent="0.3">
      <c r="A580" s="8" t="s">
        <v>91</v>
      </c>
      <c r="B580" s="8" t="s">
        <v>101</v>
      </c>
      <c r="C580" s="11" t="s">
        <v>2745</v>
      </c>
      <c r="D580" s="67" t="s">
        <v>2747</v>
      </c>
      <c r="E580" s="12" t="s">
        <v>49</v>
      </c>
      <c r="F580" s="39">
        <v>0</v>
      </c>
      <c r="G580" s="68">
        <v>0</v>
      </c>
      <c r="H580" s="35">
        <v>0</v>
      </c>
      <c r="I580" s="17">
        <v>0</v>
      </c>
      <c r="J580" s="35">
        <v>0</v>
      </c>
      <c r="K580" s="35">
        <v>0</v>
      </c>
      <c r="L580" s="35">
        <v>0</v>
      </c>
      <c r="M580" s="35">
        <v>0</v>
      </c>
      <c r="N580" s="35">
        <v>0</v>
      </c>
      <c r="O580" s="35">
        <v>0</v>
      </c>
      <c r="P580" s="35">
        <v>0</v>
      </c>
      <c r="Q580" s="35">
        <v>0</v>
      </c>
      <c r="R580" s="35">
        <v>0</v>
      </c>
      <c r="S580" s="35">
        <v>2</v>
      </c>
      <c r="T580" s="35">
        <v>1</v>
      </c>
      <c r="U580" s="35">
        <v>0</v>
      </c>
      <c r="V580" s="35">
        <v>1</v>
      </c>
      <c r="W580" s="35">
        <v>1</v>
      </c>
      <c r="X580" s="35">
        <v>0</v>
      </c>
      <c r="Y580" s="35">
        <v>1</v>
      </c>
    </row>
    <row r="581" spans="1:25" x14ac:dyDescent="0.3">
      <c r="A581" s="8" t="s">
        <v>92</v>
      </c>
      <c r="B581" s="8" t="s">
        <v>101</v>
      </c>
      <c r="C581" s="11" t="s">
        <v>2745</v>
      </c>
      <c r="D581" s="67" t="s">
        <v>2747</v>
      </c>
      <c r="E581" s="12" t="s">
        <v>49</v>
      </c>
      <c r="F581" s="39">
        <v>0</v>
      </c>
      <c r="G581" s="68">
        <v>0</v>
      </c>
      <c r="H581" s="35">
        <v>0</v>
      </c>
      <c r="I581" s="17">
        <v>0</v>
      </c>
      <c r="J581" s="35">
        <v>0</v>
      </c>
      <c r="K581" s="35">
        <v>0</v>
      </c>
      <c r="L581" s="35">
        <v>0</v>
      </c>
      <c r="M581" s="35">
        <v>0</v>
      </c>
      <c r="N581" s="35">
        <v>0</v>
      </c>
      <c r="O581" s="35">
        <v>0</v>
      </c>
      <c r="P581" s="35">
        <v>0</v>
      </c>
      <c r="Q581" s="35">
        <v>0</v>
      </c>
      <c r="R581" s="35">
        <v>0</v>
      </c>
      <c r="S581" s="35">
        <v>2</v>
      </c>
      <c r="T581" s="35">
        <v>5</v>
      </c>
      <c r="U581" s="35">
        <v>7</v>
      </c>
      <c r="V581" s="35">
        <v>5</v>
      </c>
      <c r="W581" s="35">
        <v>6</v>
      </c>
      <c r="X581" s="35">
        <v>7</v>
      </c>
      <c r="Y581" s="35">
        <v>3</v>
      </c>
    </row>
    <row r="582" spans="1:25" x14ac:dyDescent="0.3">
      <c r="A582" s="10" t="s">
        <v>93</v>
      </c>
      <c r="B582" s="10" t="s">
        <v>101</v>
      </c>
      <c r="C582" s="11" t="s">
        <v>2745</v>
      </c>
      <c r="D582" s="67" t="s">
        <v>2747</v>
      </c>
      <c r="E582" s="12" t="s">
        <v>49</v>
      </c>
      <c r="F582" s="37">
        <v>0</v>
      </c>
      <c r="G582" s="115">
        <v>0</v>
      </c>
      <c r="H582" s="2">
        <v>0</v>
      </c>
      <c r="I582" s="17">
        <v>0</v>
      </c>
      <c r="J582" s="2">
        <v>0</v>
      </c>
      <c r="K582" s="35">
        <v>1</v>
      </c>
      <c r="L582" s="35">
        <v>0</v>
      </c>
      <c r="M582" s="35">
        <v>2</v>
      </c>
      <c r="N582" s="35">
        <v>2</v>
      </c>
      <c r="O582" s="35">
        <v>2</v>
      </c>
      <c r="P582" s="35">
        <v>3</v>
      </c>
      <c r="Q582" s="35">
        <v>2</v>
      </c>
      <c r="R582" s="35">
        <v>8</v>
      </c>
      <c r="S582" s="35">
        <v>14</v>
      </c>
      <c r="T582" s="35">
        <v>8</v>
      </c>
      <c r="U582" s="35">
        <v>12</v>
      </c>
      <c r="V582" s="35">
        <v>11</v>
      </c>
      <c r="W582" s="35">
        <v>20</v>
      </c>
      <c r="X582" s="35">
        <v>13</v>
      </c>
      <c r="Y582" s="35">
        <v>12</v>
      </c>
    </row>
    <row r="583" spans="1:25" x14ac:dyDescent="0.3">
      <c r="A583" s="155" t="s">
        <v>94</v>
      </c>
      <c r="B583" s="155" t="s">
        <v>101</v>
      </c>
      <c r="C583" s="156" t="s">
        <v>2745</v>
      </c>
      <c r="D583" s="157" t="s">
        <v>2747</v>
      </c>
      <c r="E583" s="158" t="s">
        <v>49</v>
      </c>
      <c r="F583" s="159">
        <v>0</v>
      </c>
      <c r="G583" s="174">
        <v>0</v>
      </c>
      <c r="H583" s="160">
        <v>0</v>
      </c>
      <c r="I583" s="161">
        <v>0</v>
      </c>
      <c r="J583" s="160">
        <v>0</v>
      </c>
      <c r="K583" s="160">
        <v>0</v>
      </c>
      <c r="L583" s="160">
        <v>1</v>
      </c>
      <c r="M583" s="160">
        <v>1</v>
      </c>
      <c r="N583" s="160">
        <v>2</v>
      </c>
      <c r="O583" s="160">
        <v>1</v>
      </c>
      <c r="P583" s="160">
        <v>1</v>
      </c>
      <c r="Q583" s="160">
        <v>2</v>
      </c>
      <c r="R583" s="160">
        <v>7</v>
      </c>
      <c r="S583" s="160">
        <v>11</v>
      </c>
      <c r="T583" s="160">
        <v>11</v>
      </c>
      <c r="U583" s="160">
        <v>16</v>
      </c>
      <c r="V583" s="160">
        <v>16</v>
      </c>
      <c r="W583" s="160">
        <v>12</v>
      </c>
      <c r="X583" s="160">
        <v>14</v>
      </c>
      <c r="Y583" s="160">
        <v>10</v>
      </c>
    </row>
    <row r="584" spans="1:25" x14ac:dyDescent="0.3">
      <c r="A584" s="8" t="s">
        <v>95</v>
      </c>
      <c r="B584" s="8" t="s">
        <v>101</v>
      </c>
      <c r="C584" s="11" t="s">
        <v>2745</v>
      </c>
      <c r="D584" s="67" t="s">
        <v>2747</v>
      </c>
      <c r="E584" s="12" t="s">
        <v>49</v>
      </c>
      <c r="F584" s="39">
        <v>0</v>
      </c>
      <c r="G584" s="68">
        <v>0</v>
      </c>
      <c r="H584" s="35">
        <v>0</v>
      </c>
      <c r="I584" s="17">
        <v>0</v>
      </c>
      <c r="J584" s="35">
        <v>0</v>
      </c>
      <c r="K584" s="35">
        <v>0</v>
      </c>
      <c r="L584" s="35">
        <v>2</v>
      </c>
      <c r="M584" s="35">
        <v>1</v>
      </c>
      <c r="N584" s="35">
        <v>3</v>
      </c>
      <c r="O584" s="35">
        <v>3</v>
      </c>
      <c r="P584" s="35">
        <v>4</v>
      </c>
      <c r="Q584" s="35">
        <v>11</v>
      </c>
      <c r="R584" s="35">
        <v>16</v>
      </c>
      <c r="S584" s="35">
        <v>19</v>
      </c>
      <c r="T584" s="35">
        <v>26</v>
      </c>
      <c r="U584" s="35">
        <v>35</v>
      </c>
      <c r="V584" s="35">
        <v>40</v>
      </c>
      <c r="W584" s="35">
        <v>50</v>
      </c>
      <c r="X584" s="35">
        <v>47</v>
      </c>
      <c r="Y584" s="35">
        <v>30</v>
      </c>
    </row>
    <row r="585" spans="1:25" x14ac:dyDescent="0.3">
      <c r="A585" s="10" t="s">
        <v>96</v>
      </c>
      <c r="B585" s="10" t="s">
        <v>101</v>
      </c>
      <c r="C585" s="11" t="s">
        <v>2745</v>
      </c>
      <c r="D585" s="67" t="s">
        <v>2747</v>
      </c>
      <c r="E585" s="12" t="s">
        <v>49</v>
      </c>
      <c r="F585" s="37">
        <v>0</v>
      </c>
      <c r="G585" s="115">
        <v>0</v>
      </c>
      <c r="H585" s="14">
        <v>0</v>
      </c>
      <c r="I585" s="17">
        <v>0</v>
      </c>
      <c r="J585" s="14">
        <v>0</v>
      </c>
      <c r="K585" s="35">
        <v>0</v>
      </c>
      <c r="L585" s="35">
        <v>0</v>
      </c>
      <c r="M585" s="35">
        <v>2</v>
      </c>
      <c r="N585" s="35">
        <v>1</v>
      </c>
      <c r="O585" s="35">
        <v>2</v>
      </c>
      <c r="P585" s="35">
        <v>3</v>
      </c>
      <c r="Q585" s="35">
        <v>10</v>
      </c>
      <c r="R585" s="35">
        <v>7</v>
      </c>
      <c r="S585" s="35">
        <v>20</v>
      </c>
      <c r="T585" s="35">
        <v>33</v>
      </c>
      <c r="U585" s="35">
        <v>42</v>
      </c>
      <c r="V585" s="35">
        <v>46</v>
      </c>
      <c r="W585" s="35">
        <v>46</v>
      </c>
      <c r="X585" s="35">
        <v>45</v>
      </c>
      <c r="Y585" s="35">
        <v>27</v>
      </c>
    </row>
    <row r="586" spans="1:25" x14ac:dyDescent="0.3">
      <c r="A586" s="8" t="s">
        <v>97</v>
      </c>
      <c r="B586" s="8" t="s">
        <v>101</v>
      </c>
      <c r="C586" s="11" t="s">
        <v>2745</v>
      </c>
      <c r="D586" s="67" t="s">
        <v>2747</v>
      </c>
      <c r="E586" s="12" t="s">
        <v>49</v>
      </c>
      <c r="F586" s="39">
        <v>0</v>
      </c>
      <c r="G586" s="63">
        <v>0</v>
      </c>
      <c r="H586" s="35">
        <v>0</v>
      </c>
      <c r="I586" s="17">
        <v>0</v>
      </c>
      <c r="J586" s="35">
        <v>0</v>
      </c>
      <c r="K586" s="35">
        <v>0</v>
      </c>
      <c r="L586" s="35">
        <v>0</v>
      </c>
      <c r="M586" s="35">
        <v>0</v>
      </c>
      <c r="N586" s="35">
        <v>2</v>
      </c>
      <c r="O586" s="35">
        <v>4</v>
      </c>
      <c r="P586" s="35">
        <v>4</v>
      </c>
      <c r="Q586" s="35">
        <v>11</v>
      </c>
      <c r="R586" s="35">
        <v>15</v>
      </c>
      <c r="S586" s="35">
        <v>18</v>
      </c>
      <c r="T586" s="35">
        <v>17</v>
      </c>
      <c r="U586" s="35">
        <v>30</v>
      </c>
      <c r="V586" s="35">
        <v>31</v>
      </c>
      <c r="W586" s="35">
        <v>20</v>
      </c>
      <c r="X586" s="35">
        <v>16</v>
      </c>
      <c r="Y586" s="35">
        <v>14</v>
      </c>
    </row>
    <row r="587" spans="1:25" x14ac:dyDescent="0.3">
      <c r="A587" s="8" t="s">
        <v>98</v>
      </c>
      <c r="B587" s="8" t="s">
        <v>101</v>
      </c>
      <c r="C587" s="11" t="s">
        <v>2745</v>
      </c>
      <c r="D587" s="67" t="s">
        <v>2747</v>
      </c>
      <c r="E587" s="12" t="s">
        <v>49</v>
      </c>
      <c r="F587" s="39">
        <v>0</v>
      </c>
      <c r="G587" s="68">
        <v>0</v>
      </c>
      <c r="H587" s="35">
        <v>0</v>
      </c>
      <c r="I587" s="17">
        <v>0</v>
      </c>
      <c r="J587" s="35">
        <v>0</v>
      </c>
      <c r="K587" s="35">
        <v>0</v>
      </c>
      <c r="L587" s="35">
        <v>1</v>
      </c>
      <c r="M587" s="35">
        <v>0</v>
      </c>
      <c r="N587" s="35">
        <v>2</v>
      </c>
      <c r="O587" s="35">
        <v>1</v>
      </c>
      <c r="P587" s="35">
        <v>3</v>
      </c>
      <c r="Q587" s="35">
        <v>5</v>
      </c>
      <c r="R587" s="35">
        <v>12</v>
      </c>
      <c r="S587" s="35">
        <v>11</v>
      </c>
      <c r="T587" s="35">
        <v>11</v>
      </c>
      <c r="U587" s="35">
        <v>13</v>
      </c>
      <c r="V587" s="35">
        <v>15</v>
      </c>
      <c r="W587" s="35">
        <v>20</v>
      </c>
      <c r="X587" s="35">
        <v>12</v>
      </c>
      <c r="Y587" s="35">
        <v>15</v>
      </c>
    </row>
    <row r="588" spans="1:25" x14ac:dyDescent="0.3">
      <c r="A588" s="8" t="s">
        <v>99</v>
      </c>
      <c r="B588" s="8" t="s">
        <v>102</v>
      </c>
      <c r="C588" s="11" t="s">
        <v>2745</v>
      </c>
      <c r="D588" s="67" t="s">
        <v>2747</v>
      </c>
      <c r="E588" s="12" t="s">
        <v>49</v>
      </c>
      <c r="F588" s="39">
        <v>0</v>
      </c>
      <c r="G588" s="68">
        <v>0</v>
      </c>
      <c r="H588" s="35">
        <v>0</v>
      </c>
      <c r="I588" s="17">
        <v>0</v>
      </c>
      <c r="J588" s="35">
        <v>0</v>
      </c>
      <c r="K588" s="35">
        <v>0</v>
      </c>
      <c r="L588" s="35">
        <v>0</v>
      </c>
      <c r="M588" s="35">
        <v>0</v>
      </c>
      <c r="N588" s="35">
        <v>0</v>
      </c>
      <c r="O588" s="35">
        <v>2</v>
      </c>
      <c r="P588" s="35">
        <v>1</v>
      </c>
      <c r="Q588" s="35">
        <v>10</v>
      </c>
      <c r="R588" s="35">
        <v>7</v>
      </c>
      <c r="S588" s="35">
        <v>6</v>
      </c>
      <c r="T588" s="35">
        <v>13</v>
      </c>
      <c r="U588" s="35">
        <v>15</v>
      </c>
      <c r="V588" s="35">
        <v>19</v>
      </c>
      <c r="W588" s="35">
        <v>36</v>
      </c>
      <c r="X588" s="35">
        <v>37</v>
      </c>
      <c r="Y588" s="35">
        <v>38</v>
      </c>
    </row>
    <row r="589" spans="1:25" x14ac:dyDescent="0.3">
      <c r="A589" s="8" t="s">
        <v>100</v>
      </c>
      <c r="B589" s="8" t="s">
        <v>102</v>
      </c>
      <c r="C589" s="11" t="s">
        <v>2745</v>
      </c>
      <c r="D589" s="67" t="s">
        <v>2747</v>
      </c>
      <c r="E589" s="12" t="s">
        <v>49</v>
      </c>
      <c r="F589" s="39">
        <v>0</v>
      </c>
      <c r="G589" s="63">
        <v>0</v>
      </c>
      <c r="H589" s="35">
        <v>0</v>
      </c>
      <c r="I589" s="17">
        <v>0</v>
      </c>
      <c r="J589" s="35">
        <v>0</v>
      </c>
      <c r="K589" s="35">
        <v>0</v>
      </c>
      <c r="L589" s="35">
        <v>0</v>
      </c>
      <c r="M589" s="35">
        <v>0</v>
      </c>
      <c r="N589" s="35">
        <v>0</v>
      </c>
      <c r="O589" s="35">
        <v>2</v>
      </c>
      <c r="P589" s="35">
        <v>0</v>
      </c>
      <c r="Q589" s="35">
        <v>1</v>
      </c>
      <c r="R589" s="35">
        <v>4</v>
      </c>
      <c r="S589" s="35">
        <v>9</v>
      </c>
      <c r="T589" s="35">
        <v>7</v>
      </c>
      <c r="U589" s="35">
        <v>6</v>
      </c>
      <c r="V589" s="35">
        <v>15</v>
      </c>
      <c r="W589" s="35">
        <v>21</v>
      </c>
      <c r="X589" s="35">
        <v>17</v>
      </c>
      <c r="Y589" s="35">
        <v>20</v>
      </c>
    </row>
    <row r="590" spans="1:25" x14ac:dyDescent="0.3">
      <c r="A590" s="155" t="s">
        <v>88</v>
      </c>
      <c r="B590" s="155" t="s">
        <v>102</v>
      </c>
      <c r="C590" s="156" t="s">
        <v>2745</v>
      </c>
      <c r="D590" s="157" t="s">
        <v>2747</v>
      </c>
      <c r="E590" s="158" t="s">
        <v>49</v>
      </c>
      <c r="F590" s="159">
        <v>0</v>
      </c>
      <c r="G590" s="174">
        <v>0</v>
      </c>
      <c r="H590" s="160">
        <v>0</v>
      </c>
      <c r="I590" s="161">
        <v>0</v>
      </c>
      <c r="J590" s="160">
        <v>0</v>
      </c>
      <c r="K590" s="160">
        <v>0</v>
      </c>
      <c r="L590" s="160">
        <v>0</v>
      </c>
      <c r="M590" s="160">
        <v>0</v>
      </c>
      <c r="N590" s="160">
        <v>0</v>
      </c>
      <c r="O590" s="160">
        <v>2</v>
      </c>
      <c r="P590" s="160">
        <v>2</v>
      </c>
      <c r="Q590" s="160">
        <v>1</v>
      </c>
      <c r="R590" s="160">
        <v>5</v>
      </c>
      <c r="S590" s="160">
        <v>5</v>
      </c>
      <c r="T590" s="160">
        <v>12</v>
      </c>
      <c r="U590" s="160">
        <v>20</v>
      </c>
      <c r="V590" s="160">
        <v>31</v>
      </c>
      <c r="W590" s="160">
        <v>39</v>
      </c>
      <c r="X590" s="160">
        <v>51</v>
      </c>
      <c r="Y590" s="160">
        <v>48</v>
      </c>
    </row>
    <row r="591" spans="1:25" x14ac:dyDescent="0.3">
      <c r="A591" s="8" t="s">
        <v>89</v>
      </c>
      <c r="B591" s="8" t="s">
        <v>102</v>
      </c>
      <c r="C591" s="11" t="s">
        <v>2745</v>
      </c>
      <c r="D591" s="67" t="s">
        <v>2747</v>
      </c>
      <c r="E591" s="12" t="s">
        <v>49</v>
      </c>
      <c r="F591" s="39">
        <v>0</v>
      </c>
      <c r="G591" s="68">
        <v>0</v>
      </c>
      <c r="H591" s="35">
        <v>0</v>
      </c>
      <c r="I591" s="17">
        <v>0</v>
      </c>
      <c r="J591" s="35">
        <v>0</v>
      </c>
      <c r="K591" s="35">
        <v>0</v>
      </c>
      <c r="L591" s="35">
        <v>0</v>
      </c>
      <c r="M591" s="35">
        <v>0</v>
      </c>
      <c r="N591" s="35">
        <v>0</v>
      </c>
      <c r="O591" s="35">
        <v>1</v>
      </c>
      <c r="P591" s="35">
        <v>1</v>
      </c>
      <c r="Q591" s="35">
        <v>3</v>
      </c>
      <c r="R591" s="35">
        <v>6</v>
      </c>
      <c r="S591" s="35">
        <v>4</v>
      </c>
      <c r="T591" s="35">
        <v>4</v>
      </c>
      <c r="U591" s="35">
        <v>8</v>
      </c>
      <c r="V591" s="35">
        <v>20</v>
      </c>
      <c r="W591" s="35">
        <v>25</v>
      </c>
      <c r="X591" s="35">
        <v>28</v>
      </c>
      <c r="Y591" s="35">
        <v>34</v>
      </c>
    </row>
    <row r="592" spans="1:25" x14ac:dyDescent="0.3">
      <c r="A592" s="10" t="s">
        <v>91</v>
      </c>
      <c r="B592" s="10" t="s">
        <v>102</v>
      </c>
      <c r="C592" s="11" t="s">
        <v>2745</v>
      </c>
      <c r="D592" s="67" t="s">
        <v>2747</v>
      </c>
      <c r="E592" s="12" t="s">
        <v>49</v>
      </c>
      <c r="F592" s="39">
        <v>0</v>
      </c>
      <c r="G592" s="63">
        <v>0</v>
      </c>
      <c r="H592" s="14">
        <v>0</v>
      </c>
      <c r="I592" s="17">
        <v>0</v>
      </c>
      <c r="J592" s="14">
        <v>0</v>
      </c>
      <c r="K592" s="35">
        <v>0</v>
      </c>
      <c r="L592" s="35">
        <v>0</v>
      </c>
      <c r="M592" s="35">
        <v>0</v>
      </c>
      <c r="N592" s="35">
        <v>0</v>
      </c>
      <c r="O592" s="35">
        <v>0</v>
      </c>
      <c r="P592" s="35">
        <v>0</v>
      </c>
      <c r="Q592" s="35">
        <v>1</v>
      </c>
      <c r="R592" s="35">
        <v>2</v>
      </c>
      <c r="S592" s="35">
        <v>4</v>
      </c>
      <c r="T592" s="35">
        <v>4</v>
      </c>
      <c r="U592" s="35">
        <v>9</v>
      </c>
      <c r="V592" s="35">
        <v>12</v>
      </c>
      <c r="W592" s="35">
        <v>8</v>
      </c>
      <c r="X592" s="35">
        <v>14</v>
      </c>
      <c r="Y592" s="35">
        <v>11</v>
      </c>
    </row>
    <row r="593" spans="1:25" x14ac:dyDescent="0.3">
      <c r="A593" s="95" t="s">
        <v>92</v>
      </c>
      <c r="B593" s="95" t="s">
        <v>102</v>
      </c>
      <c r="C593" s="96" t="s">
        <v>2745</v>
      </c>
      <c r="D593" s="128" t="s">
        <v>2747</v>
      </c>
      <c r="E593" s="141" t="s">
        <v>49</v>
      </c>
      <c r="F593" s="102">
        <v>0</v>
      </c>
      <c r="G593" s="173">
        <v>0</v>
      </c>
      <c r="H593" s="100">
        <v>0</v>
      </c>
      <c r="I593" s="103">
        <v>0</v>
      </c>
      <c r="J593" s="100">
        <v>0</v>
      </c>
      <c r="K593" s="100">
        <v>0</v>
      </c>
      <c r="L593" s="100">
        <v>0</v>
      </c>
      <c r="M593" s="100">
        <v>0</v>
      </c>
      <c r="N593" s="100">
        <v>0</v>
      </c>
      <c r="O593" s="100">
        <v>1</v>
      </c>
      <c r="P593" s="100">
        <v>0</v>
      </c>
      <c r="Q593" s="100">
        <v>0</v>
      </c>
      <c r="R593" s="100">
        <v>2</v>
      </c>
      <c r="S593" s="100">
        <v>3</v>
      </c>
      <c r="T593" s="100">
        <v>3</v>
      </c>
      <c r="U593" s="100">
        <v>6</v>
      </c>
      <c r="V593" s="100">
        <v>9</v>
      </c>
      <c r="W593" s="100">
        <v>11</v>
      </c>
      <c r="X593" s="100">
        <v>19</v>
      </c>
      <c r="Y593" s="100">
        <v>14</v>
      </c>
    </row>
    <row r="594" spans="1:25" x14ac:dyDescent="0.3">
      <c r="A594" s="10" t="s">
        <v>93</v>
      </c>
      <c r="B594" s="10" t="s">
        <v>102</v>
      </c>
      <c r="C594" s="11" t="s">
        <v>2745</v>
      </c>
      <c r="D594" s="67" t="s">
        <v>2747</v>
      </c>
      <c r="E594" s="12" t="s">
        <v>49</v>
      </c>
      <c r="F594" s="38">
        <v>0</v>
      </c>
      <c r="G594" s="114">
        <v>0</v>
      </c>
      <c r="H594" s="14">
        <v>0</v>
      </c>
      <c r="I594" s="17">
        <v>0</v>
      </c>
      <c r="J594" s="14">
        <v>0</v>
      </c>
      <c r="K594" s="35">
        <v>0</v>
      </c>
      <c r="L594" s="35">
        <v>0</v>
      </c>
      <c r="M594" s="35">
        <v>0</v>
      </c>
      <c r="N594" s="35">
        <v>0</v>
      </c>
      <c r="O594" s="35">
        <v>0</v>
      </c>
      <c r="P594" s="35">
        <v>0</v>
      </c>
      <c r="Q594" s="35">
        <v>1</v>
      </c>
      <c r="R594" s="35">
        <v>1</v>
      </c>
      <c r="S594" s="35">
        <v>3</v>
      </c>
      <c r="T594" s="35">
        <v>5</v>
      </c>
      <c r="U594" s="35">
        <v>8</v>
      </c>
      <c r="V594" s="35">
        <v>13</v>
      </c>
      <c r="W594" s="35">
        <v>26</v>
      </c>
      <c r="X594" s="35">
        <v>16</v>
      </c>
      <c r="Y594" s="35">
        <v>17</v>
      </c>
    </row>
    <row r="595" spans="1:25" x14ac:dyDescent="0.3">
      <c r="A595" s="8" t="s">
        <v>94</v>
      </c>
      <c r="B595" s="8" t="s">
        <v>102</v>
      </c>
      <c r="C595" s="11" t="s">
        <v>2745</v>
      </c>
      <c r="D595" s="67" t="s">
        <v>2747</v>
      </c>
      <c r="E595" s="12" t="s">
        <v>49</v>
      </c>
      <c r="F595" s="39">
        <v>0</v>
      </c>
      <c r="G595" s="68">
        <v>0</v>
      </c>
      <c r="H595" s="35">
        <v>0</v>
      </c>
      <c r="I595" s="17">
        <v>0</v>
      </c>
      <c r="J595" s="35">
        <v>0</v>
      </c>
      <c r="K595" s="35">
        <v>0</v>
      </c>
      <c r="L595" s="35">
        <v>0</v>
      </c>
      <c r="M595" s="35">
        <v>0</v>
      </c>
      <c r="N595" s="35">
        <v>0</v>
      </c>
      <c r="O595" s="35">
        <v>0</v>
      </c>
      <c r="P595" s="35">
        <v>0</v>
      </c>
      <c r="Q595" s="35">
        <v>2</v>
      </c>
      <c r="R595" s="35">
        <v>1</v>
      </c>
      <c r="S595" s="35">
        <v>1</v>
      </c>
      <c r="T595" s="35">
        <v>0</v>
      </c>
      <c r="U595" s="35">
        <v>8</v>
      </c>
      <c r="V595" s="35">
        <v>11</v>
      </c>
      <c r="W595" s="35">
        <v>9</v>
      </c>
      <c r="X595" s="35">
        <v>9</v>
      </c>
      <c r="Y595" s="35">
        <v>12</v>
      </c>
    </row>
    <row r="596" spans="1:25" x14ac:dyDescent="0.3">
      <c r="A596" s="8" t="s">
        <v>95</v>
      </c>
      <c r="B596" s="8" t="s">
        <v>102</v>
      </c>
      <c r="C596" s="11" t="s">
        <v>2745</v>
      </c>
      <c r="D596" s="67" t="s">
        <v>2747</v>
      </c>
      <c r="E596" s="12" t="s">
        <v>49</v>
      </c>
      <c r="F596" s="39">
        <v>0</v>
      </c>
      <c r="G596" s="63">
        <v>0</v>
      </c>
      <c r="H596" s="35">
        <v>0</v>
      </c>
      <c r="I596" s="17">
        <v>0</v>
      </c>
      <c r="J596" s="35">
        <v>0</v>
      </c>
      <c r="K596" s="35">
        <v>0</v>
      </c>
      <c r="L596" s="35">
        <v>0</v>
      </c>
      <c r="M596" s="35">
        <v>0</v>
      </c>
      <c r="N596" s="35">
        <v>0</v>
      </c>
      <c r="O596" s="35">
        <v>0</v>
      </c>
      <c r="P596" s="35">
        <v>0</v>
      </c>
      <c r="Q596" s="35">
        <v>0</v>
      </c>
      <c r="R596" s="35">
        <v>0</v>
      </c>
      <c r="S596" s="35">
        <v>3</v>
      </c>
      <c r="T596" s="35">
        <v>2</v>
      </c>
      <c r="U596" s="35">
        <v>2</v>
      </c>
      <c r="V596" s="35">
        <v>6</v>
      </c>
      <c r="W596" s="35">
        <v>9</v>
      </c>
      <c r="X596" s="35">
        <v>8</v>
      </c>
      <c r="Y596" s="35">
        <v>11</v>
      </c>
    </row>
    <row r="597" spans="1:25" x14ac:dyDescent="0.3">
      <c r="A597" s="10" t="s">
        <v>96</v>
      </c>
      <c r="B597" s="8" t="s">
        <v>102</v>
      </c>
      <c r="C597" s="11" t="s">
        <v>2745</v>
      </c>
      <c r="D597" s="67" t="s">
        <v>2747</v>
      </c>
      <c r="E597" s="12" t="s">
        <v>49</v>
      </c>
      <c r="F597" s="39">
        <v>0</v>
      </c>
      <c r="G597" s="63">
        <v>0</v>
      </c>
      <c r="H597" s="35">
        <v>0</v>
      </c>
      <c r="I597" s="17">
        <v>0</v>
      </c>
      <c r="J597" s="35">
        <v>0</v>
      </c>
      <c r="K597" s="35">
        <v>0</v>
      </c>
      <c r="L597" s="35">
        <v>0</v>
      </c>
      <c r="M597" s="35">
        <v>0</v>
      </c>
      <c r="N597" s="35">
        <v>0</v>
      </c>
      <c r="O597" s="35">
        <v>1</v>
      </c>
      <c r="P597" s="35">
        <v>0</v>
      </c>
      <c r="Q597" s="35">
        <v>1</v>
      </c>
      <c r="R597" s="35">
        <v>1</v>
      </c>
      <c r="S597" s="35">
        <v>2</v>
      </c>
      <c r="T597" s="35">
        <v>5</v>
      </c>
      <c r="U597" s="35">
        <v>10</v>
      </c>
      <c r="V597" s="35">
        <v>4</v>
      </c>
      <c r="W597" s="35">
        <v>12</v>
      </c>
      <c r="X597" s="35">
        <v>7</v>
      </c>
      <c r="Y597" s="35">
        <v>10</v>
      </c>
    </row>
    <row r="598" spans="1:25" x14ac:dyDescent="0.3">
      <c r="A598" s="155" t="s">
        <v>97</v>
      </c>
      <c r="B598" s="155" t="s">
        <v>102</v>
      </c>
      <c r="C598" s="156" t="s">
        <v>2745</v>
      </c>
      <c r="D598" s="157" t="s">
        <v>2747</v>
      </c>
      <c r="E598" s="158" t="s">
        <v>49</v>
      </c>
      <c r="F598" s="159">
        <v>0</v>
      </c>
      <c r="G598" s="174">
        <v>0</v>
      </c>
      <c r="H598" s="160">
        <v>0</v>
      </c>
      <c r="I598" s="161">
        <v>0</v>
      </c>
      <c r="J598" s="160">
        <v>0</v>
      </c>
      <c r="K598" s="160">
        <v>0</v>
      </c>
      <c r="L598" s="160">
        <v>0</v>
      </c>
      <c r="M598" s="160">
        <v>0</v>
      </c>
      <c r="N598" s="160">
        <v>0</v>
      </c>
      <c r="O598" s="160">
        <v>0</v>
      </c>
      <c r="P598" s="160">
        <v>0</v>
      </c>
      <c r="Q598" s="160">
        <v>1</v>
      </c>
      <c r="R598" s="160">
        <v>2</v>
      </c>
      <c r="S598" s="160">
        <v>2</v>
      </c>
      <c r="T598" s="160">
        <v>4</v>
      </c>
      <c r="U598" s="160">
        <v>5</v>
      </c>
      <c r="V598" s="160">
        <v>4</v>
      </c>
      <c r="W598" s="160">
        <v>13</v>
      </c>
      <c r="X598" s="160">
        <v>15</v>
      </c>
      <c r="Y598" s="160">
        <v>9</v>
      </c>
    </row>
    <row r="599" spans="1:25" x14ac:dyDescent="0.3">
      <c r="A599" s="155" t="s">
        <v>98</v>
      </c>
      <c r="B599" s="155" t="s">
        <v>102</v>
      </c>
      <c r="C599" s="156" t="s">
        <v>2745</v>
      </c>
      <c r="D599" s="157" t="s">
        <v>2747</v>
      </c>
      <c r="E599" s="158" t="s">
        <v>49</v>
      </c>
      <c r="F599" s="159">
        <v>0</v>
      </c>
      <c r="G599" s="174">
        <v>0</v>
      </c>
      <c r="H599" s="160">
        <v>0</v>
      </c>
      <c r="I599" s="161">
        <v>0</v>
      </c>
      <c r="J599" s="160">
        <v>0</v>
      </c>
      <c r="K599" s="160">
        <v>0</v>
      </c>
      <c r="L599" s="160">
        <v>0</v>
      </c>
      <c r="M599" s="160">
        <v>0</v>
      </c>
      <c r="N599" s="160">
        <v>0</v>
      </c>
      <c r="O599" s="160">
        <v>0</v>
      </c>
      <c r="P599" s="160">
        <v>0</v>
      </c>
      <c r="Q599" s="160">
        <v>0</v>
      </c>
      <c r="R599" s="160">
        <v>2</v>
      </c>
      <c r="S599" s="160">
        <v>1</v>
      </c>
      <c r="T599" s="160">
        <v>7</v>
      </c>
      <c r="U599" s="160">
        <v>8</v>
      </c>
      <c r="V599" s="160">
        <v>12</v>
      </c>
      <c r="W599" s="160">
        <v>18</v>
      </c>
      <c r="X599" s="160">
        <v>17</v>
      </c>
      <c r="Y599" s="160">
        <v>19</v>
      </c>
    </row>
    <row r="600" spans="1:25" x14ac:dyDescent="0.3">
      <c r="A600" s="155" t="s">
        <v>110</v>
      </c>
      <c r="B600" s="155" t="s">
        <v>110</v>
      </c>
      <c r="C600" s="156" t="s">
        <v>2745</v>
      </c>
      <c r="D600" s="157" t="s">
        <v>2747</v>
      </c>
      <c r="E600" s="158" t="s">
        <v>49</v>
      </c>
      <c r="F600" s="159">
        <v>0</v>
      </c>
      <c r="G600" s="174">
        <v>0</v>
      </c>
      <c r="H600" s="160">
        <v>0</v>
      </c>
      <c r="I600" s="161">
        <v>0</v>
      </c>
      <c r="J600" s="160">
        <v>0</v>
      </c>
      <c r="K600" s="160">
        <v>2</v>
      </c>
      <c r="L600" s="160">
        <v>5</v>
      </c>
      <c r="M600" s="160">
        <v>12</v>
      </c>
      <c r="N600" s="160">
        <v>25</v>
      </c>
      <c r="O600" s="160">
        <v>43</v>
      </c>
      <c r="P600" s="160">
        <v>68</v>
      </c>
      <c r="Q600" s="160">
        <v>167</v>
      </c>
      <c r="R600" s="160">
        <v>235</v>
      </c>
      <c r="S600" s="160">
        <v>400</v>
      </c>
      <c r="T600" s="160">
        <v>499</v>
      </c>
      <c r="U600" s="160">
        <v>822</v>
      </c>
      <c r="V600" s="160">
        <v>1013</v>
      </c>
      <c r="W600" s="160">
        <v>1315</v>
      </c>
      <c r="X600" s="160">
        <v>1250</v>
      </c>
      <c r="Y600" s="160">
        <v>976</v>
      </c>
    </row>
    <row r="601" spans="1:25" x14ac:dyDescent="0.3">
      <c r="A601" s="95" t="s">
        <v>88</v>
      </c>
      <c r="B601" s="95" t="s">
        <v>90</v>
      </c>
      <c r="C601" s="96" t="s">
        <v>2744</v>
      </c>
      <c r="D601" s="128" t="s">
        <v>2747</v>
      </c>
      <c r="E601" s="141" t="s">
        <v>49</v>
      </c>
      <c r="F601" s="102">
        <v>0</v>
      </c>
      <c r="G601" s="173">
        <v>0</v>
      </c>
      <c r="H601" s="100">
        <v>0</v>
      </c>
      <c r="I601" s="103">
        <v>0</v>
      </c>
      <c r="J601" s="100">
        <v>0</v>
      </c>
      <c r="K601" s="100">
        <v>0</v>
      </c>
      <c r="L601" s="100">
        <v>0</v>
      </c>
      <c r="M601" s="100">
        <v>1</v>
      </c>
      <c r="N601" s="100">
        <v>2</v>
      </c>
      <c r="O601" s="100">
        <v>2</v>
      </c>
      <c r="P601" s="100">
        <v>4</v>
      </c>
      <c r="Q601" s="100">
        <v>7</v>
      </c>
      <c r="R601" s="100">
        <v>9</v>
      </c>
      <c r="S601" s="100">
        <v>12</v>
      </c>
      <c r="T601" s="100">
        <v>20</v>
      </c>
      <c r="U601" s="100">
        <v>40</v>
      </c>
      <c r="V601" s="100">
        <v>42</v>
      </c>
      <c r="W601" s="100">
        <v>58</v>
      </c>
      <c r="X601" s="100">
        <v>37</v>
      </c>
      <c r="Y601" s="100">
        <v>31</v>
      </c>
    </row>
    <row r="602" spans="1:25" x14ac:dyDescent="0.3">
      <c r="A602" s="8" t="s">
        <v>89</v>
      </c>
      <c r="B602" s="8" t="s">
        <v>90</v>
      </c>
      <c r="C602" s="11" t="s">
        <v>2744</v>
      </c>
      <c r="D602" s="67" t="s">
        <v>2747</v>
      </c>
      <c r="E602" s="12" t="s">
        <v>49</v>
      </c>
      <c r="F602" s="39">
        <v>0</v>
      </c>
      <c r="G602" s="68">
        <v>0</v>
      </c>
      <c r="H602" s="35">
        <v>0</v>
      </c>
      <c r="I602" s="17">
        <v>0</v>
      </c>
      <c r="J602" s="35">
        <v>0</v>
      </c>
      <c r="K602" s="35">
        <v>0</v>
      </c>
      <c r="L602" s="35">
        <v>0</v>
      </c>
      <c r="M602" s="35">
        <v>2</v>
      </c>
      <c r="N602" s="35">
        <v>4</v>
      </c>
      <c r="O602" s="35">
        <v>7</v>
      </c>
      <c r="P602" s="35">
        <v>22</v>
      </c>
      <c r="Q602" s="35">
        <v>38</v>
      </c>
      <c r="R602" s="35">
        <v>64</v>
      </c>
      <c r="S602" s="35">
        <v>76</v>
      </c>
      <c r="T602" s="35">
        <v>118</v>
      </c>
      <c r="U602" s="35">
        <v>225</v>
      </c>
      <c r="V602" s="35">
        <v>352</v>
      </c>
      <c r="W602" s="35">
        <v>463</v>
      </c>
      <c r="X602" s="35">
        <v>527</v>
      </c>
      <c r="Y602" s="35">
        <v>515</v>
      </c>
    </row>
    <row r="603" spans="1:25" x14ac:dyDescent="0.3">
      <c r="A603" s="8" t="s">
        <v>91</v>
      </c>
      <c r="B603" s="8" t="s">
        <v>90</v>
      </c>
      <c r="C603" s="11" t="s">
        <v>2744</v>
      </c>
      <c r="D603" s="67" t="s">
        <v>2747</v>
      </c>
      <c r="E603" s="12" t="s">
        <v>49</v>
      </c>
      <c r="F603" s="39">
        <v>0</v>
      </c>
      <c r="G603" s="63">
        <v>0</v>
      </c>
      <c r="H603" s="35">
        <v>0</v>
      </c>
      <c r="I603" s="17">
        <v>0</v>
      </c>
      <c r="J603" s="35">
        <v>0</v>
      </c>
      <c r="K603" s="35">
        <v>0</v>
      </c>
      <c r="L603" s="35">
        <v>0</v>
      </c>
      <c r="M603" s="35">
        <v>0</v>
      </c>
      <c r="N603" s="35">
        <v>2</v>
      </c>
      <c r="O603" s="35">
        <v>4</v>
      </c>
      <c r="P603" s="35">
        <v>9</v>
      </c>
      <c r="Q603" s="35">
        <v>9</v>
      </c>
      <c r="R603" s="35">
        <v>16</v>
      </c>
      <c r="S603" s="35">
        <v>35</v>
      </c>
      <c r="T603" s="35">
        <v>43</v>
      </c>
      <c r="U603" s="35">
        <v>87</v>
      </c>
      <c r="V603" s="35">
        <v>131</v>
      </c>
      <c r="W603" s="35">
        <v>197</v>
      </c>
      <c r="X603" s="35">
        <v>242</v>
      </c>
      <c r="Y603" s="35">
        <v>290</v>
      </c>
    </row>
    <row r="604" spans="1:25" x14ac:dyDescent="0.3">
      <c r="A604" s="95" t="s">
        <v>92</v>
      </c>
      <c r="B604" s="95" t="s">
        <v>90</v>
      </c>
      <c r="C604" s="96" t="s">
        <v>2744</v>
      </c>
      <c r="D604" s="67" t="s">
        <v>2747</v>
      </c>
      <c r="E604" s="101" t="s">
        <v>49</v>
      </c>
      <c r="F604" s="102">
        <v>0</v>
      </c>
      <c r="G604" s="173">
        <v>0</v>
      </c>
      <c r="H604" s="100">
        <v>0</v>
      </c>
      <c r="I604" s="103">
        <v>0</v>
      </c>
      <c r="J604" s="100">
        <v>0</v>
      </c>
      <c r="K604" s="100">
        <v>0</v>
      </c>
      <c r="L604" s="100">
        <v>0</v>
      </c>
      <c r="M604" s="100">
        <v>0</v>
      </c>
      <c r="N604" s="100">
        <v>0</v>
      </c>
      <c r="O604" s="100">
        <v>2</v>
      </c>
      <c r="P604" s="100">
        <v>1</v>
      </c>
      <c r="Q604" s="100">
        <v>1</v>
      </c>
      <c r="R604" s="100">
        <v>3</v>
      </c>
      <c r="S604" s="100">
        <v>3</v>
      </c>
      <c r="T604" s="100">
        <v>5</v>
      </c>
      <c r="U604" s="100">
        <v>7</v>
      </c>
      <c r="V604" s="100">
        <v>20</v>
      </c>
      <c r="W604" s="100">
        <v>27</v>
      </c>
      <c r="X604" s="100">
        <v>39</v>
      </c>
      <c r="Y604" s="100">
        <v>43</v>
      </c>
    </row>
    <row r="605" spans="1:25" x14ac:dyDescent="0.3">
      <c r="A605" s="95" t="s">
        <v>93</v>
      </c>
      <c r="B605" s="95" t="s">
        <v>90</v>
      </c>
      <c r="C605" s="96" t="s">
        <v>2744</v>
      </c>
      <c r="D605" s="128" t="s">
        <v>2747</v>
      </c>
      <c r="E605" s="141" t="s">
        <v>49</v>
      </c>
      <c r="F605" s="102">
        <v>0</v>
      </c>
      <c r="G605" s="173">
        <v>0</v>
      </c>
      <c r="H605" s="100">
        <v>0</v>
      </c>
      <c r="I605" s="103">
        <v>0</v>
      </c>
      <c r="J605" s="100">
        <v>0</v>
      </c>
      <c r="K605" s="100">
        <v>0</v>
      </c>
      <c r="L605" s="100">
        <v>0</v>
      </c>
      <c r="M605" s="100">
        <v>0</v>
      </c>
      <c r="N605" s="100">
        <v>0</v>
      </c>
      <c r="O605" s="100">
        <v>0</v>
      </c>
      <c r="P605" s="100">
        <v>0</v>
      </c>
      <c r="Q605" s="100">
        <v>0</v>
      </c>
      <c r="R605" s="100">
        <v>0</v>
      </c>
      <c r="S605" s="100">
        <v>2</v>
      </c>
      <c r="T605" s="100">
        <v>0</v>
      </c>
      <c r="U605" s="100">
        <v>0</v>
      </c>
      <c r="V605" s="100">
        <v>3</v>
      </c>
      <c r="W605" s="100">
        <v>5</v>
      </c>
      <c r="X605" s="100">
        <v>2</v>
      </c>
      <c r="Y605" s="100">
        <v>4</v>
      </c>
    </row>
    <row r="606" spans="1:25" x14ac:dyDescent="0.3">
      <c r="A606" s="8" t="s">
        <v>94</v>
      </c>
      <c r="B606" s="8" t="s">
        <v>90</v>
      </c>
      <c r="C606" s="11" t="s">
        <v>2744</v>
      </c>
      <c r="D606" s="67" t="s">
        <v>2747</v>
      </c>
      <c r="E606" s="12" t="s">
        <v>49</v>
      </c>
      <c r="F606" s="39">
        <v>0</v>
      </c>
      <c r="G606" s="68">
        <v>0</v>
      </c>
      <c r="H606" s="35">
        <v>0</v>
      </c>
      <c r="I606" s="17">
        <v>0</v>
      </c>
      <c r="J606" s="35">
        <v>0</v>
      </c>
      <c r="K606" s="35">
        <v>0</v>
      </c>
      <c r="L606" s="35">
        <v>0</v>
      </c>
      <c r="M606" s="35">
        <v>0</v>
      </c>
      <c r="N606" s="35">
        <v>0</v>
      </c>
      <c r="O606" s="35">
        <v>0</v>
      </c>
      <c r="P606" s="35">
        <v>0</v>
      </c>
      <c r="Q606" s="35">
        <v>0</v>
      </c>
      <c r="R606" s="35">
        <v>0</v>
      </c>
      <c r="S606" s="35">
        <v>0</v>
      </c>
      <c r="T606" s="35">
        <v>1</v>
      </c>
      <c r="U606" s="35">
        <v>0</v>
      </c>
      <c r="V606" s="35">
        <v>1</v>
      </c>
      <c r="W606" s="35">
        <v>2</v>
      </c>
      <c r="X606" s="35">
        <v>2</v>
      </c>
      <c r="Y606" s="35">
        <v>3</v>
      </c>
    </row>
    <row r="607" spans="1:25" x14ac:dyDescent="0.3">
      <c r="A607" s="8" t="s">
        <v>95</v>
      </c>
      <c r="B607" s="8" t="s">
        <v>90</v>
      </c>
      <c r="C607" s="11" t="s">
        <v>2744</v>
      </c>
      <c r="D607" s="67" t="s">
        <v>2747</v>
      </c>
      <c r="E607" s="12" t="s">
        <v>49</v>
      </c>
      <c r="F607" s="39">
        <v>0</v>
      </c>
      <c r="G607" s="63">
        <v>0</v>
      </c>
      <c r="H607" s="35">
        <v>0</v>
      </c>
      <c r="I607" s="17">
        <v>0</v>
      </c>
      <c r="J607" s="35">
        <v>0</v>
      </c>
      <c r="K607" s="35">
        <v>0</v>
      </c>
      <c r="L607" s="35">
        <v>0</v>
      </c>
      <c r="M607" s="35">
        <v>0</v>
      </c>
      <c r="N607" s="35">
        <v>0</v>
      </c>
      <c r="O607" s="35">
        <v>0</v>
      </c>
      <c r="P607" s="35">
        <v>0</v>
      </c>
      <c r="Q607" s="35">
        <v>0</v>
      </c>
      <c r="R607" s="35">
        <v>0</v>
      </c>
      <c r="S607" s="35">
        <v>2</v>
      </c>
      <c r="T607" s="35">
        <v>0</v>
      </c>
      <c r="U607" s="35">
        <v>3</v>
      </c>
      <c r="V607" s="35">
        <v>8</v>
      </c>
      <c r="W607" s="35">
        <v>10</v>
      </c>
      <c r="X607" s="35">
        <v>6</v>
      </c>
      <c r="Y607" s="35">
        <v>6</v>
      </c>
    </row>
    <row r="608" spans="1:25" x14ac:dyDescent="0.3">
      <c r="A608" s="8" t="s">
        <v>96</v>
      </c>
      <c r="B608" s="8" t="s">
        <v>90</v>
      </c>
      <c r="C608" s="11" t="s">
        <v>2744</v>
      </c>
      <c r="D608" s="67" t="s">
        <v>2747</v>
      </c>
      <c r="E608" s="12" t="s">
        <v>49</v>
      </c>
      <c r="F608" s="39">
        <v>0</v>
      </c>
      <c r="G608" s="68">
        <v>0</v>
      </c>
      <c r="H608" s="35">
        <v>0</v>
      </c>
      <c r="I608" s="17">
        <v>0</v>
      </c>
      <c r="J608" s="35">
        <v>0</v>
      </c>
      <c r="K608" s="35">
        <v>0</v>
      </c>
      <c r="L608" s="35">
        <v>0</v>
      </c>
      <c r="M608" s="35">
        <v>2</v>
      </c>
      <c r="N608" s="35">
        <v>1</v>
      </c>
      <c r="O608" s="35">
        <v>0</v>
      </c>
      <c r="P608" s="35">
        <v>2</v>
      </c>
      <c r="Q608" s="35">
        <v>12</v>
      </c>
      <c r="R608" s="35">
        <v>13</v>
      </c>
      <c r="S608" s="35">
        <v>20</v>
      </c>
      <c r="T608" s="35">
        <v>30</v>
      </c>
      <c r="U608" s="35">
        <v>60</v>
      </c>
      <c r="V608" s="35">
        <v>65</v>
      </c>
      <c r="W608" s="35">
        <v>104</v>
      </c>
      <c r="X608" s="35">
        <v>78</v>
      </c>
      <c r="Y608" s="35">
        <v>53</v>
      </c>
    </row>
    <row r="609" spans="1:25" x14ac:dyDescent="0.3">
      <c r="A609" s="8" t="s">
        <v>97</v>
      </c>
      <c r="B609" s="8" t="s">
        <v>90</v>
      </c>
      <c r="C609" s="11" t="s">
        <v>2744</v>
      </c>
      <c r="D609" s="67" t="s">
        <v>2747</v>
      </c>
      <c r="E609" s="12" t="s">
        <v>49</v>
      </c>
      <c r="F609" s="39">
        <v>0</v>
      </c>
      <c r="G609" s="68">
        <v>0</v>
      </c>
      <c r="H609" s="35">
        <v>0</v>
      </c>
      <c r="I609" s="17">
        <v>0</v>
      </c>
      <c r="J609" s="35">
        <v>0</v>
      </c>
      <c r="K609" s="35">
        <v>0</v>
      </c>
      <c r="L609" s="35">
        <v>0</v>
      </c>
      <c r="M609" s="35">
        <v>0</v>
      </c>
      <c r="N609" s="35">
        <v>2</v>
      </c>
      <c r="O609" s="35">
        <v>3</v>
      </c>
      <c r="P609" s="35">
        <v>8</v>
      </c>
      <c r="Q609" s="35">
        <v>24</v>
      </c>
      <c r="R609" s="35">
        <v>19</v>
      </c>
      <c r="S609" s="35">
        <v>54</v>
      </c>
      <c r="T609" s="35">
        <v>58</v>
      </c>
      <c r="U609" s="35">
        <v>93</v>
      </c>
      <c r="V609" s="35">
        <v>127</v>
      </c>
      <c r="W609" s="35">
        <v>178</v>
      </c>
      <c r="X609" s="35">
        <v>177</v>
      </c>
      <c r="Y609" s="35">
        <v>191</v>
      </c>
    </row>
    <row r="610" spans="1:25" x14ac:dyDescent="0.3">
      <c r="A610" s="8" t="s">
        <v>98</v>
      </c>
      <c r="B610" s="8" t="s">
        <v>90</v>
      </c>
      <c r="C610" s="11" t="s">
        <v>2744</v>
      </c>
      <c r="D610" s="67" t="s">
        <v>2747</v>
      </c>
      <c r="E610" s="12" t="s">
        <v>49</v>
      </c>
      <c r="F610" s="39">
        <v>0</v>
      </c>
      <c r="G610" s="68">
        <v>0</v>
      </c>
      <c r="H610" s="35">
        <v>0</v>
      </c>
      <c r="I610" s="17">
        <v>0</v>
      </c>
      <c r="J610" s="35">
        <v>0</v>
      </c>
      <c r="K610" s="35">
        <v>1</v>
      </c>
      <c r="L610" s="35">
        <v>0</v>
      </c>
      <c r="M610" s="35">
        <v>0</v>
      </c>
      <c r="N610" s="35">
        <v>2</v>
      </c>
      <c r="O610" s="35">
        <v>0</v>
      </c>
      <c r="P610" s="35">
        <v>11</v>
      </c>
      <c r="Q610" s="35">
        <v>14</v>
      </c>
      <c r="R610" s="35">
        <v>19</v>
      </c>
      <c r="S610" s="35">
        <v>33</v>
      </c>
      <c r="T610" s="35">
        <v>38</v>
      </c>
      <c r="U610" s="35">
        <v>99</v>
      </c>
      <c r="V610" s="35">
        <v>109</v>
      </c>
      <c r="W610" s="35">
        <v>175</v>
      </c>
      <c r="X610" s="35">
        <v>191</v>
      </c>
      <c r="Y610" s="35">
        <v>156</v>
      </c>
    </row>
    <row r="611" spans="1:25" x14ac:dyDescent="0.3">
      <c r="A611" s="155" t="s">
        <v>99</v>
      </c>
      <c r="B611" s="155" t="s">
        <v>101</v>
      </c>
      <c r="C611" s="156" t="s">
        <v>2744</v>
      </c>
      <c r="D611" s="157" t="s">
        <v>2747</v>
      </c>
      <c r="E611" s="158" t="s">
        <v>49</v>
      </c>
      <c r="F611" s="159">
        <v>0</v>
      </c>
      <c r="G611" s="174">
        <v>0</v>
      </c>
      <c r="H611" s="160">
        <v>0</v>
      </c>
      <c r="I611" s="161">
        <v>0</v>
      </c>
      <c r="J611" s="160">
        <v>0</v>
      </c>
      <c r="K611" s="160">
        <v>0</v>
      </c>
      <c r="L611" s="160">
        <v>1</v>
      </c>
      <c r="M611" s="160">
        <v>1</v>
      </c>
      <c r="N611" s="160">
        <v>4</v>
      </c>
      <c r="O611" s="160">
        <v>6</v>
      </c>
      <c r="P611" s="160">
        <v>19</v>
      </c>
      <c r="Q611" s="160">
        <v>29</v>
      </c>
      <c r="R611" s="160">
        <v>43</v>
      </c>
      <c r="S611" s="160">
        <v>81</v>
      </c>
      <c r="T611" s="160">
        <v>93</v>
      </c>
      <c r="U611" s="160">
        <v>190</v>
      </c>
      <c r="V611" s="160">
        <v>186</v>
      </c>
      <c r="W611" s="160">
        <v>262</v>
      </c>
      <c r="X611" s="160">
        <v>326</v>
      </c>
      <c r="Y611" s="160">
        <v>310</v>
      </c>
    </row>
    <row r="612" spans="1:25" x14ac:dyDescent="0.3">
      <c r="A612" s="8" t="s">
        <v>100</v>
      </c>
      <c r="B612" s="8" t="s">
        <v>101</v>
      </c>
      <c r="C612" s="11" t="s">
        <v>2744</v>
      </c>
      <c r="D612" s="67" t="s">
        <v>2747</v>
      </c>
      <c r="E612" s="12" t="s">
        <v>49</v>
      </c>
      <c r="F612" s="39">
        <v>0</v>
      </c>
      <c r="G612" s="63">
        <v>0</v>
      </c>
      <c r="H612" s="35">
        <v>0</v>
      </c>
      <c r="I612" s="17">
        <v>0</v>
      </c>
      <c r="J612" s="35">
        <v>0</v>
      </c>
      <c r="K612" s="35">
        <v>1</v>
      </c>
      <c r="L612" s="35">
        <v>0</v>
      </c>
      <c r="M612" s="35">
        <v>1</v>
      </c>
      <c r="N612" s="35">
        <v>1</v>
      </c>
      <c r="O612" s="35">
        <v>9</v>
      </c>
      <c r="P612" s="35">
        <v>5</v>
      </c>
      <c r="Q612" s="35">
        <v>20</v>
      </c>
      <c r="R612" s="35">
        <v>32</v>
      </c>
      <c r="S612" s="35">
        <v>59</v>
      </c>
      <c r="T612" s="35">
        <v>66</v>
      </c>
      <c r="U612" s="35">
        <v>101</v>
      </c>
      <c r="V612" s="35">
        <v>137</v>
      </c>
      <c r="W612" s="35">
        <v>152</v>
      </c>
      <c r="X612" s="35">
        <v>163</v>
      </c>
      <c r="Y612" s="35">
        <v>145</v>
      </c>
    </row>
    <row r="613" spans="1:25" x14ac:dyDescent="0.3">
      <c r="A613" s="8" t="s">
        <v>88</v>
      </c>
      <c r="B613" s="8" t="s">
        <v>101</v>
      </c>
      <c r="C613" s="11" t="s">
        <v>2744</v>
      </c>
      <c r="D613" s="67" t="s">
        <v>2747</v>
      </c>
      <c r="E613" s="12" t="s">
        <v>49</v>
      </c>
      <c r="F613" s="39">
        <v>0</v>
      </c>
      <c r="G613" s="63">
        <v>0</v>
      </c>
      <c r="H613" s="35">
        <v>0</v>
      </c>
      <c r="I613" s="17">
        <v>1</v>
      </c>
      <c r="J613" s="35">
        <v>0</v>
      </c>
      <c r="K613" s="35">
        <v>0</v>
      </c>
      <c r="L613" s="35">
        <v>0</v>
      </c>
      <c r="M613" s="35">
        <v>2</v>
      </c>
      <c r="N613" s="35">
        <v>2</v>
      </c>
      <c r="O613" s="35">
        <v>5</v>
      </c>
      <c r="P613" s="35">
        <v>3</v>
      </c>
      <c r="Q613" s="35">
        <v>10</v>
      </c>
      <c r="R613" s="35">
        <v>17</v>
      </c>
      <c r="S613" s="35">
        <v>22</v>
      </c>
      <c r="T613" s="35">
        <v>23</v>
      </c>
      <c r="U613" s="35">
        <v>34</v>
      </c>
      <c r="V613" s="35">
        <v>25</v>
      </c>
      <c r="W613" s="35">
        <v>27</v>
      </c>
      <c r="X613" s="35">
        <v>33</v>
      </c>
      <c r="Y613" s="35">
        <v>37</v>
      </c>
    </row>
    <row r="614" spans="1:25" x14ac:dyDescent="0.3">
      <c r="A614" s="10" t="s">
        <v>89</v>
      </c>
      <c r="B614" s="10" t="s">
        <v>101</v>
      </c>
      <c r="C614" s="11" t="s">
        <v>2744</v>
      </c>
      <c r="D614" s="67" t="s">
        <v>2747</v>
      </c>
      <c r="E614" s="12" t="s">
        <v>49</v>
      </c>
      <c r="F614" s="37">
        <v>0</v>
      </c>
      <c r="G614" s="115">
        <v>0</v>
      </c>
      <c r="H614" s="2">
        <v>0</v>
      </c>
      <c r="I614" s="17">
        <v>0</v>
      </c>
      <c r="J614" s="2">
        <v>0</v>
      </c>
      <c r="K614" s="35">
        <v>0</v>
      </c>
      <c r="L614" s="35">
        <v>0</v>
      </c>
      <c r="M614" s="35">
        <v>1</v>
      </c>
      <c r="N614" s="35">
        <v>0</v>
      </c>
      <c r="O614" s="35">
        <v>1</v>
      </c>
      <c r="P614" s="35">
        <v>5</v>
      </c>
      <c r="Q614" s="35">
        <v>1</v>
      </c>
      <c r="R614" s="35">
        <v>4</v>
      </c>
      <c r="S614" s="35">
        <v>9</v>
      </c>
      <c r="T614" s="35">
        <v>6</v>
      </c>
      <c r="U614" s="35">
        <v>6</v>
      </c>
      <c r="V614" s="35">
        <v>3</v>
      </c>
      <c r="W614" s="35">
        <v>5</v>
      </c>
      <c r="X614" s="35">
        <v>7</v>
      </c>
      <c r="Y614" s="35">
        <v>7</v>
      </c>
    </row>
    <row r="615" spans="1:25" x14ac:dyDescent="0.3">
      <c r="A615" s="8" t="s">
        <v>91</v>
      </c>
      <c r="B615" s="8" t="s">
        <v>101</v>
      </c>
      <c r="C615" s="11" t="s">
        <v>2744</v>
      </c>
      <c r="D615" s="67" t="s">
        <v>2747</v>
      </c>
      <c r="E615" s="12" t="s">
        <v>49</v>
      </c>
      <c r="F615" s="39">
        <v>0</v>
      </c>
      <c r="G615" s="68">
        <v>0</v>
      </c>
      <c r="H615" s="35">
        <v>0</v>
      </c>
      <c r="I615" s="17">
        <v>0</v>
      </c>
      <c r="J615" s="35">
        <v>0</v>
      </c>
      <c r="K615" s="35">
        <v>0</v>
      </c>
      <c r="L615" s="35">
        <v>1</v>
      </c>
      <c r="M615" s="35">
        <v>0</v>
      </c>
      <c r="N615" s="35">
        <v>0</v>
      </c>
      <c r="O615" s="35">
        <v>0</v>
      </c>
      <c r="P615" s="35">
        <v>1</v>
      </c>
      <c r="Q615" s="35">
        <v>1</v>
      </c>
      <c r="R615" s="35">
        <v>2</v>
      </c>
      <c r="S615" s="35">
        <v>3</v>
      </c>
      <c r="T615" s="35">
        <v>1</v>
      </c>
      <c r="U615" s="35">
        <v>0</v>
      </c>
      <c r="V615" s="35">
        <v>2</v>
      </c>
      <c r="W615" s="35">
        <v>3</v>
      </c>
      <c r="X615" s="35">
        <v>0</v>
      </c>
      <c r="Y615" s="35">
        <v>4</v>
      </c>
    </row>
    <row r="616" spans="1:25" x14ac:dyDescent="0.3">
      <c r="A616" s="8" t="s">
        <v>92</v>
      </c>
      <c r="B616" s="8" t="s">
        <v>101</v>
      </c>
      <c r="C616" s="11" t="s">
        <v>2744</v>
      </c>
      <c r="D616" s="67" t="s">
        <v>2747</v>
      </c>
      <c r="E616" s="12" t="s">
        <v>49</v>
      </c>
      <c r="F616" s="39">
        <v>0</v>
      </c>
      <c r="G616" s="68">
        <v>0</v>
      </c>
      <c r="H616" s="35">
        <v>0</v>
      </c>
      <c r="I616" s="17">
        <v>0</v>
      </c>
      <c r="J616" s="35">
        <v>0</v>
      </c>
      <c r="K616" s="35">
        <v>0</v>
      </c>
      <c r="L616" s="35">
        <v>0</v>
      </c>
      <c r="M616" s="35">
        <v>0</v>
      </c>
      <c r="N616" s="35">
        <v>1</v>
      </c>
      <c r="O616" s="35">
        <v>2</v>
      </c>
      <c r="P616" s="35">
        <v>1</v>
      </c>
      <c r="Q616" s="35">
        <v>1</v>
      </c>
      <c r="R616" s="35">
        <v>1</v>
      </c>
      <c r="S616" s="35">
        <v>4</v>
      </c>
      <c r="T616" s="35">
        <v>6</v>
      </c>
      <c r="U616" s="35">
        <v>8</v>
      </c>
      <c r="V616" s="35">
        <v>6</v>
      </c>
      <c r="W616" s="35">
        <v>12</v>
      </c>
      <c r="X616" s="35">
        <v>7</v>
      </c>
      <c r="Y616" s="35">
        <v>4</v>
      </c>
    </row>
    <row r="617" spans="1:25" x14ac:dyDescent="0.3">
      <c r="A617" s="8" t="s">
        <v>93</v>
      </c>
      <c r="B617" s="8" t="s">
        <v>101</v>
      </c>
      <c r="C617" s="11" t="s">
        <v>2744</v>
      </c>
      <c r="D617" s="67" t="s">
        <v>2747</v>
      </c>
      <c r="E617" s="12" t="s">
        <v>49</v>
      </c>
      <c r="F617" s="39">
        <v>0</v>
      </c>
      <c r="G617" s="68">
        <v>0</v>
      </c>
      <c r="H617" s="35">
        <v>0</v>
      </c>
      <c r="I617" s="17">
        <v>0</v>
      </c>
      <c r="J617" s="35">
        <v>0</v>
      </c>
      <c r="K617" s="35">
        <v>1</v>
      </c>
      <c r="L617" s="35">
        <v>0</v>
      </c>
      <c r="M617" s="35">
        <v>2</v>
      </c>
      <c r="N617" s="35">
        <v>2</v>
      </c>
      <c r="O617" s="35">
        <v>3</v>
      </c>
      <c r="P617" s="35">
        <v>8</v>
      </c>
      <c r="Q617" s="35">
        <v>5</v>
      </c>
      <c r="R617" s="35">
        <v>10</v>
      </c>
      <c r="S617" s="35">
        <v>21</v>
      </c>
      <c r="T617" s="35">
        <v>12</v>
      </c>
      <c r="U617" s="35">
        <v>22</v>
      </c>
      <c r="V617" s="35">
        <v>18</v>
      </c>
      <c r="W617" s="35">
        <v>27</v>
      </c>
      <c r="X617" s="35">
        <v>25</v>
      </c>
      <c r="Y617" s="35">
        <v>19</v>
      </c>
    </row>
    <row r="618" spans="1:25" x14ac:dyDescent="0.3">
      <c r="A618" s="8" t="s">
        <v>94</v>
      </c>
      <c r="B618" s="8" t="s">
        <v>101</v>
      </c>
      <c r="C618" s="11" t="s">
        <v>2744</v>
      </c>
      <c r="D618" s="67" t="s">
        <v>2747</v>
      </c>
      <c r="E618" s="12" t="s">
        <v>49</v>
      </c>
      <c r="F618" s="39">
        <v>0</v>
      </c>
      <c r="G618" s="63">
        <v>0</v>
      </c>
      <c r="H618" s="35">
        <v>0</v>
      </c>
      <c r="I618" s="17">
        <v>0</v>
      </c>
      <c r="J618" s="35">
        <v>1</v>
      </c>
      <c r="K618" s="35">
        <v>0</v>
      </c>
      <c r="L618" s="35">
        <v>1</v>
      </c>
      <c r="M618" s="35">
        <v>1</v>
      </c>
      <c r="N618" s="35">
        <v>4</v>
      </c>
      <c r="O618" s="35">
        <v>2</v>
      </c>
      <c r="P618" s="35">
        <v>3</v>
      </c>
      <c r="Q618" s="35">
        <v>4</v>
      </c>
      <c r="R618" s="35">
        <v>13</v>
      </c>
      <c r="S618" s="35">
        <v>17</v>
      </c>
      <c r="T618" s="35">
        <v>13</v>
      </c>
      <c r="U618" s="35">
        <v>23</v>
      </c>
      <c r="V618" s="35">
        <v>21</v>
      </c>
      <c r="W618" s="35">
        <v>23</v>
      </c>
      <c r="X618" s="35">
        <v>29</v>
      </c>
      <c r="Y618" s="35">
        <v>24</v>
      </c>
    </row>
    <row r="619" spans="1:25" x14ac:dyDescent="0.3">
      <c r="A619" s="8" t="s">
        <v>95</v>
      </c>
      <c r="B619" s="8" t="s">
        <v>101</v>
      </c>
      <c r="C619" s="11" t="s">
        <v>2744</v>
      </c>
      <c r="D619" s="67" t="s">
        <v>2747</v>
      </c>
      <c r="E619" s="12" t="s">
        <v>49</v>
      </c>
      <c r="F619" s="39">
        <v>0</v>
      </c>
      <c r="G619" s="68">
        <v>0</v>
      </c>
      <c r="H619" s="35">
        <v>0</v>
      </c>
      <c r="I619" s="17">
        <v>0</v>
      </c>
      <c r="J619" s="35">
        <v>0</v>
      </c>
      <c r="K619" s="35">
        <v>0</v>
      </c>
      <c r="L619" s="35">
        <v>2</v>
      </c>
      <c r="M619" s="35">
        <v>1</v>
      </c>
      <c r="N619" s="35">
        <v>4</v>
      </c>
      <c r="O619" s="35">
        <v>5</v>
      </c>
      <c r="P619" s="35">
        <v>10</v>
      </c>
      <c r="Q619" s="35">
        <v>15</v>
      </c>
      <c r="R619" s="35">
        <v>24</v>
      </c>
      <c r="S619" s="35">
        <v>33</v>
      </c>
      <c r="T619" s="35">
        <v>42</v>
      </c>
      <c r="U619" s="35">
        <v>59</v>
      </c>
      <c r="V619" s="35">
        <v>66</v>
      </c>
      <c r="W619" s="35">
        <v>85</v>
      </c>
      <c r="X619" s="35">
        <v>88</v>
      </c>
      <c r="Y619" s="35">
        <v>67</v>
      </c>
    </row>
    <row r="620" spans="1:25" x14ac:dyDescent="0.3">
      <c r="A620" s="95" t="s">
        <v>96</v>
      </c>
      <c r="B620" s="95" t="s">
        <v>101</v>
      </c>
      <c r="C620" s="96" t="s">
        <v>2744</v>
      </c>
      <c r="D620" s="128" t="s">
        <v>2747</v>
      </c>
      <c r="E620" s="141" t="s">
        <v>49</v>
      </c>
      <c r="F620" s="102">
        <v>0</v>
      </c>
      <c r="G620" s="173">
        <v>0</v>
      </c>
      <c r="H620" s="100">
        <v>0</v>
      </c>
      <c r="I620" s="103">
        <v>0</v>
      </c>
      <c r="J620" s="100">
        <v>1</v>
      </c>
      <c r="K620" s="100">
        <v>0</v>
      </c>
      <c r="L620" s="100">
        <v>1</v>
      </c>
      <c r="M620" s="100">
        <v>2</v>
      </c>
      <c r="N620" s="100">
        <v>3</v>
      </c>
      <c r="O620" s="100">
        <v>3</v>
      </c>
      <c r="P620" s="100">
        <v>4</v>
      </c>
      <c r="Q620" s="100">
        <v>12</v>
      </c>
      <c r="R620" s="100">
        <v>14</v>
      </c>
      <c r="S620" s="100">
        <v>31</v>
      </c>
      <c r="T620" s="100">
        <v>50</v>
      </c>
      <c r="U620" s="100">
        <v>69</v>
      </c>
      <c r="V620" s="100">
        <v>74</v>
      </c>
      <c r="W620" s="100">
        <v>76</v>
      </c>
      <c r="X620" s="100">
        <v>88</v>
      </c>
      <c r="Y620" s="100">
        <v>71</v>
      </c>
    </row>
    <row r="621" spans="1:25" x14ac:dyDescent="0.3">
      <c r="A621" s="95" t="s">
        <v>97</v>
      </c>
      <c r="B621" s="95" t="s">
        <v>101</v>
      </c>
      <c r="C621" s="96" t="s">
        <v>2744</v>
      </c>
      <c r="D621" s="128" t="s">
        <v>2747</v>
      </c>
      <c r="E621" s="141" t="s">
        <v>49</v>
      </c>
      <c r="F621" s="102">
        <v>0</v>
      </c>
      <c r="G621" s="173">
        <v>0</v>
      </c>
      <c r="H621" s="100">
        <v>0</v>
      </c>
      <c r="I621" s="103">
        <v>0</v>
      </c>
      <c r="J621" s="100">
        <v>0</v>
      </c>
      <c r="K621" s="100">
        <v>0</v>
      </c>
      <c r="L621" s="100">
        <v>1</v>
      </c>
      <c r="M621" s="100">
        <v>1</v>
      </c>
      <c r="N621" s="100">
        <v>4</v>
      </c>
      <c r="O621" s="100">
        <v>5</v>
      </c>
      <c r="P621" s="100">
        <v>8</v>
      </c>
      <c r="Q621" s="100">
        <v>18</v>
      </c>
      <c r="R621" s="100">
        <v>18</v>
      </c>
      <c r="S621" s="100">
        <v>24</v>
      </c>
      <c r="T621" s="100">
        <v>34</v>
      </c>
      <c r="U621" s="100">
        <v>54</v>
      </c>
      <c r="V621" s="100">
        <v>48</v>
      </c>
      <c r="W621" s="100">
        <v>46</v>
      </c>
      <c r="X621" s="100">
        <v>44</v>
      </c>
      <c r="Y621" s="100">
        <v>34</v>
      </c>
    </row>
    <row r="622" spans="1:25" x14ac:dyDescent="0.3">
      <c r="A622" s="8" t="s">
        <v>98</v>
      </c>
      <c r="B622" s="8" t="s">
        <v>101</v>
      </c>
      <c r="C622" s="11" t="s">
        <v>2744</v>
      </c>
      <c r="D622" s="67" t="s">
        <v>2747</v>
      </c>
      <c r="E622" s="12" t="s">
        <v>49</v>
      </c>
      <c r="F622" s="39">
        <v>0</v>
      </c>
      <c r="G622" s="63">
        <v>0</v>
      </c>
      <c r="H622" s="35">
        <v>0</v>
      </c>
      <c r="I622" s="17">
        <v>0</v>
      </c>
      <c r="J622" s="35">
        <v>0</v>
      </c>
      <c r="K622" s="35">
        <v>0</v>
      </c>
      <c r="L622" s="35">
        <v>2</v>
      </c>
      <c r="M622" s="35">
        <v>0</v>
      </c>
      <c r="N622" s="35">
        <v>3</v>
      </c>
      <c r="O622" s="35">
        <v>2</v>
      </c>
      <c r="P622" s="35">
        <v>5</v>
      </c>
      <c r="Q622" s="35">
        <v>13</v>
      </c>
      <c r="R622" s="35">
        <v>16</v>
      </c>
      <c r="S622" s="35">
        <v>23</v>
      </c>
      <c r="T622" s="35">
        <v>23</v>
      </c>
      <c r="U622" s="35">
        <v>21</v>
      </c>
      <c r="V622" s="35">
        <v>31</v>
      </c>
      <c r="W622" s="35">
        <v>45</v>
      </c>
      <c r="X622" s="35">
        <v>25</v>
      </c>
      <c r="Y622" s="35">
        <v>33</v>
      </c>
    </row>
    <row r="623" spans="1:25" x14ac:dyDescent="0.3">
      <c r="A623" s="8" t="s">
        <v>99</v>
      </c>
      <c r="B623" s="8" t="s">
        <v>102</v>
      </c>
      <c r="C623" s="11" t="s">
        <v>2744</v>
      </c>
      <c r="D623" s="67" t="s">
        <v>2747</v>
      </c>
      <c r="E623" s="12" t="s">
        <v>49</v>
      </c>
      <c r="F623" s="39">
        <v>0</v>
      </c>
      <c r="G623" s="68">
        <v>0</v>
      </c>
      <c r="H623" s="35">
        <v>0</v>
      </c>
      <c r="I623" s="17">
        <v>0</v>
      </c>
      <c r="J623" s="35">
        <v>0</v>
      </c>
      <c r="K623" s="35">
        <v>0</v>
      </c>
      <c r="L623" s="35">
        <v>0</v>
      </c>
      <c r="M623" s="35">
        <v>0</v>
      </c>
      <c r="N623" s="35">
        <v>1</v>
      </c>
      <c r="O623" s="35">
        <v>5</v>
      </c>
      <c r="P623" s="35">
        <v>3</v>
      </c>
      <c r="Q623" s="35">
        <v>12</v>
      </c>
      <c r="R623" s="35">
        <v>11</v>
      </c>
      <c r="S623" s="35">
        <v>10</v>
      </c>
      <c r="T623" s="35">
        <v>20</v>
      </c>
      <c r="U623" s="35">
        <v>27</v>
      </c>
      <c r="V623" s="35">
        <v>38</v>
      </c>
      <c r="W623" s="35">
        <v>62</v>
      </c>
      <c r="X623" s="35">
        <v>76</v>
      </c>
      <c r="Y623" s="35">
        <v>88</v>
      </c>
    </row>
    <row r="624" spans="1:25" x14ac:dyDescent="0.3">
      <c r="A624" s="155" t="s">
        <v>100</v>
      </c>
      <c r="B624" s="155" t="s">
        <v>102</v>
      </c>
      <c r="C624" s="156" t="s">
        <v>2744</v>
      </c>
      <c r="D624" s="157" t="s">
        <v>2747</v>
      </c>
      <c r="E624" s="158" t="s">
        <v>49</v>
      </c>
      <c r="F624" s="159">
        <v>0</v>
      </c>
      <c r="G624" s="174">
        <v>0</v>
      </c>
      <c r="H624" s="160">
        <v>0</v>
      </c>
      <c r="I624" s="161">
        <v>0</v>
      </c>
      <c r="J624" s="160">
        <v>0</v>
      </c>
      <c r="K624" s="160">
        <v>0</v>
      </c>
      <c r="L624" s="160">
        <v>0</v>
      </c>
      <c r="M624" s="160">
        <v>0</v>
      </c>
      <c r="N624" s="160">
        <v>0</v>
      </c>
      <c r="O624" s="160">
        <v>2</v>
      </c>
      <c r="P624" s="160">
        <v>1</v>
      </c>
      <c r="Q624" s="160">
        <v>1</v>
      </c>
      <c r="R624" s="160">
        <v>6</v>
      </c>
      <c r="S624" s="160">
        <v>10</v>
      </c>
      <c r="T624" s="160">
        <v>11</v>
      </c>
      <c r="U624" s="160">
        <v>15</v>
      </c>
      <c r="V624" s="160">
        <v>22</v>
      </c>
      <c r="W624" s="160">
        <v>30</v>
      </c>
      <c r="X624" s="160">
        <v>41</v>
      </c>
      <c r="Y624" s="160">
        <v>55</v>
      </c>
    </row>
    <row r="625" spans="1:25" x14ac:dyDescent="0.3">
      <c r="A625" s="8" t="s">
        <v>88</v>
      </c>
      <c r="B625" s="8" t="s">
        <v>102</v>
      </c>
      <c r="C625" s="11" t="s">
        <v>2744</v>
      </c>
      <c r="D625" s="67" t="s">
        <v>2747</v>
      </c>
      <c r="E625" s="12" t="s">
        <v>49</v>
      </c>
      <c r="F625" s="39">
        <v>0</v>
      </c>
      <c r="G625" s="68">
        <v>0</v>
      </c>
      <c r="H625" s="35">
        <v>0</v>
      </c>
      <c r="I625" s="17">
        <v>0</v>
      </c>
      <c r="J625" s="35">
        <v>0</v>
      </c>
      <c r="K625" s="35">
        <v>0</v>
      </c>
      <c r="L625" s="35">
        <v>0</v>
      </c>
      <c r="M625" s="35">
        <v>0</v>
      </c>
      <c r="N625" s="35">
        <v>1</v>
      </c>
      <c r="O625" s="35">
        <v>2</v>
      </c>
      <c r="P625" s="35">
        <v>4</v>
      </c>
      <c r="Q625" s="35">
        <v>4</v>
      </c>
      <c r="R625" s="35">
        <v>7</v>
      </c>
      <c r="S625" s="35">
        <v>9</v>
      </c>
      <c r="T625" s="35">
        <v>18</v>
      </c>
      <c r="U625" s="35">
        <v>25</v>
      </c>
      <c r="V625" s="35">
        <v>57</v>
      </c>
      <c r="W625" s="35">
        <v>69</v>
      </c>
      <c r="X625" s="35">
        <v>91</v>
      </c>
      <c r="Y625" s="35">
        <v>110</v>
      </c>
    </row>
    <row r="626" spans="1:25" x14ac:dyDescent="0.3">
      <c r="A626" s="10" t="s">
        <v>89</v>
      </c>
      <c r="B626" s="10" t="s">
        <v>102</v>
      </c>
      <c r="C626" s="11" t="s">
        <v>2744</v>
      </c>
      <c r="D626" s="67" t="s">
        <v>2747</v>
      </c>
      <c r="E626" s="12" t="s">
        <v>49</v>
      </c>
      <c r="F626" s="38">
        <v>0</v>
      </c>
      <c r="G626" s="114">
        <v>0</v>
      </c>
      <c r="H626" s="14">
        <v>0</v>
      </c>
      <c r="I626" s="17">
        <v>0</v>
      </c>
      <c r="J626" s="14">
        <v>0</v>
      </c>
      <c r="K626" s="35">
        <v>0</v>
      </c>
      <c r="L626" s="35">
        <v>0</v>
      </c>
      <c r="M626" s="35">
        <v>0</v>
      </c>
      <c r="N626" s="35">
        <v>0</v>
      </c>
      <c r="O626" s="35">
        <v>1</v>
      </c>
      <c r="P626" s="35">
        <v>2</v>
      </c>
      <c r="Q626" s="35">
        <v>3</v>
      </c>
      <c r="R626" s="35">
        <v>8</v>
      </c>
      <c r="S626" s="35">
        <v>7</v>
      </c>
      <c r="T626" s="35">
        <v>12</v>
      </c>
      <c r="U626" s="35">
        <v>21</v>
      </c>
      <c r="V626" s="35">
        <v>35</v>
      </c>
      <c r="W626" s="35">
        <v>54</v>
      </c>
      <c r="X626" s="35">
        <v>55</v>
      </c>
      <c r="Y626" s="35">
        <v>82</v>
      </c>
    </row>
    <row r="627" spans="1:25" x14ac:dyDescent="0.3">
      <c r="A627" s="95" t="s">
        <v>91</v>
      </c>
      <c r="B627" s="95" t="s">
        <v>102</v>
      </c>
      <c r="C627" s="96" t="s">
        <v>2744</v>
      </c>
      <c r="D627" s="128" t="s">
        <v>2747</v>
      </c>
      <c r="E627" s="141" t="s">
        <v>49</v>
      </c>
      <c r="F627" s="102">
        <v>0</v>
      </c>
      <c r="G627" s="173">
        <v>0</v>
      </c>
      <c r="H627" s="100">
        <v>0</v>
      </c>
      <c r="I627" s="103">
        <v>0</v>
      </c>
      <c r="J627" s="100">
        <v>0</v>
      </c>
      <c r="K627" s="100">
        <v>0</v>
      </c>
      <c r="L627" s="100">
        <v>0</v>
      </c>
      <c r="M627" s="100">
        <v>0</v>
      </c>
      <c r="N627" s="100">
        <v>0</v>
      </c>
      <c r="O627" s="100">
        <v>1</v>
      </c>
      <c r="P627" s="100">
        <v>0</v>
      </c>
      <c r="Q627" s="100">
        <v>2</v>
      </c>
      <c r="R627" s="100">
        <v>2</v>
      </c>
      <c r="S627" s="100">
        <v>6</v>
      </c>
      <c r="T627" s="100">
        <v>8</v>
      </c>
      <c r="U627" s="100">
        <v>12</v>
      </c>
      <c r="V627" s="100">
        <v>13</v>
      </c>
      <c r="W627" s="100">
        <v>16</v>
      </c>
      <c r="X627" s="100">
        <v>29</v>
      </c>
      <c r="Y627" s="100">
        <v>27</v>
      </c>
    </row>
    <row r="628" spans="1:25" x14ac:dyDescent="0.3">
      <c r="A628" s="95" t="s">
        <v>92</v>
      </c>
      <c r="B628" s="95" t="s">
        <v>102</v>
      </c>
      <c r="C628" s="96" t="s">
        <v>2744</v>
      </c>
      <c r="D628" s="128" t="s">
        <v>2747</v>
      </c>
      <c r="E628" s="141" t="s">
        <v>49</v>
      </c>
      <c r="F628" s="102">
        <v>0</v>
      </c>
      <c r="G628" s="173">
        <v>0</v>
      </c>
      <c r="H628" s="100">
        <v>0</v>
      </c>
      <c r="I628" s="103">
        <v>0</v>
      </c>
      <c r="J628" s="100">
        <v>0</v>
      </c>
      <c r="K628" s="100">
        <v>0</v>
      </c>
      <c r="L628" s="100">
        <v>0</v>
      </c>
      <c r="M628" s="100">
        <v>1</v>
      </c>
      <c r="N628" s="100">
        <v>0</v>
      </c>
      <c r="O628" s="100">
        <v>3</v>
      </c>
      <c r="P628" s="100">
        <v>0</v>
      </c>
      <c r="Q628" s="100">
        <v>0</v>
      </c>
      <c r="R628" s="100">
        <v>5</v>
      </c>
      <c r="S628" s="100">
        <v>5</v>
      </c>
      <c r="T628" s="100">
        <v>8</v>
      </c>
      <c r="U628" s="100">
        <v>15</v>
      </c>
      <c r="V628" s="100">
        <v>23</v>
      </c>
      <c r="W628" s="100">
        <v>24</v>
      </c>
      <c r="X628" s="100">
        <v>27</v>
      </c>
      <c r="Y628" s="100">
        <v>24</v>
      </c>
    </row>
    <row r="629" spans="1:25" x14ac:dyDescent="0.3">
      <c r="A629" s="8" t="s">
        <v>93</v>
      </c>
      <c r="B629" s="8" t="s">
        <v>102</v>
      </c>
      <c r="C629" s="11" t="s">
        <v>2744</v>
      </c>
      <c r="D629" s="67" t="s">
        <v>2747</v>
      </c>
      <c r="E629" s="12" t="s">
        <v>49</v>
      </c>
      <c r="F629" s="39">
        <v>0</v>
      </c>
      <c r="G629" s="63">
        <v>0</v>
      </c>
      <c r="H629" s="35">
        <v>0</v>
      </c>
      <c r="I629" s="17">
        <v>0</v>
      </c>
      <c r="J629" s="35">
        <v>0</v>
      </c>
      <c r="K629" s="35">
        <v>0</v>
      </c>
      <c r="L629" s="35">
        <v>0</v>
      </c>
      <c r="M629" s="35">
        <v>0</v>
      </c>
      <c r="N629" s="35">
        <v>0</v>
      </c>
      <c r="O629" s="35">
        <v>0</v>
      </c>
      <c r="P629" s="35">
        <v>2</v>
      </c>
      <c r="Q629" s="35">
        <v>2</v>
      </c>
      <c r="R629" s="35">
        <v>5</v>
      </c>
      <c r="S629" s="35">
        <v>5</v>
      </c>
      <c r="T629" s="35">
        <v>15</v>
      </c>
      <c r="U629" s="35">
        <v>20</v>
      </c>
      <c r="V629" s="35">
        <v>23</v>
      </c>
      <c r="W629" s="35">
        <v>45</v>
      </c>
      <c r="X629" s="35">
        <v>38</v>
      </c>
      <c r="Y629" s="35">
        <v>44</v>
      </c>
    </row>
    <row r="630" spans="1:25" x14ac:dyDescent="0.3">
      <c r="A630" s="155" t="s">
        <v>94</v>
      </c>
      <c r="B630" s="155" t="s">
        <v>102</v>
      </c>
      <c r="C630" s="156" t="s">
        <v>2744</v>
      </c>
      <c r="D630" s="157" t="s">
        <v>2747</v>
      </c>
      <c r="E630" s="158" t="s">
        <v>49</v>
      </c>
      <c r="F630" s="159">
        <v>0</v>
      </c>
      <c r="G630" s="174">
        <v>0</v>
      </c>
      <c r="H630" s="160">
        <v>0</v>
      </c>
      <c r="I630" s="161">
        <v>0</v>
      </c>
      <c r="J630" s="160">
        <v>0</v>
      </c>
      <c r="K630" s="160">
        <v>0</v>
      </c>
      <c r="L630" s="160">
        <v>0</v>
      </c>
      <c r="M630" s="160">
        <v>0</v>
      </c>
      <c r="N630" s="160">
        <v>0</v>
      </c>
      <c r="O630" s="160">
        <v>0</v>
      </c>
      <c r="P630" s="160">
        <v>0</v>
      </c>
      <c r="Q630" s="160">
        <v>3</v>
      </c>
      <c r="R630" s="160">
        <v>2</v>
      </c>
      <c r="S630" s="160">
        <v>1</v>
      </c>
      <c r="T630" s="160">
        <v>3</v>
      </c>
      <c r="U630" s="160">
        <v>13</v>
      </c>
      <c r="V630" s="160">
        <v>18</v>
      </c>
      <c r="W630" s="160">
        <v>17</v>
      </c>
      <c r="X630" s="160">
        <v>18</v>
      </c>
      <c r="Y630" s="160">
        <v>25</v>
      </c>
    </row>
    <row r="631" spans="1:25" x14ac:dyDescent="0.3">
      <c r="A631" s="95" t="s">
        <v>95</v>
      </c>
      <c r="B631" s="95" t="s">
        <v>102</v>
      </c>
      <c r="C631" s="96" t="s">
        <v>2744</v>
      </c>
      <c r="D631" s="128" t="s">
        <v>2747</v>
      </c>
      <c r="E631" s="141" t="s">
        <v>49</v>
      </c>
      <c r="F631" s="102">
        <v>0</v>
      </c>
      <c r="G631" s="173">
        <v>0</v>
      </c>
      <c r="H631" s="100">
        <v>0</v>
      </c>
      <c r="I631" s="103">
        <v>0</v>
      </c>
      <c r="J631" s="100">
        <v>0</v>
      </c>
      <c r="K631" s="100">
        <v>0</v>
      </c>
      <c r="L631" s="100">
        <v>0</v>
      </c>
      <c r="M631" s="100">
        <v>0</v>
      </c>
      <c r="N631" s="100">
        <v>0</v>
      </c>
      <c r="O631" s="100">
        <v>0</v>
      </c>
      <c r="P631" s="100">
        <v>0</v>
      </c>
      <c r="Q631" s="100">
        <v>2</v>
      </c>
      <c r="R631" s="100">
        <v>0</v>
      </c>
      <c r="S631" s="100">
        <v>5</v>
      </c>
      <c r="T631" s="100">
        <v>3</v>
      </c>
      <c r="U631" s="100">
        <v>4</v>
      </c>
      <c r="V631" s="100">
        <v>11</v>
      </c>
      <c r="W631" s="100">
        <v>14</v>
      </c>
      <c r="X631" s="100">
        <v>17</v>
      </c>
      <c r="Y631" s="100">
        <v>22</v>
      </c>
    </row>
    <row r="632" spans="1:25" x14ac:dyDescent="0.3">
      <c r="A632" s="155" t="s">
        <v>96</v>
      </c>
      <c r="B632" s="155" t="s">
        <v>102</v>
      </c>
      <c r="C632" s="156" t="s">
        <v>2744</v>
      </c>
      <c r="D632" s="157" t="s">
        <v>2747</v>
      </c>
      <c r="E632" s="158" t="s">
        <v>49</v>
      </c>
      <c r="F632" s="159">
        <v>0</v>
      </c>
      <c r="G632" s="174">
        <v>0</v>
      </c>
      <c r="H632" s="160">
        <v>0</v>
      </c>
      <c r="I632" s="161">
        <v>0</v>
      </c>
      <c r="J632" s="160">
        <v>0</v>
      </c>
      <c r="K632" s="160">
        <v>0</v>
      </c>
      <c r="L632" s="160">
        <v>0</v>
      </c>
      <c r="M632" s="160">
        <v>0</v>
      </c>
      <c r="N632" s="160">
        <v>0</v>
      </c>
      <c r="O632" s="160">
        <v>1</v>
      </c>
      <c r="P632" s="160">
        <v>1</v>
      </c>
      <c r="Q632" s="160">
        <v>1</v>
      </c>
      <c r="R632" s="160">
        <v>1</v>
      </c>
      <c r="S632" s="160">
        <v>6</v>
      </c>
      <c r="T632" s="160">
        <v>10</v>
      </c>
      <c r="U632" s="160">
        <v>16</v>
      </c>
      <c r="V632" s="160">
        <v>11</v>
      </c>
      <c r="W632" s="160">
        <v>25</v>
      </c>
      <c r="X632" s="160">
        <v>20</v>
      </c>
      <c r="Y632" s="160">
        <v>22</v>
      </c>
    </row>
    <row r="633" spans="1:25" x14ac:dyDescent="0.3">
      <c r="A633" s="155" t="s">
        <v>97</v>
      </c>
      <c r="B633" s="155" t="s">
        <v>102</v>
      </c>
      <c r="C633" s="156" t="s">
        <v>2744</v>
      </c>
      <c r="D633" s="157" t="s">
        <v>2747</v>
      </c>
      <c r="E633" s="158" t="s">
        <v>49</v>
      </c>
      <c r="F633" s="159">
        <v>0</v>
      </c>
      <c r="G633" s="174">
        <v>0</v>
      </c>
      <c r="H633" s="160">
        <v>0</v>
      </c>
      <c r="I633" s="161">
        <v>0</v>
      </c>
      <c r="J633" s="160">
        <v>0</v>
      </c>
      <c r="K633" s="160">
        <v>0</v>
      </c>
      <c r="L633" s="160">
        <v>0</v>
      </c>
      <c r="M633" s="160">
        <v>0</v>
      </c>
      <c r="N633" s="160">
        <v>0</v>
      </c>
      <c r="O633" s="160">
        <v>0</v>
      </c>
      <c r="P633" s="160">
        <v>0</v>
      </c>
      <c r="Q633" s="160">
        <v>2</v>
      </c>
      <c r="R633" s="160">
        <v>3</v>
      </c>
      <c r="S633" s="160">
        <v>3</v>
      </c>
      <c r="T633" s="160">
        <v>7</v>
      </c>
      <c r="U633" s="160">
        <v>8</v>
      </c>
      <c r="V633" s="160">
        <v>9</v>
      </c>
      <c r="W633" s="160">
        <v>29</v>
      </c>
      <c r="X633" s="160">
        <v>24</v>
      </c>
      <c r="Y633" s="160">
        <v>16</v>
      </c>
    </row>
    <row r="634" spans="1:25" x14ac:dyDescent="0.3">
      <c r="A634" s="155" t="s">
        <v>98</v>
      </c>
      <c r="B634" s="155" t="s">
        <v>102</v>
      </c>
      <c r="C634" s="156" t="s">
        <v>2744</v>
      </c>
      <c r="D634" s="157" t="s">
        <v>2747</v>
      </c>
      <c r="E634" s="158" t="s">
        <v>49</v>
      </c>
      <c r="F634" s="159">
        <v>0</v>
      </c>
      <c r="G634" s="174">
        <v>0</v>
      </c>
      <c r="H634" s="160">
        <v>0</v>
      </c>
      <c r="I634" s="161">
        <v>0</v>
      </c>
      <c r="J634" s="160">
        <v>0</v>
      </c>
      <c r="K634" s="160">
        <v>0</v>
      </c>
      <c r="L634" s="160">
        <v>0</v>
      </c>
      <c r="M634" s="160">
        <v>0</v>
      </c>
      <c r="N634" s="160">
        <v>0</v>
      </c>
      <c r="O634" s="160">
        <v>0</v>
      </c>
      <c r="P634" s="160">
        <v>0</v>
      </c>
      <c r="Q634" s="160">
        <v>0</v>
      </c>
      <c r="R634" s="160">
        <v>5</v>
      </c>
      <c r="S634" s="160">
        <v>2</v>
      </c>
      <c r="T634" s="160">
        <v>13</v>
      </c>
      <c r="U634" s="160">
        <v>18</v>
      </c>
      <c r="V634" s="160">
        <v>23</v>
      </c>
      <c r="W634" s="160">
        <v>33</v>
      </c>
      <c r="X634" s="160">
        <v>40</v>
      </c>
      <c r="Y634" s="160">
        <v>39</v>
      </c>
    </row>
    <row r="635" spans="1:25" x14ac:dyDescent="0.3">
      <c r="A635" s="155" t="s">
        <v>110</v>
      </c>
      <c r="B635" s="155" t="s">
        <v>110</v>
      </c>
      <c r="C635" s="156" t="s">
        <v>2744</v>
      </c>
      <c r="D635" s="157" t="s">
        <v>2747</v>
      </c>
      <c r="E635" s="158" t="s">
        <v>49</v>
      </c>
      <c r="F635" s="159">
        <v>0</v>
      </c>
      <c r="G635" s="174">
        <v>0</v>
      </c>
      <c r="H635" s="160">
        <v>0</v>
      </c>
      <c r="I635" s="161">
        <v>1</v>
      </c>
      <c r="J635" s="160">
        <v>2</v>
      </c>
      <c r="K635" s="160">
        <v>3</v>
      </c>
      <c r="L635" s="160">
        <v>9</v>
      </c>
      <c r="M635" s="160">
        <v>18</v>
      </c>
      <c r="N635" s="160">
        <v>43</v>
      </c>
      <c r="O635" s="160">
        <v>76</v>
      </c>
      <c r="P635" s="160">
        <v>142</v>
      </c>
      <c r="Q635" s="160">
        <v>266</v>
      </c>
      <c r="R635" s="160">
        <v>392</v>
      </c>
      <c r="S635" s="160">
        <v>633</v>
      </c>
      <c r="T635" s="160">
        <v>810</v>
      </c>
      <c r="U635" s="160">
        <v>1395</v>
      </c>
      <c r="V635" s="160">
        <v>1758</v>
      </c>
      <c r="W635" s="160">
        <v>2400</v>
      </c>
      <c r="X635" s="160">
        <v>2612</v>
      </c>
      <c r="Y635" s="160">
        <v>2601</v>
      </c>
    </row>
  </sheetData>
  <hyperlinks>
    <hyperlink ref="A4" location="Contents!A1" display="Back to table of contents" xr:uid="{00000000-0004-0000-04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62"/>
  <sheetViews>
    <sheetView zoomScaleNormal="100" workbookViewId="0"/>
  </sheetViews>
  <sheetFormatPr defaultColWidth="9.33203125" defaultRowHeight="15.6" x14ac:dyDescent="0.3"/>
  <cols>
    <col min="1" max="3" width="16.6640625" style="7" customWidth="1"/>
    <col min="4" max="4" width="24.44140625" style="7" customWidth="1"/>
    <col min="5" max="5" width="16.6640625" style="7" customWidth="1"/>
    <col min="6" max="6" width="16.6640625" style="41" customWidth="1"/>
    <col min="7" max="8" width="16.6640625" style="40" customWidth="1"/>
    <col min="9" max="9" width="16.6640625" style="7" customWidth="1"/>
    <col min="10" max="11" width="9.33203125" style="7"/>
    <col min="12" max="12" width="13.6640625" style="7" bestFit="1" customWidth="1"/>
    <col min="13" max="16384" width="9.33203125" style="7"/>
  </cols>
  <sheetData>
    <row r="1" spans="1:9" s="4" customFormat="1" x14ac:dyDescent="0.3">
      <c r="A1" s="3" t="s">
        <v>2792</v>
      </c>
      <c r="B1" s="3"/>
      <c r="F1" s="35"/>
      <c r="G1" s="13"/>
      <c r="H1" s="13"/>
    </row>
    <row r="2" spans="1:9" s="4" customFormat="1" ht="15" x14ac:dyDescent="0.25">
      <c r="A2" s="5" t="s">
        <v>2850</v>
      </c>
      <c r="B2" s="5"/>
      <c r="F2" s="35"/>
      <c r="G2" s="13"/>
      <c r="H2" s="13"/>
    </row>
    <row r="3" spans="1:9" s="4" customFormat="1" ht="15" x14ac:dyDescent="0.25">
      <c r="A3" s="5" t="s">
        <v>16</v>
      </c>
      <c r="B3" s="5"/>
      <c r="F3" s="35"/>
      <c r="G3" s="13"/>
      <c r="H3" s="13"/>
    </row>
    <row r="4" spans="1:9" s="4" customFormat="1" ht="30" customHeight="1" x14ac:dyDescent="0.25">
      <c r="A4" s="6" t="s">
        <v>20</v>
      </c>
      <c r="B4" s="6"/>
      <c r="F4" s="35"/>
      <c r="G4" s="13"/>
      <c r="H4" s="13"/>
    </row>
    <row r="5" spans="1:9" s="89" customFormat="1" ht="95.1" customHeight="1" thickBot="1" x14ac:dyDescent="0.35">
      <c r="A5" s="81" t="s">
        <v>67</v>
      </c>
      <c r="B5" s="81" t="s">
        <v>2751</v>
      </c>
      <c r="C5" s="82" t="s">
        <v>45</v>
      </c>
      <c r="D5" s="82" t="s">
        <v>46</v>
      </c>
      <c r="E5" s="43" t="s">
        <v>42</v>
      </c>
      <c r="F5" s="84" t="s">
        <v>2749</v>
      </c>
      <c r="G5" s="85" t="s">
        <v>2750</v>
      </c>
      <c r="H5" s="85" t="s">
        <v>2748</v>
      </c>
      <c r="I5" s="85" t="s">
        <v>41</v>
      </c>
    </row>
    <row r="6" spans="1:9" ht="30" customHeight="1" x14ac:dyDescent="0.3">
      <c r="A6" s="10">
        <v>1</v>
      </c>
      <c r="B6" s="10" t="s">
        <v>2752</v>
      </c>
      <c r="C6" s="11" t="s">
        <v>2744</v>
      </c>
      <c r="D6" s="65" t="s">
        <v>2711</v>
      </c>
      <c r="E6" s="50">
        <v>1669.69680362502</v>
      </c>
      <c r="F6" s="45">
        <v>1684.95557942768</v>
      </c>
      <c r="G6" s="47">
        <v>1654.43802782236</v>
      </c>
      <c r="H6" s="47">
        <v>15.258775802659301</v>
      </c>
      <c r="I6" s="1">
        <v>42619</v>
      </c>
    </row>
    <row r="7" spans="1:9" ht="16.2" customHeight="1" x14ac:dyDescent="0.3">
      <c r="A7" s="10">
        <v>2</v>
      </c>
      <c r="B7" s="10"/>
      <c r="C7" s="11" t="s">
        <v>2744</v>
      </c>
      <c r="D7" s="65" t="s">
        <v>2711</v>
      </c>
      <c r="E7" s="51">
        <v>1373.9608442983299</v>
      </c>
      <c r="F7" s="46">
        <v>1386.89766085682</v>
      </c>
      <c r="G7" s="47">
        <v>1361.02402773983</v>
      </c>
      <c r="H7" s="47">
        <v>12.9368165584954</v>
      </c>
      <c r="I7" s="2">
        <v>39653</v>
      </c>
    </row>
    <row r="8" spans="1:9" ht="16.2" customHeight="1" x14ac:dyDescent="0.3">
      <c r="A8" s="10">
        <v>3</v>
      </c>
      <c r="B8" s="10"/>
      <c r="C8" s="11" t="s">
        <v>2744</v>
      </c>
      <c r="D8" s="65" t="s">
        <v>2711</v>
      </c>
      <c r="E8" s="52">
        <v>1157.2363955189501</v>
      </c>
      <c r="F8" s="48">
        <v>1168.4693997177401</v>
      </c>
      <c r="G8" s="47">
        <v>1146.0033913201701</v>
      </c>
      <c r="H8" s="47">
        <v>11.2330041987836</v>
      </c>
      <c r="I8" s="14">
        <v>37124</v>
      </c>
    </row>
    <row r="9" spans="1:9" ht="16.2" customHeight="1" x14ac:dyDescent="0.3">
      <c r="A9" s="10">
        <v>4</v>
      </c>
      <c r="B9" s="10"/>
      <c r="C9" s="11" t="s">
        <v>2744</v>
      </c>
      <c r="D9" s="65" t="s">
        <v>2711</v>
      </c>
      <c r="E9" s="52">
        <v>993.08001398978399</v>
      </c>
      <c r="F9" s="48">
        <v>1003.3032159916399</v>
      </c>
      <c r="G9" s="47">
        <v>982.85681198792395</v>
      </c>
      <c r="H9" s="47">
        <v>10.2232020018595</v>
      </c>
      <c r="I9" s="14">
        <v>33003</v>
      </c>
    </row>
    <row r="10" spans="1:9" ht="16.2" customHeight="1" x14ac:dyDescent="0.3">
      <c r="A10" s="10">
        <v>5</v>
      </c>
      <c r="B10" s="10" t="s">
        <v>2753</v>
      </c>
      <c r="C10" s="11" t="s">
        <v>2744</v>
      </c>
      <c r="D10" s="65" t="s">
        <v>2711</v>
      </c>
      <c r="E10" s="51">
        <v>865.99187104937801</v>
      </c>
      <c r="F10" s="48">
        <v>875.56703562254097</v>
      </c>
      <c r="G10" s="47">
        <v>856.41670647621504</v>
      </c>
      <c r="H10" s="47">
        <v>9.5751645731625104</v>
      </c>
      <c r="I10" s="14">
        <v>28441</v>
      </c>
    </row>
    <row r="11" spans="1:9" ht="16.2" customHeight="1" x14ac:dyDescent="0.3">
      <c r="A11" s="10">
        <v>1</v>
      </c>
      <c r="B11" s="10" t="s">
        <v>2752</v>
      </c>
      <c r="C11" s="11" t="s">
        <v>2744</v>
      </c>
      <c r="D11" s="65" t="s">
        <v>2712</v>
      </c>
      <c r="E11" s="51">
        <v>174.57398096967299</v>
      </c>
      <c r="F11" s="46">
        <v>179.74906144300201</v>
      </c>
      <c r="G11" s="47">
        <v>169.39890049634499</v>
      </c>
      <c r="H11" s="47">
        <v>5.1750804733282196</v>
      </c>
      <c r="I11" s="2">
        <v>4371</v>
      </c>
    </row>
    <row r="12" spans="1:9" ht="16.2" customHeight="1" x14ac:dyDescent="0.3">
      <c r="A12" s="10">
        <v>2</v>
      </c>
      <c r="B12" s="10"/>
      <c r="C12" s="11" t="s">
        <v>2744</v>
      </c>
      <c r="D12" s="65" t="s">
        <v>2712</v>
      </c>
      <c r="E12" s="51">
        <v>130.11796311955001</v>
      </c>
      <c r="F12" s="46">
        <v>134.29555541646801</v>
      </c>
      <c r="G12" s="47">
        <v>125.940370822631</v>
      </c>
      <c r="H12" s="47">
        <v>4.1775922969183297</v>
      </c>
      <c r="I12" s="2">
        <v>3737</v>
      </c>
    </row>
    <row r="13" spans="1:9" ht="16.2" customHeight="1" x14ac:dyDescent="0.3">
      <c r="A13" s="10">
        <v>3</v>
      </c>
      <c r="B13" s="10"/>
      <c r="C13" s="11" t="s">
        <v>2744</v>
      </c>
      <c r="D13" s="65" t="s">
        <v>2712</v>
      </c>
      <c r="E13" s="51">
        <v>97.3666069303559</v>
      </c>
      <c r="F13" s="48">
        <v>100.779344809207</v>
      </c>
      <c r="G13" s="47">
        <v>93.953869051505293</v>
      </c>
      <c r="H13" s="47">
        <v>3.41273787885059</v>
      </c>
      <c r="I13" s="14">
        <v>3130</v>
      </c>
    </row>
    <row r="14" spans="1:9" ht="16.2" customHeight="1" x14ac:dyDescent="0.3">
      <c r="A14" s="10">
        <v>4</v>
      </c>
      <c r="B14" s="10"/>
      <c r="C14" s="11" t="s">
        <v>2744</v>
      </c>
      <c r="D14" s="65" t="s">
        <v>2712</v>
      </c>
      <c r="E14" s="53">
        <v>84.102054445227594</v>
      </c>
      <c r="F14" s="48">
        <v>87.225166003961206</v>
      </c>
      <c r="G14" s="47">
        <v>80.978942886493996</v>
      </c>
      <c r="H14" s="47">
        <v>3.1231115587335698</v>
      </c>
      <c r="I14" s="14">
        <v>2786</v>
      </c>
    </row>
    <row r="15" spans="1:9" ht="16.2" customHeight="1" x14ac:dyDescent="0.3">
      <c r="A15" s="10">
        <v>5</v>
      </c>
      <c r="B15" s="10" t="s">
        <v>2753</v>
      </c>
      <c r="C15" s="11" t="s">
        <v>2744</v>
      </c>
      <c r="D15" s="65" t="s">
        <v>2712</v>
      </c>
      <c r="E15" s="52">
        <v>74.148844039224898</v>
      </c>
      <c r="F15" s="48">
        <v>77.091850277081505</v>
      </c>
      <c r="G15" s="47">
        <v>71.205837801368304</v>
      </c>
      <c r="H15" s="47">
        <v>2.94300623785661</v>
      </c>
      <c r="I15" s="14">
        <v>2431</v>
      </c>
    </row>
    <row r="16" spans="1:9" ht="16.2" customHeight="1" x14ac:dyDescent="0.3">
      <c r="A16" s="10">
        <v>1</v>
      </c>
      <c r="B16" s="10" t="s">
        <v>2752</v>
      </c>
      <c r="C16" s="11" t="s">
        <v>2745</v>
      </c>
      <c r="D16" s="65" t="s">
        <v>2711</v>
      </c>
      <c r="E16" s="51">
        <v>1954.05407068759</v>
      </c>
      <c r="F16" s="46">
        <v>1979.4947879250899</v>
      </c>
      <c r="G16" s="47">
        <v>1928.6133534501</v>
      </c>
      <c r="H16" s="47">
        <v>25.440717237492201</v>
      </c>
      <c r="I16" s="2">
        <v>21616</v>
      </c>
    </row>
    <row r="17" spans="1:9" ht="16.2" customHeight="1" x14ac:dyDescent="0.3">
      <c r="A17" s="10">
        <v>2</v>
      </c>
      <c r="B17" s="10"/>
      <c r="C17" s="11" t="s">
        <v>2745</v>
      </c>
      <c r="D17" s="65" t="s">
        <v>2711</v>
      </c>
      <c r="E17" s="51">
        <v>1625.1981860928099</v>
      </c>
      <c r="F17" s="46">
        <v>1647.01177525653</v>
      </c>
      <c r="G17" s="47">
        <v>1603.3845969290901</v>
      </c>
      <c r="H17" s="47">
        <v>21.813589163719399</v>
      </c>
      <c r="I17" s="2">
        <v>19917</v>
      </c>
    </row>
    <row r="18" spans="1:9" ht="16.2" customHeight="1" x14ac:dyDescent="0.3">
      <c r="A18" s="10">
        <v>3</v>
      </c>
      <c r="B18" s="10"/>
      <c r="C18" s="11" t="s">
        <v>2745</v>
      </c>
      <c r="D18" s="65" t="s">
        <v>2711</v>
      </c>
      <c r="E18" s="51">
        <v>1346.55833748032</v>
      </c>
      <c r="F18" s="47">
        <v>1365.19365182413</v>
      </c>
      <c r="G18" s="47">
        <v>1327.92302313651</v>
      </c>
      <c r="H18" s="47">
        <v>18.635314343807501</v>
      </c>
      <c r="I18" s="17">
        <v>18598</v>
      </c>
    </row>
    <row r="19" spans="1:9" ht="16.2" customHeight="1" x14ac:dyDescent="0.3">
      <c r="A19" s="10">
        <v>4</v>
      </c>
      <c r="B19" s="10"/>
      <c r="C19" s="11" t="s">
        <v>2745</v>
      </c>
      <c r="D19" s="65" t="s">
        <v>2711</v>
      </c>
      <c r="E19" s="52">
        <v>1153.67216978944</v>
      </c>
      <c r="F19" s="48">
        <v>1170.6426473715101</v>
      </c>
      <c r="G19" s="47">
        <v>1136.7016922073601</v>
      </c>
      <c r="H19" s="47">
        <v>16.970477582073698</v>
      </c>
      <c r="I19" s="14">
        <v>16507</v>
      </c>
    </row>
    <row r="20" spans="1:9" ht="16.2" customHeight="1" x14ac:dyDescent="0.3">
      <c r="A20" s="10">
        <v>5</v>
      </c>
      <c r="B20" s="10" t="s">
        <v>2753</v>
      </c>
      <c r="C20" s="11" t="s">
        <v>2745</v>
      </c>
      <c r="D20" s="65" t="s">
        <v>2711</v>
      </c>
      <c r="E20" s="51">
        <v>999.73243703345599</v>
      </c>
      <c r="F20" s="48">
        <v>1015.78927822555</v>
      </c>
      <c r="G20" s="47">
        <v>983.675595841367</v>
      </c>
      <c r="H20" s="47">
        <v>16.056841192089198</v>
      </c>
      <c r="I20" s="14">
        <v>13674</v>
      </c>
    </row>
    <row r="21" spans="1:9" ht="16.2" customHeight="1" x14ac:dyDescent="0.3">
      <c r="A21" s="10">
        <v>1</v>
      </c>
      <c r="B21" s="10" t="s">
        <v>2752</v>
      </c>
      <c r="C21" s="11" t="s">
        <v>2745</v>
      </c>
      <c r="D21" s="65" t="s">
        <v>2712</v>
      </c>
      <c r="E21" s="51">
        <v>212.89974959865299</v>
      </c>
      <c r="F21" s="46">
        <v>221.90838940041101</v>
      </c>
      <c r="G21" s="47">
        <v>203.891109796894</v>
      </c>
      <c r="H21" s="47">
        <v>9.0086398017584202</v>
      </c>
      <c r="I21" s="2">
        <v>2224</v>
      </c>
    </row>
    <row r="22" spans="1:9" ht="16.2" customHeight="1" x14ac:dyDescent="0.3">
      <c r="A22" s="10">
        <v>2</v>
      </c>
      <c r="B22" s="10"/>
      <c r="C22" s="11" t="s">
        <v>2745</v>
      </c>
      <c r="D22" s="65" t="s">
        <v>2712</v>
      </c>
      <c r="E22" s="51">
        <v>165.37751423238399</v>
      </c>
      <c r="F22" s="46">
        <v>172.91839587316201</v>
      </c>
      <c r="G22" s="47">
        <v>157.836632591605</v>
      </c>
      <c r="H22" s="47">
        <v>7.54088164077851</v>
      </c>
      <c r="I22" s="2">
        <v>1934</v>
      </c>
    </row>
    <row r="23" spans="1:9" ht="16.2" customHeight="1" x14ac:dyDescent="0.3">
      <c r="A23" s="10">
        <v>3</v>
      </c>
      <c r="B23" s="10"/>
      <c r="C23" s="11" t="s">
        <v>2745</v>
      </c>
      <c r="D23" s="65" t="s">
        <v>2712</v>
      </c>
      <c r="E23" s="51">
        <v>120.467444547607</v>
      </c>
      <c r="F23" s="48">
        <v>126.427265607921</v>
      </c>
      <c r="G23" s="47">
        <v>114.507623487293</v>
      </c>
      <c r="H23" s="47">
        <v>5.9598210603141402</v>
      </c>
      <c r="I23" s="14">
        <v>1638</v>
      </c>
    </row>
    <row r="24" spans="1:9" ht="16.2" customHeight="1" x14ac:dyDescent="0.3">
      <c r="A24" s="10">
        <v>4</v>
      </c>
      <c r="B24" s="10"/>
      <c r="C24" s="11" t="s">
        <v>2745</v>
      </c>
      <c r="D24" s="65" t="s">
        <v>2712</v>
      </c>
      <c r="E24" s="52">
        <v>104.198581924737</v>
      </c>
      <c r="F24" s="48">
        <v>109.68083279146499</v>
      </c>
      <c r="G24" s="47">
        <v>98.716331058009601</v>
      </c>
      <c r="H24" s="47">
        <v>5.4822508667279202</v>
      </c>
      <c r="I24" s="14">
        <v>1451</v>
      </c>
    </row>
    <row r="25" spans="1:9" ht="16.2" customHeight="1" x14ac:dyDescent="0.3">
      <c r="A25" s="10">
        <v>5</v>
      </c>
      <c r="B25" s="10" t="s">
        <v>2753</v>
      </c>
      <c r="C25" s="11" t="s">
        <v>2745</v>
      </c>
      <c r="D25" s="65" t="s">
        <v>2712</v>
      </c>
      <c r="E25" s="51">
        <v>95.759656536553805</v>
      </c>
      <c r="F25" s="48">
        <v>101.103252299272</v>
      </c>
      <c r="G25" s="47">
        <v>90.416060773835596</v>
      </c>
      <c r="H25" s="47">
        <v>5.3435957627182198</v>
      </c>
      <c r="I25" s="14">
        <v>1280</v>
      </c>
    </row>
    <row r="26" spans="1:9" ht="16.2" customHeight="1" x14ac:dyDescent="0.3">
      <c r="A26" s="10">
        <v>1</v>
      </c>
      <c r="B26" s="10" t="s">
        <v>2752</v>
      </c>
      <c r="C26" s="11" t="s">
        <v>2746</v>
      </c>
      <c r="D26" s="65" t="s">
        <v>2711</v>
      </c>
      <c r="E26" s="51">
        <v>1431.45947190792</v>
      </c>
      <c r="F26" s="46">
        <v>1450.11233377639</v>
      </c>
      <c r="G26" s="47">
        <v>1412.8066100394501</v>
      </c>
      <c r="H26" s="47">
        <v>18.652861868466999</v>
      </c>
      <c r="I26" s="2">
        <v>21003</v>
      </c>
    </row>
    <row r="27" spans="1:9" ht="16.2" customHeight="1" x14ac:dyDescent="0.3">
      <c r="A27" s="10">
        <v>2</v>
      </c>
      <c r="B27" s="10"/>
      <c r="C27" s="11" t="s">
        <v>2746</v>
      </c>
      <c r="D27" s="65" t="s">
        <v>2711</v>
      </c>
      <c r="E27" s="51">
        <v>1175.2467136006201</v>
      </c>
      <c r="F27" s="46">
        <v>1190.98621392531</v>
      </c>
      <c r="G27" s="47">
        <v>1159.5072132759301</v>
      </c>
      <c r="H27" s="47">
        <v>15.7395003246909</v>
      </c>
      <c r="I27" s="2">
        <v>19736</v>
      </c>
    </row>
    <row r="28" spans="1:9" ht="16.2" customHeight="1" x14ac:dyDescent="0.3">
      <c r="A28" s="10">
        <v>3</v>
      </c>
      <c r="B28" s="10"/>
      <c r="C28" s="11" t="s">
        <v>2746</v>
      </c>
      <c r="D28" s="65" t="s">
        <v>2711</v>
      </c>
      <c r="E28" s="51">
        <v>1004.38758471756</v>
      </c>
      <c r="F28" s="48">
        <v>1018.24765497709</v>
      </c>
      <c r="G28" s="47">
        <v>990.52751445802403</v>
      </c>
      <c r="H28" s="47">
        <v>13.8600702595343</v>
      </c>
      <c r="I28" s="14">
        <v>18526</v>
      </c>
    </row>
    <row r="29" spans="1:9" ht="16.2" customHeight="1" x14ac:dyDescent="0.3">
      <c r="A29" s="10">
        <v>4</v>
      </c>
      <c r="B29" s="10"/>
      <c r="C29" s="11" t="s">
        <v>2746</v>
      </c>
      <c r="D29" s="65" t="s">
        <v>2711</v>
      </c>
      <c r="E29" s="52">
        <v>863.74344204345698</v>
      </c>
      <c r="F29" s="48">
        <v>876.36048487423204</v>
      </c>
      <c r="G29" s="47">
        <v>851.12639921268305</v>
      </c>
      <c r="H29" s="47">
        <v>12.6170428307745</v>
      </c>
      <c r="I29" s="14">
        <v>16496</v>
      </c>
    </row>
    <row r="30" spans="1:9" ht="16.2" customHeight="1" x14ac:dyDescent="0.3">
      <c r="A30" s="10">
        <v>5</v>
      </c>
      <c r="B30" s="10" t="s">
        <v>2753</v>
      </c>
      <c r="C30" s="11" t="s">
        <v>2746</v>
      </c>
      <c r="D30" s="65" t="s">
        <v>2711</v>
      </c>
      <c r="E30" s="52">
        <v>763.83831851085995</v>
      </c>
      <c r="F30" s="48">
        <v>775.62672598029496</v>
      </c>
      <c r="G30" s="47">
        <v>752.04991104142402</v>
      </c>
      <c r="H30" s="47">
        <v>11.7884074694354</v>
      </c>
      <c r="I30" s="14">
        <v>14767</v>
      </c>
    </row>
    <row r="31" spans="1:9" ht="16.2" customHeight="1" x14ac:dyDescent="0.3">
      <c r="A31" s="10">
        <v>1</v>
      </c>
      <c r="B31" s="10" t="s">
        <v>2752</v>
      </c>
      <c r="C31" s="11" t="s">
        <v>2746</v>
      </c>
      <c r="D31" s="65" t="s">
        <v>2712</v>
      </c>
      <c r="E31" s="51">
        <v>146.50615823911201</v>
      </c>
      <c r="F31" s="46">
        <v>152.70257937786999</v>
      </c>
      <c r="G31" s="47">
        <v>140.309737100354</v>
      </c>
      <c r="H31" s="47">
        <v>6.1964211387580699</v>
      </c>
      <c r="I31" s="2">
        <v>2147</v>
      </c>
    </row>
    <row r="32" spans="1:9" ht="16.2" customHeight="1" x14ac:dyDescent="0.3">
      <c r="A32" s="10">
        <v>2</v>
      </c>
      <c r="B32" s="10"/>
      <c r="C32" s="11" t="s">
        <v>2746</v>
      </c>
      <c r="D32" s="65" t="s">
        <v>2712</v>
      </c>
      <c r="E32" s="51">
        <v>106.344729991009</v>
      </c>
      <c r="F32" s="46">
        <v>111.257382157308</v>
      </c>
      <c r="G32" s="47">
        <v>101.432077824709</v>
      </c>
      <c r="H32" s="47">
        <v>4.9126521662993703</v>
      </c>
      <c r="I32" s="2">
        <v>1803</v>
      </c>
    </row>
    <row r="33" spans="1:9" ht="16.2" customHeight="1" x14ac:dyDescent="0.3">
      <c r="A33" s="10">
        <v>3</v>
      </c>
      <c r="B33" s="10"/>
      <c r="C33" s="11" t="s">
        <v>2746</v>
      </c>
      <c r="D33" s="65" t="s">
        <v>2712</v>
      </c>
      <c r="E33" s="51">
        <v>79.9135689367222</v>
      </c>
      <c r="F33" s="46">
        <v>83.964204652748094</v>
      </c>
      <c r="G33" s="47">
        <v>75.862933220696306</v>
      </c>
      <c r="H33" s="47">
        <v>4.0506357160258801</v>
      </c>
      <c r="I33" s="2">
        <v>1492</v>
      </c>
    </row>
    <row r="34" spans="1:9" ht="16.2" customHeight="1" x14ac:dyDescent="0.3">
      <c r="A34" s="10">
        <v>4</v>
      </c>
      <c r="B34" s="10"/>
      <c r="C34" s="11" t="s">
        <v>2746</v>
      </c>
      <c r="D34" s="65" t="s">
        <v>2712</v>
      </c>
      <c r="E34" s="52">
        <v>69.386591128036599</v>
      </c>
      <c r="F34" s="48">
        <v>73.101785299274297</v>
      </c>
      <c r="G34" s="47">
        <v>65.671396956799001</v>
      </c>
      <c r="H34" s="47">
        <v>3.7151941712376702</v>
      </c>
      <c r="I34" s="14">
        <v>1335</v>
      </c>
    </row>
    <row r="35" spans="1:9" ht="16.2" customHeight="1" x14ac:dyDescent="0.3">
      <c r="A35" s="10">
        <v>5</v>
      </c>
      <c r="B35" s="10" t="s">
        <v>2753</v>
      </c>
      <c r="C35" s="11" t="s">
        <v>2746</v>
      </c>
      <c r="D35" s="65" t="s">
        <v>2712</v>
      </c>
      <c r="E35" s="52">
        <v>58.503220793324601</v>
      </c>
      <c r="F35" s="48">
        <v>61.8772610747314</v>
      </c>
      <c r="G35" s="47">
        <v>55.129180511917802</v>
      </c>
      <c r="H35" s="47">
        <v>3.37404028140678</v>
      </c>
      <c r="I35" s="14">
        <v>1151</v>
      </c>
    </row>
    <row r="36" spans="1:9" ht="16.2" customHeight="1" x14ac:dyDescent="0.3"/>
    <row r="37" spans="1:9" ht="16.2" customHeight="1" x14ac:dyDescent="0.3"/>
    <row r="38" spans="1:9" ht="16.2" customHeight="1" x14ac:dyDescent="0.3"/>
    <row r="39" spans="1:9" ht="16.2" customHeight="1" x14ac:dyDescent="0.3"/>
    <row r="40" spans="1:9" ht="16.2" customHeight="1" x14ac:dyDescent="0.3"/>
    <row r="41" spans="1:9" ht="16.2" customHeight="1" x14ac:dyDescent="0.3"/>
    <row r="42" spans="1:9" ht="16.2" customHeight="1" x14ac:dyDescent="0.3"/>
    <row r="43" spans="1:9" ht="16.2" customHeight="1" x14ac:dyDescent="0.3"/>
    <row r="44" spans="1:9" ht="16.2" customHeight="1" x14ac:dyDescent="0.3"/>
    <row r="45" spans="1:9" ht="16.2" customHeight="1" x14ac:dyDescent="0.3"/>
    <row r="46" spans="1:9" ht="16.2" customHeight="1" x14ac:dyDescent="0.3"/>
    <row r="47" spans="1:9" ht="16.2" customHeight="1" x14ac:dyDescent="0.3"/>
    <row r="48" spans="1:9" ht="16.2" customHeight="1" x14ac:dyDescent="0.3"/>
    <row r="49" ht="16.2" customHeight="1" x14ac:dyDescent="0.3"/>
    <row r="50" ht="16.2" customHeight="1" x14ac:dyDescent="0.3"/>
    <row r="51" ht="16.2" customHeight="1" x14ac:dyDescent="0.3"/>
    <row r="52" ht="16.2" customHeight="1" x14ac:dyDescent="0.3"/>
    <row r="53" ht="16.2" customHeight="1" x14ac:dyDescent="0.3"/>
    <row r="54" ht="16.2" customHeight="1" x14ac:dyDescent="0.3"/>
    <row r="55" ht="16.2" customHeight="1" x14ac:dyDescent="0.3"/>
    <row r="56" ht="16.2" customHeight="1" x14ac:dyDescent="0.3"/>
    <row r="57" ht="16.2" customHeight="1" x14ac:dyDescent="0.3"/>
    <row r="58" ht="16.2" customHeight="1" x14ac:dyDescent="0.3"/>
    <row r="59" ht="16.2" customHeight="1" x14ac:dyDescent="0.3"/>
    <row r="60" ht="16.2" customHeight="1" x14ac:dyDescent="0.3"/>
    <row r="61" ht="16.2" customHeight="1" x14ac:dyDescent="0.3"/>
    <row r="62" ht="16.2" customHeight="1" x14ac:dyDescent="0.3"/>
    <row r="63" ht="16.2" customHeight="1" x14ac:dyDescent="0.3"/>
    <row r="64" ht="16.2" customHeight="1" x14ac:dyDescent="0.3"/>
    <row r="65" ht="16.2" customHeight="1" x14ac:dyDescent="0.3"/>
    <row r="66" ht="16.2" customHeight="1" x14ac:dyDescent="0.3"/>
    <row r="67" ht="16.2" customHeight="1" x14ac:dyDescent="0.3"/>
    <row r="68" ht="16.2" customHeight="1" x14ac:dyDescent="0.3"/>
    <row r="69" ht="16.2" customHeight="1" x14ac:dyDescent="0.3"/>
    <row r="70" ht="16.2" customHeight="1" x14ac:dyDescent="0.3"/>
    <row r="71" ht="16.2" customHeight="1" x14ac:dyDescent="0.3"/>
    <row r="72" ht="16.2" customHeight="1" x14ac:dyDescent="0.3"/>
    <row r="73" ht="16.2" customHeight="1" x14ac:dyDescent="0.3"/>
    <row r="74" ht="16.2" customHeight="1" x14ac:dyDescent="0.3"/>
    <row r="75" ht="16.2" customHeight="1" x14ac:dyDescent="0.3"/>
    <row r="76" ht="16.2" customHeight="1" x14ac:dyDescent="0.3"/>
    <row r="77" ht="16.2" customHeight="1" x14ac:dyDescent="0.3"/>
    <row r="78" ht="16.2" customHeight="1" x14ac:dyDescent="0.3"/>
    <row r="79" ht="16.2" customHeight="1" x14ac:dyDescent="0.3"/>
    <row r="80" ht="16.2" customHeight="1" x14ac:dyDescent="0.3"/>
    <row r="81" ht="16.2" customHeight="1" x14ac:dyDescent="0.3"/>
    <row r="82" ht="16.2" customHeight="1" x14ac:dyDescent="0.3"/>
    <row r="83" ht="16.2" customHeight="1" x14ac:dyDescent="0.3"/>
    <row r="84" ht="16.2" customHeight="1" x14ac:dyDescent="0.3"/>
    <row r="85" ht="16.2" customHeight="1" x14ac:dyDescent="0.3"/>
    <row r="86" ht="16.2" customHeight="1" x14ac:dyDescent="0.3"/>
    <row r="87" ht="16.2" customHeight="1" x14ac:dyDescent="0.3"/>
    <row r="88" ht="16.2" customHeight="1" x14ac:dyDescent="0.3"/>
    <row r="89" ht="16.2" customHeight="1" x14ac:dyDescent="0.3"/>
    <row r="90" ht="16.2" customHeight="1" x14ac:dyDescent="0.3"/>
    <row r="91" ht="16.2" customHeight="1" x14ac:dyDescent="0.3"/>
    <row r="92" ht="16.2" customHeight="1" x14ac:dyDescent="0.3"/>
    <row r="93" ht="16.2" customHeight="1" x14ac:dyDescent="0.3"/>
    <row r="94" ht="16.2" customHeight="1" x14ac:dyDescent="0.3"/>
    <row r="95" ht="16.2" customHeight="1" x14ac:dyDescent="0.3"/>
    <row r="96" ht="16.2" customHeight="1" x14ac:dyDescent="0.3"/>
    <row r="97" ht="16.2" customHeight="1" x14ac:dyDescent="0.3"/>
    <row r="98" ht="16.2" customHeight="1" x14ac:dyDescent="0.3"/>
    <row r="99" ht="16.2" customHeight="1" x14ac:dyDescent="0.3"/>
    <row r="100" ht="16.2" customHeight="1" x14ac:dyDescent="0.3"/>
    <row r="101" ht="16.2" customHeight="1" x14ac:dyDescent="0.3"/>
    <row r="102" ht="16.2" customHeight="1" x14ac:dyDescent="0.3"/>
    <row r="103" ht="16.2" customHeight="1" x14ac:dyDescent="0.3"/>
    <row r="104" ht="16.2" customHeight="1" x14ac:dyDescent="0.3"/>
    <row r="105" ht="16.2" customHeight="1" x14ac:dyDescent="0.3"/>
    <row r="106" ht="16.2" customHeight="1" x14ac:dyDescent="0.3"/>
    <row r="107" ht="16.2" customHeight="1" x14ac:dyDescent="0.3"/>
    <row r="108" ht="16.2" customHeight="1" x14ac:dyDescent="0.3"/>
    <row r="109" ht="16.2" customHeight="1" x14ac:dyDescent="0.3"/>
    <row r="110" ht="16.2" customHeight="1" x14ac:dyDescent="0.3"/>
    <row r="111" ht="16.2" customHeight="1" x14ac:dyDescent="0.3"/>
    <row r="112" ht="16.2" customHeight="1" x14ac:dyDescent="0.3"/>
    <row r="113" ht="16.2" customHeight="1" x14ac:dyDescent="0.3"/>
    <row r="114" ht="16.2" customHeight="1" x14ac:dyDescent="0.3"/>
    <row r="115" ht="16.2" customHeight="1" x14ac:dyDescent="0.3"/>
    <row r="116" ht="16.2" customHeight="1" x14ac:dyDescent="0.3"/>
    <row r="117" ht="16.2" customHeight="1" x14ac:dyDescent="0.3"/>
    <row r="118" ht="16.2" customHeight="1" x14ac:dyDescent="0.3"/>
    <row r="119" ht="16.2" customHeight="1" x14ac:dyDescent="0.3"/>
    <row r="120" ht="16.2" customHeight="1" x14ac:dyDescent="0.3"/>
    <row r="121" ht="16.2" customHeight="1" x14ac:dyDescent="0.3"/>
    <row r="122" ht="16.2" customHeight="1" x14ac:dyDescent="0.3"/>
    <row r="123" ht="16.2" customHeight="1" x14ac:dyDescent="0.3"/>
    <row r="124" ht="16.2" customHeight="1" x14ac:dyDescent="0.3"/>
    <row r="125" ht="16.2" customHeight="1" x14ac:dyDescent="0.3"/>
    <row r="126" ht="16.2" customHeight="1" x14ac:dyDescent="0.3"/>
    <row r="127" ht="16.2" customHeight="1" x14ac:dyDescent="0.3"/>
    <row r="128" ht="16.2" customHeight="1" x14ac:dyDescent="0.3"/>
    <row r="129" ht="16.2" customHeight="1" x14ac:dyDescent="0.3"/>
    <row r="130" ht="16.2" customHeight="1" x14ac:dyDescent="0.3"/>
    <row r="131" ht="16.2" customHeight="1" x14ac:dyDescent="0.3"/>
    <row r="132" ht="16.2" customHeight="1" x14ac:dyDescent="0.3"/>
    <row r="133" ht="16.2" customHeight="1" x14ac:dyDescent="0.3"/>
    <row r="134" ht="16.2" customHeight="1" x14ac:dyDescent="0.3"/>
    <row r="135" ht="16.2" customHeight="1" x14ac:dyDescent="0.3"/>
    <row r="136" ht="16.2" customHeight="1" x14ac:dyDescent="0.3"/>
    <row r="137" ht="16.2" customHeight="1" x14ac:dyDescent="0.3"/>
    <row r="138" ht="16.2" customHeight="1" x14ac:dyDescent="0.3"/>
    <row r="139" ht="16.2" customHeight="1" x14ac:dyDescent="0.3"/>
    <row r="140" ht="16.2" customHeight="1" x14ac:dyDescent="0.3"/>
    <row r="141" ht="16.2" customHeight="1" x14ac:dyDescent="0.3"/>
    <row r="142" ht="16.2" customHeight="1" x14ac:dyDescent="0.3"/>
    <row r="143" ht="16.2" customHeight="1" x14ac:dyDescent="0.3"/>
    <row r="144" ht="16.2" customHeight="1" x14ac:dyDescent="0.3"/>
    <row r="145" ht="16.2" customHeight="1" x14ac:dyDescent="0.3"/>
    <row r="146" ht="16.2" customHeight="1" x14ac:dyDescent="0.3"/>
    <row r="147" ht="16.2" customHeight="1" x14ac:dyDescent="0.3"/>
    <row r="148" ht="16.2" customHeight="1" x14ac:dyDescent="0.3"/>
    <row r="149" ht="16.2" customHeight="1" x14ac:dyDescent="0.3"/>
    <row r="150" ht="16.2" customHeight="1" x14ac:dyDescent="0.3"/>
    <row r="151" ht="16.2" customHeight="1" x14ac:dyDescent="0.3"/>
    <row r="152" ht="16.2" customHeight="1" x14ac:dyDescent="0.3"/>
    <row r="153" ht="16.2" customHeight="1" x14ac:dyDescent="0.3"/>
    <row r="154" ht="16.2" customHeight="1" x14ac:dyDescent="0.3"/>
    <row r="155" ht="16.2" customHeight="1" x14ac:dyDescent="0.3"/>
    <row r="156" ht="16.2" customHeight="1" x14ac:dyDescent="0.3"/>
    <row r="157" ht="16.2" customHeight="1" x14ac:dyDescent="0.3"/>
    <row r="158" ht="16.2" customHeight="1" x14ac:dyDescent="0.3"/>
    <row r="159" ht="16.2" customHeight="1" x14ac:dyDescent="0.3"/>
    <row r="160" ht="16.2" customHeight="1" x14ac:dyDescent="0.3"/>
    <row r="161" ht="16.2" customHeight="1" x14ac:dyDescent="0.3"/>
    <row r="162" ht="16.2" customHeight="1" x14ac:dyDescent="0.3"/>
  </sheetData>
  <hyperlinks>
    <hyperlink ref="A4" location="Contents!A1" display="Back to table of contents" xr:uid="{00000000-0004-0000-0500-000000000000}"/>
  </hyperlinks>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Normal="100" workbookViewId="0"/>
  </sheetViews>
  <sheetFormatPr defaultColWidth="9.33203125" defaultRowHeight="15.6" x14ac:dyDescent="0.3"/>
  <cols>
    <col min="1" max="1" width="16.6640625" style="7" customWidth="1"/>
    <col min="2" max="2" width="28.33203125" style="7" customWidth="1"/>
    <col min="3" max="3" width="16.6640625" style="7" customWidth="1"/>
    <col min="4" max="4" width="24.6640625" style="7" customWidth="1"/>
    <col min="5" max="5" width="16.6640625" style="7" customWidth="1"/>
    <col min="6" max="6" width="16.6640625" style="41" customWidth="1"/>
    <col min="7" max="8" width="16.6640625" style="40" customWidth="1"/>
    <col min="9" max="9" width="16.6640625" style="7" customWidth="1"/>
    <col min="10" max="11" width="9.33203125" style="7"/>
    <col min="12" max="12" width="13.6640625" style="7" bestFit="1" customWidth="1"/>
    <col min="13" max="16384" width="9.33203125" style="7"/>
  </cols>
  <sheetData>
    <row r="1" spans="1:9" s="4" customFormat="1" x14ac:dyDescent="0.3">
      <c r="A1" s="3" t="s">
        <v>2793</v>
      </c>
      <c r="B1" s="3"/>
      <c r="F1" s="35"/>
      <c r="G1" s="13"/>
      <c r="H1" s="13"/>
    </row>
    <row r="2" spans="1:9" s="4" customFormat="1" ht="15" x14ac:dyDescent="0.25">
      <c r="A2" s="5" t="s">
        <v>2850</v>
      </c>
      <c r="B2" s="5"/>
      <c r="F2" s="35"/>
      <c r="G2" s="13"/>
      <c r="H2" s="13"/>
    </row>
    <row r="3" spans="1:9" s="4" customFormat="1" ht="15" x14ac:dyDescent="0.25">
      <c r="A3" s="5" t="s">
        <v>16</v>
      </c>
      <c r="B3" s="5"/>
      <c r="F3" s="35"/>
      <c r="G3" s="13"/>
      <c r="H3" s="13"/>
    </row>
    <row r="4" spans="1:9" s="4" customFormat="1" ht="30" customHeight="1" x14ac:dyDescent="0.25">
      <c r="A4" s="6" t="s">
        <v>20</v>
      </c>
      <c r="B4" s="6"/>
      <c r="F4" s="35"/>
      <c r="G4" s="13"/>
      <c r="H4" s="13"/>
    </row>
    <row r="5" spans="1:9" s="89" customFormat="1" ht="95.1" customHeight="1" thickBot="1" x14ac:dyDescent="0.35">
      <c r="A5" s="81" t="s">
        <v>68</v>
      </c>
      <c r="B5" s="81" t="s">
        <v>2754</v>
      </c>
      <c r="C5" s="82" t="s">
        <v>45</v>
      </c>
      <c r="D5" s="82" t="s">
        <v>46</v>
      </c>
      <c r="E5" s="43" t="s">
        <v>42</v>
      </c>
      <c r="F5" s="84" t="s">
        <v>2749</v>
      </c>
      <c r="G5" s="85" t="s">
        <v>2750</v>
      </c>
      <c r="H5" s="85" t="s">
        <v>2748</v>
      </c>
      <c r="I5" s="85" t="s">
        <v>41</v>
      </c>
    </row>
    <row r="6" spans="1:9" ht="30" customHeight="1" x14ac:dyDescent="0.3">
      <c r="A6" s="10">
        <v>1</v>
      </c>
      <c r="B6" s="10" t="s">
        <v>2832</v>
      </c>
      <c r="C6" s="11" t="s">
        <v>2746</v>
      </c>
      <c r="D6" s="44" t="s">
        <v>2711</v>
      </c>
      <c r="E6" s="50">
        <v>1079.6401368101001</v>
      </c>
      <c r="F6" s="45">
        <v>1091.0724078614401</v>
      </c>
      <c r="G6" s="47">
        <v>1068.2078657587699</v>
      </c>
      <c r="H6" s="47">
        <v>11.4322710513384</v>
      </c>
      <c r="I6" s="1">
        <v>32039</v>
      </c>
    </row>
    <row r="7" spans="1:9" ht="16.2" customHeight="1" x14ac:dyDescent="0.3">
      <c r="A7" s="10">
        <v>2</v>
      </c>
      <c r="B7" s="10" t="s">
        <v>2833</v>
      </c>
      <c r="C7" s="11" t="s">
        <v>2746</v>
      </c>
      <c r="D7" s="44" t="s">
        <v>2711</v>
      </c>
      <c r="E7" s="51">
        <v>1082.5440268472501</v>
      </c>
      <c r="F7" s="46">
        <v>1093.7231680531299</v>
      </c>
      <c r="G7" s="47">
        <v>1071.3648856413799</v>
      </c>
      <c r="H7" s="47">
        <v>11.179141205873099</v>
      </c>
      <c r="I7" s="2">
        <v>33127</v>
      </c>
    </row>
    <row r="8" spans="1:9" ht="16.2" customHeight="1" x14ac:dyDescent="0.3">
      <c r="A8" s="10">
        <v>3</v>
      </c>
      <c r="B8" s="10" t="s">
        <v>2834</v>
      </c>
      <c r="C8" s="11" t="s">
        <v>2746</v>
      </c>
      <c r="D8" s="44" t="s">
        <v>2711</v>
      </c>
      <c r="E8" s="51">
        <v>988.20235146255595</v>
      </c>
      <c r="F8" s="46">
        <v>1008.74828034726</v>
      </c>
      <c r="G8" s="47">
        <v>967.65642257785396</v>
      </c>
      <c r="H8" s="47">
        <v>20.5459288847015</v>
      </c>
      <c r="I8" s="2">
        <v>8218</v>
      </c>
    </row>
    <row r="9" spans="1:9" ht="16.2" customHeight="1" x14ac:dyDescent="0.3">
      <c r="A9" s="10">
        <v>4</v>
      </c>
      <c r="B9" s="10" t="s">
        <v>2835</v>
      </c>
      <c r="C9" s="11" t="s">
        <v>2746</v>
      </c>
      <c r="D9" s="44" t="s">
        <v>2711</v>
      </c>
      <c r="E9" s="51">
        <v>1064.5210312095101</v>
      </c>
      <c r="F9" s="46">
        <v>1100.0054967005401</v>
      </c>
      <c r="G9" s="47">
        <v>1029.03656571849</v>
      </c>
      <c r="H9" s="47">
        <v>35.484465491024601</v>
      </c>
      <c r="I9" s="2">
        <v>3341</v>
      </c>
    </row>
    <row r="10" spans="1:9" ht="16.2" customHeight="1" x14ac:dyDescent="0.3">
      <c r="A10" s="10">
        <v>5</v>
      </c>
      <c r="B10" s="10" t="s">
        <v>2836</v>
      </c>
      <c r="C10" s="11" t="s">
        <v>2746</v>
      </c>
      <c r="D10" s="44" t="s">
        <v>2711</v>
      </c>
      <c r="E10" s="51">
        <v>861.76145160785995</v>
      </c>
      <c r="F10" s="46">
        <v>878.91081244937504</v>
      </c>
      <c r="G10" s="47">
        <v>844.612090766346</v>
      </c>
      <c r="H10" s="47">
        <v>17.149360841514198</v>
      </c>
      <c r="I10" s="2">
        <v>8906</v>
      </c>
    </row>
    <row r="11" spans="1:9" ht="16.2" customHeight="1" x14ac:dyDescent="0.3">
      <c r="A11" s="10">
        <v>6</v>
      </c>
      <c r="B11" s="10" t="s">
        <v>2837</v>
      </c>
      <c r="C11" s="11" t="s">
        <v>2746</v>
      </c>
      <c r="D11" s="44" t="s">
        <v>2711</v>
      </c>
      <c r="E11" s="51">
        <v>849.05857851694395</v>
      </c>
      <c r="F11" s="46">
        <v>871.93103637014303</v>
      </c>
      <c r="G11" s="47">
        <v>826.18612066374499</v>
      </c>
      <c r="H11" s="47">
        <v>22.8724578531987</v>
      </c>
      <c r="I11" s="2">
        <v>4897</v>
      </c>
    </row>
    <row r="12" spans="1:9" ht="16.2" customHeight="1" x14ac:dyDescent="0.3">
      <c r="A12" s="10">
        <v>1</v>
      </c>
      <c r="B12" s="10" t="s">
        <v>2832</v>
      </c>
      <c r="C12" s="11" t="s">
        <v>2745</v>
      </c>
      <c r="D12" s="44" t="s">
        <v>2711</v>
      </c>
      <c r="E12" s="51">
        <v>1508.3284283247001</v>
      </c>
      <c r="F12" s="46">
        <v>1524.4694298515899</v>
      </c>
      <c r="G12" s="47">
        <v>1492.1874267978101</v>
      </c>
      <c r="H12" s="47">
        <v>16.141001526889799</v>
      </c>
      <c r="I12" s="2">
        <v>31489</v>
      </c>
    </row>
    <row r="13" spans="1:9" ht="16.2" customHeight="1" x14ac:dyDescent="0.3">
      <c r="A13" s="10">
        <v>2</v>
      </c>
      <c r="B13" s="10" t="s">
        <v>2833</v>
      </c>
      <c r="C13" s="11" t="s">
        <v>2745</v>
      </c>
      <c r="D13" s="44" t="s">
        <v>2711</v>
      </c>
      <c r="E13" s="51">
        <v>1429.6949905869201</v>
      </c>
      <c r="F13" s="46">
        <v>1444.7592896419601</v>
      </c>
      <c r="G13" s="47">
        <v>1414.6306915318701</v>
      </c>
      <c r="H13" s="47">
        <v>15.0642990550457</v>
      </c>
      <c r="I13" s="2">
        <v>32234</v>
      </c>
    </row>
    <row r="14" spans="1:9" ht="16.2" customHeight="1" x14ac:dyDescent="0.3">
      <c r="A14" s="10">
        <v>3</v>
      </c>
      <c r="B14" s="10" t="s">
        <v>2834</v>
      </c>
      <c r="C14" s="11" t="s">
        <v>2745</v>
      </c>
      <c r="D14" s="44" t="s">
        <v>2711</v>
      </c>
      <c r="E14" s="51">
        <v>1284.8674791491401</v>
      </c>
      <c r="F14" s="46">
        <v>1312.3392012613999</v>
      </c>
      <c r="G14" s="47">
        <v>1257.39575703689</v>
      </c>
      <c r="H14" s="47">
        <v>27.4717221122519</v>
      </c>
      <c r="I14" s="2">
        <v>7866</v>
      </c>
    </row>
    <row r="15" spans="1:9" ht="16.2" customHeight="1" x14ac:dyDescent="0.3">
      <c r="A15" s="10">
        <v>4</v>
      </c>
      <c r="B15" s="10" t="s">
        <v>2835</v>
      </c>
      <c r="C15" s="11" t="s">
        <v>2745</v>
      </c>
      <c r="D15" s="44" t="s">
        <v>2711</v>
      </c>
      <c r="E15" s="51">
        <v>1429.3888722783199</v>
      </c>
      <c r="F15" s="46">
        <v>1477.3507839789399</v>
      </c>
      <c r="G15" s="47">
        <v>1381.4269605777099</v>
      </c>
      <c r="H15" s="47">
        <v>47.9619117006146</v>
      </c>
      <c r="I15" s="2">
        <v>3149</v>
      </c>
    </row>
    <row r="16" spans="1:9" ht="16.2" customHeight="1" x14ac:dyDescent="0.3">
      <c r="A16" s="10">
        <v>5</v>
      </c>
      <c r="B16" s="10" t="s">
        <v>2836</v>
      </c>
      <c r="C16" s="11" t="s">
        <v>2745</v>
      </c>
      <c r="D16" s="44" t="s">
        <v>2711</v>
      </c>
      <c r="E16" s="51">
        <v>1172.0284671015499</v>
      </c>
      <c r="F16" s="46">
        <v>1194.3982622594799</v>
      </c>
      <c r="G16" s="47">
        <v>1149.65867194363</v>
      </c>
      <c r="H16" s="47">
        <v>22.3697951579231</v>
      </c>
      <c r="I16" s="2">
        <v>10113</v>
      </c>
    </row>
    <row r="17" spans="1:9" ht="16.2" customHeight="1" x14ac:dyDescent="0.3">
      <c r="A17" s="10">
        <v>6</v>
      </c>
      <c r="B17" s="10" t="s">
        <v>2837</v>
      </c>
      <c r="C17" s="11" t="s">
        <v>2745</v>
      </c>
      <c r="D17" s="44" t="s">
        <v>2711</v>
      </c>
      <c r="E17" s="51">
        <v>1136.4149179793999</v>
      </c>
      <c r="F17" s="46">
        <v>1165.90535308572</v>
      </c>
      <c r="G17" s="47">
        <v>1106.92448287308</v>
      </c>
      <c r="H17" s="47">
        <v>29.490435106320099</v>
      </c>
      <c r="I17" s="2">
        <v>5461</v>
      </c>
    </row>
    <row r="18" spans="1:9" ht="16.2" customHeight="1" x14ac:dyDescent="0.3">
      <c r="A18" s="10">
        <v>1</v>
      </c>
      <c r="B18" s="10" t="s">
        <v>2832</v>
      </c>
      <c r="C18" s="11" t="s">
        <v>2744</v>
      </c>
      <c r="D18" s="44" t="s">
        <v>2711</v>
      </c>
      <c r="E18" s="51">
        <v>1267.2173736518</v>
      </c>
      <c r="F18" s="48">
        <v>1276.6745592188199</v>
      </c>
      <c r="G18" s="47">
        <v>1257.7601880847801</v>
      </c>
      <c r="H18" s="47">
        <v>9.4571855670212699</v>
      </c>
      <c r="I18" s="14">
        <v>63528</v>
      </c>
    </row>
    <row r="19" spans="1:9" ht="16.2" customHeight="1" x14ac:dyDescent="0.3">
      <c r="A19" s="10">
        <v>2</v>
      </c>
      <c r="B19" s="10" t="s">
        <v>2833</v>
      </c>
      <c r="C19" s="11" t="s">
        <v>2744</v>
      </c>
      <c r="D19" s="44" t="s">
        <v>2711</v>
      </c>
      <c r="E19" s="51">
        <v>1237.93134362256</v>
      </c>
      <c r="F19" s="48">
        <v>1247.0085192833201</v>
      </c>
      <c r="G19" s="47">
        <v>1228.8541679617899</v>
      </c>
      <c r="H19" s="47">
        <v>9.0771756607664393</v>
      </c>
      <c r="I19" s="14">
        <v>65361</v>
      </c>
    </row>
    <row r="20" spans="1:9" ht="16.2" customHeight="1" x14ac:dyDescent="0.3">
      <c r="A20" s="10">
        <v>3</v>
      </c>
      <c r="B20" s="10" t="s">
        <v>2834</v>
      </c>
      <c r="C20" s="11" t="s">
        <v>2744</v>
      </c>
      <c r="D20" s="44" t="s">
        <v>2711</v>
      </c>
      <c r="E20" s="52">
        <v>1118.2128896532499</v>
      </c>
      <c r="F20" s="48">
        <v>1134.76405220114</v>
      </c>
      <c r="G20" s="47">
        <v>1101.6617271053599</v>
      </c>
      <c r="H20" s="47">
        <v>16.551162547890701</v>
      </c>
      <c r="I20" s="14">
        <v>16084</v>
      </c>
    </row>
    <row r="21" spans="1:9" ht="16.2" customHeight="1" x14ac:dyDescent="0.3">
      <c r="A21" s="10">
        <v>4</v>
      </c>
      <c r="B21" s="10" t="s">
        <v>2835</v>
      </c>
      <c r="C21" s="11" t="s">
        <v>2744</v>
      </c>
      <c r="D21" s="44" t="s">
        <v>2711</v>
      </c>
      <c r="E21" s="51">
        <v>1228.42416958028</v>
      </c>
      <c r="F21" s="46">
        <v>1257.3473852444299</v>
      </c>
      <c r="G21" s="47">
        <v>1199.5009539161299</v>
      </c>
      <c r="H21" s="47">
        <v>28.923215664150099</v>
      </c>
      <c r="I21" s="2">
        <v>6490</v>
      </c>
    </row>
    <row r="22" spans="1:9" ht="16.2" customHeight="1" x14ac:dyDescent="0.3">
      <c r="A22" s="10">
        <v>5</v>
      </c>
      <c r="B22" s="10" t="s">
        <v>2836</v>
      </c>
      <c r="C22" s="11" t="s">
        <v>2744</v>
      </c>
      <c r="D22" s="44" t="s">
        <v>2711</v>
      </c>
      <c r="E22" s="51">
        <v>1004.65228089277</v>
      </c>
      <c r="F22" s="48">
        <v>1018.40692249069</v>
      </c>
      <c r="G22" s="47">
        <v>990.89763929485503</v>
      </c>
      <c r="H22" s="47">
        <v>13.754641597919001</v>
      </c>
      <c r="I22" s="14">
        <v>19019</v>
      </c>
    </row>
    <row r="23" spans="1:9" ht="16.2" customHeight="1" x14ac:dyDescent="0.3">
      <c r="A23" s="10">
        <v>6</v>
      </c>
      <c r="B23" s="10" t="s">
        <v>2837</v>
      </c>
      <c r="C23" s="11" t="s">
        <v>2744</v>
      </c>
      <c r="D23" s="44" t="s">
        <v>2711</v>
      </c>
      <c r="E23" s="51">
        <v>986.24164200850703</v>
      </c>
      <c r="F23" s="47">
        <v>1004.5848555774299</v>
      </c>
      <c r="G23" s="47">
        <v>967.89842843958695</v>
      </c>
      <c r="H23" s="47">
        <v>18.343213568919602</v>
      </c>
      <c r="I23" s="17">
        <v>10358</v>
      </c>
    </row>
    <row r="24" spans="1:9" ht="16.2" customHeight="1" x14ac:dyDescent="0.3">
      <c r="A24" s="10">
        <v>1</v>
      </c>
      <c r="B24" s="10" t="s">
        <v>2832</v>
      </c>
      <c r="C24" s="11" t="s">
        <v>2746</v>
      </c>
      <c r="D24" s="44" t="s">
        <v>2712</v>
      </c>
      <c r="E24" s="52">
        <v>109.532354885136</v>
      </c>
      <c r="F24" s="48">
        <v>113.29313216048401</v>
      </c>
      <c r="G24" s="47">
        <v>105.771577609788</v>
      </c>
      <c r="H24" s="47">
        <v>3.7607772753479298</v>
      </c>
      <c r="I24" s="14">
        <v>3279</v>
      </c>
    </row>
    <row r="25" spans="1:9" ht="16.2" customHeight="1" x14ac:dyDescent="0.3">
      <c r="A25" s="10">
        <v>2</v>
      </c>
      <c r="B25" s="10" t="s">
        <v>2833</v>
      </c>
      <c r="C25" s="11" t="s">
        <v>2746</v>
      </c>
      <c r="D25" s="44" t="s">
        <v>2712</v>
      </c>
      <c r="E25" s="53">
        <v>95.083975131263202</v>
      </c>
      <c r="F25" s="48">
        <v>98.516575557323307</v>
      </c>
      <c r="G25" s="47">
        <v>91.651374705203196</v>
      </c>
      <c r="H25" s="47">
        <v>3.43260042606008</v>
      </c>
      <c r="I25" s="14">
        <v>2940</v>
      </c>
    </row>
    <row r="26" spans="1:9" ht="16.2" customHeight="1" x14ac:dyDescent="0.3">
      <c r="A26" s="10">
        <v>3</v>
      </c>
      <c r="B26" s="10" t="s">
        <v>2834</v>
      </c>
      <c r="C26" s="11" t="s">
        <v>2746</v>
      </c>
      <c r="D26" s="44" t="s">
        <v>2712</v>
      </c>
      <c r="E26" s="52">
        <v>74.653122827856293</v>
      </c>
      <c r="F26" s="48">
        <v>80.4860136078522</v>
      </c>
      <c r="G26" s="47">
        <v>68.820232047860301</v>
      </c>
      <c r="H26" s="47">
        <v>5.8328907799959397</v>
      </c>
      <c r="I26" s="14">
        <v>629</v>
      </c>
    </row>
    <row r="27" spans="1:9" ht="16.2" customHeight="1" x14ac:dyDescent="0.3">
      <c r="A27" s="10">
        <v>4</v>
      </c>
      <c r="B27" s="10" t="s">
        <v>2835</v>
      </c>
      <c r="C27" s="11" t="s">
        <v>2746</v>
      </c>
      <c r="D27" s="44" t="s">
        <v>2712</v>
      </c>
      <c r="E27" s="52">
        <v>64.1145994018663</v>
      </c>
      <c r="F27" s="48">
        <v>73.028535313960006</v>
      </c>
      <c r="G27" s="47">
        <v>55.200663489772701</v>
      </c>
      <c r="H27" s="47">
        <v>8.9139359120936597</v>
      </c>
      <c r="I27" s="14">
        <v>205</v>
      </c>
    </row>
    <row r="28" spans="1:9" ht="16.2" customHeight="1" x14ac:dyDescent="0.3">
      <c r="A28" s="10">
        <v>5</v>
      </c>
      <c r="B28" s="10" t="s">
        <v>2836</v>
      </c>
      <c r="C28" s="11" t="s">
        <v>2746</v>
      </c>
      <c r="D28" s="44" t="s">
        <v>2712</v>
      </c>
      <c r="E28" s="52">
        <v>62.003213538105001</v>
      </c>
      <c r="F28" s="48">
        <v>66.818817821695205</v>
      </c>
      <c r="G28" s="47">
        <v>57.187609254514904</v>
      </c>
      <c r="H28" s="47">
        <v>4.81560428359015</v>
      </c>
      <c r="I28" s="14">
        <v>638</v>
      </c>
    </row>
    <row r="29" spans="1:9" ht="16.2" customHeight="1" x14ac:dyDescent="0.3">
      <c r="A29" s="10">
        <v>6</v>
      </c>
      <c r="B29" s="10" t="s">
        <v>2837</v>
      </c>
      <c r="C29" s="11" t="s">
        <v>2746</v>
      </c>
      <c r="D29" s="44" t="s">
        <v>2712</v>
      </c>
      <c r="E29" s="52">
        <v>41.231376841255397</v>
      </c>
      <c r="F29" s="48">
        <v>46.5130748934818</v>
      </c>
      <c r="G29" s="47">
        <v>35.9496787890291</v>
      </c>
      <c r="H29" s="47">
        <v>5.2816980522263401</v>
      </c>
      <c r="I29" s="14">
        <v>237</v>
      </c>
    </row>
    <row r="30" spans="1:9" ht="16.2" customHeight="1" x14ac:dyDescent="0.3">
      <c r="A30" s="10">
        <v>1</v>
      </c>
      <c r="B30" s="10" t="s">
        <v>2832</v>
      </c>
      <c r="C30" s="11" t="s">
        <v>2745</v>
      </c>
      <c r="D30" s="44" t="s">
        <v>2712</v>
      </c>
      <c r="E30" s="51">
        <v>173.21606600178299</v>
      </c>
      <c r="F30" s="109">
        <v>179.09376997392201</v>
      </c>
      <c r="G30" s="47">
        <v>167.338362029644</v>
      </c>
      <c r="H30" s="47">
        <v>5.8777039721393596</v>
      </c>
      <c r="I30" s="116">
        <v>3444</v>
      </c>
    </row>
    <row r="31" spans="1:9" ht="16.2" customHeight="1" x14ac:dyDescent="0.3">
      <c r="A31" s="10">
        <v>2</v>
      </c>
      <c r="B31" s="10" t="s">
        <v>2833</v>
      </c>
      <c r="C31" s="11" t="s">
        <v>2745</v>
      </c>
      <c r="D31" s="44" t="s">
        <v>2712</v>
      </c>
      <c r="E31" s="52">
        <v>144.49422022946499</v>
      </c>
      <c r="F31" s="48">
        <v>149.59902045921999</v>
      </c>
      <c r="G31" s="47">
        <v>139.38941999970899</v>
      </c>
      <c r="H31" s="47">
        <v>5.1048002297558499</v>
      </c>
      <c r="I31" s="14">
        <v>3182</v>
      </c>
    </row>
    <row r="32" spans="1:9" ht="16.2" customHeight="1" x14ac:dyDescent="0.3">
      <c r="A32" s="10">
        <v>3</v>
      </c>
      <c r="B32" s="10" t="s">
        <v>2834</v>
      </c>
      <c r="C32" s="11" t="s">
        <v>2745</v>
      </c>
      <c r="D32" s="44" t="s">
        <v>2712</v>
      </c>
      <c r="E32" s="51">
        <v>110.50589766855001</v>
      </c>
      <c r="F32" s="48">
        <v>119.165937574628</v>
      </c>
      <c r="G32" s="47">
        <v>101.845857762471</v>
      </c>
      <c r="H32" s="47">
        <v>8.6600399060784401</v>
      </c>
      <c r="I32" s="14">
        <v>662</v>
      </c>
    </row>
    <row r="33" spans="1:9" ht="16.2" customHeight="1" x14ac:dyDescent="0.3">
      <c r="A33" s="10">
        <v>4</v>
      </c>
      <c r="B33" s="10" t="s">
        <v>2835</v>
      </c>
      <c r="C33" s="11" t="s">
        <v>2745</v>
      </c>
      <c r="D33" s="44" t="s">
        <v>2712</v>
      </c>
      <c r="E33" s="52">
        <v>77.420978330559805</v>
      </c>
      <c r="F33" s="109">
        <v>89.181270675053796</v>
      </c>
      <c r="G33" s="47">
        <v>65.660685986065801</v>
      </c>
      <c r="H33" s="47">
        <v>11.760292344493999</v>
      </c>
      <c r="I33" s="116">
        <v>170</v>
      </c>
    </row>
    <row r="34" spans="1:9" ht="16.2" customHeight="1" x14ac:dyDescent="0.3">
      <c r="A34" s="10">
        <v>5</v>
      </c>
      <c r="B34" s="10" t="s">
        <v>2836</v>
      </c>
      <c r="C34" s="11" t="s">
        <v>2745</v>
      </c>
      <c r="D34" s="44" t="s">
        <v>2712</v>
      </c>
      <c r="E34" s="52">
        <v>96.388918815828902</v>
      </c>
      <c r="F34" s="48">
        <v>103.374904842682</v>
      </c>
      <c r="G34" s="47">
        <v>89.402932788975605</v>
      </c>
      <c r="H34" s="47">
        <v>6.9859860268532499</v>
      </c>
      <c r="I34" s="14">
        <v>799</v>
      </c>
    </row>
    <row r="35" spans="1:9" ht="16.2" customHeight="1" x14ac:dyDescent="0.3">
      <c r="A35" s="10">
        <v>6</v>
      </c>
      <c r="B35" s="10" t="s">
        <v>2837</v>
      </c>
      <c r="C35" s="11" t="s">
        <v>2745</v>
      </c>
      <c r="D35" s="44" t="s">
        <v>2712</v>
      </c>
      <c r="E35" s="51">
        <v>55.894739290360697</v>
      </c>
      <c r="F35" s="48">
        <v>62.778784933263999</v>
      </c>
      <c r="G35" s="47">
        <v>49.010693647457302</v>
      </c>
      <c r="H35" s="47">
        <v>6.8840456429033496</v>
      </c>
      <c r="I35" s="14">
        <v>270</v>
      </c>
    </row>
    <row r="36" spans="1:9" ht="16.2" customHeight="1" x14ac:dyDescent="0.3">
      <c r="A36" s="10">
        <v>1</v>
      </c>
      <c r="B36" s="10" t="s">
        <v>2832</v>
      </c>
      <c r="C36" s="11" t="s">
        <v>2744</v>
      </c>
      <c r="D36" s="44" t="s">
        <v>2712</v>
      </c>
      <c r="E36" s="52">
        <v>135.431911339935</v>
      </c>
      <c r="F36" s="48">
        <v>138.66485615457</v>
      </c>
      <c r="G36" s="47">
        <v>132.19896652529999</v>
      </c>
      <c r="H36" s="47">
        <v>3.2329448146352</v>
      </c>
      <c r="I36" s="14">
        <v>6723</v>
      </c>
    </row>
    <row r="37" spans="1:9" ht="16.2" customHeight="1" x14ac:dyDescent="0.3">
      <c r="A37" s="10">
        <v>2</v>
      </c>
      <c r="B37" s="10" t="s">
        <v>2833</v>
      </c>
      <c r="C37" s="11" t="s">
        <v>2744</v>
      </c>
      <c r="D37" s="44" t="s">
        <v>2712</v>
      </c>
      <c r="E37" s="52">
        <v>115.883065851014</v>
      </c>
      <c r="F37" s="48">
        <v>118.784555029608</v>
      </c>
      <c r="G37" s="47">
        <v>112.981576672421</v>
      </c>
      <c r="H37" s="47">
        <v>2.9014891785934198</v>
      </c>
      <c r="I37" s="14">
        <v>6122</v>
      </c>
    </row>
    <row r="38" spans="1:9" ht="16.2" customHeight="1" x14ac:dyDescent="0.3">
      <c r="A38" s="10">
        <v>3</v>
      </c>
      <c r="B38" s="10" t="s">
        <v>2834</v>
      </c>
      <c r="C38" s="11" t="s">
        <v>2744</v>
      </c>
      <c r="D38" s="44" t="s">
        <v>2712</v>
      </c>
      <c r="E38" s="52">
        <v>89.378793153945495</v>
      </c>
      <c r="F38" s="48">
        <v>94.268885117981</v>
      </c>
      <c r="G38" s="47">
        <v>84.488701189909904</v>
      </c>
      <c r="H38" s="47">
        <v>4.8900919640355802</v>
      </c>
      <c r="I38" s="14">
        <v>1291</v>
      </c>
    </row>
    <row r="39" spans="1:9" ht="16.2" customHeight="1" x14ac:dyDescent="0.3">
      <c r="A39" s="10">
        <v>4</v>
      </c>
      <c r="B39" s="10" t="s">
        <v>2835</v>
      </c>
      <c r="C39" s="11" t="s">
        <v>2744</v>
      </c>
      <c r="D39" s="44" t="s">
        <v>2712</v>
      </c>
      <c r="E39" s="52">
        <v>69.247082734511494</v>
      </c>
      <c r="F39" s="48">
        <v>76.286637953408203</v>
      </c>
      <c r="G39" s="47">
        <v>62.2075275156147</v>
      </c>
      <c r="H39" s="47">
        <v>7.0395552188967701</v>
      </c>
      <c r="I39" s="14">
        <v>375</v>
      </c>
    </row>
    <row r="40" spans="1:9" ht="16.2" customHeight="1" x14ac:dyDescent="0.3">
      <c r="A40" s="10">
        <v>5</v>
      </c>
      <c r="B40" s="10" t="s">
        <v>2836</v>
      </c>
      <c r="C40" s="11" t="s">
        <v>2744</v>
      </c>
      <c r="D40" s="44" t="s">
        <v>2712</v>
      </c>
      <c r="E40" s="52">
        <v>77.098613058472594</v>
      </c>
      <c r="F40" s="48">
        <v>81.135346109265896</v>
      </c>
      <c r="G40" s="47">
        <v>73.061880007679406</v>
      </c>
      <c r="H40" s="47">
        <v>4.0367330507932602</v>
      </c>
      <c r="I40" s="14">
        <v>1437</v>
      </c>
    </row>
    <row r="41" spans="1:9" ht="16.2" customHeight="1" x14ac:dyDescent="0.3">
      <c r="A41" s="10">
        <v>6</v>
      </c>
      <c r="B41" s="10" t="s">
        <v>2837</v>
      </c>
      <c r="C41" s="11" t="s">
        <v>2744</v>
      </c>
      <c r="D41" s="44" t="s">
        <v>2712</v>
      </c>
      <c r="E41" s="52">
        <v>48.187509904136697</v>
      </c>
      <c r="F41" s="48">
        <v>52.429093352392698</v>
      </c>
      <c r="G41" s="47">
        <v>43.945926455880702</v>
      </c>
      <c r="H41" s="47">
        <v>4.24158344825599</v>
      </c>
      <c r="I41" s="14">
        <v>507</v>
      </c>
    </row>
  </sheetData>
  <hyperlinks>
    <hyperlink ref="A4" location="Contents!A1" display="Back to table of contents" xr:uid="{00000000-0004-0000-0600-000000000000}"/>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302"/>
  <sheetViews>
    <sheetView zoomScaleNormal="100" workbookViewId="0"/>
  </sheetViews>
  <sheetFormatPr defaultColWidth="9.33203125" defaultRowHeight="15.6" x14ac:dyDescent="0.3"/>
  <cols>
    <col min="1" max="1" width="32.33203125" style="7" customWidth="1"/>
    <col min="2" max="2" width="16.6640625" style="7" customWidth="1"/>
    <col min="3" max="3" width="28.5546875" style="7" bestFit="1" customWidth="1"/>
    <col min="4" max="4" width="16.6640625" style="7" customWidth="1"/>
    <col min="5" max="5" width="16.6640625" style="41" customWidth="1"/>
    <col min="6" max="7" width="16.6640625" style="40" customWidth="1"/>
    <col min="8" max="8" width="16.6640625" style="7" customWidth="1"/>
    <col min="9" max="16384" width="9.33203125" style="7"/>
  </cols>
  <sheetData>
    <row r="1" spans="1:8" s="4" customFormat="1" x14ac:dyDescent="0.3">
      <c r="A1" s="3" t="s">
        <v>2845</v>
      </c>
      <c r="E1" s="35"/>
      <c r="F1" s="13"/>
      <c r="G1" s="13"/>
    </row>
    <row r="2" spans="1:8" s="4" customFormat="1" ht="15" x14ac:dyDescent="0.25">
      <c r="A2" s="5" t="s">
        <v>2850</v>
      </c>
      <c r="E2" s="35"/>
      <c r="F2" s="13"/>
      <c r="G2" s="13"/>
    </row>
    <row r="3" spans="1:8" s="4" customFormat="1" ht="15" x14ac:dyDescent="0.25">
      <c r="A3" s="5" t="s">
        <v>16</v>
      </c>
      <c r="E3" s="35"/>
      <c r="F3" s="13"/>
      <c r="G3" s="13"/>
    </row>
    <row r="4" spans="1:8" s="4" customFormat="1" ht="30" customHeight="1" x14ac:dyDescent="0.25">
      <c r="A4" s="6" t="s">
        <v>20</v>
      </c>
      <c r="E4" s="35"/>
      <c r="F4" s="13"/>
      <c r="G4" s="13"/>
    </row>
    <row r="5" spans="1:8" ht="95.1" customHeight="1" thickBot="1" x14ac:dyDescent="0.35">
      <c r="A5" s="81" t="s">
        <v>114</v>
      </c>
      <c r="B5" s="82" t="s">
        <v>45</v>
      </c>
      <c r="C5" s="82" t="s">
        <v>46</v>
      </c>
      <c r="D5" s="43" t="s">
        <v>42</v>
      </c>
      <c r="E5" s="84" t="s">
        <v>2749</v>
      </c>
      <c r="F5" s="85" t="s">
        <v>2750</v>
      </c>
      <c r="G5" s="85" t="s">
        <v>2748</v>
      </c>
      <c r="H5" s="85" t="s">
        <v>41</v>
      </c>
    </row>
    <row r="6" spans="1:8" ht="16.2" customHeight="1" x14ac:dyDescent="0.3">
      <c r="A6" s="8" t="s">
        <v>117</v>
      </c>
      <c r="B6" s="11" t="s">
        <v>2744</v>
      </c>
      <c r="C6" s="113" t="s">
        <v>2712</v>
      </c>
      <c r="D6" s="53">
        <v>93.288277561675301</v>
      </c>
      <c r="E6" s="49">
        <v>101.437801277847</v>
      </c>
      <c r="F6" s="47">
        <v>85.138753845503601</v>
      </c>
      <c r="G6" s="47">
        <f>tab_m5_health_boards[[#This Row],[Upper Confidence Interval Limit]]-tab_m5_health_boards[[#This Row],[Age-Standardised Rate of Mortality (ASMR)]]</f>
        <v>8.1495237161717</v>
      </c>
      <c r="H6" s="17">
        <v>503</v>
      </c>
    </row>
    <row r="7" spans="1:8" ht="16.2" customHeight="1" x14ac:dyDescent="0.3">
      <c r="A7" s="8" t="s">
        <v>216</v>
      </c>
      <c r="B7" s="11" t="s">
        <v>2744</v>
      </c>
      <c r="C7" s="113" t="s">
        <v>2712</v>
      </c>
      <c r="D7" s="53">
        <v>65.789405001361104</v>
      </c>
      <c r="E7" s="49">
        <v>71.745234573700202</v>
      </c>
      <c r="F7" s="47">
        <v>59.833575429021998</v>
      </c>
      <c r="G7" s="47">
        <f>tab_m5_health_boards[[#This Row],[Upper Confidence Interval Limit]]-tab_m5_health_boards[[#This Row],[Age-Standardised Rate of Mortality (ASMR)]]</f>
        <v>5.9558295723390984</v>
      </c>
      <c r="H7" s="17">
        <v>473</v>
      </c>
    </row>
    <row r="8" spans="1:8" ht="16.2" customHeight="1" x14ac:dyDescent="0.3">
      <c r="A8" s="8" t="s">
        <v>335</v>
      </c>
      <c r="B8" s="11" t="s">
        <v>2744</v>
      </c>
      <c r="C8" s="113" t="s">
        <v>2712</v>
      </c>
      <c r="D8" s="53">
        <v>81.425999097757</v>
      </c>
      <c r="E8" s="49">
        <v>90.206251532873196</v>
      </c>
      <c r="F8" s="47">
        <v>72.645746662640803</v>
      </c>
      <c r="G8" s="47">
        <f>tab_m5_health_boards[[#This Row],[Upper Confidence Interval Limit]]-tab_m5_health_boards[[#This Row],[Age-Standardised Rate of Mortality (ASMR)]]</f>
        <v>8.7802524351161964</v>
      </c>
      <c r="H8" s="17">
        <v>331</v>
      </c>
    </row>
    <row r="9" spans="1:8" ht="16.2" customHeight="1" x14ac:dyDescent="0.3">
      <c r="A9" s="8" t="s">
        <v>388</v>
      </c>
      <c r="B9" s="11" t="s">
        <v>2744</v>
      </c>
      <c r="C9" s="113" t="s">
        <v>2712</v>
      </c>
      <c r="D9" s="53">
        <v>61.331848605391201</v>
      </c>
      <c r="E9" s="49">
        <v>70.122531811818206</v>
      </c>
      <c r="F9" s="47">
        <v>52.541165398964303</v>
      </c>
      <c r="G9" s="47">
        <f>tab_m5_health_boards[[#This Row],[Upper Confidence Interval Limit]]-tab_m5_health_boards[[#This Row],[Age-Standardised Rate of Mortality (ASMR)]]</f>
        <v>8.7906832064270048</v>
      </c>
      <c r="H9" s="17">
        <v>191</v>
      </c>
    </row>
    <row r="10" spans="1:8" ht="16.2" customHeight="1" x14ac:dyDescent="0.3">
      <c r="A10" s="8" t="s">
        <v>808</v>
      </c>
      <c r="B10" s="11" t="s">
        <v>2744</v>
      </c>
      <c r="C10" s="113" t="s">
        <v>2712</v>
      </c>
      <c r="D10" s="53">
        <v>101.820065748804</v>
      </c>
      <c r="E10" s="49">
        <v>107.411354357338</v>
      </c>
      <c r="F10" s="47">
        <v>96.228777140269003</v>
      </c>
      <c r="G10" s="47">
        <f>tab_m5_health_boards[[#This Row],[Upper Confidence Interval Limit]]-tab_m5_health_boards[[#This Row],[Age-Standardised Rate of Mortality (ASMR)]]</f>
        <v>5.5912886085340006</v>
      </c>
      <c r="H10" s="17">
        <v>1269</v>
      </c>
    </row>
    <row r="11" spans="1:8" ht="16.2" customHeight="1" x14ac:dyDescent="0.3">
      <c r="A11" s="8" t="s">
        <v>435</v>
      </c>
      <c r="B11" s="11" t="s">
        <v>2744</v>
      </c>
      <c r="C11" s="113" t="s">
        <v>2712</v>
      </c>
      <c r="D11" s="53">
        <v>133.836654809489</v>
      </c>
      <c r="E11" s="49">
        <v>153.00219987203999</v>
      </c>
      <c r="F11" s="47">
        <v>114.671109746938</v>
      </c>
      <c r="G11" s="47">
        <f>tab_m5_health_boards[[#This Row],[Upper Confidence Interval Limit]]-tab_m5_health_boards[[#This Row],[Age-Standardised Rate of Mortality (ASMR)]]</f>
        <v>19.16554506255099</v>
      </c>
      <c r="H11" s="17">
        <v>190</v>
      </c>
    </row>
    <row r="12" spans="1:8" ht="16.2" customHeight="1" x14ac:dyDescent="0.3">
      <c r="A12" s="8" t="s">
        <v>460</v>
      </c>
      <c r="B12" s="11" t="s">
        <v>2744</v>
      </c>
      <c r="C12" s="113" t="s">
        <v>2712</v>
      </c>
      <c r="D12" s="53">
        <v>60.648323356991497</v>
      </c>
      <c r="E12" s="49">
        <v>67.205149945525307</v>
      </c>
      <c r="F12" s="47">
        <v>54.091496768457702</v>
      </c>
      <c r="G12" s="47">
        <f>tab_m5_health_boards[[#This Row],[Upper Confidence Interval Limit]]-tab_m5_health_boards[[#This Row],[Age-Standardised Rate of Mortality (ASMR)]]</f>
        <v>6.5568265885338093</v>
      </c>
      <c r="H12" s="17">
        <v>334</v>
      </c>
    </row>
    <row r="13" spans="1:8" ht="16.2" customHeight="1" x14ac:dyDescent="0.3">
      <c r="A13" s="8" t="s">
        <v>541</v>
      </c>
      <c r="B13" s="11" t="s">
        <v>2744</v>
      </c>
      <c r="C13" s="113" t="s">
        <v>2712</v>
      </c>
      <c r="D13" s="53">
        <v>133.78474372276099</v>
      </c>
      <c r="E13" s="49">
        <v>145.187984819859</v>
      </c>
      <c r="F13" s="47">
        <v>122.381502625663</v>
      </c>
      <c r="G13" s="47">
        <f>tab_m5_health_boards[[#This Row],[Upper Confidence Interval Limit]]-tab_m5_health_boards[[#This Row],[Age-Standardised Rate of Mortality (ASMR)]]</f>
        <v>11.403241097098004</v>
      </c>
      <c r="H13" s="17">
        <v>528</v>
      </c>
    </row>
    <row r="14" spans="1:8" ht="16.2" customHeight="1" x14ac:dyDescent="0.3">
      <c r="A14" s="8" t="s">
        <v>604</v>
      </c>
      <c r="B14" s="11" t="s">
        <v>2744</v>
      </c>
      <c r="C14" s="113" t="s">
        <v>2712</v>
      </c>
      <c r="D14" s="53">
        <v>134.681037867621</v>
      </c>
      <c r="E14" s="49">
        <v>146.877121285865</v>
      </c>
      <c r="F14" s="47">
        <v>122.48495444937799</v>
      </c>
      <c r="G14" s="47">
        <f>tab_m5_health_boards[[#This Row],[Upper Confidence Interval Limit]]-tab_m5_health_boards[[#This Row],[Age-Standardised Rate of Mortality (ASMR)]]</f>
        <v>12.196083418244001</v>
      </c>
      <c r="H14" s="17">
        <v>474</v>
      </c>
    </row>
    <row r="15" spans="1:8" ht="16.2" customHeight="1" x14ac:dyDescent="0.3">
      <c r="A15" s="8" t="s">
        <v>665</v>
      </c>
      <c r="B15" s="11" t="s">
        <v>2744</v>
      </c>
      <c r="C15" s="113" t="s">
        <v>2712</v>
      </c>
      <c r="D15" s="53">
        <v>105.233208955454</v>
      </c>
      <c r="E15" s="49">
        <v>115.525049158041</v>
      </c>
      <c r="F15" s="47">
        <v>94.941368752867305</v>
      </c>
      <c r="G15" s="47">
        <f>tab_m5_health_boards[[#This Row],[Upper Confidence Interval Limit]]-tab_m5_health_boards[[#This Row],[Age-Standardised Rate of Mortality (ASMR)]]</f>
        <v>10.291840202586997</v>
      </c>
      <c r="H15" s="17">
        <v>400</v>
      </c>
    </row>
    <row r="16" spans="1:8" ht="16.2" customHeight="1" x14ac:dyDescent="0.3">
      <c r="A16" s="8" t="s">
        <v>722</v>
      </c>
      <c r="B16" s="11" t="s">
        <v>2744</v>
      </c>
      <c r="C16" s="113" t="s">
        <v>2712</v>
      </c>
      <c r="D16" s="53">
        <v>79.772497802649298</v>
      </c>
      <c r="E16" s="49">
        <v>89.5540156807768</v>
      </c>
      <c r="F16" s="47">
        <v>69.990979924521696</v>
      </c>
      <c r="G16" s="47">
        <f>tab_m5_health_boards[[#This Row],[Upper Confidence Interval Limit]]-tab_m5_health_boards[[#This Row],[Age-Standardised Rate of Mortality (ASMR)]]</f>
        <v>9.7815178781275023</v>
      </c>
      <c r="H16" s="17">
        <v>256</v>
      </c>
    </row>
    <row r="17" spans="1:8" ht="16.2" customHeight="1" x14ac:dyDescent="0.3">
      <c r="A17" s="8" t="s">
        <v>767</v>
      </c>
      <c r="B17" s="11" t="s">
        <v>2744</v>
      </c>
      <c r="C17" s="113" t="s">
        <v>2712</v>
      </c>
      <c r="D17" s="53">
        <v>104.568729129459</v>
      </c>
      <c r="E17" s="49">
        <v>116.032292296633</v>
      </c>
      <c r="F17" s="47">
        <v>93.105165962285</v>
      </c>
      <c r="G17" s="47">
        <f>tab_m5_health_boards[[#This Row],[Upper Confidence Interval Limit]]-tab_m5_health_boards[[#This Row],[Age-Standardised Rate of Mortality (ASMR)]]</f>
        <v>11.463563167174001</v>
      </c>
      <c r="H17" s="17">
        <v>319</v>
      </c>
    </row>
    <row r="18" spans="1:8" ht="16.2" customHeight="1" x14ac:dyDescent="0.3">
      <c r="A18" s="8" t="s">
        <v>1050</v>
      </c>
      <c r="B18" s="11" t="s">
        <v>2744</v>
      </c>
      <c r="C18" s="113" t="s">
        <v>2712</v>
      </c>
      <c r="D18" s="112">
        <v>128.58961320913201</v>
      </c>
      <c r="E18" s="48">
        <v>139.26285625429199</v>
      </c>
      <c r="F18" s="47">
        <v>117.916370163972</v>
      </c>
      <c r="G18" s="47">
        <f>tab_m5_health_boards[[#This Row],[Upper Confidence Interval Limit]]-tab_m5_health_boards[[#This Row],[Age-Standardised Rate of Mortality (ASMR)]]</f>
        <v>10.673243045159978</v>
      </c>
      <c r="H18" s="17">
        <v>563</v>
      </c>
    </row>
    <row r="19" spans="1:8" ht="16.2" customHeight="1" x14ac:dyDescent="0.3">
      <c r="A19" s="8" t="s">
        <v>1135</v>
      </c>
      <c r="B19" s="11" t="s">
        <v>2744</v>
      </c>
      <c r="C19" s="113" t="s">
        <v>2712</v>
      </c>
      <c r="D19" s="53">
        <v>89.081201345851596</v>
      </c>
      <c r="E19" s="49">
        <v>94.635541760847403</v>
      </c>
      <c r="F19" s="47">
        <v>83.526860930855804</v>
      </c>
      <c r="G19" s="47">
        <f>tab_m5_health_boards[[#This Row],[Upper Confidence Interval Limit]]-tab_m5_health_boards[[#This Row],[Age-Standardised Rate of Mortality (ASMR)]]</f>
        <v>5.5543404149958064</v>
      </c>
      <c r="H19" s="17">
        <v>989</v>
      </c>
    </row>
    <row r="20" spans="1:8" ht="16.2" customHeight="1" x14ac:dyDescent="0.3">
      <c r="A20" s="8" t="s">
        <v>1344</v>
      </c>
      <c r="B20" s="11" t="s">
        <v>2744</v>
      </c>
      <c r="C20" s="113" t="s">
        <v>2712</v>
      </c>
      <c r="D20" s="53">
        <v>175.535776964989</v>
      </c>
      <c r="E20" s="49">
        <v>182.772999430357</v>
      </c>
      <c r="F20" s="47">
        <v>168.29855449962099</v>
      </c>
      <c r="G20" s="47">
        <f>tab_m5_health_boards[[#This Row],[Upper Confidence Interval Limit]]-tab_m5_health_boards[[#This Row],[Age-Standardised Rate of Mortality (ASMR)]]</f>
        <v>7.2372224653680064</v>
      </c>
      <c r="H20" s="17">
        <v>2271</v>
      </c>
    </row>
    <row r="21" spans="1:8" ht="16.2" customHeight="1" x14ac:dyDescent="0.3">
      <c r="A21" s="8" t="s">
        <v>1612</v>
      </c>
      <c r="B21" s="11" t="s">
        <v>2744</v>
      </c>
      <c r="C21" s="113" t="s">
        <v>2712</v>
      </c>
      <c r="D21" s="53">
        <v>50.068047283464999</v>
      </c>
      <c r="E21" s="49">
        <v>55.093584099860202</v>
      </c>
      <c r="F21" s="47">
        <v>45.042510467069803</v>
      </c>
      <c r="G21" s="47">
        <f>tab_m5_health_boards[[#This Row],[Upper Confidence Interval Limit]]-tab_m5_health_boards[[#This Row],[Age-Standardised Rate of Mortality (ASMR)]]</f>
        <v>5.0255368163952028</v>
      </c>
      <c r="H21" s="17">
        <v>383</v>
      </c>
    </row>
    <row r="22" spans="1:8" ht="16.2" customHeight="1" x14ac:dyDescent="0.3">
      <c r="A22" s="8" t="s">
        <v>1725</v>
      </c>
      <c r="B22" s="11" t="s">
        <v>2744</v>
      </c>
      <c r="C22" s="113" t="s">
        <v>2712</v>
      </c>
      <c r="D22" s="53">
        <v>124.12937396422301</v>
      </c>
      <c r="E22" s="49">
        <v>138.126273726943</v>
      </c>
      <c r="F22" s="47">
        <v>110.132474201503</v>
      </c>
      <c r="G22" s="47">
        <f>tab_m5_health_boards[[#This Row],[Upper Confidence Interval Limit]]-tab_m5_health_boards[[#This Row],[Age-Standardised Rate of Mortality (ASMR)]]</f>
        <v>13.996899762719991</v>
      </c>
      <c r="H22" s="17">
        <v>302</v>
      </c>
    </row>
    <row r="23" spans="1:8" ht="16.2" customHeight="1" x14ac:dyDescent="0.3">
      <c r="A23" s="10" t="s">
        <v>1760</v>
      </c>
      <c r="B23" s="11" t="s">
        <v>2744</v>
      </c>
      <c r="C23" s="113" t="s">
        <v>2712</v>
      </c>
      <c r="D23" s="51">
        <v>123.94759123739</v>
      </c>
      <c r="E23" s="46">
        <v>138.16004374835899</v>
      </c>
      <c r="F23" s="47">
        <v>109.73513872642199</v>
      </c>
      <c r="G23" s="47">
        <f>tab_m5_health_boards[[#This Row],[Upper Confidence Interval Limit]]-tab_m5_health_boards[[#This Row],[Age-Standardised Rate of Mortality (ASMR)]]</f>
        <v>14.212452510968987</v>
      </c>
      <c r="H23" s="17">
        <v>296</v>
      </c>
    </row>
    <row r="24" spans="1:8" ht="16.2" customHeight="1" x14ac:dyDescent="0.3">
      <c r="A24" s="10" t="s">
        <v>1805</v>
      </c>
      <c r="B24" s="11" t="s">
        <v>2744</v>
      </c>
      <c r="C24" s="113" t="s">
        <v>2712</v>
      </c>
      <c r="D24" s="52">
        <v>32.878877226686001</v>
      </c>
      <c r="E24" s="48">
        <v>39.272860255393802</v>
      </c>
      <c r="F24" s="47">
        <v>26.484894197978299</v>
      </c>
      <c r="G24" s="47">
        <f>tab_m5_health_boards[[#This Row],[Upper Confidence Interval Limit]]-tab_m5_health_boards[[#This Row],[Age-Standardised Rate of Mortality (ASMR)]]</f>
        <v>6.393983028707801</v>
      </c>
      <c r="H24" s="17">
        <v>102</v>
      </c>
    </row>
    <row r="25" spans="1:8" ht="16.2" customHeight="1" x14ac:dyDescent="0.3">
      <c r="A25" s="10" t="s">
        <v>1031</v>
      </c>
      <c r="B25" s="11" t="s">
        <v>2744</v>
      </c>
      <c r="C25" s="113" t="s">
        <v>2712</v>
      </c>
      <c r="D25" s="52">
        <v>42.072535202831702</v>
      </c>
      <c r="E25" s="48">
        <v>54.6898280065855</v>
      </c>
      <c r="F25" s="47">
        <v>29.4552423990778</v>
      </c>
      <c r="G25" s="47">
        <f>tab_m5_health_boards[[#This Row],[Upper Confidence Interval Limit]]-tab_m5_health_boards[[#This Row],[Age-Standardised Rate of Mortality (ASMR)]]</f>
        <v>12.617292803753799</v>
      </c>
      <c r="H25" s="17">
        <v>43</v>
      </c>
    </row>
    <row r="26" spans="1:8" ht="16.2" customHeight="1" x14ac:dyDescent="0.3">
      <c r="A26" s="8" t="s">
        <v>1854</v>
      </c>
      <c r="B26" s="11" t="s">
        <v>2744</v>
      </c>
      <c r="C26" s="113" t="s">
        <v>2712</v>
      </c>
      <c r="D26" s="53">
        <v>135.295168754505</v>
      </c>
      <c r="E26" s="49">
        <v>146.451445052499</v>
      </c>
      <c r="F26" s="47">
        <v>124.138892456511</v>
      </c>
      <c r="G26" s="47">
        <f>tab_m5_health_boards[[#This Row],[Upper Confidence Interval Limit]]-tab_m5_health_boards[[#This Row],[Age-Standardised Rate of Mortality (ASMR)]]</f>
        <v>11.156276297993998</v>
      </c>
      <c r="H26" s="17">
        <v>571</v>
      </c>
    </row>
    <row r="27" spans="1:8" ht="16.2" customHeight="1" x14ac:dyDescent="0.3">
      <c r="A27" s="8" t="s">
        <v>1931</v>
      </c>
      <c r="B27" s="11" t="s">
        <v>2744</v>
      </c>
      <c r="C27" s="113" t="s">
        <v>2712</v>
      </c>
      <c r="D27" s="53">
        <v>156.58374564086299</v>
      </c>
      <c r="E27" s="49">
        <v>165.30489385250499</v>
      </c>
      <c r="F27" s="47">
        <v>147.86259742921999</v>
      </c>
      <c r="G27" s="47">
        <f>tab_m5_health_boards[[#This Row],[Upper Confidence Interval Limit]]-tab_m5_health_boards[[#This Row],[Age-Standardised Rate of Mortality (ASMR)]]</f>
        <v>8.7211482116420029</v>
      </c>
      <c r="H27" s="17">
        <v>1289</v>
      </c>
    </row>
    <row r="28" spans="1:8" ht="16.2" customHeight="1" x14ac:dyDescent="0.3">
      <c r="A28" s="8" t="s">
        <v>2087</v>
      </c>
      <c r="B28" s="11" t="s">
        <v>2744</v>
      </c>
      <c r="C28" s="113" t="s">
        <v>2712</v>
      </c>
      <c r="D28" s="53">
        <v>28.503964220675201</v>
      </c>
      <c r="E28" s="49">
        <v>40.164266183487499</v>
      </c>
      <c r="F28" s="47">
        <v>16.8436622578628</v>
      </c>
      <c r="G28" s="47">
        <f>tab_m5_health_boards[[#This Row],[Upper Confidence Interval Limit]]-tab_m5_health_boards[[#This Row],[Age-Standardised Rate of Mortality (ASMR)]]</f>
        <v>11.660301962812298</v>
      </c>
      <c r="H28" s="17">
        <v>23</v>
      </c>
    </row>
    <row r="29" spans="1:8" ht="16.2" customHeight="1" x14ac:dyDescent="0.3">
      <c r="A29" s="8" t="s">
        <v>2100</v>
      </c>
      <c r="B29" s="11" t="s">
        <v>2744</v>
      </c>
      <c r="C29" s="113" t="s">
        <v>2712</v>
      </c>
      <c r="D29" s="53">
        <v>85.481798050591806</v>
      </c>
      <c r="E29" s="49">
        <v>93.231571983886397</v>
      </c>
      <c r="F29" s="47">
        <v>77.7320241172972</v>
      </c>
      <c r="G29" s="47">
        <f>tab_m5_health_boards[[#This Row],[Upper Confidence Interval Limit]]-tab_m5_health_boards[[#This Row],[Age-Standardised Rate of Mortality (ASMR)]]</f>
        <v>7.7497739332945912</v>
      </c>
      <c r="H29" s="17">
        <v>469</v>
      </c>
    </row>
    <row r="30" spans="1:8" ht="16.2" customHeight="1" x14ac:dyDescent="0.3">
      <c r="A30" s="8" t="s">
        <v>2170</v>
      </c>
      <c r="B30" s="11" t="s">
        <v>2744</v>
      </c>
      <c r="C30" s="113" t="s">
        <v>2712</v>
      </c>
      <c r="D30" s="53">
        <v>147.35571330597901</v>
      </c>
      <c r="E30" s="49">
        <v>157.99680874880201</v>
      </c>
      <c r="F30" s="47">
        <v>136.71461786315601</v>
      </c>
      <c r="G30" s="47">
        <f>tab_m5_health_boards[[#This Row],[Upper Confidence Interval Limit]]-tab_m5_health_boards[[#This Row],[Age-Standardised Rate of Mortality (ASMR)]]</f>
        <v>10.641095442823001</v>
      </c>
      <c r="H30" s="17">
        <v>736</v>
      </c>
    </row>
    <row r="31" spans="1:8" ht="16.2" customHeight="1" x14ac:dyDescent="0.3">
      <c r="A31" s="8" t="s">
        <v>2800</v>
      </c>
      <c r="B31" s="11" t="s">
        <v>2744</v>
      </c>
      <c r="C31" s="113" t="s">
        <v>2712</v>
      </c>
      <c r="D31" s="53">
        <v>107.774714560036</v>
      </c>
      <c r="E31" s="49">
        <v>109.42093764003</v>
      </c>
      <c r="F31" s="47">
        <v>106.128491480042</v>
      </c>
      <c r="G31" s="47">
        <f>tab_m5_health_boards[[#This Row],[Upper Confidence Interval Limit]]-tab_m5_health_boards[[#This Row],[Age-Standardised Rate of Mortality (ASMR)]]</f>
        <v>1.6462230799940016</v>
      </c>
      <c r="H31" s="17">
        <v>16455</v>
      </c>
    </row>
    <row r="32" spans="1:8" ht="16.2" customHeight="1" x14ac:dyDescent="0.3">
      <c r="A32" s="8" t="s">
        <v>2247</v>
      </c>
      <c r="B32" s="11" t="s">
        <v>2744</v>
      </c>
      <c r="C32" s="113" t="s">
        <v>2712</v>
      </c>
      <c r="D32" s="142">
        <v>78.640925794395997</v>
      </c>
      <c r="E32" s="143">
        <v>87.414860356453801</v>
      </c>
      <c r="F32" s="143">
        <v>69.866991232338094</v>
      </c>
      <c r="G32" s="47">
        <f>tab_m5_health_boards[[#This Row],[Upper Confidence Interval Limit]]-tab_m5_health_boards[[#This Row],[Age-Standardised Rate of Mortality (ASMR)]]</f>
        <v>8.7739345620578035</v>
      </c>
      <c r="H32" s="17">
        <v>312</v>
      </c>
    </row>
    <row r="33" spans="1:8" ht="16.2" customHeight="1" x14ac:dyDescent="0.3">
      <c r="A33" s="8" t="s">
        <v>2308</v>
      </c>
      <c r="B33" s="11" t="s">
        <v>2744</v>
      </c>
      <c r="C33" s="113" t="s">
        <v>2712</v>
      </c>
      <c r="D33" s="53">
        <v>37.695822598622897</v>
      </c>
      <c r="E33" s="49">
        <v>52.914534500304001</v>
      </c>
      <c r="F33" s="47">
        <v>22.4771106969417</v>
      </c>
      <c r="G33" s="47">
        <f>tab_m5_health_boards[[#This Row],[Upper Confidence Interval Limit]]-tab_m5_health_boards[[#This Row],[Age-Standardised Rate of Mortality (ASMR)]]</f>
        <v>15.218711901681104</v>
      </c>
      <c r="H33" s="17">
        <v>24</v>
      </c>
    </row>
    <row r="34" spans="1:8" ht="16.2" customHeight="1" x14ac:dyDescent="0.3">
      <c r="A34" s="8" t="s">
        <v>2323</v>
      </c>
      <c r="B34" s="11" t="s">
        <v>2744</v>
      </c>
      <c r="C34" s="113" t="s">
        <v>2712</v>
      </c>
      <c r="D34" s="112">
        <v>111.74128331284101</v>
      </c>
      <c r="E34" s="48">
        <v>121.905985595838</v>
      </c>
      <c r="F34" s="47">
        <v>101.57658102984399</v>
      </c>
      <c r="G34" s="47">
        <f>tab_m5_health_boards[[#This Row],[Upper Confidence Interval Limit]]-tab_m5_health_boards[[#This Row],[Age-Standardised Rate of Mortality (ASMR)]]</f>
        <v>10.164702282996998</v>
      </c>
      <c r="H34" s="17">
        <v>465</v>
      </c>
    </row>
    <row r="35" spans="1:8" ht="16.2" customHeight="1" x14ac:dyDescent="0.3">
      <c r="A35" s="10" t="s">
        <v>2374</v>
      </c>
      <c r="B35" s="11" t="s">
        <v>2744</v>
      </c>
      <c r="C35" s="113" t="s">
        <v>2712</v>
      </c>
      <c r="D35" s="52">
        <v>136.83886680369099</v>
      </c>
      <c r="E35" s="48">
        <v>144.526707379041</v>
      </c>
      <c r="F35" s="47">
        <v>129.15102622834101</v>
      </c>
      <c r="G35" s="47">
        <f>tab_m5_health_boards[[#This Row],[Upper Confidence Interval Limit]]-tab_m5_health_boards[[#This Row],[Age-Standardised Rate of Mortality (ASMR)]]</f>
        <v>7.687840575350009</v>
      </c>
      <c r="H35" s="17">
        <v>1223</v>
      </c>
    </row>
    <row r="36" spans="1:8" ht="16.2" customHeight="1" x14ac:dyDescent="0.3">
      <c r="A36" s="10" t="s">
        <v>2538</v>
      </c>
      <c r="B36" s="11" t="s">
        <v>2744</v>
      </c>
      <c r="C36" s="113" t="s">
        <v>2712</v>
      </c>
      <c r="D36" s="53">
        <v>102.132366686059</v>
      </c>
      <c r="E36" s="49">
        <v>114.138669518017</v>
      </c>
      <c r="F36" s="47">
        <v>90.126063854100707</v>
      </c>
      <c r="G36" s="47">
        <f>tab_m5_health_boards[[#This Row],[Upper Confidence Interval Limit]]-tab_m5_health_boards[[#This Row],[Age-Standardised Rate of Mortality (ASMR)]]</f>
        <v>12.006302831957996</v>
      </c>
      <c r="H36" s="17">
        <v>279</v>
      </c>
    </row>
    <row r="37" spans="1:8" ht="16.2" customHeight="1" x14ac:dyDescent="0.3">
      <c r="A37" s="8" t="s">
        <v>2584</v>
      </c>
      <c r="B37" s="11" t="s">
        <v>2744</v>
      </c>
      <c r="C37" s="113" t="s">
        <v>2712</v>
      </c>
      <c r="D37" s="53">
        <v>159.95121478187801</v>
      </c>
      <c r="E37" s="49">
        <v>176.37854458448601</v>
      </c>
      <c r="F37" s="47">
        <v>143.52388497927001</v>
      </c>
      <c r="G37" s="47">
        <f>tab_m5_health_boards[[#This Row],[Upper Confidence Interval Limit]]-tab_m5_health_boards[[#This Row],[Age-Standardised Rate of Mortality (ASMR)]]</f>
        <v>16.427329802608</v>
      </c>
      <c r="H37" s="17">
        <v>373</v>
      </c>
    </row>
    <row r="38" spans="1:8" ht="16.2" customHeight="1" x14ac:dyDescent="0.3">
      <c r="A38" s="8" t="s">
        <v>2604</v>
      </c>
      <c r="B38" s="11" t="s">
        <v>2744</v>
      </c>
      <c r="C38" s="113" t="s">
        <v>2712</v>
      </c>
      <c r="D38" s="53">
        <v>110.08186343698701</v>
      </c>
      <c r="E38" s="49">
        <v>120.13286479092901</v>
      </c>
      <c r="F38" s="47">
        <v>100.030862083046</v>
      </c>
      <c r="G38" s="47">
        <f>tab_m5_health_boards[[#This Row],[Upper Confidence Interval Limit]]-tab_m5_health_boards[[#This Row],[Age-Standardised Rate of Mortality (ASMR)]]</f>
        <v>10.051001353941999</v>
      </c>
      <c r="H38" s="17">
        <v>474</v>
      </c>
    </row>
    <row r="39" spans="1:8" ht="16.2" customHeight="1" x14ac:dyDescent="0.3">
      <c r="A39" s="95" t="s">
        <v>117</v>
      </c>
      <c r="B39" s="96" t="s">
        <v>2745</v>
      </c>
      <c r="C39" s="175" t="s">
        <v>2712</v>
      </c>
      <c r="D39" s="97">
        <v>126.683202677539</v>
      </c>
      <c r="E39" s="98">
        <v>142.14034112874199</v>
      </c>
      <c r="F39" s="99">
        <v>111.226064226337</v>
      </c>
      <c r="G39" s="47">
        <f>tab_m5_health_boards[[#This Row],[Upper Confidence Interval Limit]]-tab_m5_health_boards[[#This Row],[Age-Standardised Rate of Mortality (ASMR)]]</f>
        <v>15.457138451202994</v>
      </c>
      <c r="H39" s="103">
        <v>269</v>
      </c>
    </row>
    <row r="40" spans="1:8" ht="16.2" customHeight="1" x14ac:dyDescent="0.3">
      <c r="A40" s="95" t="s">
        <v>216</v>
      </c>
      <c r="B40" s="96" t="s">
        <v>2745</v>
      </c>
      <c r="C40" s="175" t="s">
        <v>2712</v>
      </c>
      <c r="D40" s="97">
        <v>82.222968785054803</v>
      </c>
      <c r="E40" s="98">
        <v>92.737908604984796</v>
      </c>
      <c r="F40" s="99">
        <v>71.708028965124896</v>
      </c>
      <c r="G40" s="47">
        <f>tab_m5_health_boards[[#This Row],[Upper Confidence Interval Limit]]-tab_m5_health_boards[[#This Row],[Age-Standardised Rate of Mortality (ASMR)]]</f>
        <v>10.514939819929992</v>
      </c>
      <c r="H40" s="103">
        <v>252</v>
      </c>
    </row>
    <row r="41" spans="1:8" ht="16.2" customHeight="1" x14ac:dyDescent="0.3">
      <c r="A41" s="95" t="s">
        <v>335</v>
      </c>
      <c r="B41" s="96" t="s">
        <v>2745</v>
      </c>
      <c r="C41" s="175" t="s">
        <v>2712</v>
      </c>
      <c r="D41" s="97">
        <v>104.68947700781401</v>
      </c>
      <c r="E41" s="98">
        <v>120.36731253977</v>
      </c>
      <c r="F41" s="99">
        <v>89.011641475856607</v>
      </c>
      <c r="G41" s="47">
        <f>tab_m5_health_boards[[#This Row],[Upper Confidence Interval Limit]]-tab_m5_health_boards[[#This Row],[Age-Standardised Rate of Mortality (ASMR)]]</f>
        <v>15.677835531955992</v>
      </c>
      <c r="H41" s="103">
        <v>176</v>
      </c>
    </row>
    <row r="42" spans="1:8" ht="16.2" customHeight="1" x14ac:dyDescent="0.3">
      <c r="A42" s="95" t="s">
        <v>388</v>
      </c>
      <c r="B42" s="96" t="s">
        <v>2745</v>
      </c>
      <c r="C42" s="175" t="s">
        <v>2712</v>
      </c>
      <c r="D42" s="97">
        <v>74.486335371290494</v>
      </c>
      <c r="E42" s="98">
        <v>89.346577071610895</v>
      </c>
      <c r="F42" s="99">
        <v>59.62609367097</v>
      </c>
      <c r="G42" s="47">
        <f>tab_m5_health_boards[[#This Row],[Upper Confidence Interval Limit]]-tab_m5_health_boards[[#This Row],[Age-Standardised Rate of Mortality (ASMR)]]</f>
        <v>14.860241700320401</v>
      </c>
      <c r="H42" s="103">
        <v>102</v>
      </c>
    </row>
    <row r="43" spans="1:8" ht="16.2" customHeight="1" x14ac:dyDescent="0.3">
      <c r="A43" s="95" t="s">
        <v>808</v>
      </c>
      <c r="B43" s="96" t="s">
        <v>2745</v>
      </c>
      <c r="C43" s="175" t="s">
        <v>2712</v>
      </c>
      <c r="D43" s="97">
        <v>129.05272983712899</v>
      </c>
      <c r="E43" s="98">
        <v>139.051517560441</v>
      </c>
      <c r="F43" s="99">
        <v>119.05394211381601</v>
      </c>
      <c r="G43" s="47">
        <f>tab_m5_health_boards[[#This Row],[Upper Confidence Interval Limit]]-tab_m5_health_boards[[#This Row],[Age-Standardised Rate of Mortality (ASMR)]]</f>
        <v>9.9987877233120059</v>
      </c>
      <c r="H43" s="103">
        <v>650</v>
      </c>
    </row>
    <row r="44" spans="1:8" ht="16.2" customHeight="1" x14ac:dyDescent="0.3">
      <c r="A44" s="95" t="s">
        <v>435</v>
      </c>
      <c r="B44" s="96" t="s">
        <v>2745</v>
      </c>
      <c r="C44" s="175" t="s">
        <v>2712</v>
      </c>
      <c r="D44" s="97">
        <v>151.013590878158</v>
      </c>
      <c r="E44" s="98">
        <v>181.81296770523801</v>
      </c>
      <c r="F44" s="99">
        <v>120.21421405107699</v>
      </c>
      <c r="G44" s="47">
        <f>tab_m5_health_boards[[#This Row],[Upper Confidence Interval Limit]]-tab_m5_health_boards[[#This Row],[Age-Standardised Rate of Mortality (ASMR)]]</f>
        <v>30.79937682708001</v>
      </c>
      <c r="H44" s="103">
        <v>97</v>
      </c>
    </row>
    <row r="45" spans="1:8" ht="16.2" customHeight="1" x14ac:dyDescent="0.3">
      <c r="A45" s="95" t="s">
        <v>460</v>
      </c>
      <c r="B45" s="96" t="s">
        <v>2745</v>
      </c>
      <c r="C45" s="175" t="s">
        <v>2712</v>
      </c>
      <c r="D45" s="97">
        <v>68.246851247718595</v>
      </c>
      <c r="E45" s="98">
        <v>78.9853504515483</v>
      </c>
      <c r="F45" s="99">
        <v>57.508352043888898</v>
      </c>
      <c r="G45" s="47">
        <f>tab_m5_health_boards[[#This Row],[Upper Confidence Interval Limit]]-tab_m5_health_boards[[#This Row],[Age-Standardised Rate of Mortality (ASMR)]]</f>
        <v>10.738499203829704</v>
      </c>
      <c r="H45" s="103">
        <v>163</v>
      </c>
    </row>
    <row r="46" spans="1:8" ht="16.2" customHeight="1" x14ac:dyDescent="0.3">
      <c r="A46" s="95" t="s">
        <v>541</v>
      </c>
      <c r="B46" s="96" t="s">
        <v>2745</v>
      </c>
      <c r="C46" s="175" t="s">
        <v>2712</v>
      </c>
      <c r="D46" s="97">
        <v>180.31446369369399</v>
      </c>
      <c r="E46" s="98">
        <v>201.22114423787099</v>
      </c>
      <c r="F46" s="99">
        <v>159.407783149517</v>
      </c>
      <c r="G46" s="47">
        <f>tab_m5_health_boards[[#This Row],[Upper Confidence Interval Limit]]-tab_m5_health_boards[[#This Row],[Age-Standardised Rate of Mortality (ASMR)]]</f>
        <v>20.906680544176993</v>
      </c>
      <c r="H46" s="103">
        <v>291</v>
      </c>
    </row>
    <row r="47" spans="1:8" ht="16.2" customHeight="1" x14ac:dyDescent="0.3">
      <c r="A47" s="95" t="s">
        <v>604</v>
      </c>
      <c r="B47" s="96" t="s">
        <v>2745</v>
      </c>
      <c r="C47" s="175" t="s">
        <v>2712</v>
      </c>
      <c r="D47" s="97">
        <v>155.49156089066</v>
      </c>
      <c r="E47" s="98">
        <v>175.81761843817799</v>
      </c>
      <c r="F47" s="99">
        <v>135.16550334314201</v>
      </c>
      <c r="G47" s="47">
        <f>tab_m5_health_boards[[#This Row],[Upper Confidence Interval Limit]]-tab_m5_health_boards[[#This Row],[Age-Standardised Rate of Mortality (ASMR)]]</f>
        <v>20.326057547517991</v>
      </c>
      <c r="H47" s="103">
        <v>240</v>
      </c>
    </row>
    <row r="48" spans="1:8" ht="16.2" customHeight="1" x14ac:dyDescent="0.3">
      <c r="A48" s="95" t="s">
        <v>665</v>
      </c>
      <c r="B48" s="96" t="s">
        <v>2745</v>
      </c>
      <c r="C48" s="175" t="s">
        <v>2712</v>
      </c>
      <c r="D48" s="97">
        <v>126.885306442068</v>
      </c>
      <c r="E48" s="98">
        <v>144.89072760196001</v>
      </c>
      <c r="F48" s="99">
        <v>108.87988528217601</v>
      </c>
      <c r="G48" s="47">
        <f>tab_m5_health_boards[[#This Row],[Upper Confidence Interval Limit]]-tab_m5_health_boards[[#This Row],[Age-Standardised Rate of Mortality (ASMR)]]</f>
        <v>18.005421159892009</v>
      </c>
      <c r="H48" s="103">
        <v>193</v>
      </c>
    </row>
    <row r="49" spans="1:8" ht="16.2" customHeight="1" x14ac:dyDescent="0.3">
      <c r="A49" s="95" t="s">
        <v>722</v>
      </c>
      <c r="B49" s="96" t="s">
        <v>2745</v>
      </c>
      <c r="C49" s="175" t="s">
        <v>2712</v>
      </c>
      <c r="D49" s="97">
        <v>88.920850457552007</v>
      </c>
      <c r="E49" s="98">
        <v>105.27913910021999</v>
      </c>
      <c r="F49" s="99">
        <v>72.562561814883907</v>
      </c>
      <c r="G49" s="47">
        <f>tab_m5_health_boards[[#This Row],[Upper Confidence Interval Limit]]-tab_m5_health_boards[[#This Row],[Age-Standardised Rate of Mortality (ASMR)]]</f>
        <v>16.358288642667986</v>
      </c>
      <c r="H49" s="103">
        <v>118</v>
      </c>
    </row>
    <row r="50" spans="1:8" ht="16.2" customHeight="1" x14ac:dyDescent="0.3">
      <c r="A50" s="95" t="s">
        <v>767</v>
      </c>
      <c r="B50" s="96" t="s">
        <v>2745</v>
      </c>
      <c r="C50" s="175" t="s">
        <v>2712</v>
      </c>
      <c r="D50" s="97">
        <v>146.08971738922099</v>
      </c>
      <c r="E50" s="98">
        <v>168.09285540501801</v>
      </c>
      <c r="F50" s="99">
        <v>124.086579373424</v>
      </c>
      <c r="G50" s="47">
        <f>tab_m5_health_boards[[#This Row],[Upper Confidence Interval Limit]]-tab_m5_health_boards[[#This Row],[Age-Standardised Rate of Mortality (ASMR)]]</f>
        <v>22.00313801579702</v>
      </c>
      <c r="H50" s="103">
        <v>170</v>
      </c>
    </row>
    <row r="51" spans="1:8" ht="16.2" customHeight="1" x14ac:dyDescent="0.3">
      <c r="A51" s="95" t="s">
        <v>1050</v>
      </c>
      <c r="B51" s="96" t="s">
        <v>2745</v>
      </c>
      <c r="C51" s="175" t="s">
        <v>2712</v>
      </c>
      <c r="D51" s="97">
        <v>145.32432133091001</v>
      </c>
      <c r="E51" s="98">
        <v>163.04897514673399</v>
      </c>
      <c r="F51" s="99">
        <v>127.599667515086</v>
      </c>
      <c r="G51" s="47">
        <f>tab_m5_health_boards[[#This Row],[Upper Confidence Interval Limit]]-tab_m5_health_boards[[#This Row],[Age-Standardised Rate of Mortality (ASMR)]]</f>
        <v>17.724653815823984</v>
      </c>
      <c r="H51" s="103">
        <v>273</v>
      </c>
    </row>
    <row r="52" spans="1:8" ht="16.2" customHeight="1" x14ac:dyDescent="0.3">
      <c r="A52" s="95" t="s">
        <v>1135</v>
      </c>
      <c r="B52" s="96" t="s">
        <v>2745</v>
      </c>
      <c r="C52" s="175" t="s">
        <v>2712</v>
      </c>
      <c r="D52" s="97">
        <v>115.8641609228</v>
      </c>
      <c r="E52" s="98">
        <v>125.790673799442</v>
      </c>
      <c r="F52" s="99">
        <v>105.937648046158</v>
      </c>
      <c r="G52" s="47">
        <f>tab_m5_health_boards[[#This Row],[Upper Confidence Interval Limit]]-tab_m5_health_boards[[#This Row],[Age-Standardised Rate of Mortality (ASMR)]]</f>
        <v>9.9265128766420077</v>
      </c>
      <c r="H52" s="103">
        <v>543</v>
      </c>
    </row>
    <row r="53" spans="1:8" ht="16.2" customHeight="1" x14ac:dyDescent="0.3">
      <c r="A53" s="95" t="s">
        <v>1344</v>
      </c>
      <c r="B53" s="96" t="s">
        <v>2745</v>
      </c>
      <c r="C53" s="175" t="s">
        <v>2712</v>
      </c>
      <c r="D53" s="97">
        <v>222.629536091463</v>
      </c>
      <c r="E53" s="98">
        <v>235.97141538185301</v>
      </c>
      <c r="F53" s="99">
        <v>209.28765680107301</v>
      </c>
      <c r="G53" s="47">
        <f>tab_m5_health_boards[[#This Row],[Upper Confidence Interval Limit]]-tab_m5_health_boards[[#This Row],[Age-Standardised Rate of Mortality (ASMR)]]</f>
        <v>13.341879290390011</v>
      </c>
      <c r="H53" s="103">
        <v>1137</v>
      </c>
    </row>
    <row r="54" spans="1:8" ht="16.2" customHeight="1" x14ac:dyDescent="0.3">
      <c r="A54" s="95" t="s">
        <v>1612</v>
      </c>
      <c r="B54" s="96" t="s">
        <v>2745</v>
      </c>
      <c r="C54" s="175" t="s">
        <v>2712</v>
      </c>
      <c r="D54" s="97">
        <v>56.656182652290902</v>
      </c>
      <c r="E54" s="98">
        <v>64.938272148394404</v>
      </c>
      <c r="F54" s="99">
        <v>48.374093156187499</v>
      </c>
      <c r="G54" s="47">
        <f>tab_m5_health_boards[[#This Row],[Upper Confidence Interval Limit]]-tab_m5_health_boards[[#This Row],[Age-Standardised Rate of Mortality (ASMR)]]</f>
        <v>8.2820894961035023</v>
      </c>
      <c r="H54" s="103">
        <v>187</v>
      </c>
    </row>
    <row r="55" spans="1:8" ht="16.2" customHeight="1" x14ac:dyDescent="0.3">
      <c r="A55" s="95" t="s">
        <v>1725</v>
      </c>
      <c r="B55" s="96" t="s">
        <v>2745</v>
      </c>
      <c r="C55" s="175" t="s">
        <v>2712</v>
      </c>
      <c r="D55" s="97">
        <v>166.792410109288</v>
      </c>
      <c r="E55" s="98">
        <v>193.11257662454</v>
      </c>
      <c r="F55" s="99">
        <v>140.47224359403501</v>
      </c>
      <c r="G55" s="47">
        <f>tab_m5_health_boards[[#This Row],[Upper Confidence Interval Limit]]-tab_m5_health_boards[[#This Row],[Age-Standardised Rate of Mortality (ASMR)]]</f>
        <v>26.320166515251998</v>
      </c>
      <c r="H55" s="103">
        <v>161</v>
      </c>
    </row>
    <row r="56" spans="1:8" ht="16.2" customHeight="1" x14ac:dyDescent="0.3">
      <c r="A56" s="95" t="s">
        <v>1760</v>
      </c>
      <c r="B56" s="96" t="s">
        <v>2745</v>
      </c>
      <c r="C56" s="175" t="s">
        <v>2712</v>
      </c>
      <c r="D56" s="97">
        <v>131.42904492918501</v>
      </c>
      <c r="E56" s="98">
        <v>153.92823557152599</v>
      </c>
      <c r="F56" s="99">
        <v>108.92985428684401</v>
      </c>
      <c r="G56" s="47">
        <f>tab_m5_health_boards[[#This Row],[Upper Confidence Interval Limit]]-tab_m5_health_boards[[#This Row],[Age-Standardised Rate of Mortality (ASMR)]]</f>
        <v>22.499190642340977</v>
      </c>
      <c r="H56" s="103">
        <v>137</v>
      </c>
    </row>
    <row r="57" spans="1:8" ht="16.2" customHeight="1" x14ac:dyDescent="0.3">
      <c r="A57" s="95" t="s">
        <v>1805</v>
      </c>
      <c r="B57" s="96" t="s">
        <v>2745</v>
      </c>
      <c r="C57" s="175" t="s">
        <v>2712</v>
      </c>
      <c r="D57" s="53">
        <v>44.592342484649897</v>
      </c>
      <c r="E57" s="49">
        <v>55.908047600608</v>
      </c>
      <c r="F57" s="47">
        <v>33.276637368691802</v>
      </c>
      <c r="G57" s="47">
        <f>tab_m5_health_boards[[#This Row],[Upper Confidence Interval Limit]]-tab_m5_health_boards[[#This Row],[Age-Standardised Rate of Mortality (ASMR)]]</f>
        <v>11.315705115958103</v>
      </c>
      <c r="H57" s="103">
        <v>61</v>
      </c>
    </row>
    <row r="58" spans="1:8" ht="16.2" customHeight="1" x14ac:dyDescent="0.3">
      <c r="A58" s="95" t="s">
        <v>1031</v>
      </c>
      <c r="B58" s="96" t="s">
        <v>2745</v>
      </c>
      <c r="C58" s="175" t="s">
        <v>2712</v>
      </c>
      <c r="D58" s="97">
        <v>40.706381332824499</v>
      </c>
      <c r="E58" s="98">
        <v>59.692541331230899</v>
      </c>
      <c r="F58" s="99">
        <v>21.720221334418</v>
      </c>
      <c r="G58" s="47">
        <f>tab_m5_health_boards[[#This Row],[Upper Confidence Interval Limit]]-tab_m5_health_boards[[#This Row],[Age-Standardised Rate of Mortality (ASMR)]]</f>
        <v>18.9861599984064</v>
      </c>
      <c r="H58" s="103">
        <v>18</v>
      </c>
    </row>
    <row r="59" spans="1:8" ht="16.2" customHeight="1" x14ac:dyDescent="0.3">
      <c r="A59" s="95" t="s">
        <v>1854</v>
      </c>
      <c r="B59" s="96" t="s">
        <v>2745</v>
      </c>
      <c r="C59" s="175" t="s">
        <v>2712</v>
      </c>
      <c r="D59" s="97">
        <v>176.62484245701199</v>
      </c>
      <c r="E59" s="98">
        <v>197.24400643334801</v>
      </c>
      <c r="F59" s="99">
        <v>156.00567848067499</v>
      </c>
      <c r="G59" s="47">
        <f>tab_m5_health_boards[[#This Row],[Upper Confidence Interval Limit]]-tab_m5_health_boards[[#This Row],[Age-Standardised Rate of Mortality (ASMR)]]</f>
        <v>20.619163976336012</v>
      </c>
      <c r="H59" s="103">
        <v>306</v>
      </c>
    </row>
    <row r="60" spans="1:8" ht="16.2" customHeight="1" x14ac:dyDescent="0.3">
      <c r="A60" s="95" t="s">
        <v>1931</v>
      </c>
      <c r="B60" s="96" t="s">
        <v>2745</v>
      </c>
      <c r="C60" s="175" t="s">
        <v>2712</v>
      </c>
      <c r="D60" s="97">
        <v>196.653165737065</v>
      </c>
      <c r="E60" s="98">
        <v>212.092417973295</v>
      </c>
      <c r="F60" s="99">
        <v>181.21391350083499</v>
      </c>
      <c r="G60" s="47">
        <f>tab_m5_health_boards[[#This Row],[Upper Confidence Interval Limit]]-tab_m5_health_boards[[#This Row],[Age-Standardised Rate of Mortality (ASMR)]]</f>
        <v>15.439252236230004</v>
      </c>
      <c r="H60" s="103">
        <v>694</v>
      </c>
    </row>
    <row r="61" spans="1:8" ht="16.2" customHeight="1" x14ac:dyDescent="0.3">
      <c r="A61" s="95" t="s">
        <v>2087</v>
      </c>
      <c r="B61" s="96" t="s">
        <v>2745</v>
      </c>
      <c r="C61" s="175" t="s">
        <v>2712</v>
      </c>
      <c r="D61" s="97">
        <v>36.620278380081103</v>
      </c>
      <c r="E61" s="98">
        <v>55.9978760887183</v>
      </c>
      <c r="F61" s="99">
        <v>17.2426806714439</v>
      </c>
      <c r="G61" s="47">
        <f>tab_m5_health_boards[[#This Row],[Upper Confidence Interval Limit]]-tab_m5_health_boards[[#This Row],[Age-Standardised Rate of Mortality (ASMR)]]</f>
        <v>19.377597708637197</v>
      </c>
      <c r="H61" s="103">
        <v>14</v>
      </c>
    </row>
    <row r="62" spans="1:8" ht="16.2" customHeight="1" x14ac:dyDescent="0.3">
      <c r="A62" s="95" t="s">
        <v>2100</v>
      </c>
      <c r="B62" s="96" t="s">
        <v>2745</v>
      </c>
      <c r="C62" s="175" t="s">
        <v>2712</v>
      </c>
      <c r="D62" s="97">
        <v>105.48906586395501</v>
      </c>
      <c r="E62" s="98">
        <v>118.63920425685799</v>
      </c>
      <c r="F62" s="99">
        <v>92.338927471052003</v>
      </c>
      <c r="G62" s="47">
        <f>tab_m5_health_boards[[#This Row],[Upper Confidence Interval Limit]]-tab_m5_health_boards[[#This Row],[Age-Standardised Rate of Mortality (ASMR)]]</f>
        <v>13.150138392902988</v>
      </c>
      <c r="H62" s="103">
        <v>249</v>
      </c>
    </row>
    <row r="63" spans="1:8" ht="16.2" customHeight="1" x14ac:dyDescent="0.3">
      <c r="A63" s="95" t="s">
        <v>2170</v>
      </c>
      <c r="B63" s="96" t="s">
        <v>2745</v>
      </c>
      <c r="C63" s="175" t="s">
        <v>2712</v>
      </c>
      <c r="D63" s="97">
        <v>191.541377149293</v>
      </c>
      <c r="E63" s="98">
        <v>210.55954220933</v>
      </c>
      <c r="F63" s="99">
        <v>172.523212089255</v>
      </c>
      <c r="G63" s="47">
        <f>tab_m5_health_boards[[#This Row],[Upper Confidence Interval Limit]]-tab_m5_health_boards[[#This Row],[Age-Standardised Rate of Mortality (ASMR)]]</f>
        <v>19.018165060037006</v>
      </c>
      <c r="H63" s="103">
        <v>399</v>
      </c>
    </row>
    <row r="64" spans="1:8" ht="16.2" customHeight="1" x14ac:dyDescent="0.3">
      <c r="A64" s="95" t="s">
        <v>2800</v>
      </c>
      <c r="B64" s="96" t="s">
        <v>2745</v>
      </c>
      <c r="C64" s="175" t="s">
        <v>2712</v>
      </c>
      <c r="D64" s="97">
        <v>133.48814080419601</v>
      </c>
      <c r="E64" s="98">
        <v>136.37894148940001</v>
      </c>
      <c r="F64" s="99">
        <v>130.597340118993</v>
      </c>
      <c r="G64" s="47">
        <f>tab_m5_health_boards[[#This Row],[Upper Confidence Interval Limit]]-tab_m5_health_boards[[#This Row],[Age-Standardised Rate of Mortality (ASMR)]]</f>
        <v>2.8908006852039989</v>
      </c>
      <c r="H64" s="103">
        <v>8527</v>
      </c>
    </row>
    <row r="65" spans="1:8" ht="16.2" customHeight="1" x14ac:dyDescent="0.3">
      <c r="A65" s="95" t="s">
        <v>2247</v>
      </c>
      <c r="B65" s="96" t="s">
        <v>2745</v>
      </c>
      <c r="C65" s="175" t="s">
        <v>2712</v>
      </c>
      <c r="D65" s="97">
        <v>103.246032630492</v>
      </c>
      <c r="E65" s="98">
        <v>119.401258975421</v>
      </c>
      <c r="F65" s="99">
        <v>87.090806285563104</v>
      </c>
      <c r="G65" s="47">
        <f>tab_m5_health_boards[[#This Row],[Upper Confidence Interval Limit]]-tab_m5_health_boards[[#This Row],[Age-Standardised Rate of Mortality (ASMR)]]</f>
        <v>16.155226344929005</v>
      </c>
      <c r="H65" s="103">
        <v>168</v>
      </c>
    </row>
    <row r="66" spans="1:8" ht="16.2" customHeight="1" x14ac:dyDescent="0.3">
      <c r="A66" s="95" t="s">
        <v>2308</v>
      </c>
      <c r="B66" s="96" t="s">
        <v>2745</v>
      </c>
      <c r="C66" s="175" t="s">
        <v>2712</v>
      </c>
      <c r="D66" s="97">
        <v>33.8465594438536</v>
      </c>
      <c r="E66" s="98">
        <v>56.058659625009497</v>
      </c>
      <c r="F66" s="99">
        <v>11.6344592626976</v>
      </c>
      <c r="G66" s="47">
        <f>tab_m5_health_boards[[#This Row],[Upper Confidence Interval Limit]]-tab_m5_health_boards[[#This Row],[Age-Standardised Rate of Mortality (ASMR)]]</f>
        <v>22.212100181155897</v>
      </c>
      <c r="H66" s="103">
        <v>10</v>
      </c>
    </row>
    <row r="67" spans="1:8" ht="16.2" customHeight="1" x14ac:dyDescent="0.3">
      <c r="A67" s="95" t="s">
        <v>2323</v>
      </c>
      <c r="B67" s="96" t="s">
        <v>2745</v>
      </c>
      <c r="C67" s="175" t="s">
        <v>2712</v>
      </c>
      <c r="D67" s="97">
        <v>146.39186385312101</v>
      </c>
      <c r="E67" s="98">
        <v>164.84321506782501</v>
      </c>
      <c r="F67" s="99">
        <v>127.940512638417</v>
      </c>
      <c r="G67" s="47">
        <f>tab_m5_health_boards[[#This Row],[Upper Confidence Interval Limit]]-tab_m5_health_boards[[#This Row],[Age-Standardised Rate of Mortality (ASMR)]]</f>
        <v>18.451351214704005</v>
      </c>
      <c r="H67" s="103">
        <v>248</v>
      </c>
    </row>
    <row r="68" spans="1:8" ht="16.2" customHeight="1" x14ac:dyDescent="0.3">
      <c r="A68" s="95" t="s">
        <v>2374</v>
      </c>
      <c r="B68" s="96" t="s">
        <v>2745</v>
      </c>
      <c r="C68" s="175" t="s">
        <v>2712</v>
      </c>
      <c r="D68" s="97">
        <v>174.78612909957201</v>
      </c>
      <c r="E68" s="98">
        <v>188.84218440580801</v>
      </c>
      <c r="F68" s="99">
        <v>160.730073793336</v>
      </c>
      <c r="G68" s="47">
        <f>tab_m5_health_boards[[#This Row],[Upper Confidence Interval Limit]]-tab_m5_health_boards[[#This Row],[Age-Standardised Rate of Mortality (ASMR)]]</f>
        <v>14.056055306236004</v>
      </c>
      <c r="H68" s="103">
        <v>636</v>
      </c>
    </row>
    <row r="69" spans="1:8" ht="16.2" customHeight="1" x14ac:dyDescent="0.3">
      <c r="A69" s="95" t="s">
        <v>2538</v>
      </c>
      <c r="B69" s="96" t="s">
        <v>2745</v>
      </c>
      <c r="C69" s="175" t="s">
        <v>2712</v>
      </c>
      <c r="D69" s="97">
        <v>124.599345723225</v>
      </c>
      <c r="E69" s="98">
        <v>145.78022778953499</v>
      </c>
      <c r="F69" s="99">
        <v>103.418463656916</v>
      </c>
      <c r="G69" s="47">
        <f>tab_m5_health_boards[[#This Row],[Upper Confidence Interval Limit]]-tab_m5_health_boards[[#This Row],[Age-Standardised Rate of Mortality (ASMR)]]</f>
        <v>21.180882066309991</v>
      </c>
      <c r="H69" s="103">
        <v>142</v>
      </c>
    </row>
    <row r="70" spans="1:8" ht="16.2" customHeight="1" x14ac:dyDescent="0.3">
      <c r="A70" s="95" t="s">
        <v>2584</v>
      </c>
      <c r="B70" s="96" t="s">
        <v>2745</v>
      </c>
      <c r="C70" s="175" t="s">
        <v>2712</v>
      </c>
      <c r="D70" s="97">
        <v>186.38861708271</v>
      </c>
      <c r="E70" s="98">
        <v>214.85891553248001</v>
      </c>
      <c r="F70" s="99">
        <v>157.91831863293999</v>
      </c>
      <c r="G70" s="47">
        <f>tab_m5_health_boards[[#This Row],[Upper Confidence Interval Limit]]-tab_m5_health_boards[[#This Row],[Age-Standardised Rate of Mortality (ASMR)]]</f>
        <v>28.470298449770013</v>
      </c>
      <c r="H70" s="103">
        <v>178</v>
      </c>
    </row>
    <row r="71" spans="1:8" ht="16.2" customHeight="1" x14ac:dyDescent="0.3">
      <c r="A71" s="95" t="s">
        <v>2604</v>
      </c>
      <c r="B71" s="96" t="s">
        <v>2745</v>
      </c>
      <c r="C71" s="175" t="s">
        <v>2712</v>
      </c>
      <c r="D71" s="97">
        <v>128.42036829648899</v>
      </c>
      <c r="E71" s="98">
        <v>145.10224545646699</v>
      </c>
      <c r="F71" s="99">
        <v>111.738491136512</v>
      </c>
      <c r="G71" s="47">
        <f>tab_m5_health_boards[[#This Row],[Upper Confidence Interval Limit]]-tab_m5_health_boards[[#This Row],[Age-Standardised Rate of Mortality (ASMR)]]</f>
        <v>16.681877159978001</v>
      </c>
      <c r="H71" s="103">
        <v>245</v>
      </c>
    </row>
    <row r="72" spans="1:8" ht="16.2" customHeight="1" x14ac:dyDescent="0.3">
      <c r="A72" s="8" t="s">
        <v>117</v>
      </c>
      <c r="B72" s="11" t="s">
        <v>2746</v>
      </c>
      <c r="C72" s="113" t="s">
        <v>2712</v>
      </c>
      <c r="D72" s="53">
        <v>71.5375113919455</v>
      </c>
      <c r="E72" s="49">
        <v>80.727606369546606</v>
      </c>
      <c r="F72" s="47">
        <v>62.347416414344401</v>
      </c>
      <c r="G72" s="47">
        <f>tab_m5_health_boards[[#This Row],[Upper Confidence Interval Limit]]-tab_m5_health_boards[[#This Row],[Age-Standardised Rate of Mortality (ASMR)]]</f>
        <v>9.1900949776011061</v>
      </c>
      <c r="H72" s="17">
        <v>234</v>
      </c>
    </row>
    <row r="73" spans="1:8" ht="16.2" customHeight="1" x14ac:dyDescent="0.3">
      <c r="A73" s="8" t="s">
        <v>216</v>
      </c>
      <c r="B73" s="11" t="s">
        <v>2746</v>
      </c>
      <c r="C73" s="113" t="s">
        <v>2712</v>
      </c>
      <c r="D73" s="53">
        <v>53.744743673708797</v>
      </c>
      <c r="E73" s="49">
        <v>60.813520877338902</v>
      </c>
      <c r="F73" s="47">
        <v>46.675966470078599</v>
      </c>
      <c r="G73" s="47">
        <f>tab_m5_health_boards[[#This Row],[Upper Confidence Interval Limit]]-tab_m5_health_boards[[#This Row],[Age-Standardised Rate of Mortality (ASMR)]]</f>
        <v>7.0687772036301055</v>
      </c>
      <c r="H73" s="17">
        <v>221</v>
      </c>
    </row>
    <row r="74" spans="1:8" ht="16.2" customHeight="1" x14ac:dyDescent="0.3">
      <c r="A74" s="8" t="s">
        <v>335</v>
      </c>
      <c r="B74" s="11" t="s">
        <v>2746</v>
      </c>
      <c r="C74" s="113" t="s">
        <v>2712</v>
      </c>
      <c r="D74" s="53">
        <v>64.919068781099995</v>
      </c>
      <c r="E74" s="49">
        <v>75.231570957550701</v>
      </c>
      <c r="F74" s="47">
        <v>54.606566604649203</v>
      </c>
      <c r="G74" s="47">
        <f>tab_m5_health_boards[[#This Row],[Upper Confidence Interval Limit]]-tab_m5_health_boards[[#This Row],[Age-Standardised Rate of Mortality (ASMR)]]</f>
        <v>10.312502176450707</v>
      </c>
      <c r="H74" s="17">
        <v>155</v>
      </c>
    </row>
    <row r="75" spans="1:8" ht="16.2" customHeight="1" x14ac:dyDescent="0.3">
      <c r="A75" s="8" t="s">
        <v>388</v>
      </c>
      <c r="B75" s="11" t="s">
        <v>2746</v>
      </c>
      <c r="C75" s="113" t="s">
        <v>2712</v>
      </c>
      <c r="D75" s="53">
        <v>50.408773254682202</v>
      </c>
      <c r="E75" s="49">
        <v>60.988468427982198</v>
      </c>
      <c r="F75" s="47">
        <v>39.8290780813822</v>
      </c>
      <c r="G75" s="47">
        <f>tab_m5_health_boards[[#This Row],[Upper Confidence Interval Limit]]-tab_m5_health_boards[[#This Row],[Age-Standardised Rate of Mortality (ASMR)]]</f>
        <v>10.579695173299996</v>
      </c>
      <c r="H75" s="17">
        <v>89</v>
      </c>
    </row>
    <row r="76" spans="1:8" ht="16.2" customHeight="1" x14ac:dyDescent="0.3">
      <c r="A76" s="8" t="s">
        <v>808</v>
      </c>
      <c r="B76" s="11" t="s">
        <v>2746</v>
      </c>
      <c r="C76" s="113" t="s">
        <v>2712</v>
      </c>
      <c r="D76" s="53">
        <v>81.577832790795497</v>
      </c>
      <c r="E76" s="49">
        <v>88.039433340467696</v>
      </c>
      <c r="F76" s="47">
        <v>75.116232241123299</v>
      </c>
      <c r="G76" s="47">
        <f>tab_m5_health_boards[[#This Row],[Upper Confidence Interval Limit]]-tab_m5_health_boards[[#This Row],[Age-Standardised Rate of Mortality (ASMR)]]</f>
        <v>6.4616005496721982</v>
      </c>
      <c r="H76" s="17">
        <v>619</v>
      </c>
    </row>
    <row r="77" spans="1:8" ht="16.2" customHeight="1" x14ac:dyDescent="0.3">
      <c r="A77" s="8" t="s">
        <v>435</v>
      </c>
      <c r="B77" s="11" t="s">
        <v>2746</v>
      </c>
      <c r="C77" s="113" t="s">
        <v>2712</v>
      </c>
      <c r="D77" s="53">
        <v>118.08296975124701</v>
      </c>
      <c r="E77" s="49">
        <v>142.02114645345901</v>
      </c>
      <c r="F77" s="47">
        <v>94.1447930490354</v>
      </c>
      <c r="G77" s="47">
        <f>tab_m5_health_boards[[#This Row],[Upper Confidence Interval Limit]]-tab_m5_health_boards[[#This Row],[Age-Standardised Rate of Mortality (ASMR)]]</f>
        <v>23.938176702212004</v>
      </c>
      <c r="H77" s="17">
        <v>93</v>
      </c>
    </row>
    <row r="78" spans="1:8" ht="16.2" customHeight="1" x14ac:dyDescent="0.3">
      <c r="A78" s="8" t="s">
        <v>460</v>
      </c>
      <c r="B78" s="11" t="s">
        <v>2746</v>
      </c>
      <c r="C78" s="113" t="s">
        <v>2712</v>
      </c>
      <c r="D78" s="53">
        <v>55.333305610719798</v>
      </c>
      <c r="E78" s="49">
        <v>63.7120166278103</v>
      </c>
      <c r="F78" s="47">
        <v>46.954594593629302</v>
      </c>
      <c r="G78" s="47">
        <f>tab_m5_health_boards[[#This Row],[Upper Confidence Interval Limit]]-tab_m5_health_boards[[#This Row],[Age-Standardised Rate of Mortality (ASMR)]]</f>
        <v>8.3787110170905024</v>
      </c>
      <c r="H78" s="17">
        <v>171</v>
      </c>
    </row>
    <row r="79" spans="1:8" ht="16.2" customHeight="1" x14ac:dyDescent="0.3">
      <c r="A79" s="8" t="s">
        <v>541</v>
      </c>
      <c r="B79" s="11" t="s">
        <v>2746</v>
      </c>
      <c r="C79" s="113" t="s">
        <v>2712</v>
      </c>
      <c r="D79" s="53">
        <v>99.975986486063604</v>
      </c>
      <c r="E79" s="49">
        <v>112.81024882032</v>
      </c>
      <c r="F79" s="47">
        <v>87.141724151807693</v>
      </c>
      <c r="G79" s="47">
        <f>tab_m5_health_boards[[#This Row],[Upper Confidence Interval Limit]]-tab_m5_health_boards[[#This Row],[Age-Standardised Rate of Mortality (ASMR)]]</f>
        <v>12.834262334256394</v>
      </c>
      <c r="H79" s="17">
        <v>237</v>
      </c>
    </row>
    <row r="80" spans="1:8" ht="16.2" customHeight="1" x14ac:dyDescent="0.3">
      <c r="A80" s="8" t="s">
        <v>604</v>
      </c>
      <c r="B80" s="11" t="s">
        <v>2746</v>
      </c>
      <c r="C80" s="113" t="s">
        <v>2712</v>
      </c>
      <c r="D80" s="53">
        <v>117.976648912347</v>
      </c>
      <c r="E80" s="49">
        <v>133.077908328137</v>
      </c>
      <c r="F80" s="47">
        <v>102.87538949655701</v>
      </c>
      <c r="G80" s="47">
        <f>tab_m5_health_boards[[#This Row],[Upper Confidence Interval Limit]]-tab_m5_health_boards[[#This Row],[Age-Standardised Rate of Mortality (ASMR)]]</f>
        <v>15.101259415789997</v>
      </c>
      <c r="H80" s="17">
        <v>234</v>
      </c>
    </row>
    <row r="81" spans="1:8" ht="16.2" customHeight="1" x14ac:dyDescent="0.3">
      <c r="A81" s="8" t="s">
        <v>665</v>
      </c>
      <c r="B81" s="11" t="s">
        <v>2746</v>
      </c>
      <c r="C81" s="113" t="s">
        <v>2712</v>
      </c>
      <c r="D81" s="53">
        <v>90.647204472815105</v>
      </c>
      <c r="E81" s="49">
        <v>103.035155274275</v>
      </c>
      <c r="F81" s="47">
        <v>78.259253671355495</v>
      </c>
      <c r="G81" s="47">
        <f>tab_m5_health_boards[[#This Row],[Upper Confidence Interval Limit]]-tab_m5_health_boards[[#This Row],[Age-Standardised Rate of Mortality (ASMR)]]</f>
        <v>12.387950801459894</v>
      </c>
      <c r="H81" s="17">
        <v>207</v>
      </c>
    </row>
    <row r="82" spans="1:8" ht="16.2" customHeight="1" x14ac:dyDescent="0.3">
      <c r="A82" s="8" t="s">
        <v>722</v>
      </c>
      <c r="B82" s="11" t="s">
        <v>2746</v>
      </c>
      <c r="C82" s="113" t="s">
        <v>2712</v>
      </c>
      <c r="D82" s="53">
        <v>72.894818296840597</v>
      </c>
      <c r="E82" s="49">
        <v>85.037625053837004</v>
      </c>
      <c r="F82" s="47">
        <v>60.752011539844098</v>
      </c>
      <c r="G82" s="47">
        <f>tab_m5_health_boards[[#This Row],[Upper Confidence Interval Limit]]-tab_m5_health_boards[[#This Row],[Age-Standardised Rate of Mortality (ASMR)]]</f>
        <v>12.142806756996407</v>
      </c>
      <c r="H82" s="17">
        <v>138</v>
      </c>
    </row>
    <row r="83" spans="1:8" ht="16.2" customHeight="1" x14ac:dyDescent="0.3">
      <c r="A83" s="8" t="s">
        <v>767</v>
      </c>
      <c r="B83" s="11" t="s">
        <v>2746</v>
      </c>
      <c r="C83" s="113" t="s">
        <v>2712</v>
      </c>
      <c r="D83" s="53">
        <v>79.325571103932006</v>
      </c>
      <c r="E83" s="49">
        <v>92.213088520628602</v>
      </c>
      <c r="F83" s="47">
        <v>66.438053687235396</v>
      </c>
      <c r="G83" s="47">
        <f>tab_m5_health_boards[[#This Row],[Upper Confidence Interval Limit]]-tab_m5_health_boards[[#This Row],[Age-Standardised Rate of Mortality (ASMR)]]</f>
        <v>12.887517416696596</v>
      </c>
      <c r="H83" s="17">
        <v>149</v>
      </c>
    </row>
    <row r="84" spans="1:8" ht="16.2" customHeight="1" x14ac:dyDescent="0.3">
      <c r="A84" s="8" t="s">
        <v>1050</v>
      </c>
      <c r="B84" s="11" t="s">
        <v>2746</v>
      </c>
      <c r="C84" s="113" t="s">
        <v>2712</v>
      </c>
      <c r="D84" s="142">
        <v>116.34925143197</v>
      </c>
      <c r="E84" s="143">
        <v>129.73123962024599</v>
      </c>
      <c r="F84" s="143">
        <v>102.96726324369401</v>
      </c>
      <c r="G84" s="47">
        <f>tab_m5_health_boards[[#This Row],[Upper Confidence Interval Limit]]-tab_m5_health_boards[[#This Row],[Age-Standardised Rate of Mortality (ASMR)]]</f>
        <v>13.381988188275983</v>
      </c>
      <c r="H84" s="17">
        <v>290</v>
      </c>
    </row>
    <row r="85" spans="1:8" ht="16.2" customHeight="1" x14ac:dyDescent="0.3">
      <c r="A85" s="8" t="s">
        <v>1135</v>
      </c>
      <c r="B85" s="11" t="s">
        <v>2746</v>
      </c>
      <c r="C85" s="113" t="s">
        <v>2712</v>
      </c>
      <c r="D85" s="53">
        <v>69.3489844744945</v>
      </c>
      <c r="E85" s="49">
        <v>75.78078373404</v>
      </c>
      <c r="F85" s="47">
        <v>62.917185214949001</v>
      </c>
      <c r="G85" s="47">
        <f>tab_m5_health_boards[[#This Row],[Upper Confidence Interval Limit]]-tab_m5_health_boards[[#This Row],[Age-Standardised Rate of Mortality (ASMR)]]</f>
        <v>6.4317992595454996</v>
      </c>
      <c r="H85" s="17">
        <v>446</v>
      </c>
    </row>
    <row r="86" spans="1:8" ht="16.2" customHeight="1" x14ac:dyDescent="0.3">
      <c r="A86" s="8" t="s">
        <v>1344</v>
      </c>
      <c r="B86" s="11" t="s">
        <v>2746</v>
      </c>
      <c r="C86" s="113" t="s">
        <v>2712</v>
      </c>
      <c r="D86" s="53">
        <v>145.03503542266901</v>
      </c>
      <c r="E86" s="49">
        <v>153.51292849827101</v>
      </c>
      <c r="F86" s="47">
        <v>136.55714234706701</v>
      </c>
      <c r="G86" s="47">
        <f>tab_m5_health_boards[[#This Row],[Upper Confidence Interval Limit]]-tab_m5_health_boards[[#This Row],[Age-Standardised Rate of Mortality (ASMR)]]</f>
        <v>8.4778930756019975</v>
      </c>
      <c r="H86" s="17">
        <v>1134</v>
      </c>
    </row>
    <row r="87" spans="1:8" ht="16.2" customHeight="1" x14ac:dyDescent="0.3">
      <c r="A87" s="8" t="s">
        <v>1612</v>
      </c>
      <c r="B87" s="11" t="s">
        <v>2746</v>
      </c>
      <c r="C87" s="113" t="s">
        <v>2712</v>
      </c>
      <c r="D87" s="53">
        <v>44.641733465723803</v>
      </c>
      <c r="E87" s="49">
        <v>50.898441834781202</v>
      </c>
      <c r="F87" s="47">
        <v>38.385025096666403</v>
      </c>
      <c r="G87" s="47">
        <f>tab_m5_health_boards[[#This Row],[Upper Confidence Interval Limit]]-tab_m5_health_boards[[#This Row],[Age-Standardised Rate of Mortality (ASMR)]]</f>
        <v>6.2567083690573995</v>
      </c>
      <c r="H87" s="17">
        <v>196</v>
      </c>
    </row>
    <row r="88" spans="1:8" ht="16.2" customHeight="1" x14ac:dyDescent="0.3">
      <c r="A88" s="8" t="s">
        <v>1725</v>
      </c>
      <c r="B88" s="11" t="s">
        <v>2746</v>
      </c>
      <c r="C88" s="113" t="s">
        <v>2712</v>
      </c>
      <c r="D88" s="53">
        <v>96.262580686983696</v>
      </c>
      <c r="E88" s="49">
        <v>112.209179755769</v>
      </c>
      <c r="F88" s="47">
        <v>80.315981618198506</v>
      </c>
      <c r="G88" s="47">
        <f>tab_m5_health_boards[[#This Row],[Upper Confidence Interval Limit]]-tab_m5_health_boards[[#This Row],[Age-Standardised Rate of Mortality (ASMR)]]</f>
        <v>15.946599068785304</v>
      </c>
      <c r="H88" s="17">
        <v>141</v>
      </c>
    </row>
    <row r="89" spans="1:8" ht="16.2" customHeight="1" x14ac:dyDescent="0.3">
      <c r="A89" s="10" t="s">
        <v>1760</v>
      </c>
      <c r="B89" s="11" t="s">
        <v>2746</v>
      </c>
      <c r="C89" s="113" t="s">
        <v>2712</v>
      </c>
      <c r="D89" s="51">
        <v>116.575871536675</v>
      </c>
      <c r="E89" s="46">
        <v>134.66641061399</v>
      </c>
      <c r="F89" s="47">
        <v>98.485332459360905</v>
      </c>
      <c r="G89" s="47">
        <f>tab_m5_health_boards[[#This Row],[Upper Confidence Interval Limit]]-tab_m5_health_boards[[#This Row],[Age-Standardised Rate of Mortality (ASMR)]]</f>
        <v>18.090539077315</v>
      </c>
      <c r="H89" s="17">
        <v>159</v>
      </c>
    </row>
    <row r="90" spans="1:8" ht="16.2" customHeight="1" x14ac:dyDescent="0.3">
      <c r="A90" s="10" t="s">
        <v>1805</v>
      </c>
      <c r="B90" s="11" t="s">
        <v>2746</v>
      </c>
      <c r="C90" s="113" t="s">
        <v>2712</v>
      </c>
      <c r="D90" s="142">
        <v>23.327641099225399</v>
      </c>
      <c r="E90" s="47">
        <v>30.515301999158002</v>
      </c>
      <c r="F90" s="47">
        <v>16.1399801992928</v>
      </c>
      <c r="G90" s="47">
        <f>tab_m5_health_boards[[#This Row],[Upper Confidence Interval Limit]]-tab_m5_health_boards[[#This Row],[Age-Standardised Rate of Mortality (ASMR)]]</f>
        <v>7.1876608999326024</v>
      </c>
      <c r="H90" s="17">
        <v>41</v>
      </c>
    </row>
    <row r="91" spans="1:8" ht="16.2" customHeight="1" x14ac:dyDescent="0.3">
      <c r="A91" s="10" t="s">
        <v>1031</v>
      </c>
      <c r="B91" s="11" t="s">
        <v>2746</v>
      </c>
      <c r="C91" s="113" t="s">
        <v>2712</v>
      </c>
      <c r="D91" s="51">
        <v>43.1011703680633</v>
      </c>
      <c r="E91" s="46">
        <v>60.379368611049401</v>
      </c>
      <c r="F91" s="47">
        <v>25.822972125077101</v>
      </c>
      <c r="G91" s="47">
        <f>tab_m5_health_boards[[#This Row],[Upper Confidence Interval Limit]]-tab_m5_health_boards[[#This Row],[Age-Standardised Rate of Mortality (ASMR)]]</f>
        <v>17.2781982429861</v>
      </c>
      <c r="H91" s="17">
        <v>25</v>
      </c>
    </row>
    <row r="92" spans="1:8" ht="16.2" customHeight="1" x14ac:dyDescent="0.3">
      <c r="A92" s="8" t="s">
        <v>1854</v>
      </c>
      <c r="B92" s="11" t="s">
        <v>2746</v>
      </c>
      <c r="C92" s="113" t="s">
        <v>2712</v>
      </c>
      <c r="D92" s="53">
        <v>107.402194600881</v>
      </c>
      <c r="E92" s="49">
        <v>120.318579000409</v>
      </c>
      <c r="F92" s="47">
        <v>94.485810201352805</v>
      </c>
      <c r="G92" s="47">
        <f>tab_m5_health_boards[[#This Row],[Upper Confidence Interval Limit]]-tab_m5_health_boards[[#This Row],[Age-Standardised Rate of Mortality (ASMR)]]</f>
        <v>12.916384399527999</v>
      </c>
      <c r="H92" s="17">
        <v>265</v>
      </c>
    </row>
    <row r="93" spans="1:8" ht="16.2" customHeight="1" x14ac:dyDescent="0.3">
      <c r="A93" s="8" t="s">
        <v>1931</v>
      </c>
      <c r="B93" s="11" t="s">
        <v>2746</v>
      </c>
      <c r="C93" s="113" t="s">
        <v>2712</v>
      </c>
      <c r="D93" s="53">
        <v>126.067114128152</v>
      </c>
      <c r="E93" s="49">
        <v>136.27040452440099</v>
      </c>
      <c r="F93" s="47">
        <v>115.863823731902</v>
      </c>
      <c r="G93" s="47">
        <f>tab_m5_health_boards[[#This Row],[Upper Confidence Interval Limit]]-tab_m5_health_boards[[#This Row],[Age-Standardised Rate of Mortality (ASMR)]]</f>
        <v>10.203290396248988</v>
      </c>
      <c r="H93" s="17">
        <v>595</v>
      </c>
    </row>
    <row r="94" spans="1:8" ht="16.2" customHeight="1" x14ac:dyDescent="0.3">
      <c r="A94" s="8" t="s">
        <v>2087</v>
      </c>
      <c r="B94" s="11" t="s">
        <v>2746</v>
      </c>
      <c r="C94" s="113" t="s">
        <v>2712</v>
      </c>
      <c r="D94" s="53"/>
      <c r="E94" s="49"/>
      <c r="F94" s="47"/>
      <c r="G94" s="47"/>
      <c r="H94" s="17">
        <v>9</v>
      </c>
    </row>
    <row r="95" spans="1:8" ht="16.2" customHeight="1" x14ac:dyDescent="0.3">
      <c r="A95" s="8" t="s">
        <v>2100</v>
      </c>
      <c r="B95" s="11" t="s">
        <v>2746</v>
      </c>
      <c r="C95" s="113" t="s">
        <v>2712</v>
      </c>
      <c r="D95" s="142">
        <v>69.914335161560501</v>
      </c>
      <c r="E95" s="143">
        <v>79.295067018267702</v>
      </c>
      <c r="F95" s="143">
        <v>60.533603304853301</v>
      </c>
      <c r="G95" s="47">
        <f>tab_m5_health_boards[[#This Row],[Upper Confidence Interval Limit]]-tab_m5_health_boards[[#This Row],[Age-Standardised Rate of Mortality (ASMR)]]</f>
        <v>9.3807318567072002</v>
      </c>
      <c r="H95" s="17">
        <v>220</v>
      </c>
    </row>
    <row r="96" spans="1:8" ht="16.2" customHeight="1" x14ac:dyDescent="0.3">
      <c r="A96" s="8" t="s">
        <v>2170</v>
      </c>
      <c r="B96" s="11" t="s">
        <v>2746</v>
      </c>
      <c r="C96" s="113" t="s">
        <v>2712</v>
      </c>
      <c r="D96" s="53">
        <v>115.01775673157201</v>
      </c>
      <c r="E96" s="49">
        <v>127.280177873406</v>
      </c>
      <c r="F96" s="47">
        <v>102.755335589738</v>
      </c>
      <c r="G96" s="47">
        <f>tab_m5_health_boards[[#This Row],[Upper Confidence Interval Limit]]-tab_m5_health_boards[[#This Row],[Age-Standardised Rate of Mortality (ASMR)]]</f>
        <v>12.262421141833997</v>
      </c>
      <c r="H96" s="17">
        <v>337</v>
      </c>
    </row>
    <row r="97" spans="1:8" ht="16.2" customHeight="1" x14ac:dyDescent="0.3">
      <c r="A97" s="8" t="s">
        <v>2800</v>
      </c>
      <c r="B97" s="11" t="s">
        <v>2746</v>
      </c>
      <c r="C97" s="113" t="s">
        <v>2712</v>
      </c>
      <c r="D97" s="53">
        <v>88.956621467815197</v>
      </c>
      <c r="E97" s="49">
        <v>90.912492502514894</v>
      </c>
      <c r="F97" s="47">
        <v>87.000750433115499</v>
      </c>
      <c r="G97" s="47">
        <f>tab_m5_health_boards[[#This Row],[Upper Confidence Interval Limit]]-tab_m5_health_boards[[#This Row],[Age-Standardised Rate of Mortality (ASMR)]]</f>
        <v>1.9558710346996975</v>
      </c>
      <c r="H97" s="17">
        <v>7928</v>
      </c>
    </row>
    <row r="98" spans="1:8" ht="16.2" customHeight="1" x14ac:dyDescent="0.3">
      <c r="A98" s="8" t="s">
        <v>2247</v>
      </c>
      <c r="B98" s="11" t="s">
        <v>2746</v>
      </c>
      <c r="C98" s="113" t="s">
        <v>2712</v>
      </c>
      <c r="D98" s="53">
        <v>62.255115546120699</v>
      </c>
      <c r="E98" s="49">
        <v>72.425315214688197</v>
      </c>
      <c r="F98" s="47">
        <v>52.0849158775533</v>
      </c>
      <c r="G98" s="47">
        <f>tab_m5_health_boards[[#This Row],[Upper Confidence Interval Limit]]-tab_m5_health_boards[[#This Row],[Age-Standardised Rate of Mortality (ASMR)]]</f>
        <v>10.170199668567498</v>
      </c>
      <c r="H98" s="17">
        <v>144</v>
      </c>
    </row>
    <row r="99" spans="1:8" ht="16.2" customHeight="1" x14ac:dyDescent="0.3">
      <c r="A99" s="8" t="s">
        <v>2308</v>
      </c>
      <c r="B99" s="11" t="s">
        <v>2746</v>
      </c>
      <c r="C99" s="113" t="s">
        <v>2712</v>
      </c>
      <c r="D99" s="142">
        <v>39.025648310317898</v>
      </c>
      <c r="E99" s="47">
        <v>59.391639523215403</v>
      </c>
      <c r="F99" s="47">
        <v>18.6596570974203</v>
      </c>
      <c r="G99" s="47">
        <f>tab_m5_health_boards[[#This Row],[Upper Confidence Interval Limit]]-tab_m5_health_boards[[#This Row],[Age-Standardised Rate of Mortality (ASMR)]]</f>
        <v>20.365991212897505</v>
      </c>
      <c r="H99" s="17">
        <v>14</v>
      </c>
    </row>
    <row r="100" spans="1:8" ht="16.2" customHeight="1" x14ac:dyDescent="0.3">
      <c r="A100" s="8" t="s">
        <v>2323</v>
      </c>
      <c r="B100" s="11" t="s">
        <v>2746</v>
      </c>
      <c r="C100" s="113" t="s">
        <v>2712</v>
      </c>
      <c r="D100" s="53">
        <v>88.394238858180302</v>
      </c>
      <c r="E100" s="49">
        <v>100.212789162341</v>
      </c>
      <c r="F100" s="47">
        <v>76.575688554019806</v>
      </c>
      <c r="G100" s="47">
        <f>tab_m5_health_boards[[#This Row],[Upper Confidence Interval Limit]]-tab_m5_health_boards[[#This Row],[Age-Standardised Rate of Mortality (ASMR)]]</f>
        <v>11.818550304160695</v>
      </c>
      <c r="H100" s="17">
        <v>217</v>
      </c>
    </row>
    <row r="101" spans="1:8" ht="16.2" customHeight="1" x14ac:dyDescent="0.3">
      <c r="A101" s="10" t="s">
        <v>2374</v>
      </c>
      <c r="B101" s="11" t="s">
        <v>2746</v>
      </c>
      <c r="C101" s="113" t="s">
        <v>2712</v>
      </c>
      <c r="D101" s="52">
        <v>111.58363646753899</v>
      </c>
      <c r="E101" s="48">
        <v>120.589544374082</v>
      </c>
      <c r="F101" s="47">
        <v>102.57772856099599</v>
      </c>
      <c r="G101" s="47">
        <f>tab_m5_health_boards[[#This Row],[Upper Confidence Interval Limit]]-tab_m5_health_boards[[#This Row],[Age-Standardised Rate of Mortality (ASMR)]]</f>
        <v>9.0059079065430012</v>
      </c>
      <c r="H101" s="17">
        <v>587</v>
      </c>
    </row>
    <row r="102" spans="1:8" ht="16.2" customHeight="1" x14ac:dyDescent="0.3">
      <c r="A102" s="10" t="s">
        <v>2538</v>
      </c>
      <c r="B102" s="11" t="s">
        <v>2746</v>
      </c>
      <c r="C102" s="113" t="s">
        <v>2712</v>
      </c>
      <c r="D102" s="53">
        <v>86.789149116899594</v>
      </c>
      <c r="E102" s="49">
        <v>101.341544260943</v>
      </c>
      <c r="F102" s="47">
        <v>72.236753972856405</v>
      </c>
      <c r="G102" s="47">
        <f>tab_m5_health_boards[[#This Row],[Upper Confidence Interval Limit]]-tab_m5_health_boards[[#This Row],[Age-Standardised Rate of Mortality (ASMR)]]</f>
        <v>14.552395144043402</v>
      </c>
      <c r="H102" s="17">
        <v>137</v>
      </c>
    </row>
    <row r="103" spans="1:8" ht="16.2" customHeight="1" x14ac:dyDescent="0.3">
      <c r="A103" s="8" t="s">
        <v>2584</v>
      </c>
      <c r="B103" s="11" t="s">
        <v>2746</v>
      </c>
      <c r="C103" s="113" t="s">
        <v>2712</v>
      </c>
      <c r="D103" s="53">
        <v>141.936044414321</v>
      </c>
      <c r="E103" s="49">
        <v>161.90597693109601</v>
      </c>
      <c r="F103" s="47">
        <v>121.96611189754699</v>
      </c>
      <c r="G103" s="47">
        <f>tab_m5_health_boards[[#This Row],[Upper Confidence Interval Limit]]-tab_m5_health_boards[[#This Row],[Age-Standardised Rate of Mortality (ASMR)]]</f>
        <v>19.969932516775003</v>
      </c>
      <c r="H103" s="17">
        <v>195</v>
      </c>
    </row>
    <row r="104" spans="1:8" ht="16.2" customHeight="1" x14ac:dyDescent="0.3">
      <c r="A104" s="8" t="s">
        <v>2604</v>
      </c>
      <c r="B104" s="11" t="s">
        <v>2746</v>
      </c>
      <c r="C104" s="113" t="s">
        <v>2712</v>
      </c>
      <c r="D104" s="53">
        <v>95.081512864831794</v>
      </c>
      <c r="E104" s="49">
        <v>107.43691823485101</v>
      </c>
      <c r="F104" s="47">
        <v>82.726107494812794</v>
      </c>
      <c r="G104" s="47">
        <f>tab_m5_health_boards[[#This Row],[Upper Confidence Interval Limit]]-tab_m5_health_boards[[#This Row],[Age-Standardised Rate of Mortality (ASMR)]]</f>
        <v>12.355405370019213</v>
      </c>
      <c r="H104" s="17">
        <v>229</v>
      </c>
    </row>
    <row r="105" spans="1:8" ht="16.2" customHeight="1" x14ac:dyDescent="0.3">
      <c r="A105" s="8" t="s">
        <v>117</v>
      </c>
      <c r="B105" s="11" t="s">
        <v>2744</v>
      </c>
      <c r="C105" s="113" t="s">
        <v>2747</v>
      </c>
      <c r="D105" s="53">
        <v>73.550666072389703</v>
      </c>
      <c r="E105" s="49">
        <v>80.807564435666905</v>
      </c>
      <c r="F105" s="47">
        <v>66.293767709112501</v>
      </c>
      <c r="G105" s="47">
        <f>tab_m5_health_boards[[#This Row],[Upper Confidence Interval Limit]]-tab_m5_health_boards[[#This Row],[Age-Standardised Rate of Mortality (ASMR)]]</f>
        <v>7.2568983632772017</v>
      </c>
      <c r="H105" s="17">
        <v>395</v>
      </c>
    </row>
    <row r="106" spans="1:8" ht="16.2" customHeight="1" x14ac:dyDescent="0.3">
      <c r="A106" s="8" t="s">
        <v>216</v>
      </c>
      <c r="B106" s="11" t="s">
        <v>2744</v>
      </c>
      <c r="C106" s="113" t="s">
        <v>2747</v>
      </c>
      <c r="D106" s="53">
        <v>52.438425871995499</v>
      </c>
      <c r="E106" s="49">
        <v>57.759947214715503</v>
      </c>
      <c r="F106" s="47">
        <v>47.116904529275601</v>
      </c>
      <c r="G106" s="47">
        <f>tab_m5_health_boards[[#This Row],[Upper Confidence Interval Limit]]-tab_m5_health_boards[[#This Row],[Age-Standardised Rate of Mortality (ASMR)]]</f>
        <v>5.3215213427200041</v>
      </c>
      <c r="H106" s="17">
        <v>377</v>
      </c>
    </row>
    <row r="107" spans="1:8" ht="16.2" customHeight="1" x14ac:dyDescent="0.3">
      <c r="A107" s="8" t="s">
        <v>335</v>
      </c>
      <c r="B107" s="11" t="s">
        <v>2744</v>
      </c>
      <c r="C107" s="113" t="s">
        <v>2747</v>
      </c>
      <c r="D107" s="53">
        <v>61.423208777328398</v>
      </c>
      <c r="E107" s="49">
        <v>69.047622675041694</v>
      </c>
      <c r="F107" s="47">
        <v>53.798794879615102</v>
      </c>
      <c r="G107" s="47">
        <f>tab_m5_health_boards[[#This Row],[Upper Confidence Interval Limit]]-tab_m5_health_boards[[#This Row],[Age-Standardised Rate of Mortality (ASMR)]]</f>
        <v>7.6244138977132963</v>
      </c>
      <c r="H107" s="17">
        <v>250</v>
      </c>
    </row>
    <row r="108" spans="1:8" ht="16.2" customHeight="1" x14ac:dyDescent="0.3">
      <c r="A108" s="8" t="s">
        <v>388</v>
      </c>
      <c r="B108" s="11" t="s">
        <v>2744</v>
      </c>
      <c r="C108" s="113" t="s">
        <v>2747</v>
      </c>
      <c r="D108" s="53">
        <v>47.271838956474802</v>
      </c>
      <c r="E108" s="49">
        <v>54.965391736533498</v>
      </c>
      <c r="F108" s="47">
        <v>39.578286176416</v>
      </c>
      <c r="G108" s="47">
        <f>tab_m5_health_boards[[#This Row],[Upper Confidence Interval Limit]]-tab_m5_health_boards[[#This Row],[Age-Standardised Rate of Mortality (ASMR)]]</f>
        <v>7.6935527800586954</v>
      </c>
      <c r="H108" s="17">
        <v>148</v>
      </c>
    </row>
    <row r="109" spans="1:8" ht="16.2" customHeight="1" x14ac:dyDescent="0.3">
      <c r="A109" s="8" t="s">
        <v>808</v>
      </c>
      <c r="B109" s="11" t="s">
        <v>2744</v>
      </c>
      <c r="C109" s="113" t="s">
        <v>2747</v>
      </c>
      <c r="D109" s="53">
        <v>80.478031398710698</v>
      </c>
      <c r="E109" s="49">
        <v>85.451653409398602</v>
      </c>
      <c r="F109" s="47">
        <v>75.504409388022793</v>
      </c>
      <c r="G109" s="47">
        <f>tab_m5_health_boards[[#This Row],[Upper Confidence Interval Limit]]-tab_m5_health_boards[[#This Row],[Age-Standardised Rate of Mortality (ASMR)]]</f>
        <v>4.9736220106879045</v>
      </c>
      <c r="H109" s="17">
        <v>1003</v>
      </c>
    </row>
    <row r="110" spans="1:8" ht="16.2" customHeight="1" x14ac:dyDescent="0.3">
      <c r="A110" s="8" t="s">
        <v>435</v>
      </c>
      <c r="B110" s="11" t="s">
        <v>2744</v>
      </c>
      <c r="C110" s="113" t="s">
        <v>2747</v>
      </c>
      <c r="D110" s="53">
        <v>106.971596973365</v>
      </c>
      <c r="E110" s="49">
        <v>124.125651359906</v>
      </c>
      <c r="F110" s="47">
        <v>89.817542586822796</v>
      </c>
      <c r="G110" s="47">
        <f>tab_m5_health_boards[[#This Row],[Upper Confidence Interval Limit]]-tab_m5_health_boards[[#This Row],[Age-Standardised Rate of Mortality (ASMR)]]</f>
        <v>17.154054386541006</v>
      </c>
      <c r="H110" s="17">
        <v>152</v>
      </c>
    </row>
    <row r="111" spans="1:8" ht="16.2" customHeight="1" x14ac:dyDescent="0.3">
      <c r="A111" s="8" t="s">
        <v>460</v>
      </c>
      <c r="B111" s="11" t="s">
        <v>2744</v>
      </c>
      <c r="C111" s="113" t="s">
        <v>2747</v>
      </c>
      <c r="D111" s="53">
        <v>46.147294624464998</v>
      </c>
      <c r="E111" s="49">
        <v>51.871219701520502</v>
      </c>
      <c r="F111" s="47">
        <v>40.4233695474095</v>
      </c>
      <c r="G111" s="47">
        <f>tab_m5_health_boards[[#This Row],[Upper Confidence Interval Limit]]-tab_m5_health_boards[[#This Row],[Age-Standardised Rate of Mortality (ASMR)]]</f>
        <v>5.7239250770555046</v>
      </c>
      <c r="H111" s="17">
        <v>254</v>
      </c>
    </row>
    <row r="112" spans="1:8" ht="16.2" customHeight="1" x14ac:dyDescent="0.3">
      <c r="A112" s="8" t="s">
        <v>541</v>
      </c>
      <c r="B112" s="11" t="s">
        <v>2744</v>
      </c>
      <c r="C112" s="113" t="s">
        <v>2747</v>
      </c>
      <c r="D112" s="53">
        <v>110.77895157202499</v>
      </c>
      <c r="E112" s="49">
        <v>121.16819663878999</v>
      </c>
      <c r="F112" s="47">
        <v>100.389706505259</v>
      </c>
      <c r="G112" s="47">
        <f>tab_m5_health_boards[[#This Row],[Upper Confidence Interval Limit]]-tab_m5_health_boards[[#This Row],[Age-Standardised Rate of Mortality (ASMR)]]</f>
        <v>10.389245066765</v>
      </c>
      <c r="H112" s="17">
        <v>437</v>
      </c>
    </row>
    <row r="113" spans="1:8" ht="16.2" customHeight="1" x14ac:dyDescent="0.3">
      <c r="A113" s="8" t="s">
        <v>604</v>
      </c>
      <c r="B113" s="11" t="s">
        <v>2744</v>
      </c>
      <c r="C113" s="113" t="s">
        <v>2747</v>
      </c>
      <c r="D113" s="53">
        <v>102.896380785213</v>
      </c>
      <c r="E113" s="49">
        <v>113.591823742464</v>
      </c>
      <c r="F113" s="47">
        <v>92.200937827962207</v>
      </c>
      <c r="G113" s="47">
        <f>tab_m5_health_boards[[#This Row],[Upper Confidence Interval Limit]]-tab_m5_health_boards[[#This Row],[Age-Standardised Rate of Mortality (ASMR)]]</f>
        <v>10.695442957251004</v>
      </c>
      <c r="H113" s="17">
        <v>361</v>
      </c>
    </row>
    <row r="114" spans="1:8" ht="16.2" customHeight="1" x14ac:dyDescent="0.3">
      <c r="A114" s="8" t="s">
        <v>665</v>
      </c>
      <c r="B114" s="11" t="s">
        <v>2744</v>
      </c>
      <c r="C114" s="113" t="s">
        <v>2747</v>
      </c>
      <c r="D114" s="53">
        <v>84.692606203746493</v>
      </c>
      <c r="E114" s="49">
        <v>93.955204127552193</v>
      </c>
      <c r="F114" s="47">
        <v>75.430008279940793</v>
      </c>
      <c r="G114" s="47">
        <f>tab_m5_health_boards[[#This Row],[Upper Confidence Interval Limit]]-tab_m5_health_boards[[#This Row],[Age-Standardised Rate of Mortality (ASMR)]]</f>
        <v>9.2625979238056999</v>
      </c>
      <c r="H114" s="17">
        <v>321</v>
      </c>
    </row>
    <row r="115" spans="1:8" ht="16.2" customHeight="1" x14ac:dyDescent="0.3">
      <c r="A115" s="8" t="s">
        <v>722</v>
      </c>
      <c r="B115" s="11" t="s">
        <v>2744</v>
      </c>
      <c r="C115" s="113" t="s">
        <v>2747</v>
      </c>
      <c r="D115" s="53">
        <v>64.342211459513706</v>
      </c>
      <c r="E115" s="49">
        <v>73.124101762285093</v>
      </c>
      <c r="F115" s="47">
        <v>55.560321156742397</v>
      </c>
      <c r="G115" s="47">
        <f>tab_m5_health_boards[[#This Row],[Upper Confidence Interval Limit]]-tab_m5_health_boards[[#This Row],[Age-Standardised Rate of Mortality (ASMR)]]</f>
        <v>8.7818903027713873</v>
      </c>
      <c r="H115" s="17">
        <v>207</v>
      </c>
    </row>
    <row r="116" spans="1:8" ht="16.2" customHeight="1" x14ac:dyDescent="0.3">
      <c r="A116" s="8" t="s">
        <v>767</v>
      </c>
      <c r="B116" s="11" t="s">
        <v>2744</v>
      </c>
      <c r="C116" s="113" t="s">
        <v>2747</v>
      </c>
      <c r="D116" s="53">
        <v>85.691701826052594</v>
      </c>
      <c r="E116" s="49">
        <v>96.068678496599603</v>
      </c>
      <c r="F116" s="47">
        <v>75.314725155505599</v>
      </c>
      <c r="G116" s="47">
        <f>tab_m5_health_boards[[#This Row],[Upper Confidence Interval Limit]]-tab_m5_health_boards[[#This Row],[Age-Standardised Rate of Mortality (ASMR)]]</f>
        <v>10.376976670547009</v>
      </c>
      <c r="H116" s="17">
        <v>262</v>
      </c>
    </row>
    <row r="117" spans="1:8" ht="16.2" customHeight="1" x14ac:dyDescent="0.3">
      <c r="A117" s="8" t="s">
        <v>1050</v>
      </c>
      <c r="B117" s="11" t="s">
        <v>2744</v>
      </c>
      <c r="C117" s="113" t="s">
        <v>2747</v>
      </c>
      <c r="D117" s="53">
        <v>100.11760321519699</v>
      </c>
      <c r="E117" s="49">
        <v>109.572965866573</v>
      </c>
      <c r="F117" s="47">
        <v>90.6622405638213</v>
      </c>
      <c r="G117" s="47">
        <f>tab_m5_health_boards[[#This Row],[Upper Confidence Interval Limit]]-tab_m5_health_boards[[#This Row],[Age-Standardised Rate of Mortality (ASMR)]]</f>
        <v>9.4553626513760065</v>
      </c>
      <c r="H117" s="17">
        <v>436</v>
      </c>
    </row>
    <row r="118" spans="1:8" ht="16.2" customHeight="1" x14ac:dyDescent="0.3">
      <c r="A118" s="8" t="s">
        <v>1135</v>
      </c>
      <c r="B118" s="11" t="s">
        <v>2744</v>
      </c>
      <c r="C118" s="113" t="s">
        <v>2747</v>
      </c>
      <c r="D118" s="53">
        <v>69.423787111942502</v>
      </c>
      <c r="E118" s="49">
        <v>74.326275483334598</v>
      </c>
      <c r="F118" s="47">
        <v>64.521298740550407</v>
      </c>
      <c r="G118" s="47">
        <f>tab_m5_health_boards[[#This Row],[Upper Confidence Interval Limit]]-tab_m5_health_boards[[#This Row],[Age-Standardised Rate of Mortality (ASMR)]]</f>
        <v>4.9024883713920957</v>
      </c>
      <c r="H118" s="17">
        <v>772</v>
      </c>
    </row>
    <row r="119" spans="1:8" ht="16.2" customHeight="1" x14ac:dyDescent="0.3">
      <c r="A119" s="8" t="s">
        <v>1344</v>
      </c>
      <c r="B119" s="11" t="s">
        <v>2744</v>
      </c>
      <c r="C119" s="113" t="s">
        <v>2747</v>
      </c>
      <c r="D119" s="53">
        <v>148.95128612103599</v>
      </c>
      <c r="E119" s="49">
        <v>155.62962921707799</v>
      </c>
      <c r="F119" s="47">
        <v>142.27294302499399</v>
      </c>
      <c r="G119" s="47">
        <f>tab_m5_health_boards[[#This Row],[Upper Confidence Interval Limit]]-tab_m5_health_boards[[#This Row],[Age-Standardised Rate of Mortality (ASMR)]]</f>
        <v>6.6783430960419992</v>
      </c>
      <c r="H119" s="17">
        <v>1923</v>
      </c>
    </row>
    <row r="120" spans="1:8" ht="16.2" customHeight="1" x14ac:dyDescent="0.3">
      <c r="A120" s="8" t="s">
        <v>1612</v>
      </c>
      <c r="B120" s="11" t="s">
        <v>2744</v>
      </c>
      <c r="C120" s="113" t="s">
        <v>2747</v>
      </c>
      <c r="D120" s="53">
        <v>37.051373607956698</v>
      </c>
      <c r="E120" s="49">
        <v>41.381422458193001</v>
      </c>
      <c r="F120" s="47">
        <v>32.721324757720502</v>
      </c>
      <c r="G120" s="47">
        <f>tab_m5_health_boards[[#This Row],[Upper Confidence Interval Limit]]-tab_m5_health_boards[[#This Row],[Age-Standardised Rate of Mortality (ASMR)]]</f>
        <v>4.3300488502363024</v>
      </c>
      <c r="H120" s="17">
        <v>283</v>
      </c>
    </row>
    <row r="121" spans="1:8" ht="16.2" customHeight="1" x14ac:dyDescent="0.3">
      <c r="A121" s="8" t="s">
        <v>1725</v>
      </c>
      <c r="B121" s="11" t="s">
        <v>2744</v>
      </c>
      <c r="C121" s="113" t="s">
        <v>2747</v>
      </c>
      <c r="D121" s="53">
        <v>104.699534544348</v>
      </c>
      <c r="E121" s="49">
        <v>117.581374998515</v>
      </c>
      <c r="F121" s="47">
        <v>91.817694090181902</v>
      </c>
      <c r="G121" s="47">
        <f>tab_m5_health_boards[[#This Row],[Upper Confidence Interval Limit]]-tab_m5_health_boards[[#This Row],[Age-Standardised Rate of Mortality (ASMR)]]</f>
        <v>12.881840454167005</v>
      </c>
      <c r="H121" s="17">
        <v>254</v>
      </c>
    </row>
    <row r="122" spans="1:8" ht="16.2" customHeight="1" x14ac:dyDescent="0.3">
      <c r="A122" s="8" t="s">
        <v>1760</v>
      </c>
      <c r="B122" s="11" t="s">
        <v>2744</v>
      </c>
      <c r="C122" s="113" t="s">
        <v>2747</v>
      </c>
      <c r="D122" s="112">
        <v>104.586739732436</v>
      </c>
      <c r="E122" s="48">
        <v>117.702196197079</v>
      </c>
      <c r="F122" s="47">
        <v>91.471283267793694</v>
      </c>
      <c r="G122" s="47">
        <f>tab_m5_health_boards[[#This Row],[Upper Confidence Interval Limit]]-tab_m5_health_boards[[#This Row],[Age-Standardised Rate of Mortality (ASMR)]]</f>
        <v>13.115456464643003</v>
      </c>
      <c r="H122" s="17">
        <v>248</v>
      </c>
    </row>
    <row r="123" spans="1:8" ht="16.2" customHeight="1" x14ac:dyDescent="0.3">
      <c r="A123" s="8" t="s">
        <v>1805</v>
      </c>
      <c r="B123" s="11" t="s">
        <v>2744</v>
      </c>
      <c r="C123" s="113" t="s">
        <v>2747</v>
      </c>
      <c r="D123" s="53">
        <v>25.837156986637901</v>
      </c>
      <c r="E123" s="49">
        <v>31.5135034188425</v>
      </c>
      <c r="F123" s="47">
        <v>20.160810554433301</v>
      </c>
      <c r="G123" s="47">
        <f>tab_m5_health_boards[[#This Row],[Upper Confidence Interval Limit]]-tab_m5_health_boards[[#This Row],[Age-Standardised Rate of Mortality (ASMR)]]</f>
        <v>5.6763464322045998</v>
      </c>
      <c r="H123" s="17">
        <v>80</v>
      </c>
    </row>
    <row r="124" spans="1:8" ht="16.2" customHeight="1" x14ac:dyDescent="0.3">
      <c r="A124" s="8" t="s">
        <v>1031</v>
      </c>
      <c r="B124" s="11" t="s">
        <v>2744</v>
      </c>
      <c r="C124" s="113" t="s">
        <v>2747</v>
      </c>
      <c r="D124" s="142">
        <v>23.058549389344801</v>
      </c>
      <c r="E124" s="143">
        <v>32.294020746429403</v>
      </c>
      <c r="F124" s="143">
        <v>13.8230780322603</v>
      </c>
      <c r="G124" s="47">
        <f>tab_m5_health_boards[[#This Row],[Upper Confidence Interval Limit]]-tab_m5_health_boards[[#This Row],[Age-Standardised Rate of Mortality (ASMR)]]</f>
        <v>9.2354713570846023</v>
      </c>
      <c r="H124" s="17">
        <v>24</v>
      </c>
    </row>
    <row r="125" spans="1:8" ht="16.2" customHeight="1" x14ac:dyDescent="0.3">
      <c r="A125" s="8" t="s">
        <v>1854</v>
      </c>
      <c r="B125" s="11" t="s">
        <v>2744</v>
      </c>
      <c r="C125" s="113" t="s">
        <v>2747</v>
      </c>
      <c r="D125" s="53">
        <v>103.949825476076</v>
      </c>
      <c r="E125" s="49">
        <v>113.7751795086</v>
      </c>
      <c r="F125" s="47">
        <v>94.124471443552693</v>
      </c>
      <c r="G125" s="47">
        <f>tab_m5_health_boards[[#This Row],[Upper Confidence Interval Limit]]-tab_m5_health_boards[[#This Row],[Age-Standardised Rate of Mortality (ASMR)]]</f>
        <v>9.8253540325240039</v>
      </c>
      <c r="H125" s="17">
        <v>436</v>
      </c>
    </row>
    <row r="126" spans="1:8" ht="16.2" customHeight="1" x14ac:dyDescent="0.3">
      <c r="A126" s="8" t="s">
        <v>1931</v>
      </c>
      <c r="B126" s="11" t="s">
        <v>2744</v>
      </c>
      <c r="C126" s="113" t="s">
        <v>2747</v>
      </c>
      <c r="D126" s="53">
        <v>125.591846041484</v>
      </c>
      <c r="E126" s="49">
        <v>133.44226031906001</v>
      </c>
      <c r="F126" s="47">
        <v>117.741431763907</v>
      </c>
      <c r="G126" s="47">
        <f>tab_m5_health_boards[[#This Row],[Upper Confidence Interval Limit]]-tab_m5_health_boards[[#This Row],[Age-Standardised Rate of Mortality (ASMR)]]</f>
        <v>7.8504142775760073</v>
      </c>
      <c r="H126" s="17">
        <v>1028</v>
      </c>
    </row>
    <row r="127" spans="1:8" ht="16.2" customHeight="1" x14ac:dyDescent="0.3">
      <c r="A127" s="8" t="s">
        <v>2087</v>
      </c>
      <c r="B127" s="11" t="s">
        <v>2744</v>
      </c>
      <c r="C127" s="113" t="s">
        <v>2747</v>
      </c>
      <c r="D127" s="53">
        <v>16.201245230394601</v>
      </c>
      <c r="E127" s="49">
        <v>25.0249320862955</v>
      </c>
      <c r="F127" s="47">
        <v>7.3775583744936899</v>
      </c>
      <c r="G127" s="47">
        <f>tab_m5_health_boards[[#This Row],[Upper Confidence Interval Limit]]-tab_m5_health_boards[[#This Row],[Age-Standardised Rate of Mortality (ASMR)]]</f>
        <v>8.823686855900899</v>
      </c>
      <c r="H127" s="17">
        <v>13</v>
      </c>
    </row>
    <row r="128" spans="1:8" ht="16.2" customHeight="1" x14ac:dyDescent="0.3">
      <c r="A128" s="8" t="s">
        <v>2100</v>
      </c>
      <c r="B128" s="11" t="s">
        <v>2744</v>
      </c>
      <c r="C128" s="113" t="s">
        <v>2747</v>
      </c>
      <c r="D128" s="53">
        <v>65.052644891603194</v>
      </c>
      <c r="E128" s="49">
        <v>71.806059147695194</v>
      </c>
      <c r="F128" s="47">
        <v>58.299230635511101</v>
      </c>
      <c r="G128" s="47">
        <f>tab_m5_health_boards[[#This Row],[Upper Confidence Interval Limit]]-tab_m5_health_boards[[#This Row],[Age-Standardised Rate of Mortality (ASMR)]]</f>
        <v>6.7534142560920003</v>
      </c>
      <c r="H128" s="17">
        <v>358</v>
      </c>
    </row>
    <row r="129" spans="1:8" ht="16.2" customHeight="1" x14ac:dyDescent="0.3">
      <c r="A129" s="8" t="s">
        <v>2170</v>
      </c>
      <c r="B129" s="11" t="s">
        <v>2744</v>
      </c>
      <c r="C129" s="113" t="s">
        <v>2747</v>
      </c>
      <c r="D129" s="53">
        <v>116.564562952721</v>
      </c>
      <c r="E129" s="49">
        <v>126.05357830602399</v>
      </c>
      <c r="F129" s="47">
        <v>107.075547599418</v>
      </c>
      <c r="G129" s="47">
        <f>tab_m5_health_boards[[#This Row],[Upper Confidence Interval Limit]]-tab_m5_health_boards[[#This Row],[Age-Standardised Rate of Mortality (ASMR)]]</f>
        <v>9.4890153533029888</v>
      </c>
      <c r="H129" s="17">
        <v>581</v>
      </c>
    </row>
    <row r="130" spans="1:8" ht="16.2" customHeight="1" x14ac:dyDescent="0.3">
      <c r="A130" s="8" t="s">
        <v>2800</v>
      </c>
      <c r="B130" s="11" t="s">
        <v>2744</v>
      </c>
      <c r="C130" s="113" t="s">
        <v>2747</v>
      </c>
      <c r="D130" s="53">
        <v>86.338900323692201</v>
      </c>
      <c r="E130" s="49">
        <v>87.815004500917993</v>
      </c>
      <c r="F130" s="47">
        <v>84.862796146466394</v>
      </c>
      <c r="G130" s="47">
        <f>tab_m5_health_boards[[#This Row],[Upper Confidence Interval Limit]]-tab_m5_health_boards[[#This Row],[Age-Standardised Rate of Mortality (ASMR)]]</f>
        <v>1.4761041772257926</v>
      </c>
      <c r="H130" s="17">
        <v>13161</v>
      </c>
    </row>
    <row r="131" spans="1:8" ht="16.2" customHeight="1" x14ac:dyDescent="0.3">
      <c r="A131" s="8" t="s">
        <v>2247</v>
      </c>
      <c r="B131" s="11" t="s">
        <v>2744</v>
      </c>
      <c r="C131" s="113" t="s">
        <v>2747</v>
      </c>
      <c r="D131" s="53">
        <v>59.384283615181801</v>
      </c>
      <c r="E131" s="49">
        <v>67.045212373564297</v>
      </c>
      <c r="F131" s="47">
        <v>51.723354856799297</v>
      </c>
      <c r="G131" s="47">
        <f>tab_m5_health_boards[[#This Row],[Upper Confidence Interval Limit]]-tab_m5_health_boards[[#This Row],[Age-Standardised Rate of Mortality (ASMR)]]</f>
        <v>7.6609287583824965</v>
      </c>
      <c r="H131" s="17">
        <v>234</v>
      </c>
    </row>
    <row r="132" spans="1:8" ht="16.2" customHeight="1" x14ac:dyDescent="0.3">
      <c r="A132" s="8" t="s">
        <v>2308</v>
      </c>
      <c r="B132" s="11" t="s">
        <v>2744</v>
      </c>
      <c r="C132" s="113" t="s">
        <v>2747</v>
      </c>
      <c r="D132" s="53">
        <v>33.053640576838099</v>
      </c>
      <c r="E132" s="49">
        <v>47.323008339920598</v>
      </c>
      <c r="F132" s="47">
        <v>18.784272813755599</v>
      </c>
      <c r="G132" s="47">
        <f>tab_m5_health_boards[[#This Row],[Upper Confidence Interval Limit]]-tab_m5_health_boards[[#This Row],[Age-Standardised Rate of Mortality (ASMR)]]</f>
        <v>14.269367763082499</v>
      </c>
      <c r="H132" s="17">
        <v>21</v>
      </c>
    </row>
    <row r="133" spans="1:8" ht="16.2" customHeight="1" x14ac:dyDescent="0.3">
      <c r="A133" s="8" t="s">
        <v>2323</v>
      </c>
      <c r="B133" s="11" t="s">
        <v>2744</v>
      </c>
      <c r="C133" s="113" t="s">
        <v>2747</v>
      </c>
      <c r="D133" s="53">
        <v>86.563868585199501</v>
      </c>
      <c r="E133" s="49">
        <v>95.537460785248101</v>
      </c>
      <c r="F133" s="47">
        <v>77.590276385150901</v>
      </c>
      <c r="G133" s="47">
        <f>tab_m5_health_boards[[#This Row],[Upper Confidence Interval Limit]]-tab_m5_health_boards[[#This Row],[Age-Standardised Rate of Mortality (ASMR)]]</f>
        <v>8.9735922000485999</v>
      </c>
      <c r="H133" s="17">
        <v>359</v>
      </c>
    </row>
    <row r="134" spans="1:8" ht="16.2" customHeight="1" x14ac:dyDescent="0.3">
      <c r="A134" s="8" t="s">
        <v>2374</v>
      </c>
      <c r="B134" s="11" t="s">
        <v>2744</v>
      </c>
      <c r="C134" s="113" t="s">
        <v>2747</v>
      </c>
      <c r="D134" s="139">
        <v>115.358193345063</v>
      </c>
      <c r="E134" s="17">
        <v>122.44243769581099</v>
      </c>
      <c r="F134" s="17">
        <v>108.27394899431501</v>
      </c>
      <c r="G134" s="47">
        <f>tab_m5_health_boards[[#This Row],[Upper Confidence Interval Limit]]-tab_m5_health_boards[[#This Row],[Age-Standardised Rate of Mortality (ASMR)]]</f>
        <v>7.0842443507479942</v>
      </c>
      <c r="H134" s="17">
        <v>1026</v>
      </c>
    </row>
    <row r="135" spans="1:8" ht="16.2" customHeight="1" x14ac:dyDescent="0.3">
      <c r="A135" s="8" t="s">
        <v>2538</v>
      </c>
      <c r="B135" s="11" t="s">
        <v>2744</v>
      </c>
      <c r="C135" s="113" t="s">
        <v>2747</v>
      </c>
      <c r="D135" s="53">
        <v>80.3698594296918</v>
      </c>
      <c r="E135" s="49">
        <v>91.066937734127805</v>
      </c>
      <c r="F135" s="47">
        <v>69.672781125255796</v>
      </c>
      <c r="G135" s="47">
        <f>tab_m5_health_boards[[#This Row],[Upper Confidence Interval Limit]]-tab_m5_health_boards[[#This Row],[Age-Standardised Rate of Mortality (ASMR)]]</f>
        <v>10.697078304436005</v>
      </c>
      <c r="H135" s="17">
        <v>218</v>
      </c>
    </row>
    <row r="136" spans="1:8" ht="16.2" customHeight="1" x14ac:dyDescent="0.3">
      <c r="A136" s="10" t="s">
        <v>2584</v>
      </c>
      <c r="B136" s="11" t="s">
        <v>2744</v>
      </c>
      <c r="C136" s="113" t="s">
        <v>2747</v>
      </c>
      <c r="D136" s="51">
        <v>136.99700548167399</v>
      </c>
      <c r="E136" s="46">
        <v>152.20026103206601</v>
      </c>
      <c r="F136" s="47">
        <v>121.793749931283</v>
      </c>
      <c r="G136" s="47">
        <f>tab_m5_health_boards[[#This Row],[Upper Confidence Interval Limit]]-tab_m5_health_boards[[#This Row],[Age-Standardised Rate of Mortality (ASMR)]]</f>
        <v>15.203255550392015</v>
      </c>
      <c r="H136" s="17">
        <v>320</v>
      </c>
    </row>
    <row r="137" spans="1:8" ht="16.2" customHeight="1" x14ac:dyDescent="0.3">
      <c r="A137" s="10" t="s">
        <v>2604</v>
      </c>
      <c r="B137" s="11" t="s">
        <v>2744</v>
      </c>
      <c r="C137" s="113" t="s">
        <v>2747</v>
      </c>
      <c r="D137" s="139">
        <v>88.356570903658906</v>
      </c>
      <c r="E137" s="17">
        <v>97.382450149779601</v>
      </c>
      <c r="F137" s="17">
        <v>79.330691657538196</v>
      </c>
      <c r="G137" s="47">
        <f>tab_m5_health_boards[[#This Row],[Upper Confidence Interval Limit]]-tab_m5_health_boards[[#This Row],[Age-Standardised Rate of Mortality (ASMR)]]</f>
        <v>9.0258792461206951</v>
      </c>
      <c r="H137" s="17">
        <v>380</v>
      </c>
    </row>
    <row r="138" spans="1:8" ht="16.2" customHeight="1" x14ac:dyDescent="0.3">
      <c r="A138" s="95" t="s">
        <v>117</v>
      </c>
      <c r="B138" s="96" t="s">
        <v>2745</v>
      </c>
      <c r="C138" s="175" t="s">
        <v>2747</v>
      </c>
      <c r="D138" s="97">
        <v>98.902473236475402</v>
      </c>
      <c r="E138" s="98">
        <v>112.638600077299</v>
      </c>
      <c r="F138" s="99">
        <v>85.166346395651402</v>
      </c>
      <c r="G138" s="47">
        <f>tab_m5_health_boards[[#This Row],[Upper Confidence Interval Limit]]-tab_m5_health_boards[[#This Row],[Age-Standardised Rate of Mortality (ASMR)]]</f>
        <v>13.736126840823601</v>
      </c>
      <c r="H138" s="103">
        <v>208</v>
      </c>
    </row>
    <row r="139" spans="1:8" ht="16.2" customHeight="1" x14ac:dyDescent="0.3">
      <c r="A139" s="95" t="s">
        <v>216</v>
      </c>
      <c r="B139" s="96" t="s">
        <v>2745</v>
      </c>
      <c r="C139" s="175" t="s">
        <v>2747</v>
      </c>
      <c r="D139" s="97">
        <v>66.0242640620164</v>
      </c>
      <c r="E139" s="98">
        <v>75.448559217820602</v>
      </c>
      <c r="F139" s="99">
        <v>56.599968906212197</v>
      </c>
      <c r="G139" s="47">
        <f>tab_m5_health_boards[[#This Row],[Upper Confidence Interval Limit]]-tab_m5_health_boards[[#This Row],[Age-Standardised Rate of Mortality (ASMR)]]</f>
        <v>9.4242951558042023</v>
      </c>
      <c r="H139" s="103">
        <v>202</v>
      </c>
    </row>
    <row r="140" spans="1:8" ht="16.2" customHeight="1" x14ac:dyDescent="0.3">
      <c r="A140" s="95" t="s">
        <v>335</v>
      </c>
      <c r="B140" s="96" t="s">
        <v>2745</v>
      </c>
      <c r="C140" s="175" t="s">
        <v>2747</v>
      </c>
      <c r="D140" s="97">
        <v>79.031815440217898</v>
      </c>
      <c r="E140" s="98">
        <v>92.728597829451203</v>
      </c>
      <c r="F140" s="99">
        <v>65.335033050984606</v>
      </c>
      <c r="G140" s="47">
        <f>tab_m5_health_boards[[#This Row],[Upper Confidence Interval Limit]]-tab_m5_health_boards[[#This Row],[Age-Standardised Rate of Mortality (ASMR)]]</f>
        <v>13.696782389233306</v>
      </c>
      <c r="H140" s="103">
        <v>132</v>
      </c>
    </row>
    <row r="141" spans="1:8" x14ac:dyDescent="0.3">
      <c r="A141" s="95" t="s">
        <v>388</v>
      </c>
      <c r="B141" s="96" t="s">
        <v>2745</v>
      </c>
      <c r="C141" s="130" t="s">
        <v>2747</v>
      </c>
      <c r="D141" s="97">
        <v>59.346079267533803</v>
      </c>
      <c r="E141" s="98">
        <v>72.631200392058602</v>
      </c>
      <c r="F141" s="99">
        <v>46.060958143009003</v>
      </c>
      <c r="G141" s="47">
        <f>tab_m5_health_boards[[#This Row],[Upper Confidence Interval Limit]]-tab_m5_health_boards[[#This Row],[Age-Standardised Rate of Mortality (ASMR)]]</f>
        <v>13.2851211245248</v>
      </c>
      <c r="H141" s="103">
        <v>81</v>
      </c>
    </row>
    <row r="142" spans="1:8" x14ac:dyDescent="0.3">
      <c r="A142" s="95" t="s">
        <v>808</v>
      </c>
      <c r="B142" s="96" t="s">
        <v>2745</v>
      </c>
      <c r="C142" s="130" t="s">
        <v>2747</v>
      </c>
      <c r="D142" s="97">
        <v>100.155896317076</v>
      </c>
      <c r="E142" s="98">
        <v>108.994103664186</v>
      </c>
      <c r="F142" s="99">
        <v>91.317688969965701</v>
      </c>
      <c r="G142" s="47">
        <f>tab_m5_health_boards[[#This Row],[Upper Confidence Interval Limit]]-tab_m5_health_boards[[#This Row],[Age-Standardised Rate of Mortality (ASMR)]]</f>
        <v>8.83820734711</v>
      </c>
      <c r="H142" s="103">
        <v>502</v>
      </c>
    </row>
    <row r="143" spans="1:8" x14ac:dyDescent="0.3">
      <c r="A143" s="95" t="s">
        <v>435</v>
      </c>
      <c r="B143" s="96" t="s">
        <v>2745</v>
      </c>
      <c r="C143" s="130" t="s">
        <v>2747</v>
      </c>
      <c r="D143" s="97">
        <v>113.51298956620499</v>
      </c>
      <c r="E143" s="98">
        <v>140.216024366748</v>
      </c>
      <c r="F143" s="99">
        <v>86.809954765661303</v>
      </c>
      <c r="G143" s="47">
        <f>tab_m5_health_boards[[#This Row],[Upper Confidence Interval Limit]]-tab_m5_health_boards[[#This Row],[Age-Standardised Rate of Mortality (ASMR)]]</f>
        <v>26.703034800543008</v>
      </c>
      <c r="H143" s="103">
        <v>73</v>
      </c>
    </row>
    <row r="144" spans="1:8" x14ac:dyDescent="0.3">
      <c r="A144" s="95" t="s">
        <v>460</v>
      </c>
      <c r="B144" s="96" t="s">
        <v>2745</v>
      </c>
      <c r="C144" s="130" t="s">
        <v>2747</v>
      </c>
      <c r="D144" s="97">
        <v>54.242761665985498</v>
      </c>
      <c r="E144" s="98">
        <v>63.769567305086603</v>
      </c>
      <c r="F144" s="99">
        <v>44.715956026884399</v>
      </c>
      <c r="G144" s="47">
        <f>tab_m5_health_boards[[#This Row],[Upper Confidence Interval Limit]]-tab_m5_health_boards[[#This Row],[Age-Standardised Rate of Mortality (ASMR)]]</f>
        <v>9.5268056391011058</v>
      </c>
      <c r="H144" s="103">
        <v>131</v>
      </c>
    </row>
    <row r="145" spans="1:8" x14ac:dyDescent="0.3">
      <c r="A145" s="95" t="s">
        <v>541</v>
      </c>
      <c r="B145" s="96" t="s">
        <v>2745</v>
      </c>
      <c r="C145" s="130" t="s">
        <v>2747</v>
      </c>
      <c r="D145" s="97">
        <v>148.865452106421</v>
      </c>
      <c r="E145" s="98">
        <v>167.94415031868601</v>
      </c>
      <c r="F145" s="99">
        <v>129.786753894155</v>
      </c>
      <c r="G145" s="47">
        <f>tab_m5_health_boards[[#This Row],[Upper Confidence Interval Limit]]-tab_m5_health_boards[[#This Row],[Age-Standardised Rate of Mortality (ASMR)]]</f>
        <v>19.07869821226501</v>
      </c>
      <c r="H145" s="103">
        <v>239</v>
      </c>
    </row>
    <row r="146" spans="1:8" x14ac:dyDescent="0.3">
      <c r="A146" s="95" t="s">
        <v>604</v>
      </c>
      <c r="B146" s="96" t="s">
        <v>2745</v>
      </c>
      <c r="C146" s="130" t="s">
        <v>2747</v>
      </c>
      <c r="D146" s="97">
        <v>125.330245819303</v>
      </c>
      <c r="E146" s="98">
        <v>143.71967556392499</v>
      </c>
      <c r="F146" s="99">
        <v>106.940816074681</v>
      </c>
      <c r="G146" s="47">
        <f>tab_m5_health_boards[[#This Row],[Upper Confidence Interval Limit]]-tab_m5_health_boards[[#This Row],[Age-Standardised Rate of Mortality (ASMR)]]</f>
        <v>18.389429744621992</v>
      </c>
      <c r="H146" s="103">
        <v>192</v>
      </c>
    </row>
    <row r="147" spans="1:8" x14ac:dyDescent="0.3">
      <c r="A147" s="95" t="s">
        <v>665</v>
      </c>
      <c r="B147" s="96" t="s">
        <v>2745</v>
      </c>
      <c r="C147" s="130" t="s">
        <v>2747</v>
      </c>
      <c r="D147" s="97">
        <v>102.685731023485</v>
      </c>
      <c r="E147" s="98">
        <v>118.976363714276</v>
      </c>
      <c r="F147" s="99">
        <v>86.395098332694204</v>
      </c>
      <c r="G147" s="47">
        <f>tab_m5_health_boards[[#This Row],[Upper Confidence Interval Limit]]-tab_m5_health_boards[[#This Row],[Age-Standardised Rate of Mortality (ASMR)]]</f>
        <v>16.290632690791</v>
      </c>
      <c r="H147" s="103">
        <v>155</v>
      </c>
    </row>
    <row r="148" spans="1:8" x14ac:dyDescent="0.3">
      <c r="A148" s="95" t="s">
        <v>722</v>
      </c>
      <c r="B148" s="96" t="s">
        <v>2745</v>
      </c>
      <c r="C148" s="130" t="s">
        <v>2747</v>
      </c>
      <c r="D148" s="97">
        <v>73.116808418257605</v>
      </c>
      <c r="E148" s="98">
        <v>87.9628507446713</v>
      </c>
      <c r="F148" s="99">
        <v>58.270766091843903</v>
      </c>
      <c r="G148" s="47">
        <f>tab_m5_health_boards[[#This Row],[Upper Confidence Interval Limit]]-tab_m5_health_boards[[#This Row],[Age-Standardised Rate of Mortality (ASMR)]]</f>
        <v>14.846042326413695</v>
      </c>
      <c r="H148" s="103">
        <v>97</v>
      </c>
    </row>
    <row r="149" spans="1:8" x14ac:dyDescent="0.3">
      <c r="A149" s="95" t="s">
        <v>767</v>
      </c>
      <c r="B149" s="96" t="s">
        <v>2745</v>
      </c>
      <c r="C149" s="130" t="s">
        <v>2747</v>
      </c>
      <c r="D149" s="97">
        <v>119.36656400157599</v>
      </c>
      <c r="E149" s="98">
        <v>139.22655205590999</v>
      </c>
      <c r="F149" s="99">
        <v>99.506575947242794</v>
      </c>
      <c r="G149" s="47">
        <f>tab_m5_health_boards[[#This Row],[Upper Confidence Interval Limit]]-tab_m5_health_boards[[#This Row],[Age-Standardised Rate of Mortality (ASMR)]]</f>
        <v>19.859988054333996</v>
      </c>
      <c r="H149" s="103">
        <v>140</v>
      </c>
    </row>
    <row r="150" spans="1:8" x14ac:dyDescent="0.3">
      <c r="A150" s="95" t="s">
        <v>1050</v>
      </c>
      <c r="B150" s="96" t="s">
        <v>2745</v>
      </c>
      <c r="C150" s="130" t="s">
        <v>2747</v>
      </c>
      <c r="D150" s="97">
        <v>107.550848233115</v>
      </c>
      <c r="E150" s="98">
        <v>122.88338202233599</v>
      </c>
      <c r="F150" s="99">
        <v>92.218314443892993</v>
      </c>
      <c r="G150" s="47">
        <f>tab_m5_health_boards[[#This Row],[Upper Confidence Interval Limit]]-tab_m5_health_boards[[#This Row],[Age-Standardised Rate of Mortality (ASMR)]]</f>
        <v>15.332533789220989</v>
      </c>
      <c r="H150" s="103">
        <v>201</v>
      </c>
    </row>
    <row r="151" spans="1:8" x14ac:dyDescent="0.3">
      <c r="A151" s="95" t="s">
        <v>1135</v>
      </c>
      <c r="B151" s="96" t="s">
        <v>2745</v>
      </c>
      <c r="C151" s="130" t="s">
        <v>2747</v>
      </c>
      <c r="D151" s="97">
        <v>90.091038407354105</v>
      </c>
      <c r="E151" s="98">
        <v>98.887085256257194</v>
      </c>
      <c r="F151" s="99">
        <v>81.294991558451002</v>
      </c>
      <c r="G151" s="47">
        <f>tab_m5_health_boards[[#This Row],[Upper Confidence Interval Limit]]-tab_m5_health_boards[[#This Row],[Age-Standardised Rate of Mortality (ASMR)]]</f>
        <v>8.7960468489030887</v>
      </c>
      <c r="H151" s="103">
        <v>420</v>
      </c>
    </row>
    <row r="152" spans="1:8" x14ac:dyDescent="0.3">
      <c r="A152" s="95" t="s">
        <v>1344</v>
      </c>
      <c r="B152" s="96" t="s">
        <v>2745</v>
      </c>
      <c r="C152" s="130" t="s">
        <v>2747</v>
      </c>
      <c r="D152" s="97">
        <v>189.149127843971</v>
      </c>
      <c r="E152" s="98">
        <v>201.504221842562</v>
      </c>
      <c r="F152" s="99">
        <v>176.79403384538</v>
      </c>
      <c r="G152" s="47">
        <f>tab_m5_health_boards[[#This Row],[Upper Confidence Interval Limit]]-tab_m5_health_boards[[#This Row],[Age-Standardised Rate of Mortality (ASMR)]]</f>
        <v>12.355093998591002</v>
      </c>
      <c r="H152" s="103">
        <v>959</v>
      </c>
    </row>
    <row r="153" spans="1:8" x14ac:dyDescent="0.3">
      <c r="A153" s="95" t="s">
        <v>1612</v>
      </c>
      <c r="B153" s="96" t="s">
        <v>2745</v>
      </c>
      <c r="C153" s="130" t="s">
        <v>2747</v>
      </c>
      <c r="D153" s="97">
        <v>42.689579899410198</v>
      </c>
      <c r="E153" s="98">
        <v>49.912536592704797</v>
      </c>
      <c r="F153" s="99">
        <v>35.466623206115699</v>
      </c>
      <c r="G153" s="47">
        <f>tab_m5_health_boards[[#This Row],[Upper Confidence Interval Limit]]-tab_m5_health_boards[[#This Row],[Age-Standardised Rate of Mortality (ASMR)]]</f>
        <v>7.2229566932945986</v>
      </c>
      <c r="H153" s="103">
        <v>140</v>
      </c>
    </row>
    <row r="154" spans="1:8" x14ac:dyDescent="0.3">
      <c r="A154" s="95" t="s">
        <v>1725</v>
      </c>
      <c r="B154" s="96" t="s">
        <v>2745</v>
      </c>
      <c r="C154" s="130" t="s">
        <v>2747</v>
      </c>
      <c r="D154" s="97">
        <v>143.28633982350601</v>
      </c>
      <c r="E154" s="98">
        <v>167.69117349103001</v>
      </c>
      <c r="F154" s="99">
        <v>118.881506155981</v>
      </c>
      <c r="G154" s="47">
        <f>tab_m5_health_boards[[#This Row],[Upper Confidence Interval Limit]]-tab_m5_health_boards[[#This Row],[Age-Standardised Rate of Mortality (ASMR)]]</f>
        <v>24.404833667524002</v>
      </c>
      <c r="H154" s="103">
        <v>138</v>
      </c>
    </row>
    <row r="155" spans="1:8" x14ac:dyDescent="0.3">
      <c r="A155" s="95" t="s">
        <v>1760</v>
      </c>
      <c r="B155" s="96" t="s">
        <v>2745</v>
      </c>
      <c r="C155" s="130" t="s">
        <v>2747</v>
      </c>
      <c r="D155" s="97">
        <v>113.493305241985</v>
      </c>
      <c r="E155" s="98">
        <v>134.54702691354001</v>
      </c>
      <c r="F155" s="99">
        <v>92.439583570429406</v>
      </c>
      <c r="G155" s="47">
        <f>tab_m5_health_boards[[#This Row],[Upper Confidence Interval Limit]]-tab_m5_health_boards[[#This Row],[Age-Standardised Rate of Mortality (ASMR)]]</f>
        <v>21.05372167155501</v>
      </c>
      <c r="H155" s="103">
        <v>117</v>
      </c>
    </row>
    <row r="156" spans="1:8" x14ac:dyDescent="0.3">
      <c r="A156" s="95" t="s">
        <v>1805</v>
      </c>
      <c r="B156" s="96" t="s">
        <v>2745</v>
      </c>
      <c r="C156" s="130" t="s">
        <v>2747</v>
      </c>
      <c r="D156" s="53">
        <v>33.025296242217898</v>
      </c>
      <c r="E156" s="49">
        <v>42.791346536072098</v>
      </c>
      <c r="F156" s="47">
        <v>23.259245948363699</v>
      </c>
      <c r="G156" s="47">
        <f>tab_m5_health_boards[[#This Row],[Upper Confidence Interval Limit]]-tab_m5_health_boards[[#This Row],[Age-Standardised Rate of Mortality (ASMR)]]</f>
        <v>9.7660502938541995</v>
      </c>
      <c r="H156" s="103">
        <v>45</v>
      </c>
    </row>
    <row r="157" spans="1:8" x14ac:dyDescent="0.3">
      <c r="A157" s="95" t="s">
        <v>1031</v>
      </c>
      <c r="B157" s="96" t="s">
        <v>2745</v>
      </c>
      <c r="C157" s="130" t="s">
        <v>2747</v>
      </c>
      <c r="D157" s="97">
        <v>21.940042461733398</v>
      </c>
      <c r="E157" s="98">
        <v>35.7149398208335</v>
      </c>
      <c r="F157" s="99">
        <v>8.1651451026333302</v>
      </c>
      <c r="G157" s="47">
        <f>tab_m5_health_boards[[#This Row],[Upper Confidence Interval Limit]]-tab_m5_health_boards[[#This Row],[Age-Standardised Rate of Mortality (ASMR)]]</f>
        <v>13.774897359100102</v>
      </c>
      <c r="H157" s="103">
        <v>10</v>
      </c>
    </row>
    <row r="158" spans="1:8" x14ac:dyDescent="0.3">
      <c r="A158" s="95" t="s">
        <v>1854</v>
      </c>
      <c r="B158" s="96" t="s">
        <v>2745</v>
      </c>
      <c r="C158" s="130" t="s">
        <v>2747</v>
      </c>
      <c r="D158" s="97">
        <v>136.95247618828199</v>
      </c>
      <c r="E158" s="98">
        <v>155.06942388957401</v>
      </c>
      <c r="F158" s="99">
        <v>118.83552848699</v>
      </c>
      <c r="G158" s="47">
        <f>tab_m5_health_boards[[#This Row],[Upper Confidence Interval Limit]]-tab_m5_health_boards[[#This Row],[Age-Standardised Rate of Mortality (ASMR)]]</f>
        <v>18.11694770129202</v>
      </c>
      <c r="H158" s="103">
        <v>239</v>
      </c>
    </row>
    <row r="159" spans="1:8" x14ac:dyDescent="0.3">
      <c r="A159" s="95" t="s">
        <v>1931</v>
      </c>
      <c r="B159" s="96" t="s">
        <v>2745</v>
      </c>
      <c r="C159" s="130" t="s">
        <v>2747</v>
      </c>
      <c r="D159" s="97">
        <v>159.68166771150899</v>
      </c>
      <c r="E159" s="98">
        <v>173.75224708321099</v>
      </c>
      <c r="F159" s="99">
        <v>145.611088339807</v>
      </c>
      <c r="G159" s="47">
        <f>tab_m5_health_boards[[#This Row],[Upper Confidence Interval Limit]]-tab_m5_health_boards[[#This Row],[Age-Standardised Rate of Mortality (ASMR)]]</f>
        <v>14.070579371701996</v>
      </c>
      <c r="H159" s="103">
        <v>557</v>
      </c>
    </row>
    <row r="160" spans="1:8" x14ac:dyDescent="0.3">
      <c r="A160" s="95" t="s">
        <v>2087</v>
      </c>
      <c r="B160" s="96" t="s">
        <v>2745</v>
      </c>
      <c r="C160" s="130" t="s">
        <v>2747</v>
      </c>
      <c r="D160" s="97">
        <v>21.3243539082262</v>
      </c>
      <c r="E160" s="98">
        <v>36.3484818545274</v>
      </c>
      <c r="F160" s="99">
        <v>6.3002259619249497</v>
      </c>
      <c r="G160" s="47">
        <f>tab_m5_health_boards[[#This Row],[Upper Confidence Interval Limit]]-tab_m5_health_boards[[#This Row],[Age-Standardised Rate of Mortality (ASMR)]]</f>
        <v>15.024127946301199</v>
      </c>
      <c r="H160" s="103">
        <v>8</v>
      </c>
    </row>
    <row r="161" spans="1:8" x14ac:dyDescent="0.3">
      <c r="A161" s="95" t="s">
        <v>2100</v>
      </c>
      <c r="B161" s="96" t="s">
        <v>2745</v>
      </c>
      <c r="C161" s="130" t="s">
        <v>2747</v>
      </c>
      <c r="D161" s="97">
        <v>75.361899517242904</v>
      </c>
      <c r="E161" s="98">
        <v>86.457132225687801</v>
      </c>
      <c r="F161" s="99">
        <v>64.266666808798007</v>
      </c>
      <c r="G161" s="47">
        <f>tab_m5_health_boards[[#This Row],[Upper Confidence Interval Limit]]-tab_m5_health_boards[[#This Row],[Age-Standardised Rate of Mortality (ASMR)]]</f>
        <v>11.095232708444897</v>
      </c>
      <c r="H161" s="103">
        <v>179</v>
      </c>
    </row>
    <row r="162" spans="1:8" x14ac:dyDescent="0.3">
      <c r="A162" s="95" t="s">
        <v>2170</v>
      </c>
      <c r="B162" s="96" t="s">
        <v>2745</v>
      </c>
      <c r="C162" s="130" t="s">
        <v>2747</v>
      </c>
      <c r="D162" s="97">
        <v>156.39512676100199</v>
      </c>
      <c r="E162" s="98">
        <v>173.63719966247399</v>
      </c>
      <c r="F162" s="99">
        <v>139.15305385952999</v>
      </c>
      <c r="G162" s="47">
        <f>tab_m5_health_boards[[#This Row],[Upper Confidence Interval Limit]]-tab_m5_health_boards[[#This Row],[Age-Standardised Rate of Mortality (ASMR)]]</f>
        <v>17.242072901472</v>
      </c>
      <c r="H162" s="103">
        <v>325</v>
      </c>
    </row>
    <row r="163" spans="1:8" x14ac:dyDescent="0.3">
      <c r="A163" s="95" t="s">
        <v>2800</v>
      </c>
      <c r="B163" s="96" t="s">
        <v>2745</v>
      </c>
      <c r="C163" s="130" t="s">
        <v>2747</v>
      </c>
      <c r="D163" s="97">
        <v>107.291879872583</v>
      </c>
      <c r="E163" s="98">
        <v>109.89191441557</v>
      </c>
      <c r="F163" s="99">
        <v>104.691845329595</v>
      </c>
      <c r="G163" s="47">
        <f>tab_m5_health_boards[[#This Row],[Upper Confidence Interval Limit]]-tab_m5_health_boards[[#This Row],[Age-Standardised Rate of Mortality (ASMR)]]</f>
        <v>2.6000345429870038</v>
      </c>
      <c r="H163" s="103">
        <v>6832</v>
      </c>
    </row>
    <row r="164" spans="1:8" x14ac:dyDescent="0.3">
      <c r="A164" s="95" t="s">
        <v>2247</v>
      </c>
      <c r="B164" s="96" t="s">
        <v>2745</v>
      </c>
      <c r="C164" s="130" t="s">
        <v>2747</v>
      </c>
      <c r="D164" s="97">
        <v>77.391152666269605</v>
      </c>
      <c r="E164" s="98">
        <v>91.486916519856194</v>
      </c>
      <c r="F164" s="99">
        <v>63.295388812683001</v>
      </c>
      <c r="G164" s="47">
        <f>tab_m5_health_boards[[#This Row],[Upper Confidence Interval Limit]]-tab_m5_health_boards[[#This Row],[Age-Standardised Rate of Mortality (ASMR)]]</f>
        <v>14.09576385358659</v>
      </c>
      <c r="H164" s="103">
        <v>125</v>
      </c>
    </row>
    <row r="165" spans="1:8" x14ac:dyDescent="0.3">
      <c r="A165" s="95" t="s">
        <v>2308</v>
      </c>
      <c r="B165" s="96" t="s">
        <v>2745</v>
      </c>
      <c r="C165" s="130" t="s">
        <v>2747</v>
      </c>
      <c r="D165" s="97"/>
      <c r="E165" s="98"/>
      <c r="F165" s="99"/>
      <c r="G165" s="47"/>
      <c r="H165" s="103">
        <v>8</v>
      </c>
    </row>
    <row r="166" spans="1:8" x14ac:dyDescent="0.3">
      <c r="A166" s="95" t="s">
        <v>2323</v>
      </c>
      <c r="B166" s="96" t="s">
        <v>2745</v>
      </c>
      <c r="C166" s="130" t="s">
        <v>2747</v>
      </c>
      <c r="D166" s="97">
        <v>115.81733798963199</v>
      </c>
      <c r="E166" s="98">
        <v>132.36369713416201</v>
      </c>
      <c r="F166" s="99">
        <v>99.270978845102206</v>
      </c>
      <c r="G166" s="47">
        <f>tab_m5_health_boards[[#This Row],[Upper Confidence Interval Limit]]-tab_m5_health_boards[[#This Row],[Age-Standardised Rate of Mortality (ASMR)]]</f>
        <v>16.546359144530015</v>
      </c>
      <c r="H166" s="103">
        <v>194</v>
      </c>
    </row>
    <row r="167" spans="1:8" x14ac:dyDescent="0.3">
      <c r="A167" s="95" t="s">
        <v>2374</v>
      </c>
      <c r="B167" s="96" t="s">
        <v>2745</v>
      </c>
      <c r="C167" s="130" t="s">
        <v>2747</v>
      </c>
      <c r="D167" s="97">
        <v>150.69090568000399</v>
      </c>
      <c r="E167" s="98">
        <v>163.786253992627</v>
      </c>
      <c r="F167" s="99">
        <v>137.59555736738099</v>
      </c>
      <c r="G167" s="47">
        <f>tab_m5_health_boards[[#This Row],[Upper Confidence Interval Limit]]-tab_m5_health_boards[[#This Row],[Age-Standardised Rate of Mortality (ASMR)]]</f>
        <v>13.095348312623003</v>
      </c>
      <c r="H167" s="103">
        <v>547</v>
      </c>
    </row>
    <row r="168" spans="1:8" x14ac:dyDescent="0.3">
      <c r="A168" s="95" t="s">
        <v>2538</v>
      </c>
      <c r="B168" s="96" t="s">
        <v>2745</v>
      </c>
      <c r="C168" s="130" t="s">
        <v>2747</v>
      </c>
      <c r="D168" s="97">
        <v>103.006673709702</v>
      </c>
      <c r="E168" s="98">
        <v>122.632851497095</v>
      </c>
      <c r="F168" s="99">
        <v>83.380495922309507</v>
      </c>
      <c r="G168" s="47">
        <f>tab_m5_health_boards[[#This Row],[Upper Confidence Interval Limit]]-tab_m5_health_boards[[#This Row],[Age-Standardised Rate of Mortality (ASMR)]]</f>
        <v>19.626177787393004</v>
      </c>
      <c r="H168" s="103">
        <v>114</v>
      </c>
    </row>
    <row r="169" spans="1:8" x14ac:dyDescent="0.3">
      <c r="A169" s="95" t="s">
        <v>2584</v>
      </c>
      <c r="B169" s="96" t="s">
        <v>2745</v>
      </c>
      <c r="C169" s="130" t="s">
        <v>2747</v>
      </c>
      <c r="D169" s="97">
        <v>162.078661353863</v>
      </c>
      <c r="E169" s="98">
        <v>188.36622321118099</v>
      </c>
      <c r="F169" s="99">
        <v>135.79109949654401</v>
      </c>
      <c r="G169" s="47">
        <f>tab_m5_health_boards[[#This Row],[Upper Confidence Interval Limit]]-tab_m5_health_boards[[#This Row],[Age-Standardised Rate of Mortality (ASMR)]]</f>
        <v>26.287561857317996</v>
      </c>
      <c r="H169" s="103">
        <v>157</v>
      </c>
    </row>
    <row r="170" spans="1:8" x14ac:dyDescent="0.3">
      <c r="A170" s="95" t="s">
        <v>2604</v>
      </c>
      <c r="B170" s="96" t="s">
        <v>2745</v>
      </c>
      <c r="C170" s="130" t="s">
        <v>2747</v>
      </c>
      <c r="D170" s="97">
        <v>102.95067896140399</v>
      </c>
      <c r="E170" s="98">
        <v>117.902681694664</v>
      </c>
      <c r="F170" s="99">
        <v>87.998676228144902</v>
      </c>
      <c r="G170" s="47">
        <f>tab_m5_health_boards[[#This Row],[Upper Confidence Interval Limit]]-tab_m5_health_boards[[#This Row],[Age-Standardised Rate of Mortality (ASMR)]]</f>
        <v>14.952002733260002</v>
      </c>
      <c r="H170" s="103">
        <v>197</v>
      </c>
    </row>
    <row r="171" spans="1:8" x14ac:dyDescent="0.3">
      <c r="A171" s="95" t="s">
        <v>117</v>
      </c>
      <c r="B171" s="96" t="s">
        <v>2746</v>
      </c>
      <c r="C171" s="130" t="s">
        <v>2747</v>
      </c>
      <c r="D171" s="97">
        <v>56.751406627604403</v>
      </c>
      <c r="E171" s="98">
        <v>64.901958445823695</v>
      </c>
      <c r="F171" s="99">
        <v>48.600854809384998</v>
      </c>
      <c r="G171" s="47">
        <f>tab_m5_health_boards[[#This Row],[Upper Confidence Interval Limit]]-tab_m5_health_boards[[#This Row],[Age-Standardised Rate of Mortality (ASMR)]]</f>
        <v>8.1505518182192915</v>
      </c>
      <c r="H171" s="103">
        <v>187</v>
      </c>
    </row>
    <row r="172" spans="1:8" x14ac:dyDescent="0.3">
      <c r="A172" s="95" t="s">
        <v>216</v>
      </c>
      <c r="B172" s="96" t="s">
        <v>2746</v>
      </c>
      <c r="C172" s="130" t="s">
        <v>2747</v>
      </c>
      <c r="D172" s="97">
        <v>42.565438444343798</v>
      </c>
      <c r="E172" s="98">
        <v>48.861944183225802</v>
      </c>
      <c r="F172" s="99">
        <v>36.2689327054619</v>
      </c>
      <c r="G172" s="47">
        <f>tab_m5_health_boards[[#This Row],[Upper Confidence Interval Limit]]-tab_m5_health_boards[[#This Row],[Age-Standardised Rate of Mortality (ASMR)]]</f>
        <v>6.2965057388820043</v>
      </c>
      <c r="H172" s="103">
        <v>175</v>
      </c>
    </row>
    <row r="173" spans="1:8" x14ac:dyDescent="0.3">
      <c r="A173" s="95" t="s">
        <v>335</v>
      </c>
      <c r="B173" s="96" t="s">
        <v>2746</v>
      </c>
      <c r="C173" s="130" t="s">
        <v>2747</v>
      </c>
      <c r="D173" s="97">
        <v>49.460909894425903</v>
      </c>
      <c r="E173" s="98">
        <v>58.4879544182565</v>
      </c>
      <c r="F173" s="99">
        <v>40.433865370595299</v>
      </c>
      <c r="G173" s="47">
        <f>tab_m5_health_boards[[#This Row],[Upper Confidence Interval Limit]]-tab_m5_health_boards[[#This Row],[Age-Standardised Rate of Mortality (ASMR)]]</f>
        <v>9.0270445238305967</v>
      </c>
      <c r="H173" s="103">
        <v>118</v>
      </c>
    </row>
    <row r="174" spans="1:8" x14ac:dyDescent="0.3">
      <c r="A174" s="95" t="s">
        <v>388</v>
      </c>
      <c r="B174" s="96" t="s">
        <v>2746</v>
      </c>
      <c r="C174" s="130" t="s">
        <v>2747</v>
      </c>
      <c r="D174" s="97">
        <v>37.532513617661301</v>
      </c>
      <c r="E174" s="98">
        <v>46.613241962056698</v>
      </c>
      <c r="F174" s="99">
        <v>28.451785273266001</v>
      </c>
      <c r="G174" s="47">
        <f>tab_m5_health_boards[[#This Row],[Upper Confidence Interval Limit]]-tab_m5_health_boards[[#This Row],[Age-Standardised Rate of Mortality (ASMR)]]</f>
        <v>9.0807283443953963</v>
      </c>
      <c r="H174" s="103">
        <v>67</v>
      </c>
    </row>
    <row r="175" spans="1:8" x14ac:dyDescent="0.3">
      <c r="A175" s="95" t="s">
        <v>808</v>
      </c>
      <c r="B175" s="96" t="s">
        <v>2746</v>
      </c>
      <c r="C175" s="130" t="s">
        <v>2747</v>
      </c>
      <c r="D175" s="97">
        <v>65.660494105974706</v>
      </c>
      <c r="E175" s="98">
        <v>71.443041244155907</v>
      </c>
      <c r="F175" s="99">
        <v>59.877946967793399</v>
      </c>
      <c r="G175" s="47">
        <f>tab_m5_health_boards[[#This Row],[Upper Confidence Interval Limit]]-tab_m5_health_boards[[#This Row],[Age-Standardised Rate of Mortality (ASMR)]]</f>
        <v>5.7825471381812008</v>
      </c>
      <c r="H175" s="103">
        <v>501</v>
      </c>
    </row>
    <row r="176" spans="1:8" x14ac:dyDescent="0.3">
      <c r="A176" s="95" t="s">
        <v>435</v>
      </c>
      <c r="B176" s="96" t="s">
        <v>2746</v>
      </c>
      <c r="C176" s="130" t="s">
        <v>2747</v>
      </c>
      <c r="D176" s="97">
        <v>100.08210187975401</v>
      </c>
      <c r="E176" s="98">
        <v>122.13236282038</v>
      </c>
      <c r="F176" s="99">
        <v>78.031840939127903</v>
      </c>
      <c r="G176" s="47">
        <f>tab_m5_health_boards[[#This Row],[Upper Confidence Interval Limit]]-tab_m5_health_boards[[#This Row],[Age-Standardised Rate of Mortality (ASMR)]]</f>
        <v>22.050260940625989</v>
      </c>
      <c r="H176" s="103">
        <v>79</v>
      </c>
    </row>
    <row r="177" spans="1:8" x14ac:dyDescent="0.3">
      <c r="A177" s="95" t="s">
        <v>460</v>
      </c>
      <c r="B177" s="96" t="s">
        <v>2746</v>
      </c>
      <c r="C177" s="130" t="s">
        <v>2747</v>
      </c>
      <c r="D177" s="97">
        <v>39.805659577348798</v>
      </c>
      <c r="E177" s="98">
        <v>46.912386776100398</v>
      </c>
      <c r="F177" s="99">
        <v>32.698932378597299</v>
      </c>
      <c r="G177" s="47">
        <f>tab_m5_health_boards[[#This Row],[Upper Confidence Interval Limit]]-tab_m5_health_boards[[#This Row],[Age-Standardised Rate of Mortality (ASMR)]]</f>
        <v>7.1067271987515994</v>
      </c>
      <c r="H177" s="103">
        <v>123</v>
      </c>
    </row>
    <row r="178" spans="1:8" x14ac:dyDescent="0.3">
      <c r="A178" s="95" t="s">
        <v>541</v>
      </c>
      <c r="B178" s="96" t="s">
        <v>2746</v>
      </c>
      <c r="C178" s="130" t="s">
        <v>2747</v>
      </c>
      <c r="D178" s="97">
        <v>83.967888984424604</v>
      </c>
      <c r="E178" s="98">
        <v>95.779034769487794</v>
      </c>
      <c r="F178" s="99">
        <v>72.156743199361301</v>
      </c>
      <c r="G178" s="47">
        <f>tab_m5_health_boards[[#This Row],[Upper Confidence Interval Limit]]-tab_m5_health_boards[[#This Row],[Age-Standardised Rate of Mortality (ASMR)]]</f>
        <v>11.811145785063189</v>
      </c>
      <c r="H178" s="103">
        <v>198</v>
      </c>
    </row>
    <row r="179" spans="1:8" x14ac:dyDescent="0.3">
      <c r="A179" s="95" t="s">
        <v>604</v>
      </c>
      <c r="B179" s="96" t="s">
        <v>2746</v>
      </c>
      <c r="C179" s="130" t="s">
        <v>2747</v>
      </c>
      <c r="D179" s="97">
        <v>85.390898730129805</v>
      </c>
      <c r="E179" s="98">
        <v>98.270765666250298</v>
      </c>
      <c r="F179" s="99">
        <v>72.511031794009298</v>
      </c>
      <c r="G179" s="47">
        <f>tab_m5_health_boards[[#This Row],[Upper Confidence Interval Limit]]-tab_m5_health_boards[[#This Row],[Age-Standardised Rate of Mortality (ASMR)]]</f>
        <v>12.879866936120493</v>
      </c>
      <c r="H179" s="103">
        <v>169</v>
      </c>
    </row>
    <row r="180" spans="1:8" x14ac:dyDescent="0.3">
      <c r="A180" s="95" t="s">
        <v>665</v>
      </c>
      <c r="B180" s="96" t="s">
        <v>2746</v>
      </c>
      <c r="C180" s="130" t="s">
        <v>2747</v>
      </c>
      <c r="D180" s="97">
        <v>72.972854438094899</v>
      </c>
      <c r="E180" s="98">
        <v>84.137953101966104</v>
      </c>
      <c r="F180" s="99">
        <v>61.807755774223601</v>
      </c>
      <c r="G180" s="47">
        <f>tab_m5_health_boards[[#This Row],[Upper Confidence Interval Limit]]-tab_m5_health_boards[[#This Row],[Age-Standardised Rate of Mortality (ASMR)]]</f>
        <v>11.165098663871206</v>
      </c>
      <c r="H180" s="103">
        <v>166</v>
      </c>
    </row>
    <row r="181" spans="1:8" x14ac:dyDescent="0.3">
      <c r="A181" s="95" t="s">
        <v>722</v>
      </c>
      <c r="B181" s="96" t="s">
        <v>2746</v>
      </c>
      <c r="C181" s="130" t="s">
        <v>2747</v>
      </c>
      <c r="D181" s="97">
        <v>57.737596991135199</v>
      </c>
      <c r="E181" s="98">
        <v>68.522604984098095</v>
      </c>
      <c r="F181" s="99">
        <v>46.952588998172402</v>
      </c>
      <c r="G181" s="47">
        <f>tab_m5_health_boards[[#This Row],[Upper Confidence Interval Limit]]-tab_m5_health_boards[[#This Row],[Age-Standardised Rate of Mortality (ASMR)]]</f>
        <v>10.785007992962896</v>
      </c>
      <c r="H181" s="103">
        <v>110</v>
      </c>
    </row>
    <row r="182" spans="1:8" x14ac:dyDescent="0.3">
      <c r="A182" s="95" t="s">
        <v>767</v>
      </c>
      <c r="B182" s="96" t="s">
        <v>2746</v>
      </c>
      <c r="C182" s="130" t="s">
        <v>2747</v>
      </c>
      <c r="D182" s="97">
        <v>64.299180414994694</v>
      </c>
      <c r="E182" s="98">
        <v>75.842292869288499</v>
      </c>
      <c r="F182" s="99">
        <v>52.756067960700904</v>
      </c>
      <c r="G182" s="47">
        <f>tab_m5_health_boards[[#This Row],[Upper Confidence Interval Limit]]-tab_m5_health_boards[[#This Row],[Age-Standardised Rate of Mortality (ASMR)]]</f>
        <v>11.543112454293805</v>
      </c>
      <c r="H182" s="103">
        <v>122</v>
      </c>
    </row>
    <row r="183" spans="1:8" x14ac:dyDescent="0.3">
      <c r="A183" s="95" t="s">
        <v>1050</v>
      </c>
      <c r="B183" s="96" t="s">
        <v>2746</v>
      </c>
      <c r="C183" s="130" t="s">
        <v>2747</v>
      </c>
      <c r="D183" s="97">
        <v>94.135273287851703</v>
      </c>
      <c r="E183" s="98">
        <v>106.167956477125</v>
      </c>
      <c r="F183" s="99">
        <v>82.102590098578204</v>
      </c>
      <c r="G183" s="47">
        <f>tab_m5_health_boards[[#This Row],[Upper Confidence Interval Limit]]-tab_m5_health_boards[[#This Row],[Age-Standardised Rate of Mortality (ASMR)]]</f>
        <v>12.0326831892733</v>
      </c>
      <c r="H183" s="103">
        <v>235</v>
      </c>
    </row>
    <row r="184" spans="1:8" x14ac:dyDescent="0.3">
      <c r="A184" s="95" t="s">
        <v>1135</v>
      </c>
      <c r="B184" s="96" t="s">
        <v>2746</v>
      </c>
      <c r="C184" s="130" t="s">
        <v>2747</v>
      </c>
      <c r="D184" s="97">
        <v>54.306131100539503</v>
      </c>
      <c r="E184" s="98">
        <v>59.973549742823899</v>
      </c>
      <c r="F184" s="99">
        <v>48.6387124582551</v>
      </c>
      <c r="G184" s="47">
        <f>tab_m5_health_boards[[#This Row],[Upper Confidence Interval Limit]]-tab_m5_health_boards[[#This Row],[Age-Standardised Rate of Mortality (ASMR)]]</f>
        <v>5.667418642284396</v>
      </c>
      <c r="H184" s="103">
        <v>352</v>
      </c>
    </row>
    <row r="185" spans="1:8" x14ac:dyDescent="0.3">
      <c r="A185" s="95" t="s">
        <v>1344</v>
      </c>
      <c r="B185" s="96" t="s">
        <v>2746</v>
      </c>
      <c r="C185" s="130" t="s">
        <v>2747</v>
      </c>
      <c r="D185" s="97">
        <v>123.332536266839</v>
      </c>
      <c r="E185" s="98">
        <v>131.15611016487699</v>
      </c>
      <c r="F185" s="99">
        <v>115.5089623688</v>
      </c>
      <c r="G185" s="47">
        <f>tab_m5_health_boards[[#This Row],[Upper Confidence Interval Limit]]-tab_m5_health_boards[[#This Row],[Age-Standardised Rate of Mortality (ASMR)]]</f>
        <v>7.8235738980379921</v>
      </c>
      <c r="H185" s="103">
        <v>964</v>
      </c>
    </row>
    <row r="186" spans="1:8" x14ac:dyDescent="0.3">
      <c r="A186" s="95" t="s">
        <v>1612</v>
      </c>
      <c r="B186" s="96" t="s">
        <v>2746</v>
      </c>
      <c r="C186" s="130" t="s">
        <v>2747</v>
      </c>
      <c r="D186" s="97">
        <v>32.661965234527599</v>
      </c>
      <c r="E186" s="98">
        <v>38.0260140289746</v>
      </c>
      <c r="F186" s="99">
        <v>27.297916440080499</v>
      </c>
      <c r="G186" s="47">
        <f>tab_m5_health_boards[[#This Row],[Upper Confidence Interval Limit]]-tab_m5_health_boards[[#This Row],[Age-Standardised Rate of Mortality (ASMR)]]</f>
        <v>5.364048794447001</v>
      </c>
      <c r="H186" s="103">
        <v>143</v>
      </c>
    </row>
    <row r="187" spans="1:8" x14ac:dyDescent="0.3">
      <c r="A187" s="95" t="s">
        <v>1725</v>
      </c>
      <c r="B187" s="96" t="s">
        <v>2746</v>
      </c>
      <c r="C187" s="130" t="s">
        <v>2747</v>
      </c>
      <c r="D187" s="97">
        <v>79.083105019052098</v>
      </c>
      <c r="E187" s="98">
        <v>93.530110683729504</v>
      </c>
      <c r="F187" s="99">
        <v>64.636099354374593</v>
      </c>
      <c r="G187" s="47">
        <f>tab_m5_health_boards[[#This Row],[Upper Confidence Interval Limit]]-tab_m5_health_boards[[#This Row],[Age-Standardised Rate of Mortality (ASMR)]]</f>
        <v>14.447005664677405</v>
      </c>
      <c r="H187" s="103">
        <v>116</v>
      </c>
    </row>
    <row r="188" spans="1:8" x14ac:dyDescent="0.3">
      <c r="A188" s="95" t="s">
        <v>1760</v>
      </c>
      <c r="B188" s="96" t="s">
        <v>2746</v>
      </c>
      <c r="C188" s="130" t="s">
        <v>2747</v>
      </c>
      <c r="D188" s="97">
        <v>96.259546382371795</v>
      </c>
      <c r="E188" s="98">
        <v>112.72959078511199</v>
      </c>
      <c r="F188" s="99">
        <v>79.789501979631297</v>
      </c>
      <c r="G188" s="47">
        <f>tab_m5_health_boards[[#This Row],[Upper Confidence Interval Limit]]-tab_m5_health_boards[[#This Row],[Age-Standardised Rate of Mortality (ASMR)]]</f>
        <v>16.4700444027402</v>
      </c>
      <c r="H188" s="103">
        <v>131</v>
      </c>
    </row>
    <row r="189" spans="1:8" x14ac:dyDescent="0.3">
      <c r="A189" s="95" t="s">
        <v>1805</v>
      </c>
      <c r="B189" s="96" t="s">
        <v>2746</v>
      </c>
      <c r="C189" s="130" t="s">
        <v>2747</v>
      </c>
      <c r="D189" s="53">
        <v>19.921825412862901</v>
      </c>
      <c r="E189" s="49">
        <v>26.5721494745226</v>
      </c>
      <c r="F189" s="47">
        <v>13.271501351203099</v>
      </c>
      <c r="G189" s="47">
        <f>tab_m5_health_boards[[#This Row],[Upper Confidence Interval Limit]]-tab_m5_health_boards[[#This Row],[Age-Standardised Rate of Mortality (ASMR)]]</f>
        <v>6.650324061659699</v>
      </c>
      <c r="H189" s="103">
        <v>35</v>
      </c>
    </row>
    <row r="190" spans="1:8" x14ac:dyDescent="0.3">
      <c r="A190" s="95" t="s">
        <v>1031</v>
      </c>
      <c r="B190" s="96" t="s">
        <v>2746</v>
      </c>
      <c r="C190" s="130" t="s">
        <v>2747</v>
      </c>
      <c r="D190" s="97">
        <v>22.9622861592979</v>
      </c>
      <c r="E190" s="98">
        <v>35.1109367169175</v>
      </c>
      <c r="F190" s="99">
        <v>10.8136356016782</v>
      </c>
      <c r="G190" s="47">
        <f>tab_m5_health_boards[[#This Row],[Upper Confidence Interval Limit]]-tab_m5_health_boards[[#This Row],[Age-Standardised Rate of Mortality (ASMR)]]</f>
        <v>12.1486505576196</v>
      </c>
      <c r="H190" s="103">
        <v>14</v>
      </c>
    </row>
    <row r="191" spans="1:8" x14ac:dyDescent="0.3">
      <c r="A191" s="95" t="s">
        <v>1854</v>
      </c>
      <c r="B191" s="96" t="s">
        <v>2746</v>
      </c>
      <c r="C191" s="130" t="s">
        <v>2747</v>
      </c>
      <c r="D191" s="97">
        <v>80.244780904354997</v>
      </c>
      <c r="E191" s="98">
        <v>91.445018064402106</v>
      </c>
      <c r="F191" s="99">
        <v>69.044543744308001</v>
      </c>
      <c r="G191" s="47">
        <f>tab_m5_health_boards[[#This Row],[Upper Confidence Interval Limit]]-tab_m5_health_boards[[#This Row],[Age-Standardised Rate of Mortality (ASMR)]]</f>
        <v>11.200237160047109</v>
      </c>
      <c r="H191" s="103">
        <v>197</v>
      </c>
    </row>
    <row r="192" spans="1:8" x14ac:dyDescent="0.3">
      <c r="A192" s="8" t="s">
        <v>1931</v>
      </c>
      <c r="B192" s="11" t="s">
        <v>2746</v>
      </c>
      <c r="C192" s="69" t="s">
        <v>2747</v>
      </c>
      <c r="D192" s="53">
        <v>99.955911116780101</v>
      </c>
      <c r="E192" s="49">
        <v>109.063215630077</v>
      </c>
      <c r="F192" s="47">
        <v>90.848606603483304</v>
      </c>
      <c r="G192" s="47">
        <f>tab_m5_health_boards[[#This Row],[Upper Confidence Interval Limit]]-tab_m5_health_boards[[#This Row],[Age-Standardised Rate of Mortality (ASMR)]]</f>
        <v>9.1073045132968957</v>
      </c>
      <c r="H192" s="17">
        <v>471</v>
      </c>
    </row>
    <row r="193" spans="1:8" x14ac:dyDescent="0.3">
      <c r="A193" s="8" t="s">
        <v>2087</v>
      </c>
      <c r="B193" s="11" t="s">
        <v>2746</v>
      </c>
      <c r="C193" s="69" t="s">
        <v>2747</v>
      </c>
      <c r="D193" s="53"/>
      <c r="E193" s="49"/>
      <c r="F193" s="47"/>
      <c r="G193" s="47"/>
      <c r="H193" s="17">
        <v>5</v>
      </c>
    </row>
    <row r="194" spans="1:8" x14ac:dyDescent="0.3">
      <c r="A194" s="8" t="s">
        <v>2100</v>
      </c>
      <c r="B194" s="11" t="s">
        <v>2746</v>
      </c>
      <c r="C194" s="69" t="s">
        <v>2747</v>
      </c>
      <c r="D194" s="53">
        <v>56.423198411476498</v>
      </c>
      <c r="E194" s="49">
        <v>64.809919544791299</v>
      </c>
      <c r="F194" s="47">
        <v>48.036477278161698</v>
      </c>
      <c r="G194" s="47">
        <f>tab_m5_health_boards[[#This Row],[Upper Confidence Interval Limit]]-tab_m5_health_boards[[#This Row],[Age-Standardised Rate of Mortality (ASMR)]]</f>
        <v>8.3867211333148006</v>
      </c>
      <c r="H194" s="17">
        <v>179</v>
      </c>
    </row>
    <row r="195" spans="1:8" x14ac:dyDescent="0.3">
      <c r="A195" s="95" t="s">
        <v>2170</v>
      </c>
      <c r="B195" s="96" t="s">
        <v>2746</v>
      </c>
      <c r="C195" s="130" t="s">
        <v>2747</v>
      </c>
      <c r="D195" s="97">
        <v>87.826960393876206</v>
      </c>
      <c r="E195" s="98">
        <v>98.581851244054505</v>
      </c>
      <c r="F195" s="99">
        <v>77.072069543698007</v>
      </c>
      <c r="G195" s="47">
        <f>tab_m5_health_boards[[#This Row],[Upper Confidence Interval Limit]]-tab_m5_health_boards[[#This Row],[Age-Standardised Rate of Mortality (ASMR)]]</f>
        <v>10.754890850178299</v>
      </c>
      <c r="H195" s="103">
        <v>256</v>
      </c>
    </row>
    <row r="196" spans="1:8" x14ac:dyDescent="0.3">
      <c r="A196" s="95" t="s">
        <v>2800</v>
      </c>
      <c r="B196" s="96" t="s">
        <v>2746</v>
      </c>
      <c r="C196" s="130" t="s">
        <v>2747</v>
      </c>
      <c r="D196" s="97">
        <v>70.946027181521401</v>
      </c>
      <c r="E196" s="98">
        <v>72.693089556879599</v>
      </c>
      <c r="F196" s="99">
        <v>69.198964806163303</v>
      </c>
      <c r="G196" s="47">
        <f>tab_m5_health_boards[[#This Row],[Upper Confidence Interval Limit]]-tab_m5_health_boards[[#This Row],[Age-Standardised Rate of Mortality (ASMR)]]</f>
        <v>1.7470623753581975</v>
      </c>
      <c r="H196" s="103">
        <v>6329</v>
      </c>
    </row>
    <row r="197" spans="1:8" x14ac:dyDescent="0.3">
      <c r="A197" s="95" t="s">
        <v>2247</v>
      </c>
      <c r="B197" s="96" t="s">
        <v>2746</v>
      </c>
      <c r="C197" s="130" t="s">
        <v>2747</v>
      </c>
      <c r="D197" s="97">
        <v>47.576660513950202</v>
      </c>
      <c r="E197" s="98">
        <v>56.519522554738202</v>
      </c>
      <c r="F197" s="99">
        <v>38.633798473162301</v>
      </c>
      <c r="G197" s="47">
        <f>tab_m5_health_boards[[#This Row],[Upper Confidence Interval Limit]]-tab_m5_health_boards[[#This Row],[Age-Standardised Rate of Mortality (ASMR)]]</f>
        <v>8.9428620407880004</v>
      </c>
      <c r="H197" s="103">
        <v>109</v>
      </c>
    </row>
    <row r="198" spans="1:8" x14ac:dyDescent="0.3">
      <c r="A198" s="95" t="s">
        <v>2308</v>
      </c>
      <c r="B198" s="96" t="s">
        <v>2746</v>
      </c>
      <c r="C198" s="130" t="s">
        <v>2747</v>
      </c>
      <c r="D198" s="53">
        <v>36.1291265606392</v>
      </c>
      <c r="E198" s="49">
        <v>55.714072620311597</v>
      </c>
      <c r="F198" s="47">
        <v>16.544180500966799</v>
      </c>
      <c r="G198" s="47">
        <f>tab_m5_health_boards[[#This Row],[Upper Confidence Interval Limit]]-tab_m5_health_boards[[#This Row],[Age-Standardised Rate of Mortality (ASMR)]]</f>
        <v>19.584946059672397</v>
      </c>
      <c r="H198" s="103">
        <v>13</v>
      </c>
    </row>
    <row r="199" spans="1:8" x14ac:dyDescent="0.3">
      <c r="A199" s="95" t="s">
        <v>2323</v>
      </c>
      <c r="B199" s="96" t="s">
        <v>2746</v>
      </c>
      <c r="C199" s="130" t="s">
        <v>2747</v>
      </c>
      <c r="D199" s="97">
        <v>66.908251467087297</v>
      </c>
      <c r="E199" s="98">
        <v>77.169063227903493</v>
      </c>
      <c r="F199" s="99">
        <v>56.647439706271101</v>
      </c>
      <c r="G199" s="47">
        <f>tab_m5_health_boards[[#This Row],[Upper Confidence Interval Limit]]-tab_m5_health_boards[[#This Row],[Age-Standardised Rate of Mortality (ASMR)]]</f>
        <v>10.260811760816196</v>
      </c>
      <c r="H199" s="103">
        <v>165</v>
      </c>
    </row>
    <row r="200" spans="1:8" x14ac:dyDescent="0.3">
      <c r="A200" s="95" t="s">
        <v>2374</v>
      </c>
      <c r="B200" s="96" t="s">
        <v>2746</v>
      </c>
      <c r="C200" s="130" t="s">
        <v>2747</v>
      </c>
      <c r="D200" s="97">
        <v>91.343208782363106</v>
      </c>
      <c r="E200" s="98">
        <v>99.508685900784101</v>
      </c>
      <c r="F200" s="99">
        <v>83.177731663941998</v>
      </c>
      <c r="G200" s="47">
        <f>tab_m5_health_boards[[#This Row],[Upper Confidence Interval Limit]]-tab_m5_health_boards[[#This Row],[Age-Standardised Rate of Mortality (ASMR)]]</f>
        <v>8.1654771184209949</v>
      </c>
      <c r="H200" s="103">
        <v>479</v>
      </c>
    </row>
    <row r="201" spans="1:8" x14ac:dyDescent="0.3">
      <c r="A201" s="95" t="s">
        <v>2538</v>
      </c>
      <c r="B201" s="96" t="s">
        <v>2746</v>
      </c>
      <c r="C201" s="130" t="s">
        <v>2747</v>
      </c>
      <c r="D201" s="97">
        <v>65.901010865152699</v>
      </c>
      <c r="E201" s="98">
        <v>78.595162533876703</v>
      </c>
      <c r="F201" s="99">
        <v>53.206859196428702</v>
      </c>
      <c r="G201" s="47">
        <f>tab_m5_health_boards[[#This Row],[Upper Confidence Interval Limit]]-tab_m5_health_boards[[#This Row],[Age-Standardised Rate of Mortality (ASMR)]]</f>
        <v>12.694151668724004</v>
      </c>
      <c r="H201" s="103">
        <v>104</v>
      </c>
    </row>
    <row r="202" spans="1:8" x14ac:dyDescent="0.3">
      <c r="A202" s="95" t="s">
        <v>2584</v>
      </c>
      <c r="B202" s="96" t="s">
        <v>2746</v>
      </c>
      <c r="C202" s="130" t="s">
        <v>2747</v>
      </c>
      <c r="D202" s="97">
        <v>119.070462503766</v>
      </c>
      <c r="E202" s="98">
        <v>137.41338180503101</v>
      </c>
      <c r="F202" s="99">
        <v>100.7275432025</v>
      </c>
      <c r="G202" s="47">
        <f>tab_m5_health_boards[[#This Row],[Upper Confidence Interval Limit]]-tab_m5_health_boards[[#This Row],[Age-Standardised Rate of Mortality (ASMR)]]</f>
        <v>18.342919301265013</v>
      </c>
      <c r="H202" s="103">
        <v>163</v>
      </c>
    </row>
    <row r="203" spans="1:8" x14ac:dyDescent="0.3">
      <c r="A203" s="95" t="s">
        <v>2604</v>
      </c>
      <c r="B203" s="96" t="s">
        <v>2746</v>
      </c>
      <c r="C203" s="130" t="s">
        <v>2747</v>
      </c>
      <c r="D203" s="97">
        <v>76.168006352194595</v>
      </c>
      <c r="E203" s="98">
        <v>87.253219885297597</v>
      </c>
      <c r="F203" s="99">
        <v>65.082792819091594</v>
      </c>
      <c r="G203" s="47">
        <f>tab_m5_health_boards[[#This Row],[Upper Confidence Interval Limit]]-tab_m5_health_boards[[#This Row],[Age-Standardised Rate of Mortality (ASMR)]]</f>
        <v>11.085213533103001</v>
      </c>
      <c r="H203" s="103">
        <v>183</v>
      </c>
    </row>
    <row r="204" spans="1:8" x14ac:dyDescent="0.3">
      <c r="A204" s="10" t="s">
        <v>117</v>
      </c>
      <c r="B204" s="11" t="s">
        <v>2744</v>
      </c>
      <c r="C204" s="69" t="s">
        <v>2711</v>
      </c>
      <c r="D204" s="142">
        <v>1159.6839359739199</v>
      </c>
      <c r="E204" s="143">
        <v>1187.0100830899801</v>
      </c>
      <c r="F204" s="143">
        <v>1132.35778885786</v>
      </c>
      <c r="G204" s="47">
        <f>tab_m5_health_boards[[#This Row],[Upper Confidence Interval Limit]]-tab_m5_health_boards[[#This Row],[Age-Standardised Rate of Mortality (ASMR)]]</f>
        <v>27.326147116060156</v>
      </c>
      <c r="H204" s="17">
        <v>6351</v>
      </c>
    </row>
    <row r="205" spans="1:8" x14ac:dyDescent="0.3">
      <c r="A205" s="10" t="s">
        <v>216</v>
      </c>
      <c r="B205" s="11" t="s">
        <v>2744</v>
      </c>
      <c r="C205" s="69" t="s">
        <v>2711</v>
      </c>
      <c r="D205" s="142">
        <v>1021.47011546237</v>
      </c>
      <c r="E205" s="143">
        <v>1043.6404680821099</v>
      </c>
      <c r="F205" s="143">
        <v>999.299762842635</v>
      </c>
      <c r="G205" s="47">
        <f>tab_m5_health_boards[[#This Row],[Upper Confidence Interval Limit]]-tab_m5_health_boards[[#This Row],[Age-Standardised Rate of Mortality (ASMR)]]</f>
        <v>22.170352619739901</v>
      </c>
      <c r="H205" s="17">
        <v>7461</v>
      </c>
    </row>
    <row r="206" spans="1:8" x14ac:dyDescent="0.3">
      <c r="A206" s="8" t="s">
        <v>335</v>
      </c>
      <c r="B206" s="11" t="s">
        <v>2744</v>
      </c>
      <c r="C206" s="69" t="s">
        <v>2711</v>
      </c>
      <c r="D206" s="53">
        <v>1070.7595265832399</v>
      </c>
      <c r="E206" s="49">
        <v>1101.56335458731</v>
      </c>
      <c r="F206" s="47">
        <v>1039.9556985791801</v>
      </c>
      <c r="G206" s="47">
        <f>tab_m5_health_boards[[#This Row],[Upper Confidence Interval Limit]]-tab_m5_health_boards[[#This Row],[Age-Standardised Rate of Mortality (ASMR)]]</f>
        <v>30.803828004070056</v>
      </c>
      <c r="H206" s="17">
        <v>4306</v>
      </c>
    </row>
    <row r="207" spans="1:8" x14ac:dyDescent="0.3">
      <c r="A207" s="8" t="s">
        <v>388</v>
      </c>
      <c r="B207" s="11" t="s">
        <v>2744</v>
      </c>
      <c r="C207" s="69" t="s">
        <v>2711</v>
      </c>
      <c r="D207" s="142">
        <v>1083.1369450982199</v>
      </c>
      <c r="E207" s="143">
        <v>1118.8610498580199</v>
      </c>
      <c r="F207" s="143">
        <v>1047.41284033842</v>
      </c>
      <c r="G207" s="47">
        <f>tab_m5_health_boards[[#This Row],[Upper Confidence Interval Limit]]-tab_m5_health_boards[[#This Row],[Age-Standardised Rate of Mortality (ASMR)]]</f>
        <v>35.724104759799957</v>
      </c>
      <c r="H207" s="17">
        <v>3311</v>
      </c>
    </row>
    <row r="208" spans="1:8" x14ac:dyDescent="0.3">
      <c r="A208" s="8" t="s">
        <v>808</v>
      </c>
      <c r="B208" s="11" t="s">
        <v>2744</v>
      </c>
      <c r="C208" s="69" t="s">
        <v>2711</v>
      </c>
      <c r="D208" s="53">
        <v>1076.26029747145</v>
      </c>
      <c r="E208" s="49">
        <v>1093.7424660429999</v>
      </c>
      <c r="F208" s="47">
        <v>1058.7781288998899</v>
      </c>
      <c r="G208" s="47">
        <f>tab_m5_health_boards[[#This Row],[Upper Confidence Interval Limit]]-tab_m5_health_boards[[#This Row],[Age-Standardised Rate of Mortality (ASMR)]]</f>
        <v>17.482168571549892</v>
      </c>
      <c r="H208" s="17">
        <v>13476</v>
      </c>
    </row>
    <row r="209" spans="1:8" x14ac:dyDescent="0.3">
      <c r="A209" s="8" t="s">
        <v>435</v>
      </c>
      <c r="B209" s="11" t="s">
        <v>2744</v>
      </c>
      <c r="C209" s="69" t="s">
        <v>2711</v>
      </c>
      <c r="D209" s="53">
        <v>1264.5014473446099</v>
      </c>
      <c r="E209" s="49">
        <v>1320.0774402442901</v>
      </c>
      <c r="F209" s="47">
        <v>1208.92545444493</v>
      </c>
      <c r="G209" s="47">
        <f>tab_m5_health_boards[[#This Row],[Upper Confidence Interval Limit]]-tab_m5_health_boards[[#This Row],[Age-Standardised Rate of Mortality (ASMR)]]</f>
        <v>55.575992899680159</v>
      </c>
      <c r="H209" s="17">
        <v>1832</v>
      </c>
    </row>
    <row r="210" spans="1:8" x14ac:dyDescent="0.3">
      <c r="A210" s="8" t="s">
        <v>460</v>
      </c>
      <c r="B210" s="11" t="s">
        <v>2744</v>
      </c>
      <c r="C210" s="69" t="s">
        <v>2711</v>
      </c>
      <c r="D210" s="53">
        <v>1132.3601916753901</v>
      </c>
      <c r="E210" s="49">
        <v>1159.96601702988</v>
      </c>
      <c r="F210" s="47">
        <v>1104.7543663209101</v>
      </c>
      <c r="G210" s="47">
        <f>tab_m5_health_boards[[#This Row],[Upper Confidence Interval Limit]]-tab_m5_health_boards[[#This Row],[Age-Standardised Rate of Mortality (ASMR)]]</f>
        <v>27.60582535448998</v>
      </c>
      <c r="H210" s="17">
        <v>6066</v>
      </c>
    </row>
    <row r="211" spans="1:8" x14ac:dyDescent="0.3">
      <c r="A211" s="8" t="s">
        <v>541</v>
      </c>
      <c r="B211" s="11" t="s">
        <v>2744</v>
      </c>
      <c r="C211" s="69" t="s">
        <v>2711</v>
      </c>
      <c r="D211" s="53">
        <v>1333.40104647255</v>
      </c>
      <c r="E211" s="49">
        <v>1368.23437811491</v>
      </c>
      <c r="F211" s="47">
        <v>1298.5677148302</v>
      </c>
      <c r="G211" s="47">
        <f>tab_m5_health_boards[[#This Row],[Upper Confidence Interval Limit]]-tab_m5_health_boards[[#This Row],[Age-Standardised Rate of Mortality (ASMR)]]</f>
        <v>34.833331642360008</v>
      </c>
      <c r="H211" s="17">
        <v>5211</v>
      </c>
    </row>
    <row r="212" spans="1:8" x14ac:dyDescent="0.3">
      <c r="A212" s="8" t="s">
        <v>604</v>
      </c>
      <c r="B212" s="11" t="s">
        <v>2744</v>
      </c>
      <c r="C212" s="69" t="s">
        <v>2711</v>
      </c>
      <c r="D212" s="53">
        <v>1332.2751017344999</v>
      </c>
      <c r="E212" s="49">
        <v>1369.03880185144</v>
      </c>
      <c r="F212" s="47">
        <v>1295.5114016175601</v>
      </c>
      <c r="G212" s="47">
        <f>tab_m5_health_boards[[#This Row],[Upper Confidence Interval Limit]]-tab_m5_health_boards[[#This Row],[Age-Standardised Rate of Mortality (ASMR)]]</f>
        <v>36.763700116940072</v>
      </c>
      <c r="H212" s="17">
        <v>4647</v>
      </c>
    </row>
    <row r="213" spans="1:8" x14ac:dyDescent="0.3">
      <c r="A213" s="8" t="s">
        <v>665</v>
      </c>
      <c r="B213" s="11" t="s">
        <v>2744</v>
      </c>
      <c r="C213" s="69" t="s">
        <v>2711</v>
      </c>
      <c r="D213" s="53">
        <v>952.22664527389998</v>
      </c>
      <c r="E213" s="49">
        <v>982.34872393802902</v>
      </c>
      <c r="F213" s="47">
        <v>922.10456660977002</v>
      </c>
      <c r="G213" s="47">
        <f>tab_m5_health_boards[[#This Row],[Upper Confidence Interval Limit]]-tab_m5_health_boards[[#This Row],[Age-Standardised Rate of Mortality (ASMR)]]</f>
        <v>30.122078664129049</v>
      </c>
      <c r="H213" s="17">
        <v>3557</v>
      </c>
    </row>
    <row r="214" spans="1:8" x14ac:dyDescent="0.3">
      <c r="A214" s="8" t="s">
        <v>722</v>
      </c>
      <c r="B214" s="11" t="s">
        <v>2744</v>
      </c>
      <c r="C214" s="69" t="s">
        <v>2711</v>
      </c>
      <c r="D214" s="53">
        <v>1048.7821962252101</v>
      </c>
      <c r="E214" s="49">
        <v>1082.6351904103301</v>
      </c>
      <c r="F214" s="47">
        <v>1014.92920204008</v>
      </c>
      <c r="G214" s="47">
        <f>tab_m5_health_boards[[#This Row],[Upper Confidence Interval Limit]]-tab_m5_health_boards[[#This Row],[Age-Standardised Rate of Mortality (ASMR)]]</f>
        <v>33.852994185119996</v>
      </c>
      <c r="H214" s="17">
        <v>3374</v>
      </c>
    </row>
    <row r="215" spans="1:8" x14ac:dyDescent="0.3">
      <c r="A215" s="8" t="s">
        <v>767</v>
      </c>
      <c r="B215" s="11" t="s">
        <v>2744</v>
      </c>
      <c r="C215" s="69" t="s">
        <v>2711</v>
      </c>
      <c r="D215" s="53">
        <v>916.05136222817396</v>
      </c>
      <c r="E215" s="49">
        <v>948.935785709539</v>
      </c>
      <c r="F215" s="47">
        <v>883.16693874680902</v>
      </c>
      <c r="G215" s="47">
        <f>tab_m5_health_boards[[#This Row],[Upper Confidence Interval Limit]]-tab_m5_health_boards[[#This Row],[Age-Standardised Rate of Mortality (ASMR)]]</f>
        <v>32.884423481365047</v>
      </c>
      <c r="H215" s="17">
        <v>2778</v>
      </c>
    </row>
    <row r="216" spans="1:8" x14ac:dyDescent="0.3">
      <c r="A216" s="8" t="s">
        <v>1050</v>
      </c>
      <c r="B216" s="11" t="s">
        <v>2744</v>
      </c>
      <c r="C216" s="69" t="s">
        <v>2711</v>
      </c>
      <c r="D216" s="53">
        <v>1263.90985700803</v>
      </c>
      <c r="E216" s="49">
        <v>1295.6409037865101</v>
      </c>
      <c r="F216" s="47">
        <v>1232.17881022955</v>
      </c>
      <c r="G216" s="47">
        <f>tab_m5_health_boards[[#This Row],[Upper Confidence Interval Limit]]-tab_m5_health_boards[[#This Row],[Age-Standardised Rate of Mortality (ASMR)]]</f>
        <v>31.731046778480049</v>
      </c>
      <c r="H216" s="17">
        <v>5539</v>
      </c>
    </row>
    <row r="217" spans="1:8" x14ac:dyDescent="0.3">
      <c r="A217" s="8" t="s">
        <v>1135</v>
      </c>
      <c r="B217" s="11" t="s">
        <v>2744</v>
      </c>
      <c r="C217" s="69" t="s">
        <v>2711</v>
      </c>
      <c r="D217" s="53">
        <v>1153.56494836362</v>
      </c>
      <c r="E217" s="49">
        <v>1172.70621631929</v>
      </c>
      <c r="F217" s="47">
        <v>1134.4236804079401</v>
      </c>
      <c r="G217" s="47">
        <f>tab_m5_health_boards[[#This Row],[Upper Confidence Interval Limit]]-tab_m5_health_boards[[#This Row],[Age-Standardised Rate of Mortality (ASMR)]]</f>
        <v>19.141267955669946</v>
      </c>
      <c r="H217" s="17">
        <v>12775</v>
      </c>
    </row>
    <row r="218" spans="1:8" x14ac:dyDescent="0.3">
      <c r="A218" s="8" t="s">
        <v>1344</v>
      </c>
      <c r="B218" s="11" t="s">
        <v>2744</v>
      </c>
      <c r="C218" s="69" t="s">
        <v>2711</v>
      </c>
      <c r="D218" s="53">
        <v>1479.0688893983499</v>
      </c>
      <c r="E218" s="49">
        <v>1499.03764989197</v>
      </c>
      <c r="F218" s="47">
        <v>1459.1001289047299</v>
      </c>
      <c r="G218" s="47">
        <f>tab_m5_health_boards[[#This Row],[Upper Confidence Interval Limit]]-tab_m5_health_boards[[#This Row],[Age-Standardised Rate of Mortality (ASMR)]]</f>
        <v>19.968760493620039</v>
      </c>
      <c r="H218" s="17">
        <v>19639</v>
      </c>
    </row>
    <row r="219" spans="1:8" x14ac:dyDescent="0.3">
      <c r="A219" s="8" t="s">
        <v>1612</v>
      </c>
      <c r="B219" s="11" t="s">
        <v>2744</v>
      </c>
      <c r="C219" s="69" t="s">
        <v>2711</v>
      </c>
      <c r="D219" s="53">
        <v>1051.2008963502301</v>
      </c>
      <c r="E219" s="49">
        <v>1073.3434646451601</v>
      </c>
      <c r="F219" s="47">
        <v>1029.0583280553001</v>
      </c>
      <c r="G219" s="47">
        <f>tab_m5_health_boards[[#This Row],[Upper Confidence Interval Limit]]-tab_m5_health_boards[[#This Row],[Age-Standardised Rate of Mortality (ASMR)]]</f>
        <v>22.142568294930015</v>
      </c>
      <c r="H219" s="17">
        <v>8003</v>
      </c>
    </row>
    <row r="220" spans="1:8" x14ac:dyDescent="0.3">
      <c r="A220" s="8" t="s">
        <v>1725</v>
      </c>
      <c r="B220" s="11" t="s">
        <v>2744</v>
      </c>
      <c r="C220" s="69" t="s">
        <v>2711</v>
      </c>
      <c r="D220" s="53">
        <v>1348.52477198922</v>
      </c>
      <c r="E220" s="49">
        <v>1393.1476742022201</v>
      </c>
      <c r="F220" s="47">
        <v>1303.9018697762101</v>
      </c>
      <c r="G220" s="47">
        <f>tab_m5_health_boards[[#This Row],[Upper Confidence Interval Limit]]-tab_m5_health_boards[[#This Row],[Age-Standardised Rate of Mortality (ASMR)]]</f>
        <v>44.622902213000089</v>
      </c>
      <c r="H220" s="17">
        <v>3223</v>
      </c>
    </row>
    <row r="221" spans="1:8" x14ac:dyDescent="0.3">
      <c r="A221" s="8" t="s">
        <v>1760</v>
      </c>
      <c r="B221" s="11" t="s">
        <v>2744</v>
      </c>
      <c r="C221" s="69" t="s">
        <v>2711</v>
      </c>
      <c r="D221" s="112">
        <v>1165.80650175704</v>
      </c>
      <c r="E221" s="48">
        <v>1206.6828393825101</v>
      </c>
      <c r="F221" s="47">
        <v>1124.9301641315701</v>
      </c>
      <c r="G221" s="47">
        <f>tab_m5_health_boards[[#This Row],[Upper Confidence Interval Limit]]-tab_m5_health_boards[[#This Row],[Age-Standardised Rate of Mortality (ASMR)]]</f>
        <v>40.876337625470114</v>
      </c>
      <c r="H221" s="17">
        <v>2867</v>
      </c>
    </row>
    <row r="222" spans="1:8" x14ac:dyDescent="0.3">
      <c r="A222" s="8" t="s">
        <v>1805</v>
      </c>
      <c r="B222" s="11" t="s">
        <v>2744</v>
      </c>
      <c r="C222" s="69" t="s">
        <v>2711</v>
      </c>
      <c r="D222" s="53">
        <v>1025.2913134856301</v>
      </c>
      <c r="E222" s="49">
        <v>1059.6854747606301</v>
      </c>
      <c r="F222" s="47">
        <v>990.897152210635</v>
      </c>
      <c r="G222" s="47">
        <f>tab_m5_health_boards[[#This Row],[Upper Confidence Interval Limit]]-tab_m5_health_boards[[#This Row],[Age-Standardised Rate of Mortality (ASMR)]]</f>
        <v>34.394161274999988</v>
      </c>
      <c r="H222" s="17">
        <v>3168</v>
      </c>
    </row>
    <row r="223" spans="1:8" x14ac:dyDescent="0.3">
      <c r="A223" s="10" t="s">
        <v>1031</v>
      </c>
      <c r="B223" s="11" t="s">
        <v>2744</v>
      </c>
      <c r="C223" s="69" t="s">
        <v>2711</v>
      </c>
      <c r="D223" s="53">
        <v>1097.9098713027099</v>
      </c>
      <c r="E223" s="48">
        <v>1160.4870623049601</v>
      </c>
      <c r="F223" s="47">
        <v>1035.33268030046</v>
      </c>
      <c r="G223" s="47">
        <f>tab_m5_health_boards[[#This Row],[Upper Confidence Interval Limit]]-tab_m5_health_boards[[#This Row],[Age-Standardised Rate of Mortality (ASMR)]]</f>
        <v>62.577191002250174</v>
      </c>
      <c r="H223" s="17">
        <v>1114</v>
      </c>
    </row>
    <row r="224" spans="1:8" x14ac:dyDescent="0.3">
      <c r="A224" s="10" t="s">
        <v>1854</v>
      </c>
      <c r="B224" s="11" t="s">
        <v>2744</v>
      </c>
      <c r="C224" s="69" t="s">
        <v>2711</v>
      </c>
      <c r="D224" s="112">
        <v>1308.3874649838299</v>
      </c>
      <c r="E224" s="48">
        <v>1341.6387094117799</v>
      </c>
      <c r="F224" s="47">
        <v>1275.1362205558801</v>
      </c>
      <c r="G224" s="47">
        <f>tab_m5_health_boards[[#This Row],[Upper Confidence Interval Limit]]-tab_m5_health_boards[[#This Row],[Age-Standardised Rate of Mortality (ASMR)]]</f>
        <v>33.251244427950041</v>
      </c>
      <c r="H224" s="17">
        <v>5504</v>
      </c>
    </row>
    <row r="225" spans="1:8" x14ac:dyDescent="0.3">
      <c r="A225" s="10" t="s">
        <v>1931</v>
      </c>
      <c r="B225" s="11" t="s">
        <v>2744</v>
      </c>
      <c r="C225" s="69" t="s">
        <v>2711</v>
      </c>
      <c r="D225" s="112">
        <v>1385.4766172649399</v>
      </c>
      <c r="E225" s="48">
        <v>1409.8095268601701</v>
      </c>
      <c r="F225" s="47">
        <v>1361.14370766971</v>
      </c>
      <c r="G225" s="47">
        <f>tab_m5_health_boards[[#This Row],[Upper Confidence Interval Limit]]-tab_m5_health_boards[[#This Row],[Age-Standardised Rate of Mortality (ASMR)]]</f>
        <v>24.332909595230149</v>
      </c>
      <c r="H225" s="17">
        <v>11591</v>
      </c>
    </row>
    <row r="226" spans="1:8" x14ac:dyDescent="0.3">
      <c r="A226" s="10" t="s">
        <v>2087</v>
      </c>
      <c r="B226" s="11" t="s">
        <v>2744</v>
      </c>
      <c r="C226" s="69" t="s">
        <v>2711</v>
      </c>
      <c r="D226" s="52">
        <v>978.83255327400798</v>
      </c>
      <c r="E226" s="48">
        <v>1045.96412118903</v>
      </c>
      <c r="F226" s="47">
        <v>911.70098535898705</v>
      </c>
      <c r="G226" s="47">
        <f>tab_m5_health_boards[[#This Row],[Upper Confidence Interval Limit]]-tab_m5_health_boards[[#This Row],[Age-Standardised Rate of Mortality (ASMR)]]</f>
        <v>67.13156791502206</v>
      </c>
      <c r="H226" s="17">
        <v>762</v>
      </c>
    </row>
    <row r="227" spans="1:8" x14ac:dyDescent="0.3">
      <c r="A227" s="8" t="s">
        <v>2100</v>
      </c>
      <c r="B227" s="11" t="s">
        <v>2744</v>
      </c>
      <c r="C227" s="69" t="s">
        <v>2711</v>
      </c>
      <c r="D227" s="53">
        <v>985.94068458247796</v>
      </c>
      <c r="E227" s="49">
        <v>1011.62699261614</v>
      </c>
      <c r="F227" s="47">
        <v>960.25437654882103</v>
      </c>
      <c r="G227" s="47">
        <f>tab_m5_health_boards[[#This Row],[Upper Confidence Interval Limit]]-tab_m5_health_boards[[#This Row],[Age-Standardised Rate of Mortality (ASMR)]]</f>
        <v>25.686308033662044</v>
      </c>
      <c r="H227" s="17">
        <v>5317</v>
      </c>
    </row>
    <row r="228" spans="1:8" x14ac:dyDescent="0.3">
      <c r="A228" s="8" t="s">
        <v>2170</v>
      </c>
      <c r="B228" s="11" t="s">
        <v>2744</v>
      </c>
      <c r="C228" s="69" t="s">
        <v>2711</v>
      </c>
      <c r="D228" s="139">
        <v>1278.83158532058</v>
      </c>
      <c r="E228" s="17">
        <v>1308.77356137384</v>
      </c>
      <c r="F228" s="17">
        <v>1248.8896092673201</v>
      </c>
      <c r="G228" s="47">
        <f>tab_m5_health_boards[[#This Row],[Upper Confidence Interval Limit]]-tab_m5_health_boards[[#This Row],[Age-Standardised Rate of Mortality (ASMR)]]</f>
        <v>29.941976053260078</v>
      </c>
      <c r="H228" s="17">
        <v>6403</v>
      </c>
    </row>
    <row r="229" spans="1:8" x14ac:dyDescent="0.3">
      <c r="A229" s="8" t="s">
        <v>2800</v>
      </c>
      <c r="B229" s="11" t="s">
        <v>2744</v>
      </c>
      <c r="C229" s="69" t="s">
        <v>2711</v>
      </c>
      <c r="D229" s="53">
        <v>1181.6973422128101</v>
      </c>
      <c r="E229" s="49">
        <v>1186.9066458703401</v>
      </c>
      <c r="F229" s="47">
        <v>1176.4880385552699</v>
      </c>
      <c r="G229" s="47">
        <f>tab_m5_health_boards[[#This Row],[Upper Confidence Interval Limit]]-tab_m5_health_boards[[#This Row],[Age-Standardised Rate of Mortality (ASMR)]]</f>
        <v>5.209303657529972</v>
      </c>
      <c r="H229" s="17">
        <v>180840</v>
      </c>
    </row>
    <row r="230" spans="1:8" x14ac:dyDescent="0.3">
      <c r="A230" s="8" t="s">
        <v>2247</v>
      </c>
      <c r="B230" s="11" t="s">
        <v>2744</v>
      </c>
      <c r="C230" s="69" t="s">
        <v>2711</v>
      </c>
      <c r="D230" s="53">
        <v>1051.6701078782</v>
      </c>
      <c r="E230" s="49">
        <v>1082.3091802624799</v>
      </c>
      <c r="F230" s="47">
        <v>1021.0310354939299</v>
      </c>
      <c r="G230" s="47">
        <f>tab_m5_health_boards[[#This Row],[Upper Confidence Interval Limit]]-tab_m5_health_boards[[#This Row],[Age-Standardised Rate of Mortality (ASMR)]]</f>
        <v>30.639072384279871</v>
      </c>
      <c r="H230" s="17">
        <v>4130</v>
      </c>
    </row>
    <row r="231" spans="1:8" x14ac:dyDescent="0.3">
      <c r="A231" s="8" t="s">
        <v>2308</v>
      </c>
      <c r="B231" s="11" t="s">
        <v>2744</v>
      </c>
      <c r="C231" s="69" t="s">
        <v>2711</v>
      </c>
      <c r="D231" s="53">
        <v>1004.75234007738</v>
      </c>
      <c r="E231" s="49">
        <v>1077.5576674623201</v>
      </c>
      <c r="F231" s="47">
        <v>931.94701269244297</v>
      </c>
      <c r="G231" s="47">
        <f>tab_m5_health_boards[[#This Row],[Upper Confidence Interval Limit]]-tab_m5_health_boards[[#This Row],[Age-Standardised Rate of Mortality (ASMR)]]</f>
        <v>72.805327384940028</v>
      </c>
      <c r="H231" s="17">
        <v>664</v>
      </c>
    </row>
    <row r="232" spans="1:8" x14ac:dyDescent="0.3">
      <c r="A232" s="8" t="s">
        <v>2323</v>
      </c>
      <c r="B232" s="11" t="s">
        <v>2744</v>
      </c>
      <c r="C232" s="69" t="s">
        <v>2711</v>
      </c>
      <c r="D232" s="53">
        <v>1170.3075271494599</v>
      </c>
      <c r="E232" s="49">
        <v>1202.27479025054</v>
      </c>
      <c r="F232" s="47">
        <v>1138.34026404837</v>
      </c>
      <c r="G232" s="47">
        <f>tab_m5_health_boards[[#This Row],[Upper Confidence Interval Limit]]-tab_m5_health_boards[[#This Row],[Age-Standardised Rate of Mortality (ASMR)]]</f>
        <v>31.967263101080107</v>
      </c>
      <c r="H232" s="17">
        <v>4795</v>
      </c>
    </row>
    <row r="233" spans="1:8" x14ac:dyDescent="0.3">
      <c r="A233" s="8" t="s">
        <v>2374</v>
      </c>
      <c r="B233" s="11" t="s">
        <v>2744</v>
      </c>
      <c r="C233" s="69" t="s">
        <v>2711</v>
      </c>
      <c r="D233" s="53">
        <v>1257.0299483809399</v>
      </c>
      <c r="E233" s="49">
        <v>1279.0954019698299</v>
      </c>
      <c r="F233" s="47">
        <v>1234.9644947920599</v>
      </c>
      <c r="G233" s="47">
        <f>tab_m5_health_boards[[#This Row],[Upper Confidence Interval Limit]]-tab_m5_health_boards[[#This Row],[Age-Standardised Rate of Mortality (ASMR)]]</f>
        <v>22.065453588890023</v>
      </c>
      <c r="H233" s="17">
        <v>11349</v>
      </c>
    </row>
    <row r="234" spans="1:8" x14ac:dyDescent="0.3">
      <c r="A234" s="10" t="s">
        <v>2538</v>
      </c>
      <c r="B234" s="11" t="s">
        <v>2744</v>
      </c>
      <c r="C234" s="69" t="s">
        <v>2711</v>
      </c>
      <c r="D234" s="52">
        <v>1077.4056779468301</v>
      </c>
      <c r="E234" s="48">
        <v>1114.9070043679901</v>
      </c>
      <c r="F234" s="47">
        <v>1039.9043515256701</v>
      </c>
      <c r="G234" s="47">
        <f>tab_m5_health_boards[[#This Row],[Upper Confidence Interval Limit]]-tab_m5_health_boards[[#This Row],[Age-Standardised Rate of Mortality (ASMR)]]</f>
        <v>37.501326421160002</v>
      </c>
      <c r="H234" s="17">
        <v>2919</v>
      </c>
    </row>
    <row r="235" spans="1:8" x14ac:dyDescent="0.3">
      <c r="A235" s="8" t="s">
        <v>2584</v>
      </c>
      <c r="B235" s="11" t="s">
        <v>2744</v>
      </c>
      <c r="C235" s="69" t="s">
        <v>2711</v>
      </c>
      <c r="D235" s="53">
        <v>1479.2027512237601</v>
      </c>
      <c r="E235" s="49">
        <v>1526.04886979709</v>
      </c>
      <c r="F235" s="47">
        <v>1432.3566326504299</v>
      </c>
      <c r="G235" s="47">
        <f>tab_m5_health_boards[[#This Row],[Upper Confidence Interval Limit]]-tab_m5_health_boards[[#This Row],[Age-Standardised Rate of Mortality (ASMR)]]</f>
        <v>46.846118573329932</v>
      </c>
      <c r="H235" s="17">
        <v>3460</v>
      </c>
    </row>
    <row r="236" spans="1:8" x14ac:dyDescent="0.3">
      <c r="A236" s="8" t="s">
        <v>2604</v>
      </c>
      <c r="B236" s="11" t="s">
        <v>2744</v>
      </c>
      <c r="C236" s="69" t="s">
        <v>2711</v>
      </c>
      <c r="D236" s="53">
        <v>1183.78453444254</v>
      </c>
      <c r="E236" s="49">
        <v>1214.7428517109599</v>
      </c>
      <c r="F236" s="47">
        <v>1152.8262171741201</v>
      </c>
      <c r="G236" s="47">
        <f>tab_m5_health_boards[[#This Row],[Upper Confidence Interval Limit]]-tab_m5_health_boards[[#This Row],[Age-Standardised Rate of Mortality (ASMR)]]</f>
        <v>30.958317268419933</v>
      </c>
      <c r="H236" s="17">
        <v>5248</v>
      </c>
    </row>
    <row r="237" spans="1:8" x14ac:dyDescent="0.3">
      <c r="A237" s="95" t="s">
        <v>117</v>
      </c>
      <c r="B237" s="96" t="s">
        <v>2745</v>
      </c>
      <c r="C237" s="130" t="s">
        <v>2711</v>
      </c>
      <c r="D237" s="97">
        <v>1367.26114791548</v>
      </c>
      <c r="E237" s="98">
        <v>1413.42386240733</v>
      </c>
      <c r="F237" s="99">
        <v>1321.09843342363</v>
      </c>
      <c r="G237" s="47">
        <f>tab_m5_health_boards[[#This Row],[Upper Confidence Interval Limit]]-tab_m5_health_boards[[#This Row],[Age-Standardised Rate of Mortality (ASMR)]]</f>
        <v>46.162714491850011</v>
      </c>
      <c r="H237" s="103">
        <v>3153</v>
      </c>
    </row>
    <row r="238" spans="1:8" x14ac:dyDescent="0.3">
      <c r="A238" s="95" t="s">
        <v>216</v>
      </c>
      <c r="B238" s="96" t="s">
        <v>2745</v>
      </c>
      <c r="C238" s="130" t="s">
        <v>2711</v>
      </c>
      <c r="D238" s="97">
        <v>1181.18923992079</v>
      </c>
      <c r="E238" s="98">
        <v>1217.6766774134701</v>
      </c>
      <c r="F238" s="99">
        <v>1144.7018024281101</v>
      </c>
      <c r="G238" s="47">
        <f>tab_m5_health_boards[[#This Row],[Upper Confidence Interval Limit]]-tab_m5_health_boards[[#This Row],[Age-Standardised Rate of Mortality (ASMR)]]</f>
        <v>36.487437492680101</v>
      </c>
      <c r="H238" s="103">
        <v>3784</v>
      </c>
    </row>
    <row r="239" spans="1:8" x14ac:dyDescent="0.3">
      <c r="A239" s="95" t="s">
        <v>335</v>
      </c>
      <c r="B239" s="96" t="s">
        <v>2745</v>
      </c>
      <c r="C239" s="130" t="s">
        <v>2711</v>
      </c>
      <c r="D239" s="97">
        <v>1222.42563090518</v>
      </c>
      <c r="E239" s="98">
        <v>1273.04205570064</v>
      </c>
      <c r="F239" s="99">
        <v>1171.80920610972</v>
      </c>
      <c r="G239" s="47">
        <f>tab_m5_health_boards[[#This Row],[Upper Confidence Interval Limit]]-tab_m5_health_boards[[#This Row],[Age-Standardised Rate of Mortality (ASMR)]]</f>
        <v>50.616424795460034</v>
      </c>
      <c r="H239" s="103">
        <v>2066</v>
      </c>
    </row>
    <row r="240" spans="1:8" x14ac:dyDescent="0.3">
      <c r="A240" s="95" t="s">
        <v>388</v>
      </c>
      <c r="B240" s="96" t="s">
        <v>2745</v>
      </c>
      <c r="C240" s="130" t="s">
        <v>2711</v>
      </c>
      <c r="D240" s="97">
        <v>1249.8974847012</v>
      </c>
      <c r="E240" s="98">
        <v>1308.41748541119</v>
      </c>
      <c r="F240" s="99">
        <v>1191.3774839912101</v>
      </c>
      <c r="G240" s="47">
        <f>tab_m5_health_boards[[#This Row],[Upper Confidence Interval Limit]]-tab_m5_health_boards[[#This Row],[Age-Standardised Rate of Mortality (ASMR)]]</f>
        <v>58.520000709989972</v>
      </c>
      <c r="H240" s="103">
        <v>1673</v>
      </c>
    </row>
    <row r="241" spans="1:8" x14ac:dyDescent="0.3">
      <c r="A241" s="95" t="s">
        <v>808</v>
      </c>
      <c r="B241" s="96" t="s">
        <v>2745</v>
      </c>
      <c r="C241" s="130" t="s">
        <v>2711</v>
      </c>
      <c r="D241" s="97">
        <v>1281.28682503195</v>
      </c>
      <c r="E241" s="98">
        <v>1310.86184060302</v>
      </c>
      <c r="F241" s="99">
        <v>1251.71180946087</v>
      </c>
      <c r="G241" s="47">
        <f>tab_m5_health_boards[[#This Row],[Upper Confidence Interval Limit]]-tab_m5_health_boards[[#This Row],[Age-Standardised Rate of Mortality (ASMR)]]</f>
        <v>29.575015571070026</v>
      </c>
      <c r="H241" s="103">
        <v>6716</v>
      </c>
    </row>
    <row r="242" spans="1:8" x14ac:dyDescent="0.3">
      <c r="A242" s="95" t="s">
        <v>435</v>
      </c>
      <c r="B242" s="96" t="s">
        <v>2745</v>
      </c>
      <c r="C242" s="130" t="s">
        <v>2711</v>
      </c>
      <c r="D242" s="97">
        <v>1398.43827636589</v>
      </c>
      <c r="E242" s="98">
        <v>1486.4461357247401</v>
      </c>
      <c r="F242" s="99">
        <v>1310.43041700705</v>
      </c>
      <c r="G242" s="47">
        <f>tab_m5_health_boards[[#This Row],[Upper Confidence Interval Limit]]-tab_m5_health_boards[[#This Row],[Age-Standardised Rate of Mortality (ASMR)]]</f>
        <v>88.007859358850055</v>
      </c>
      <c r="H242" s="103">
        <v>925</v>
      </c>
    </row>
    <row r="243" spans="1:8" x14ac:dyDescent="0.3">
      <c r="A243" s="95" t="s">
        <v>460</v>
      </c>
      <c r="B243" s="96" t="s">
        <v>2745</v>
      </c>
      <c r="C243" s="130" t="s">
        <v>2711</v>
      </c>
      <c r="D243" s="97">
        <v>1306.07581259024</v>
      </c>
      <c r="E243" s="98">
        <v>1350.7313127555601</v>
      </c>
      <c r="F243" s="99">
        <v>1261.42031242493</v>
      </c>
      <c r="G243" s="47">
        <f>tab_m5_health_boards[[#This Row],[Upper Confidence Interval Limit]]-tab_m5_health_boards[[#This Row],[Age-Standardised Rate of Mortality (ASMR)]]</f>
        <v>44.655500165320063</v>
      </c>
      <c r="H243" s="103">
        <v>3113</v>
      </c>
    </row>
    <row r="244" spans="1:8" x14ac:dyDescent="0.3">
      <c r="A244" s="95" t="s">
        <v>541</v>
      </c>
      <c r="B244" s="96" t="s">
        <v>2745</v>
      </c>
      <c r="C244" s="130" t="s">
        <v>2711</v>
      </c>
      <c r="D244" s="97">
        <v>1592.4771871436001</v>
      </c>
      <c r="E244" s="98">
        <v>1651.3233968591701</v>
      </c>
      <c r="F244" s="99">
        <v>1533.6309774280301</v>
      </c>
      <c r="G244" s="47">
        <f>tab_m5_health_boards[[#This Row],[Upper Confidence Interval Limit]]-tab_m5_health_boards[[#This Row],[Age-Standardised Rate of Mortality (ASMR)]]</f>
        <v>58.846209715570012</v>
      </c>
      <c r="H244" s="103">
        <v>2599</v>
      </c>
    </row>
    <row r="245" spans="1:8" x14ac:dyDescent="0.3">
      <c r="A245" s="95" t="s">
        <v>604</v>
      </c>
      <c r="B245" s="96" t="s">
        <v>2745</v>
      </c>
      <c r="C245" s="130" t="s">
        <v>2711</v>
      </c>
      <c r="D245" s="97">
        <v>1544.5508308923499</v>
      </c>
      <c r="E245" s="98">
        <v>1605.2807516081</v>
      </c>
      <c r="F245" s="99">
        <v>1483.8209101766099</v>
      </c>
      <c r="G245" s="47">
        <f>tab_m5_health_boards[[#This Row],[Upper Confidence Interval Limit]]-tab_m5_health_boards[[#This Row],[Age-Standardised Rate of Mortality (ASMR)]]</f>
        <v>60.72992071575004</v>
      </c>
      <c r="H245" s="103">
        <v>2375</v>
      </c>
    </row>
    <row r="246" spans="1:8" x14ac:dyDescent="0.3">
      <c r="A246" s="95" t="s">
        <v>665</v>
      </c>
      <c r="B246" s="96" t="s">
        <v>2745</v>
      </c>
      <c r="C246" s="130" t="s">
        <v>2711</v>
      </c>
      <c r="D246" s="97">
        <v>1105.46940780914</v>
      </c>
      <c r="E246" s="98">
        <v>1155.61697821795</v>
      </c>
      <c r="F246" s="99">
        <v>1055.32183740033</v>
      </c>
      <c r="G246" s="47">
        <f>tab_m5_health_boards[[#This Row],[Upper Confidence Interval Limit]]-tab_m5_health_boards[[#This Row],[Age-Standardised Rate of Mortality (ASMR)]]</f>
        <v>50.147570408809997</v>
      </c>
      <c r="H246" s="103">
        <v>1715</v>
      </c>
    </row>
    <row r="247" spans="1:8" x14ac:dyDescent="0.3">
      <c r="A247" s="95" t="s">
        <v>722</v>
      </c>
      <c r="B247" s="96" t="s">
        <v>2745</v>
      </c>
      <c r="C247" s="130" t="s">
        <v>2711</v>
      </c>
      <c r="D247" s="97">
        <v>1199.8253442218099</v>
      </c>
      <c r="E247" s="98">
        <v>1255.7746263199299</v>
      </c>
      <c r="F247" s="99">
        <v>1143.87606212369</v>
      </c>
      <c r="G247" s="47">
        <f>tab_m5_health_boards[[#This Row],[Upper Confidence Interval Limit]]-tab_m5_health_boards[[#This Row],[Age-Standardised Rate of Mortality (ASMR)]]</f>
        <v>55.949282098119966</v>
      </c>
      <c r="H247" s="103">
        <v>1636</v>
      </c>
    </row>
    <row r="248" spans="1:8" x14ac:dyDescent="0.3">
      <c r="A248" s="95" t="s">
        <v>767</v>
      </c>
      <c r="B248" s="96" t="s">
        <v>2745</v>
      </c>
      <c r="C248" s="130" t="s">
        <v>2711</v>
      </c>
      <c r="D248" s="97">
        <v>1112.1926005032301</v>
      </c>
      <c r="E248" s="98">
        <v>1169.1517994461699</v>
      </c>
      <c r="F248" s="99">
        <v>1055.2334015602901</v>
      </c>
      <c r="G248" s="47">
        <f>tab_m5_health_boards[[#This Row],[Upper Confidence Interval Limit]]-tab_m5_health_boards[[#This Row],[Age-Standardised Rate of Mortality (ASMR)]]</f>
        <v>56.959198942939793</v>
      </c>
      <c r="H248" s="103">
        <v>1340</v>
      </c>
    </row>
    <row r="249" spans="1:8" x14ac:dyDescent="0.3">
      <c r="A249" s="95" t="s">
        <v>1050</v>
      </c>
      <c r="B249" s="96" t="s">
        <v>2745</v>
      </c>
      <c r="C249" s="130" t="s">
        <v>2711</v>
      </c>
      <c r="D249" s="97">
        <v>1426.1339425640699</v>
      </c>
      <c r="E249" s="98">
        <v>1477.75825480802</v>
      </c>
      <c r="F249" s="99">
        <v>1374.5096303201101</v>
      </c>
      <c r="G249" s="47">
        <f>tab_m5_health_boards[[#This Row],[Upper Confidence Interval Limit]]-tab_m5_health_boards[[#This Row],[Age-Standardised Rate of Mortality (ASMR)]]</f>
        <v>51.624312243950044</v>
      </c>
      <c r="H249" s="103">
        <v>2758</v>
      </c>
    </row>
    <row r="250" spans="1:8" x14ac:dyDescent="0.3">
      <c r="A250" s="95" t="s">
        <v>1135</v>
      </c>
      <c r="B250" s="96" t="s">
        <v>2745</v>
      </c>
      <c r="C250" s="130" t="s">
        <v>2711</v>
      </c>
      <c r="D250" s="97">
        <v>1319.5319388093401</v>
      </c>
      <c r="E250" s="98">
        <v>1350.97073134776</v>
      </c>
      <c r="F250" s="99">
        <v>1288.09314627091</v>
      </c>
      <c r="G250" s="47">
        <f>tab_m5_health_boards[[#This Row],[Upper Confidence Interval Limit]]-tab_m5_health_boards[[#This Row],[Age-Standardised Rate of Mortality (ASMR)]]</f>
        <v>31.438792538419875</v>
      </c>
      <c r="H250" s="103">
        <v>6332</v>
      </c>
    </row>
    <row r="251" spans="1:8" x14ac:dyDescent="0.3">
      <c r="A251" s="95" t="s">
        <v>1344</v>
      </c>
      <c r="B251" s="96" t="s">
        <v>2745</v>
      </c>
      <c r="C251" s="130" t="s">
        <v>2711</v>
      </c>
      <c r="D251" s="97">
        <v>1766.6272621749199</v>
      </c>
      <c r="E251" s="98">
        <v>1801.24266357136</v>
      </c>
      <c r="F251" s="99">
        <v>1732.01186077847</v>
      </c>
      <c r="G251" s="47">
        <f>tab_m5_health_boards[[#This Row],[Upper Confidence Interval Limit]]-tab_m5_health_boards[[#This Row],[Age-Standardised Rate of Mortality (ASMR)]]</f>
        <v>34.61540139644012</v>
      </c>
      <c r="H251" s="103">
        <v>9816</v>
      </c>
    </row>
    <row r="252" spans="1:8" x14ac:dyDescent="0.3">
      <c r="A252" s="95" t="s">
        <v>1612</v>
      </c>
      <c r="B252" s="96" t="s">
        <v>2745</v>
      </c>
      <c r="C252" s="130" t="s">
        <v>2711</v>
      </c>
      <c r="D252" s="97">
        <v>1232.8192627937999</v>
      </c>
      <c r="E252" s="98">
        <v>1269.2344261753201</v>
      </c>
      <c r="F252" s="99">
        <v>1196.4040994122799</v>
      </c>
      <c r="G252" s="47">
        <f>tab_m5_health_boards[[#This Row],[Upper Confidence Interval Limit]]-tab_m5_health_boards[[#This Row],[Age-Standardised Rate of Mortality (ASMR)]]</f>
        <v>36.415163381520188</v>
      </c>
      <c r="H252" s="103">
        <v>4120</v>
      </c>
    </row>
    <row r="253" spans="1:8" x14ac:dyDescent="0.3">
      <c r="A253" s="95" t="s">
        <v>1725</v>
      </c>
      <c r="B253" s="96" t="s">
        <v>2745</v>
      </c>
      <c r="C253" s="130" t="s">
        <v>2711</v>
      </c>
      <c r="D253" s="97">
        <v>1560.05824951822</v>
      </c>
      <c r="E253" s="98">
        <v>1636.03122108312</v>
      </c>
      <c r="F253" s="99">
        <v>1484.08527795333</v>
      </c>
      <c r="G253" s="47">
        <f>tab_m5_health_boards[[#This Row],[Upper Confidence Interval Limit]]-tab_m5_health_boards[[#This Row],[Age-Standardised Rate of Mortality (ASMR)]]</f>
        <v>75.972971564900035</v>
      </c>
      <c r="H253" s="103">
        <v>1524</v>
      </c>
    </row>
    <row r="254" spans="1:8" x14ac:dyDescent="0.3">
      <c r="A254" s="95" t="s">
        <v>1760</v>
      </c>
      <c r="B254" s="96" t="s">
        <v>2745</v>
      </c>
      <c r="C254" s="130" t="s">
        <v>2711</v>
      </c>
      <c r="D254" s="97">
        <v>1331.9212980089601</v>
      </c>
      <c r="E254" s="98">
        <v>1398.8894721546401</v>
      </c>
      <c r="F254" s="99">
        <v>1264.9531238632801</v>
      </c>
      <c r="G254" s="47">
        <f>tab_m5_health_boards[[#This Row],[Upper Confidence Interval Limit]]-tab_m5_health_boards[[#This Row],[Age-Standardised Rate of Mortality (ASMR)]]</f>
        <v>66.968174145679995</v>
      </c>
      <c r="H254" s="103">
        <v>1433</v>
      </c>
    </row>
    <row r="255" spans="1:8" x14ac:dyDescent="0.3">
      <c r="A255" s="95" t="s">
        <v>1805</v>
      </c>
      <c r="B255" s="96" t="s">
        <v>2745</v>
      </c>
      <c r="C255" s="130" t="s">
        <v>2711</v>
      </c>
      <c r="D255" s="97">
        <v>1218.2476262283001</v>
      </c>
      <c r="E255" s="98">
        <v>1274.85985049534</v>
      </c>
      <c r="F255" s="99">
        <v>1161.63540196127</v>
      </c>
      <c r="G255" s="47">
        <f>tab_m5_health_boards[[#This Row],[Upper Confidence Interval Limit]]-tab_m5_health_boards[[#This Row],[Age-Standardised Rate of Mortality (ASMR)]]</f>
        <v>56.612224267039892</v>
      </c>
      <c r="H255" s="103">
        <v>1649</v>
      </c>
    </row>
    <row r="256" spans="1:8" x14ac:dyDescent="0.3">
      <c r="A256" s="95" t="s">
        <v>1031</v>
      </c>
      <c r="B256" s="96" t="s">
        <v>2745</v>
      </c>
      <c r="C256" s="130" t="s">
        <v>2711</v>
      </c>
      <c r="D256" s="97">
        <v>1280.9051486918499</v>
      </c>
      <c r="E256" s="98">
        <v>1384.1873541988</v>
      </c>
      <c r="F256" s="99">
        <v>1177.6229431848999</v>
      </c>
      <c r="G256" s="47">
        <f>tab_m5_health_boards[[#This Row],[Upper Confidence Interval Limit]]-tab_m5_health_boards[[#This Row],[Age-Standardised Rate of Mortality (ASMR)]]</f>
        <v>103.28220550695005</v>
      </c>
      <c r="H256" s="103">
        <v>559</v>
      </c>
    </row>
    <row r="257" spans="1:8" x14ac:dyDescent="0.3">
      <c r="A257" s="95" t="s">
        <v>1854</v>
      </c>
      <c r="B257" s="96" t="s">
        <v>2745</v>
      </c>
      <c r="C257" s="130" t="s">
        <v>2711</v>
      </c>
      <c r="D257" s="97">
        <v>1542.85823512616</v>
      </c>
      <c r="E257" s="98">
        <v>1599.17048360853</v>
      </c>
      <c r="F257" s="99">
        <v>1486.54598664379</v>
      </c>
      <c r="G257" s="47">
        <f>tab_m5_health_boards[[#This Row],[Upper Confidence Interval Limit]]-tab_m5_health_boards[[#This Row],[Age-Standardised Rate of Mortality (ASMR)]]</f>
        <v>56.312248482370023</v>
      </c>
      <c r="H257" s="103">
        <v>2741</v>
      </c>
    </row>
    <row r="258" spans="1:8" x14ac:dyDescent="0.3">
      <c r="A258" s="95" t="s">
        <v>1931</v>
      </c>
      <c r="B258" s="96" t="s">
        <v>2745</v>
      </c>
      <c r="C258" s="130" t="s">
        <v>2711</v>
      </c>
      <c r="D258" s="97">
        <v>1592.83894290017</v>
      </c>
      <c r="E258" s="98">
        <v>1633.5855283179301</v>
      </c>
      <c r="F258" s="99">
        <v>1552.0923574824001</v>
      </c>
      <c r="G258" s="47">
        <f>tab_m5_health_boards[[#This Row],[Upper Confidence Interval Limit]]-tab_m5_health_boards[[#This Row],[Age-Standardised Rate of Mortality (ASMR)]]</f>
        <v>40.746585417760116</v>
      </c>
      <c r="H258" s="103">
        <v>5798</v>
      </c>
    </row>
    <row r="259" spans="1:8" x14ac:dyDescent="0.3">
      <c r="A259" s="95" t="s">
        <v>2087</v>
      </c>
      <c r="B259" s="96" t="s">
        <v>2745</v>
      </c>
      <c r="C259" s="130" t="s">
        <v>2711</v>
      </c>
      <c r="D259" s="97">
        <v>1074.71565170282</v>
      </c>
      <c r="E259" s="98">
        <v>1180.0145388732899</v>
      </c>
      <c r="F259" s="99">
        <v>969.41676453233697</v>
      </c>
      <c r="G259" s="47">
        <f>tab_m5_health_boards[[#This Row],[Upper Confidence Interval Limit]]-tab_m5_health_boards[[#This Row],[Age-Standardised Rate of Mortality (ASMR)]]</f>
        <v>105.29888717046992</v>
      </c>
      <c r="H259" s="103">
        <v>382</v>
      </c>
    </row>
    <row r="260" spans="1:8" x14ac:dyDescent="0.3">
      <c r="A260" s="95" t="s">
        <v>2100</v>
      </c>
      <c r="B260" s="96" t="s">
        <v>2745</v>
      </c>
      <c r="C260" s="130" t="s">
        <v>2711</v>
      </c>
      <c r="D260" s="97">
        <v>1135.3416709708699</v>
      </c>
      <c r="E260" s="98">
        <v>1176.8765816719799</v>
      </c>
      <c r="F260" s="99">
        <v>1093.8067602697599</v>
      </c>
      <c r="G260" s="47">
        <f>tab_m5_health_boards[[#This Row],[Upper Confidence Interval Limit]]-tab_m5_health_boards[[#This Row],[Age-Standardised Rate of Mortality (ASMR)]]</f>
        <v>41.534910701109993</v>
      </c>
      <c r="H260" s="103">
        <v>2668</v>
      </c>
    </row>
    <row r="261" spans="1:8" x14ac:dyDescent="0.3">
      <c r="A261" s="95" t="s">
        <v>2170</v>
      </c>
      <c r="B261" s="96" t="s">
        <v>2745</v>
      </c>
      <c r="C261" s="130" t="s">
        <v>2711</v>
      </c>
      <c r="D261" s="97">
        <v>1498.1411417592401</v>
      </c>
      <c r="E261" s="98">
        <v>1548.1501119602401</v>
      </c>
      <c r="F261" s="99">
        <v>1448.1321715582301</v>
      </c>
      <c r="G261" s="47">
        <f>tab_m5_health_boards[[#This Row],[Upper Confidence Interval Limit]]-tab_m5_health_boards[[#This Row],[Age-Standardised Rate of Mortality (ASMR)]]</f>
        <v>50.008970201000011</v>
      </c>
      <c r="H261" s="103">
        <v>3206</v>
      </c>
    </row>
    <row r="262" spans="1:8" x14ac:dyDescent="0.3">
      <c r="A262" s="95" t="s">
        <v>2800</v>
      </c>
      <c r="B262" s="96" t="s">
        <v>2745</v>
      </c>
      <c r="C262" s="130" t="s">
        <v>2711</v>
      </c>
      <c r="D262" s="97">
        <v>1374.1620572218201</v>
      </c>
      <c r="E262" s="98">
        <v>1382.8252481976201</v>
      </c>
      <c r="F262" s="99">
        <v>1365.49886624602</v>
      </c>
      <c r="G262" s="47">
        <f>tab_m5_health_boards[[#This Row],[Upper Confidence Interval Limit]]-tab_m5_health_boards[[#This Row],[Age-Standardised Rate of Mortality (ASMR)]]</f>
        <v>8.6631909758000347</v>
      </c>
      <c r="H262" s="103">
        <v>90312</v>
      </c>
    </row>
    <row r="263" spans="1:8" x14ac:dyDescent="0.3">
      <c r="A263" s="95" t="s">
        <v>2247</v>
      </c>
      <c r="B263" s="96" t="s">
        <v>2745</v>
      </c>
      <c r="C263" s="130" t="s">
        <v>2711</v>
      </c>
      <c r="D263" s="97">
        <v>1212.86159562942</v>
      </c>
      <c r="E263" s="98">
        <v>1263.36110791396</v>
      </c>
      <c r="F263" s="99">
        <v>1162.3620833448799</v>
      </c>
      <c r="G263" s="47">
        <f>tab_m5_health_boards[[#This Row],[Upper Confidence Interval Limit]]-tab_m5_health_boards[[#This Row],[Age-Standardised Rate of Mortality (ASMR)]]</f>
        <v>50.49951228454006</v>
      </c>
      <c r="H263" s="103">
        <v>2065</v>
      </c>
    </row>
    <row r="264" spans="1:8" x14ac:dyDescent="0.3">
      <c r="A264" s="95" t="s">
        <v>2308</v>
      </c>
      <c r="B264" s="96" t="s">
        <v>2745</v>
      </c>
      <c r="C264" s="130" t="s">
        <v>2711</v>
      </c>
      <c r="D264" s="97">
        <v>1184.6612215058401</v>
      </c>
      <c r="E264" s="98">
        <v>1303.9357238683399</v>
      </c>
      <c r="F264" s="99">
        <v>1065.3867191433401</v>
      </c>
      <c r="G264" s="47">
        <f>tab_m5_health_boards[[#This Row],[Upper Confidence Interval Limit]]-tab_m5_health_boards[[#This Row],[Age-Standardised Rate of Mortality (ASMR)]]</f>
        <v>119.27450236249979</v>
      </c>
      <c r="H264" s="103">
        <v>359</v>
      </c>
    </row>
    <row r="265" spans="1:8" x14ac:dyDescent="0.3">
      <c r="A265" s="95" t="s">
        <v>2323</v>
      </c>
      <c r="B265" s="96" t="s">
        <v>2745</v>
      </c>
      <c r="C265" s="130" t="s">
        <v>2711</v>
      </c>
      <c r="D265" s="97">
        <v>1363.53241914212</v>
      </c>
      <c r="E265" s="98">
        <v>1416.61387184656</v>
      </c>
      <c r="F265" s="99">
        <v>1310.4509664376801</v>
      </c>
      <c r="G265" s="47">
        <f>tab_m5_health_boards[[#This Row],[Upper Confidence Interval Limit]]-tab_m5_health_boards[[#This Row],[Age-Standardised Rate of Mortality (ASMR)]]</f>
        <v>53.081452704439926</v>
      </c>
      <c r="H265" s="103">
        <v>2376</v>
      </c>
    </row>
    <row r="266" spans="1:8" x14ac:dyDescent="0.3">
      <c r="A266" s="95" t="s">
        <v>2374</v>
      </c>
      <c r="B266" s="96" t="s">
        <v>2745</v>
      </c>
      <c r="C266" s="130" t="s">
        <v>2711</v>
      </c>
      <c r="D266" s="97">
        <v>1479.76699575576</v>
      </c>
      <c r="E266" s="98">
        <v>1517.1411155907199</v>
      </c>
      <c r="F266" s="99">
        <v>1442.3928759208</v>
      </c>
      <c r="G266" s="47">
        <f>tab_m5_health_boards[[#This Row],[Upper Confidence Interval Limit]]-tab_m5_health_boards[[#This Row],[Age-Standardised Rate of Mortality (ASMR)]]</f>
        <v>37.374119834959856</v>
      </c>
      <c r="H266" s="103">
        <v>5628</v>
      </c>
    </row>
    <row r="267" spans="1:8" x14ac:dyDescent="0.3">
      <c r="A267" s="95" t="s">
        <v>2538</v>
      </c>
      <c r="B267" s="96" t="s">
        <v>2745</v>
      </c>
      <c r="C267" s="130" t="s">
        <v>2711</v>
      </c>
      <c r="D267" s="97">
        <v>1262.9688905538801</v>
      </c>
      <c r="E267" s="98">
        <v>1326.2377886855299</v>
      </c>
      <c r="F267" s="99">
        <v>1199.69999242224</v>
      </c>
      <c r="G267" s="47">
        <f>tab_m5_health_boards[[#This Row],[Upper Confidence Interval Limit]]-tab_m5_health_boards[[#This Row],[Age-Standardised Rate of Mortality (ASMR)]]</f>
        <v>63.268898131649848</v>
      </c>
      <c r="H267" s="103">
        <v>1452</v>
      </c>
    </row>
    <row r="268" spans="1:8" x14ac:dyDescent="0.3">
      <c r="A268" s="95" t="s">
        <v>2584</v>
      </c>
      <c r="B268" s="96" t="s">
        <v>2745</v>
      </c>
      <c r="C268" s="130" t="s">
        <v>2711</v>
      </c>
      <c r="D268" s="97">
        <v>1693.2549170407201</v>
      </c>
      <c r="E268" s="98">
        <v>1772.5035630408099</v>
      </c>
      <c r="F268" s="99">
        <v>1614.0062710406401</v>
      </c>
      <c r="G268" s="47">
        <f>tab_m5_health_boards[[#This Row],[Upper Confidence Interval Limit]]-tab_m5_health_boards[[#This Row],[Age-Standardised Rate of Mortality (ASMR)]]</f>
        <v>79.248646000089821</v>
      </c>
      <c r="H268" s="103">
        <v>1686</v>
      </c>
    </row>
    <row r="269" spans="1:8" x14ac:dyDescent="0.3">
      <c r="A269" s="95" t="s">
        <v>2604</v>
      </c>
      <c r="B269" s="96" t="s">
        <v>2745</v>
      </c>
      <c r="C269" s="130" t="s">
        <v>2711</v>
      </c>
      <c r="D269" s="97">
        <v>1335.0675925436301</v>
      </c>
      <c r="E269" s="98">
        <v>1385.00964799651</v>
      </c>
      <c r="F269" s="99">
        <v>1285.12553709076</v>
      </c>
      <c r="G269" s="47">
        <f>tab_m5_health_boards[[#This Row],[Upper Confidence Interval Limit]]-tab_m5_health_boards[[#This Row],[Age-Standardised Rate of Mortality (ASMR)]]</f>
        <v>49.942055452879913</v>
      </c>
      <c r="H269" s="103">
        <v>2665</v>
      </c>
    </row>
    <row r="270" spans="1:8" x14ac:dyDescent="0.3">
      <c r="A270" s="95" t="s">
        <v>117</v>
      </c>
      <c r="B270" s="96" t="s">
        <v>2746</v>
      </c>
      <c r="C270" s="130" t="s">
        <v>2711</v>
      </c>
      <c r="D270" s="97">
        <v>1001.23554235375</v>
      </c>
      <c r="E270" s="98">
        <v>1034.7532474688901</v>
      </c>
      <c r="F270" s="99">
        <v>967.71783723859801</v>
      </c>
      <c r="G270" s="47">
        <f>tab_m5_health_boards[[#This Row],[Upper Confidence Interval Limit]]-tab_m5_health_boards[[#This Row],[Age-Standardised Rate of Mortality (ASMR)]]</f>
        <v>33.517705115140075</v>
      </c>
      <c r="H270" s="103">
        <v>3198</v>
      </c>
    </row>
    <row r="271" spans="1:8" x14ac:dyDescent="0.3">
      <c r="A271" s="95" t="s">
        <v>216</v>
      </c>
      <c r="B271" s="96" t="s">
        <v>2746</v>
      </c>
      <c r="C271" s="130" t="s">
        <v>2711</v>
      </c>
      <c r="D271" s="97">
        <v>892.84455310888904</v>
      </c>
      <c r="E271" s="98">
        <v>920.47272994530795</v>
      </c>
      <c r="F271" s="99">
        <v>865.21637627247105</v>
      </c>
      <c r="G271" s="47">
        <f>tab_m5_health_boards[[#This Row],[Upper Confidence Interval Limit]]-tab_m5_health_boards[[#This Row],[Age-Standardised Rate of Mortality (ASMR)]]</f>
        <v>27.628176836418902</v>
      </c>
      <c r="H271" s="103">
        <v>3677</v>
      </c>
    </row>
    <row r="272" spans="1:8" x14ac:dyDescent="0.3">
      <c r="A272" s="95" t="s">
        <v>335</v>
      </c>
      <c r="B272" s="96" t="s">
        <v>2746</v>
      </c>
      <c r="C272" s="130" t="s">
        <v>2711</v>
      </c>
      <c r="D272" s="97">
        <v>956.32403182594203</v>
      </c>
      <c r="E272" s="98">
        <v>995.03217884347498</v>
      </c>
      <c r="F272" s="99">
        <v>917.61588480840896</v>
      </c>
      <c r="G272" s="47">
        <f>tab_m5_health_boards[[#This Row],[Upper Confidence Interval Limit]]-tab_m5_health_boards[[#This Row],[Age-Standardised Rate of Mortality (ASMR)]]</f>
        <v>38.708147017532951</v>
      </c>
      <c r="H272" s="103">
        <v>2240</v>
      </c>
    </row>
    <row r="273" spans="1:8" x14ac:dyDescent="0.3">
      <c r="A273" s="95" t="s">
        <v>388</v>
      </c>
      <c r="B273" s="96" t="s">
        <v>2746</v>
      </c>
      <c r="C273" s="130" t="s">
        <v>2711</v>
      </c>
      <c r="D273" s="97">
        <v>939.43564716241997</v>
      </c>
      <c r="E273" s="98">
        <v>983.65541605805595</v>
      </c>
      <c r="F273" s="99">
        <v>895.21587826678399</v>
      </c>
      <c r="G273" s="47">
        <f>tab_m5_health_boards[[#This Row],[Upper Confidence Interval Limit]]-tab_m5_health_boards[[#This Row],[Age-Standardised Rate of Mortality (ASMR)]]</f>
        <v>44.21976889563598</v>
      </c>
      <c r="H273" s="103">
        <v>1638</v>
      </c>
    </row>
    <row r="274" spans="1:8" x14ac:dyDescent="0.3">
      <c r="A274" s="95" t="s">
        <v>808</v>
      </c>
      <c r="B274" s="96" t="s">
        <v>2746</v>
      </c>
      <c r="C274" s="130" t="s">
        <v>2711</v>
      </c>
      <c r="D274" s="97">
        <v>912.70149823946804</v>
      </c>
      <c r="E274" s="98">
        <v>933.85791935559496</v>
      </c>
      <c r="F274" s="99">
        <v>891.545077123341</v>
      </c>
      <c r="G274" s="47">
        <f>tab_m5_health_boards[[#This Row],[Upper Confidence Interval Limit]]-tab_m5_health_boards[[#This Row],[Age-Standardised Rate of Mortality (ASMR)]]</f>
        <v>21.156421116126921</v>
      </c>
      <c r="H274" s="103">
        <v>6760</v>
      </c>
    </row>
    <row r="275" spans="1:8" x14ac:dyDescent="0.3">
      <c r="A275" s="95" t="s">
        <v>435</v>
      </c>
      <c r="B275" s="96" t="s">
        <v>2746</v>
      </c>
      <c r="C275" s="130" t="s">
        <v>2711</v>
      </c>
      <c r="D275" s="97">
        <v>1137.64476222229</v>
      </c>
      <c r="E275" s="98">
        <v>1207.90633407063</v>
      </c>
      <c r="F275" s="99">
        <v>1067.3831903739599</v>
      </c>
      <c r="G275" s="47">
        <f>tab_m5_health_boards[[#This Row],[Upper Confidence Interval Limit]]-tab_m5_health_boards[[#This Row],[Age-Standardised Rate of Mortality (ASMR)]]</f>
        <v>70.261571848340054</v>
      </c>
      <c r="H275" s="103">
        <v>907</v>
      </c>
    </row>
    <row r="276" spans="1:8" x14ac:dyDescent="0.3">
      <c r="A276" s="95" t="s">
        <v>460</v>
      </c>
      <c r="B276" s="96" t="s">
        <v>2746</v>
      </c>
      <c r="C276" s="130" t="s">
        <v>2711</v>
      </c>
      <c r="D276" s="97">
        <v>982.82767829701004</v>
      </c>
      <c r="E276" s="98">
        <v>1017.30554674607</v>
      </c>
      <c r="F276" s="99">
        <v>948.34980984794799</v>
      </c>
      <c r="G276" s="47">
        <f>tab_m5_health_boards[[#This Row],[Upper Confidence Interval Limit]]-tab_m5_health_boards[[#This Row],[Age-Standardised Rate of Mortality (ASMR)]]</f>
        <v>34.477868449059997</v>
      </c>
      <c r="H276" s="103">
        <v>2953</v>
      </c>
    </row>
    <row r="277" spans="1:8" x14ac:dyDescent="0.3">
      <c r="A277" s="95" t="s">
        <v>541</v>
      </c>
      <c r="B277" s="96" t="s">
        <v>2746</v>
      </c>
      <c r="C277" s="130" t="s">
        <v>2711</v>
      </c>
      <c r="D277" s="97">
        <v>1132.85589397432</v>
      </c>
      <c r="E277" s="98">
        <v>1175.1854236669501</v>
      </c>
      <c r="F277" s="99">
        <v>1090.5263642816999</v>
      </c>
      <c r="G277" s="47">
        <f>tab_m5_health_boards[[#This Row],[Upper Confidence Interval Limit]]-tab_m5_health_boards[[#This Row],[Age-Standardised Rate of Mortality (ASMR)]]</f>
        <v>42.329529692630103</v>
      </c>
      <c r="H277" s="103">
        <v>2612</v>
      </c>
    </row>
    <row r="278" spans="1:8" x14ac:dyDescent="0.3">
      <c r="A278" s="95" t="s">
        <v>604</v>
      </c>
      <c r="B278" s="96" t="s">
        <v>2746</v>
      </c>
      <c r="C278" s="130" t="s">
        <v>2711</v>
      </c>
      <c r="D278" s="97">
        <v>1155.0253349377499</v>
      </c>
      <c r="E278" s="98">
        <v>1200.4476080120701</v>
      </c>
      <c r="F278" s="99">
        <v>1109.60306186343</v>
      </c>
      <c r="G278" s="47">
        <f>tab_m5_health_boards[[#This Row],[Upper Confidence Interval Limit]]-tab_m5_health_boards[[#This Row],[Age-Standardised Rate of Mortality (ASMR)]]</f>
        <v>45.422273074320174</v>
      </c>
      <c r="H278" s="103">
        <v>2272</v>
      </c>
    </row>
    <row r="279" spans="1:8" x14ac:dyDescent="0.3">
      <c r="A279" s="95" t="s">
        <v>665</v>
      </c>
      <c r="B279" s="96" t="s">
        <v>2746</v>
      </c>
      <c r="C279" s="130" t="s">
        <v>2711</v>
      </c>
      <c r="D279" s="97">
        <v>834.46940016612098</v>
      </c>
      <c r="E279" s="98">
        <v>871.49173617553197</v>
      </c>
      <c r="F279" s="99">
        <v>797.44706415670896</v>
      </c>
      <c r="G279" s="47">
        <f>tab_m5_health_boards[[#This Row],[Upper Confidence Interval Limit]]-tab_m5_health_boards[[#This Row],[Age-Standardised Rate of Mortality (ASMR)]]</f>
        <v>37.022336009410992</v>
      </c>
      <c r="H279" s="103">
        <v>1842</v>
      </c>
    </row>
    <row r="280" spans="1:8" x14ac:dyDescent="0.3">
      <c r="A280" s="95" t="s">
        <v>722</v>
      </c>
      <c r="B280" s="96" t="s">
        <v>2746</v>
      </c>
      <c r="C280" s="130" t="s">
        <v>2711</v>
      </c>
      <c r="D280" s="97">
        <v>931.77491869300002</v>
      </c>
      <c r="E280" s="98">
        <v>973.81398853301801</v>
      </c>
      <c r="F280" s="99">
        <v>889.73584885298101</v>
      </c>
      <c r="G280" s="47">
        <f>tab_m5_health_boards[[#This Row],[Upper Confidence Interval Limit]]-tab_m5_health_boards[[#This Row],[Age-Standardised Rate of Mortality (ASMR)]]</f>
        <v>42.039069840017987</v>
      </c>
      <c r="H280" s="103">
        <v>1738</v>
      </c>
    </row>
    <row r="281" spans="1:8" x14ac:dyDescent="0.3">
      <c r="A281" s="95" t="s">
        <v>767</v>
      </c>
      <c r="B281" s="96" t="s">
        <v>2746</v>
      </c>
      <c r="C281" s="130" t="s">
        <v>2711</v>
      </c>
      <c r="D281" s="97">
        <v>778.07690165767099</v>
      </c>
      <c r="E281" s="98">
        <v>817.54912829828402</v>
      </c>
      <c r="F281" s="99">
        <v>738.60467501705796</v>
      </c>
      <c r="G281" s="47">
        <f>tab_m5_health_boards[[#This Row],[Upper Confidence Interval Limit]]-tab_m5_health_boards[[#This Row],[Age-Standardised Rate of Mortality (ASMR)]]</f>
        <v>39.47222664061303</v>
      </c>
      <c r="H281" s="103">
        <v>1438</v>
      </c>
    </row>
    <row r="282" spans="1:8" x14ac:dyDescent="0.3">
      <c r="A282" s="95" t="s">
        <v>1050</v>
      </c>
      <c r="B282" s="96" t="s">
        <v>2746</v>
      </c>
      <c r="C282" s="130" t="s">
        <v>2711</v>
      </c>
      <c r="D282" s="97">
        <v>1123.1805785500101</v>
      </c>
      <c r="E282" s="98">
        <v>1162.7846021994701</v>
      </c>
      <c r="F282" s="99">
        <v>1083.57655490055</v>
      </c>
      <c r="G282" s="47">
        <f>tab_m5_health_boards[[#This Row],[Upper Confidence Interval Limit]]-tab_m5_health_boards[[#This Row],[Age-Standardised Rate of Mortality (ASMR)]]</f>
        <v>39.604023649460032</v>
      </c>
      <c r="H282" s="103">
        <v>2781</v>
      </c>
    </row>
    <row r="283" spans="1:8" x14ac:dyDescent="0.3">
      <c r="A283" s="95" t="s">
        <v>1135</v>
      </c>
      <c r="B283" s="96" t="s">
        <v>2746</v>
      </c>
      <c r="C283" s="130" t="s">
        <v>2711</v>
      </c>
      <c r="D283" s="97">
        <v>1015.11415304449</v>
      </c>
      <c r="E283" s="98">
        <v>1038.8841742408199</v>
      </c>
      <c r="F283" s="99">
        <v>991.34413184816106</v>
      </c>
      <c r="G283" s="47">
        <f>tab_m5_health_boards[[#This Row],[Upper Confidence Interval Limit]]-tab_m5_health_boards[[#This Row],[Age-Standardised Rate of Mortality (ASMR)]]</f>
        <v>23.770021196329935</v>
      </c>
      <c r="H283" s="103">
        <v>6443</v>
      </c>
    </row>
    <row r="284" spans="1:8" x14ac:dyDescent="0.3">
      <c r="A284" s="95" t="s">
        <v>1344</v>
      </c>
      <c r="B284" s="96" t="s">
        <v>2746</v>
      </c>
      <c r="C284" s="130" t="s">
        <v>2711</v>
      </c>
      <c r="D284" s="97">
        <v>1251.8445411698699</v>
      </c>
      <c r="E284" s="98">
        <v>1275.79681317574</v>
      </c>
      <c r="F284" s="99">
        <v>1227.89226916399</v>
      </c>
      <c r="G284" s="47">
        <f>tab_m5_health_boards[[#This Row],[Upper Confidence Interval Limit]]-tab_m5_health_boards[[#This Row],[Age-Standardised Rate of Mortality (ASMR)]]</f>
        <v>23.9522720058701</v>
      </c>
      <c r="H284" s="103">
        <v>9823</v>
      </c>
    </row>
    <row r="285" spans="1:8" x14ac:dyDescent="0.3">
      <c r="A285" s="95" t="s">
        <v>1612</v>
      </c>
      <c r="B285" s="96" t="s">
        <v>2746</v>
      </c>
      <c r="C285" s="130" t="s">
        <v>2711</v>
      </c>
      <c r="D285" s="97">
        <v>897.86216377475102</v>
      </c>
      <c r="E285" s="98">
        <v>925.11698738892301</v>
      </c>
      <c r="F285" s="99">
        <v>870.60734016057995</v>
      </c>
      <c r="G285" s="47">
        <f>tab_m5_health_boards[[#This Row],[Upper Confidence Interval Limit]]-tab_m5_health_boards[[#This Row],[Age-Standardised Rate of Mortality (ASMR)]]</f>
        <v>27.254823614171983</v>
      </c>
      <c r="H285" s="103">
        <v>3883</v>
      </c>
    </row>
    <row r="286" spans="1:8" x14ac:dyDescent="0.3">
      <c r="A286" s="95" t="s">
        <v>1725</v>
      </c>
      <c r="B286" s="96" t="s">
        <v>2746</v>
      </c>
      <c r="C286" s="130" t="s">
        <v>2711</v>
      </c>
      <c r="D286" s="97">
        <v>1185.7041583730199</v>
      </c>
      <c r="E286" s="98">
        <v>1240.15350159884</v>
      </c>
      <c r="F286" s="99">
        <v>1131.2548151471999</v>
      </c>
      <c r="G286" s="47">
        <f>tab_m5_health_boards[[#This Row],[Upper Confidence Interval Limit]]-tab_m5_health_boards[[#This Row],[Age-Standardised Rate of Mortality (ASMR)]]</f>
        <v>54.44934322582003</v>
      </c>
      <c r="H286" s="103">
        <v>1699</v>
      </c>
    </row>
    <row r="287" spans="1:8" x14ac:dyDescent="0.3">
      <c r="A287" s="95" t="s">
        <v>1760</v>
      </c>
      <c r="B287" s="96" t="s">
        <v>2746</v>
      </c>
      <c r="C287" s="130" t="s">
        <v>2711</v>
      </c>
      <c r="D287" s="97">
        <v>1030.6355221117201</v>
      </c>
      <c r="E287" s="98">
        <v>1081.5220787718099</v>
      </c>
      <c r="F287" s="99">
        <v>979.74896545162801</v>
      </c>
      <c r="G287" s="47">
        <f>tab_m5_health_boards[[#This Row],[Upper Confidence Interval Limit]]-tab_m5_health_boards[[#This Row],[Age-Standardised Rate of Mortality (ASMR)]]</f>
        <v>50.886556660089809</v>
      </c>
      <c r="H287" s="103">
        <v>1434</v>
      </c>
    </row>
    <row r="288" spans="1:8" x14ac:dyDescent="0.3">
      <c r="A288" s="95" t="s">
        <v>1805</v>
      </c>
      <c r="B288" s="96" t="s">
        <v>2746</v>
      </c>
      <c r="C288" s="130" t="s">
        <v>2711</v>
      </c>
      <c r="D288" s="97">
        <v>863.67941444278199</v>
      </c>
      <c r="E288" s="98">
        <v>905.79364964369404</v>
      </c>
      <c r="F288" s="99">
        <v>821.56517924187006</v>
      </c>
      <c r="G288" s="47">
        <f>tab_m5_health_boards[[#This Row],[Upper Confidence Interval Limit]]-tab_m5_health_boards[[#This Row],[Age-Standardised Rate of Mortality (ASMR)]]</f>
        <v>42.114235200912049</v>
      </c>
      <c r="H288" s="103">
        <v>1519</v>
      </c>
    </row>
    <row r="289" spans="1:8" x14ac:dyDescent="0.3">
      <c r="A289" s="95" t="s">
        <v>1031</v>
      </c>
      <c r="B289" s="96" t="s">
        <v>2746</v>
      </c>
      <c r="C289" s="130" t="s">
        <v>2711</v>
      </c>
      <c r="D289" s="97">
        <v>926.29520099341596</v>
      </c>
      <c r="E289" s="98">
        <v>1001.93725832743</v>
      </c>
      <c r="F289" s="99">
        <v>850.65314365940196</v>
      </c>
      <c r="G289" s="47">
        <f>tab_m5_health_boards[[#This Row],[Upper Confidence Interval Limit]]-tab_m5_health_boards[[#This Row],[Age-Standardised Rate of Mortality (ASMR)]]</f>
        <v>75.642057334013998</v>
      </c>
      <c r="H289" s="103">
        <v>555</v>
      </c>
    </row>
    <row r="290" spans="1:8" x14ac:dyDescent="0.3">
      <c r="A290" s="95" t="s">
        <v>1854</v>
      </c>
      <c r="B290" s="96" t="s">
        <v>2746</v>
      </c>
      <c r="C290" s="130" t="s">
        <v>2711</v>
      </c>
      <c r="D290" s="97">
        <v>1130.6757864608901</v>
      </c>
      <c r="E290" s="98">
        <v>1171.21020361869</v>
      </c>
      <c r="F290" s="99">
        <v>1090.14136930309</v>
      </c>
      <c r="G290" s="47">
        <f>tab_m5_health_boards[[#This Row],[Upper Confidence Interval Limit]]-tab_m5_health_boards[[#This Row],[Age-Standardised Rate of Mortality (ASMR)]]</f>
        <v>40.534417157799908</v>
      </c>
      <c r="H290" s="103">
        <v>2763</v>
      </c>
    </row>
    <row r="291" spans="1:8" x14ac:dyDescent="0.3">
      <c r="A291" s="95" t="s">
        <v>1931</v>
      </c>
      <c r="B291" s="96" t="s">
        <v>2746</v>
      </c>
      <c r="C291" s="130" t="s">
        <v>2711</v>
      </c>
      <c r="D291" s="97">
        <v>1215.90052081114</v>
      </c>
      <c r="E291" s="98">
        <v>1245.76247110448</v>
      </c>
      <c r="F291" s="99">
        <v>1186.0385705178001</v>
      </c>
      <c r="G291" s="47">
        <f>tab_m5_health_boards[[#This Row],[Upper Confidence Interval Limit]]-tab_m5_health_boards[[#This Row],[Age-Standardised Rate of Mortality (ASMR)]]</f>
        <v>29.861950293339987</v>
      </c>
      <c r="H291" s="103">
        <v>5793</v>
      </c>
    </row>
    <row r="292" spans="1:8" x14ac:dyDescent="0.3">
      <c r="A292" s="95" t="s">
        <v>2087</v>
      </c>
      <c r="B292" s="96" t="s">
        <v>2746</v>
      </c>
      <c r="C292" s="130" t="s">
        <v>2711</v>
      </c>
      <c r="D292" s="97">
        <v>881.992655542232</v>
      </c>
      <c r="E292" s="98">
        <v>967.39002346570499</v>
      </c>
      <c r="F292" s="99">
        <v>796.59528761875902</v>
      </c>
      <c r="G292" s="47">
        <f>tab_m5_health_boards[[#This Row],[Upper Confidence Interval Limit]]-tab_m5_health_boards[[#This Row],[Age-Standardised Rate of Mortality (ASMR)]]</f>
        <v>85.397367923472984</v>
      </c>
      <c r="H292" s="103">
        <v>380</v>
      </c>
    </row>
    <row r="293" spans="1:8" x14ac:dyDescent="0.3">
      <c r="A293" s="95" t="s">
        <v>2100</v>
      </c>
      <c r="B293" s="96" t="s">
        <v>2746</v>
      </c>
      <c r="C293" s="130" t="s">
        <v>2711</v>
      </c>
      <c r="D293" s="97">
        <v>857.858005380088</v>
      </c>
      <c r="E293" s="98">
        <v>889.95057784818596</v>
      </c>
      <c r="F293" s="99">
        <v>825.76543291199096</v>
      </c>
      <c r="G293" s="47">
        <f>tab_m5_health_boards[[#This Row],[Upper Confidence Interval Limit]]-tab_m5_health_boards[[#This Row],[Age-Standardised Rate of Mortality (ASMR)]]</f>
        <v>32.092572468097956</v>
      </c>
      <c r="H293" s="103">
        <v>2649</v>
      </c>
    </row>
    <row r="294" spans="1:8" x14ac:dyDescent="0.3">
      <c r="A294" s="95" t="s">
        <v>2170</v>
      </c>
      <c r="B294" s="96" t="s">
        <v>2746</v>
      </c>
      <c r="C294" s="130" t="s">
        <v>2711</v>
      </c>
      <c r="D294" s="97">
        <v>1101.54519287838</v>
      </c>
      <c r="E294" s="98">
        <v>1138.0712074125599</v>
      </c>
      <c r="F294" s="99">
        <v>1065.0191783441901</v>
      </c>
      <c r="G294" s="47">
        <f>tab_m5_health_boards[[#This Row],[Upper Confidence Interval Limit]]-tab_m5_health_boards[[#This Row],[Age-Standardised Rate of Mortality (ASMR)]]</f>
        <v>36.526014534179922</v>
      </c>
      <c r="H294" s="103">
        <v>3197</v>
      </c>
    </row>
    <row r="295" spans="1:8" x14ac:dyDescent="0.3">
      <c r="A295" s="95" t="s">
        <v>2800</v>
      </c>
      <c r="B295" s="96" t="s">
        <v>2746</v>
      </c>
      <c r="C295" s="130" t="s">
        <v>2711</v>
      </c>
      <c r="D295" s="97">
        <v>1025.03189896246</v>
      </c>
      <c r="E295" s="98">
        <v>1031.43905078081</v>
      </c>
      <c r="F295" s="99">
        <v>1018.6247471441</v>
      </c>
      <c r="G295" s="47">
        <f>tab_m5_health_boards[[#This Row],[Upper Confidence Interval Limit]]-tab_m5_health_boards[[#This Row],[Age-Standardised Rate of Mortality (ASMR)]]</f>
        <v>6.4071518183500302</v>
      </c>
      <c r="H295" s="103">
        <v>90528</v>
      </c>
    </row>
    <row r="296" spans="1:8" x14ac:dyDescent="0.3">
      <c r="A296" s="95" t="s">
        <v>2247</v>
      </c>
      <c r="B296" s="96" t="s">
        <v>2746</v>
      </c>
      <c r="C296" s="130" t="s">
        <v>2711</v>
      </c>
      <c r="D296" s="97">
        <v>920.506906387551</v>
      </c>
      <c r="E296" s="98">
        <v>958.480932233521</v>
      </c>
      <c r="F296" s="99">
        <v>882.53288054158099</v>
      </c>
      <c r="G296" s="47">
        <f>tab_m5_health_boards[[#This Row],[Upper Confidence Interval Limit]]-tab_m5_health_boards[[#This Row],[Age-Standardised Rate of Mortality (ASMR)]]</f>
        <v>37.974025845970004</v>
      </c>
      <c r="H296" s="103">
        <v>2065</v>
      </c>
    </row>
    <row r="297" spans="1:8" x14ac:dyDescent="0.3">
      <c r="A297" s="95" t="s">
        <v>2308</v>
      </c>
      <c r="B297" s="96" t="s">
        <v>2746</v>
      </c>
      <c r="C297" s="130" t="s">
        <v>2711</v>
      </c>
      <c r="D297" s="97">
        <v>839.05565687113506</v>
      </c>
      <c r="E297" s="98">
        <v>928.41113841008098</v>
      </c>
      <c r="F297" s="99">
        <v>749.70017533218902</v>
      </c>
      <c r="G297" s="47">
        <f>tab_m5_health_boards[[#This Row],[Upper Confidence Interval Limit]]-tab_m5_health_boards[[#This Row],[Age-Standardised Rate of Mortality (ASMR)]]</f>
        <v>89.355481538945924</v>
      </c>
      <c r="H297" s="103">
        <v>305</v>
      </c>
    </row>
    <row r="298" spans="1:8" x14ac:dyDescent="0.3">
      <c r="A298" s="95" t="s">
        <v>2323</v>
      </c>
      <c r="B298" s="96" t="s">
        <v>2746</v>
      </c>
      <c r="C298" s="130" t="s">
        <v>2711</v>
      </c>
      <c r="D298" s="97">
        <v>1009.9157232844</v>
      </c>
      <c r="E298" s="98">
        <v>1048.9693888599299</v>
      </c>
      <c r="F298" s="99">
        <v>970.86205770886897</v>
      </c>
      <c r="G298" s="47">
        <f>tab_m5_health_boards[[#This Row],[Upper Confidence Interval Limit]]-tab_m5_health_boards[[#This Row],[Age-Standardised Rate of Mortality (ASMR)]]</f>
        <v>39.053665575529976</v>
      </c>
      <c r="H298" s="103">
        <v>2419</v>
      </c>
    </row>
    <row r="299" spans="1:8" x14ac:dyDescent="0.3">
      <c r="A299" s="95" t="s">
        <v>2374</v>
      </c>
      <c r="B299" s="96" t="s">
        <v>2746</v>
      </c>
      <c r="C299" s="130" t="s">
        <v>2711</v>
      </c>
      <c r="D299" s="97">
        <v>1089.3992846420199</v>
      </c>
      <c r="E299" s="98">
        <v>1116.39800507668</v>
      </c>
      <c r="F299" s="99">
        <v>1062.40056420736</v>
      </c>
      <c r="G299" s="47">
        <f>tab_m5_health_boards[[#This Row],[Upper Confidence Interval Limit]]-tab_m5_health_boards[[#This Row],[Age-Standardised Rate of Mortality (ASMR)]]</f>
        <v>26.998720434660072</v>
      </c>
      <c r="H299" s="103">
        <v>5721</v>
      </c>
    </row>
    <row r="300" spans="1:8" x14ac:dyDescent="0.3">
      <c r="A300" s="95" t="s">
        <v>2538</v>
      </c>
      <c r="B300" s="96" t="s">
        <v>2746</v>
      </c>
      <c r="C300" s="130" t="s">
        <v>2711</v>
      </c>
      <c r="D300" s="97">
        <v>936.13329084247005</v>
      </c>
      <c r="E300" s="98">
        <v>982.36005646167803</v>
      </c>
      <c r="F300" s="99">
        <v>889.90652522326104</v>
      </c>
      <c r="G300" s="47">
        <f>tab_m5_health_boards[[#This Row],[Upper Confidence Interval Limit]]-tab_m5_health_boards[[#This Row],[Age-Standardised Rate of Mortality (ASMR)]]</f>
        <v>46.226765619207981</v>
      </c>
      <c r="H300" s="103">
        <v>1467</v>
      </c>
    </row>
    <row r="301" spans="1:8" x14ac:dyDescent="0.3">
      <c r="A301" s="95" t="s">
        <v>2584</v>
      </c>
      <c r="B301" s="96" t="s">
        <v>2746</v>
      </c>
      <c r="C301" s="130" t="s">
        <v>2711</v>
      </c>
      <c r="D301" s="97">
        <v>1302.81457411119</v>
      </c>
      <c r="E301" s="98">
        <v>1359.8873698755001</v>
      </c>
      <c r="F301" s="99">
        <v>1245.74177834689</v>
      </c>
      <c r="G301" s="47">
        <f>tab_m5_health_boards[[#This Row],[Upper Confidence Interval Limit]]-tab_m5_health_boards[[#This Row],[Age-Standardised Rate of Mortality (ASMR)]]</f>
        <v>57.072795764310058</v>
      </c>
      <c r="H301" s="103">
        <v>1774</v>
      </c>
    </row>
    <row r="302" spans="1:8" x14ac:dyDescent="0.3">
      <c r="A302" s="95" t="s">
        <v>2604</v>
      </c>
      <c r="B302" s="96" t="s">
        <v>2746</v>
      </c>
      <c r="C302" s="130" t="s">
        <v>2711</v>
      </c>
      <c r="D302" s="97">
        <v>1052.92892939576</v>
      </c>
      <c r="E302" s="98">
        <v>1091.83079098133</v>
      </c>
      <c r="F302" s="99">
        <v>1014.02706781019</v>
      </c>
      <c r="G302" s="47">
        <f>tab_m5_health_boards[[#This Row],[Upper Confidence Interval Limit]]-tab_m5_health_boards[[#This Row],[Age-Standardised Rate of Mortality (ASMR)]]</f>
        <v>38.901861585570032</v>
      </c>
      <c r="H302" s="103">
        <v>2583</v>
      </c>
    </row>
  </sheetData>
  <hyperlinks>
    <hyperlink ref="A4" location="Contents!A1" display="Back to table of contents" xr:uid="{00000000-0004-0000-0700-000000000000}"/>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140"/>
  <sheetViews>
    <sheetView zoomScaleNormal="100" workbookViewId="0"/>
  </sheetViews>
  <sheetFormatPr defaultColWidth="9.33203125" defaultRowHeight="15.6" x14ac:dyDescent="0.3"/>
  <cols>
    <col min="1" max="1" width="31.5546875" style="7" customWidth="1"/>
    <col min="2" max="2" width="16.6640625" style="7" customWidth="1"/>
    <col min="3" max="3" width="28.5546875" style="7" bestFit="1" customWidth="1"/>
    <col min="4" max="4" width="16.6640625" style="7" customWidth="1"/>
    <col min="5" max="5" width="16.6640625" style="41" customWidth="1"/>
    <col min="6" max="7" width="16.6640625" style="40" customWidth="1"/>
    <col min="8" max="8" width="16.6640625" style="7" customWidth="1"/>
    <col min="9" max="16384" width="9.33203125" style="7"/>
  </cols>
  <sheetData>
    <row r="1" spans="1:8" s="4" customFormat="1" x14ac:dyDescent="0.3">
      <c r="A1" s="3" t="s">
        <v>2830</v>
      </c>
      <c r="E1" s="35"/>
      <c r="F1" s="13"/>
      <c r="G1" s="13"/>
    </row>
    <row r="2" spans="1:8" s="4" customFormat="1" ht="15" x14ac:dyDescent="0.25">
      <c r="A2" s="5" t="s">
        <v>2850</v>
      </c>
      <c r="E2" s="35"/>
      <c r="F2" s="13"/>
      <c r="G2" s="13"/>
    </row>
    <row r="3" spans="1:8" s="4" customFormat="1" ht="15" x14ac:dyDescent="0.25">
      <c r="A3" s="5" t="s">
        <v>16</v>
      </c>
      <c r="E3" s="35"/>
      <c r="F3" s="13"/>
      <c r="G3" s="13"/>
    </row>
    <row r="4" spans="1:8" s="4" customFormat="1" ht="30" customHeight="1" x14ac:dyDescent="0.25">
      <c r="A4" s="6" t="s">
        <v>20</v>
      </c>
      <c r="E4" s="35"/>
      <c r="F4" s="13"/>
      <c r="G4" s="13"/>
    </row>
    <row r="5" spans="1:8" ht="95.1" customHeight="1" thickBot="1" x14ac:dyDescent="0.35">
      <c r="A5" s="81" t="s">
        <v>69</v>
      </c>
      <c r="B5" s="82" t="s">
        <v>45</v>
      </c>
      <c r="C5" s="82" t="s">
        <v>46</v>
      </c>
      <c r="D5" s="43" t="s">
        <v>42</v>
      </c>
      <c r="E5" s="84" t="s">
        <v>2749</v>
      </c>
      <c r="F5" s="85" t="s">
        <v>2750</v>
      </c>
      <c r="G5" s="85" t="s">
        <v>2748</v>
      </c>
      <c r="H5" s="85" t="s">
        <v>41</v>
      </c>
    </row>
    <row r="6" spans="1:8" ht="30" customHeight="1" x14ac:dyDescent="0.3">
      <c r="A6" s="10" t="s">
        <v>2801</v>
      </c>
      <c r="B6" s="11" t="s">
        <v>2744</v>
      </c>
      <c r="C6" s="65" t="s">
        <v>2712</v>
      </c>
      <c r="D6" s="107">
        <v>127.582898961135</v>
      </c>
      <c r="E6" s="108">
        <v>134.034438588558</v>
      </c>
      <c r="F6" s="47">
        <v>121.131359333711</v>
      </c>
      <c r="G6" s="47">
        <f>tab_m6_councils[[#This Row],[Upper Confidence Interval Limit]]-tab_m6_councils[[#This Row],[Age-Standardised Rate of Mortality (ASMR)]]</f>
        <v>6.4515396274230028</v>
      </c>
      <c r="H6" s="17">
        <v>1510</v>
      </c>
    </row>
    <row r="7" spans="1:8" ht="16.2" customHeight="1" x14ac:dyDescent="0.3">
      <c r="A7" s="10" t="s">
        <v>2802</v>
      </c>
      <c r="B7" s="11" t="s">
        <v>2744</v>
      </c>
      <c r="C7" s="65" t="s">
        <v>2712</v>
      </c>
      <c r="D7" s="52">
        <v>78.640925794395997</v>
      </c>
      <c r="E7" s="48">
        <v>87.414860356453801</v>
      </c>
      <c r="F7" s="47">
        <v>69.866991232338094</v>
      </c>
      <c r="G7" s="47">
        <f>tab_m6_councils[[#This Row],[Upper Confidence Interval Limit]]-tab_m6_councils[[#This Row],[Age-Standardised Rate of Mortality (ASMR)]]</f>
        <v>8.7739345620578035</v>
      </c>
      <c r="H7" s="17">
        <v>312</v>
      </c>
    </row>
    <row r="8" spans="1:8" ht="16.2" customHeight="1" x14ac:dyDescent="0.3">
      <c r="A8" s="10" t="s">
        <v>2803</v>
      </c>
      <c r="B8" s="11" t="s">
        <v>2744</v>
      </c>
      <c r="C8" s="65" t="s">
        <v>2712</v>
      </c>
      <c r="D8" s="53">
        <v>60.648323356991497</v>
      </c>
      <c r="E8" s="49">
        <v>67.205149945525307</v>
      </c>
      <c r="F8" s="47">
        <v>54.091496768457702</v>
      </c>
      <c r="G8" s="47">
        <f>tab_m6_councils[[#This Row],[Upper Confidence Interval Limit]]-tab_m6_councils[[#This Row],[Age-Standardised Rate of Mortality (ASMR)]]</f>
        <v>6.5568265885338093</v>
      </c>
      <c r="H8" s="17">
        <v>334</v>
      </c>
    </row>
    <row r="9" spans="1:8" ht="16.2" customHeight="1" x14ac:dyDescent="0.3">
      <c r="A9" s="10" t="s">
        <v>2804</v>
      </c>
      <c r="B9" s="11" t="s">
        <v>2744</v>
      </c>
      <c r="C9" s="65" t="s">
        <v>2712</v>
      </c>
      <c r="D9" s="53">
        <v>89.081201345851596</v>
      </c>
      <c r="E9" s="49">
        <v>94.635541760847403</v>
      </c>
      <c r="F9" s="47">
        <v>83.526860930855804</v>
      </c>
      <c r="G9" s="47">
        <f>tab_m6_councils[[#This Row],[Upper Confidence Interval Limit]]-tab_m6_councils[[#This Row],[Age-Standardised Rate of Mortality (ASMR)]]</f>
        <v>5.5543404149958064</v>
      </c>
      <c r="H9" s="17">
        <v>989</v>
      </c>
    </row>
    <row r="10" spans="1:8" ht="16.2" customHeight="1" x14ac:dyDescent="0.3">
      <c r="A10" s="10" t="s">
        <v>2805</v>
      </c>
      <c r="B10" s="11" t="s">
        <v>2744</v>
      </c>
      <c r="C10" s="65" t="s">
        <v>2712</v>
      </c>
      <c r="D10" s="53">
        <v>121.05237133933301</v>
      </c>
      <c r="E10" s="49">
        <v>128.46311605491101</v>
      </c>
      <c r="F10" s="47">
        <v>113.64162662375399</v>
      </c>
      <c r="G10" s="47">
        <f>tab_m6_councils[[#This Row],[Upper Confidence Interval Limit]]-tab_m6_councils[[#This Row],[Age-Standardised Rate of Mortality (ASMR)]]</f>
        <v>7.4107447155780051</v>
      </c>
      <c r="H10" s="17">
        <v>1032</v>
      </c>
    </row>
    <row r="11" spans="1:8" ht="16.2" customHeight="1" x14ac:dyDescent="0.3">
      <c r="A11" s="8" t="s">
        <v>2806</v>
      </c>
      <c r="B11" s="11" t="s">
        <v>2744</v>
      </c>
      <c r="C11" s="111" t="s">
        <v>2712</v>
      </c>
      <c r="D11" s="53">
        <v>68.651657148162101</v>
      </c>
      <c r="E11" s="49">
        <v>72.754023588180104</v>
      </c>
      <c r="F11" s="47">
        <v>64.549290708143999</v>
      </c>
      <c r="G11" s="47">
        <f>tab_m6_councils[[#This Row],[Upper Confidence Interval Limit]]-tab_m6_councils[[#This Row],[Age-Standardised Rate of Mortality (ASMR)]]</f>
        <v>4.1023664400180024</v>
      </c>
      <c r="H11" s="17">
        <v>1078</v>
      </c>
    </row>
    <row r="12" spans="1:8" ht="16.2" customHeight="1" x14ac:dyDescent="0.3">
      <c r="A12" s="10" t="s">
        <v>2807</v>
      </c>
      <c r="B12" s="11" t="s">
        <v>2744</v>
      </c>
      <c r="C12" s="65" t="s">
        <v>2712</v>
      </c>
      <c r="D12" s="53">
        <v>149.37448607521199</v>
      </c>
      <c r="E12" s="49">
        <v>153.78223970719</v>
      </c>
      <c r="F12" s="47">
        <v>144.96673244323401</v>
      </c>
      <c r="G12" s="47">
        <f>tab_m6_councils[[#This Row],[Upper Confidence Interval Limit]]-tab_m6_councils[[#This Row],[Age-Standardised Rate of Mortality (ASMR)]]</f>
        <v>4.4077536319780108</v>
      </c>
      <c r="H12" s="17">
        <v>4401</v>
      </c>
    </row>
    <row r="13" spans="1:8" ht="16.2" customHeight="1" x14ac:dyDescent="0.3">
      <c r="A13" s="10" t="s">
        <v>2808</v>
      </c>
      <c r="B13" s="11" t="s">
        <v>2744</v>
      </c>
      <c r="C13" s="65" t="s">
        <v>2712</v>
      </c>
      <c r="D13" s="53">
        <v>53.3363290809299</v>
      </c>
      <c r="E13" s="49">
        <v>57.717288436801198</v>
      </c>
      <c r="F13" s="47">
        <v>48.955369725058702</v>
      </c>
      <c r="G13" s="47">
        <f>tab_m6_councils[[#This Row],[Upper Confidence Interval Limit]]-tab_m6_councils[[#This Row],[Age-Standardised Rate of Mortality (ASMR)]]</f>
        <v>4.3809593558712976</v>
      </c>
      <c r="H13" s="17">
        <v>574</v>
      </c>
    </row>
    <row r="14" spans="1:8" ht="16.2" customHeight="1" x14ac:dyDescent="0.3">
      <c r="A14" s="10" t="s">
        <v>2809</v>
      </c>
      <c r="B14" s="11" t="s">
        <v>2744</v>
      </c>
      <c r="C14" s="65" t="s">
        <v>2712</v>
      </c>
      <c r="D14" s="53">
        <v>146.59354917692599</v>
      </c>
      <c r="E14" s="49">
        <v>152.38007868719899</v>
      </c>
      <c r="F14" s="47">
        <v>140.80701966665299</v>
      </c>
      <c r="G14" s="47">
        <f>tab_m6_councils[[#This Row],[Upper Confidence Interval Limit]]-tab_m6_councils[[#This Row],[Age-Standardised Rate of Mortality (ASMR)]]</f>
        <v>5.7865295102729988</v>
      </c>
      <c r="H14" s="17">
        <v>2512</v>
      </c>
    </row>
    <row r="15" spans="1:8" ht="16.2" customHeight="1" x14ac:dyDescent="0.3">
      <c r="A15" s="10" t="s">
        <v>2810</v>
      </c>
      <c r="B15" s="11" t="s">
        <v>2744</v>
      </c>
      <c r="C15" s="113" t="s">
        <v>2712</v>
      </c>
      <c r="D15" s="52">
        <v>102.798796717798</v>
      </c>
      <c r="E15" s="48">
        <v>106.99483732373599</v>
      </c>
      <c r="F15" s="47">
        <v>98.602756111859506</v>
      </c>
      <c r="G15" s="47">
        <f>tab_m6_councils[[#This Row],[Upper Confidence Interval Limit]]-tab_m6_councils[[#This Row],[Age-Standardised Rate of Mortality (ASMR)]]</f>
        <v>4.1960406059379949</v>
      </c>
      <c r="H15" s="17">
        <v>2295</v>
      </c>
    </row>
    <row r="16" spans="1:8" ht="16.2" customHeight="1" x14ac:dyDescent="0.3">
      <c r="A16" s="10" t="s">
        <v>2811</v>
      </c>
      <c r="B16" s="11" t="s">
        <v>2744</v>
      </c>
      <c r="C16" s="113" t="s">
        <v>2712</v>
      </c>
      <c r="D16" s="52">
        <v>28.503964220675201</v>
      </c>
      <c r="E16" s="109">
        <v>40.164266183487499</v>
      </c>
      <c r="F16" s="47">
        <v>16.8436622578628</v>
      </c>
      <c r="G16" s="47">
        <f>tab_m6_councils[[#This Row],[Upper Confidence Interval Limit]]-tab_m6_councils[[#This Row],[Age-Standardised Rate of Mortality (ASMR)]]</f>
        <v>11.660301962812298</v>
      </c>
      <c r="H16" s="17">
        <v>23</v>
      </c>
    </row>
    <row r="17" spans="1:8" ht="16.2" customHeight="1" x14ac:dyDescent="0.3">
      <c r="A17" s="10" t="s">
        <v>2812</v>
      </c>
      <c r="B17" s="11" t="s">
        <v>2744</v>
      </c>
      <c r="C17" s="65" t="s">
        <v>2712</v>
      </c>
      <c r="D17" s="51">
        <v>37.695822598622897</v>
      </c>
      <c r="E17" s="46">
        <v>52.914534500304001</v>
      </c>
      <c r="F17" s="47">
        <v>22.4771106969417</v>
      </c>
      <c r="G17" s="47">
        <f>tab_m6_councils[[#This Row],[Upper Confidence Interval Limit]]-tab_m6_councils[[#This Row],[Age-Standardised Rate of Mortality (ASMR)]]</f>
        <v>15.218711901681104</v>
      </c>
      <c r="H17" s="17">
        <v>24</v>
      </c>
    </row>
    <row r="18" spans="1:8" ht="16.2" customHeight="1" x14ac:dyDescent="0.3">
      <c r="A18" s="10" t="s">
        <v>2813</v>
      </c>
      <c r="B18" s="11" t="s">
        <v>2744</v>
      </c>
      <c r="C18" s="65" t="s">
        <v>2712</v>
      </c>
      <c r="D18" s="51">
        <v>98.187439697520304</v>
      </c>
      <c r="E18" s="46">
        <v>103.465958192153</v>
      </c>
      <c r="F18" s="47">
        <v>92.908921202887498</v>
      </c>
      <c r="G18" s="47">
        <f>tab_m6_councils[[#This Row],[Upper Confidence Interval Limit]]-tab_m6_councils[[#This Row],[Age-Standardised Rate of Mortality (ASMR)]]</f>
        <v>5.2785184946326922</v>
      </c>
      <c r="H18" s="17">
        <v>1328</v>
      </c>
    </row>
    <row r="19" spans="1:8" ht="16.2" customHeight="1" x14ac:dyDescent="0.3">
      <c r="A19" s="10" t="s">
        <v>2814</v>
      </c>
      <c r="B19" s="11" t="s">
        <v>2744</v>
      </c>
      <c r="C19" s="65" t="s">
        <v>2712</v>
      </c>
      <c r="D19" s="52">
        <v>42.072535202831702</v>
      </c>
      <c r="E19" s="109">
        <v>54.6898280065855</v>
      </c>
      <c r="F19" s="47">
        <v>29.4552423990778</v>
      </c>
      <c r="G19" s="47">
        <f>tab_m6_councils[[#This Row],[Upper Confidence Interval Limit]]-tab_m6_councils[[#This Row],[Age-Standardised Rate of Mortality (ASMR)]]</f>
        <v>12.617292803753799</v>
      </c>
      <c r="H19" s="17">
        <v>43</v>
      </c>
    </row>
    <row r="20" spans="1:8" ht="16.2" customHeight="1" x14ac:dyDescent="0.3">
      <c r="A20" s="10" t="s">
        <v>2800</v>
      </c>
      <c r="B20" s="11" t="s">
        <v>2744</v>
      </c>
      <c r="C20" s="65" t="s">
        <v>2712</v>
      </c>
      <c r="D20" s="53">
        <v>107.774714560036</v>
      </c>
      <c r="E20" s="129">
        <v>109.42093764003</v>
      </c>
      <c r="F20" s="47">
        <v>106.128491480042</v>
      </c>
      <c r="G20" s="47">
        <f>tab_m6_councils[[#This Row],[Upper Confidence Interval Limit]]-tab_m6_councils[[#This Row],[Age-Standardised Rate of Mortality (ASMR)]]</f>
        <v>1.6462230799940016</v>
      </c>
      <c r="H20" s="17">
        <v>16455</v>
      </c>
    </row>
    <row r="21" spans="1:8" ht="16.2" customHeight="1" x14ac:dyDescent="0.3">
      <c r="A21" s="10" t="s">
        <v>2801</v>
      </c>
      <c r="B21" s="11" t="s">
        <v>2745</v>
      </c>
      <c r="C21" s="65" t="s">
        <v>2712</v>
      </c>
      <c r="D21" s="53">
        <v>160.92866281932999</v>
      </c>
      <c r="E21" s="49">
        <v>172.43656259211301</v>
      </c>
      <c r="F21" s="47">
        <v>149.42076304654799</v>
      </c>
      <c r="G21" s="47">
        <f>tab_m6_councils[[#This Row],[Upper Confidence Interval Limit]]-tab_m6_councils[[#This Row],[Age-Standardised Rate of Mortality (ASMR)]]</f>
        <v>11.50789977278302</v>
      </c>
      <c r="H21" s="17">
        <v>794</v>
      </c>
    </row>
    <row r="22" spans="1:8" ht="16.2" customHeight="1" x14ac:dyDescent="0.3">
      <c r="A22" s="10" t="s">
        <v>2802</v>
      </c>
      <c r="B22" s="11" t="s">
        <v>2745</v>
      </c>
      <c r="C22" s="65" t="s">
        <v>2712</v>
      </c>
      <c r="D22" s="53">
        <v>103.246032630492</v>
      </c>
      <c r="E22" s="47">
        <v>119.401258975421</v>
      </c>
      <c r="F22" s="47">
        <v>87.090806285563104</v>
      </c>
      <c r="G22" s="47">
        <f>tab_m6_councils[[#This Row],[Upper Confidence Interval Limit]]-tab_m6_councils[[#This Row],[Age-Standardised Rate of Mortality (ASMR)]]</f>
        <v>16.155226344929005</v>
      </c>
      <c r="H22" s="17">
        <v>168</v>
      </c>
    </row>
    <row r="23" spans="1:8" ht="16.2" customHeight="1" x14ac:dyDescent="0.3">
      <c r="A23" s="10" t="s">
        <v>2803</v>
      </c>
      <c r="B23" s="11" t="s">
        <v>2745</v>
      </c>
      <c r="C23" s="65" t="s">
        <v>2712</v>
      </c>
      <c r="D23" s="53">
        <v>68.246851247718595</v>
      </c>
      <c r="E23" s="49">
        <v>78.9853504515483</v>
      </c>
      <c r="F23" s="47">
        <v>57.508352043888898</v>
      </c>
      <c r="G23" s="47">
        <f>tab_m6_councils[[#This Row],[Upper Confidence Interval Limit]]-tab_m6_councils[[#This Row],[Age-Standardised Rate of Mortality (ASMR)]]</f>
        <v>10.738499203829704</v>
      </c>
      <c r="H23" s="17">
        <v>163</v>
      </c>
    </row>
    <row r="24" spans="1:8" ht="16.2" customHeight="1" x14ac:dyDescent="0.3">
      <c r="A24" s="10" t="s">
        <v>2804</v>
      </c>
      <c r="B24" s="11" t="s">
        <v>2745</v>
      </c>
      <c r="C24" s="65" t="s">
        <v>2712</v>
      </c>
      <c r="D24" s="53">
        <v>115.8641609228</v>
      </c>
      <c r="E24" s="49">
        <v>125.790673799442</v>
      </c>
      <c r="F24" s="47">
        <v>105.937648046158</v>
      </c>
      <c r="G24" s="47">
        <f>tab_m6_councils[[#This Row],[Upper Confidence Interval Limit]]-tab_m6_councils[[#This Row],[Age-Standardised Rate of Mortality (ASMR)]]</f>
        <v>9.9265128766420077</v>
      </c>
      <c r="H24" s="17">
        <v>543</v>
      </c>
    </row>
    <row r="25" spans="1:8" ht="16.2" customHeight="1" x14ac:dyDescent="0.3">
      <c r="A25" s="10" t="s">
        <v>2805</v>
      </c>
      <c r="B25" s="11" t="s">
        <v>2745</v>
      </c>
      <c r="C25" s="113" t="s">
        <v>2712</v>
      </c>
      <c r="D25" s="53">
        <v>140.21208065171601</v>
      </c>
      <c r="E25" s="49">
        <v>152.70393818586001</v>
      </c>
      <c r="F25" s="47">
        <v>127.720223117572</v>
      </c>
      <c r="G25" s="47">
        <f>tab_m6_councils[[#This Row],[Upper Confidence Interval Limit]]-tab_m6_councils[[#This Row],[Age-Standardised Rate of Mortality (ASMR)]]</f>
        <v>12.491857534144003</v>
      </c>
      <c r="H25" s="17">
        <v>512</v>
      </c>
    </row>
    <row r="26" spans="1:8" ht="16.2" customHeight="1" x14ac:dyDescent="0.3">
      <c r="A26" s="8" t="s">
        <v>2806</v>
      </c>
      <c r="B26" s="11" t="s">
        <v>2745</v>
      </c>
      <c r="C26" s="111" t="s">
        <v>2712</v>
      </c>
      <c r="D26" s="53">
        <v>88.809835352711403</v>
      </c>
      <c r="E26" s="49">
        <v>96.203489646948896</v>
      </c>
      <c r="F26" s="47">
        <v>81.416181058473896</v>
      </c>
      <c r="G26" s="47">
        <f>tab_m6_councils[[#This Row],[Upper Confidence Interval Limit]]-tab_m6_councils[[#This Row],[Age-Standardised Rate of Mortality (ASMR)]]</f>
        <v>7.3936542942374928</v>
      </c>
      <c r="H26" s="17">
        <v>582</v>
      </c>
    </row>
    <row r="27" spans="1:8" ht="16.2" customHeight="1" x14ac:dyDescent="0.3">
      <c r="A27" s="10" t="s">
        <v>2807</v>
      </c>
      <c r="B27" s="11" t="s">
        <v>2745</v>
      </c>
      <c r="C27" s="113" t="s">
        <v>2712</v>
      </c>
      <c r="D27" s="142">
        <v>189.83204398011401</v>
      </c>
      <c r="E27" s="47">
        <v>197.84370032194599</v>
      </c>
      <c r="F27" s="47">
        <v>181.820387638282</v>
      </c>
      <c r="G27" s="47">
        <f>tab_m6_councils[[#This Row],[Upper Confidence Interval Limit]]-tab_m6_councils[[#This Row],[Age-Standardised Rate of Mortality (ASMR)]]</f>
        <v>8.0116563418319799</v>
      </c>
      <c r="H27" s="17">
        <v>2238</v>
      </c>
    </row>
    <row r="28" spans="1:8" ht="16.2" customHeight="1" x14ac:dyDescent="0.3">
      <c r="A28" s="10" t="s">
        <v>2808</v>
      </c>
      <c r="B28" s="11" t="s">
        <v>2745</v>
      </c>
      <c r="C28" s="113" t="s">
        <v>2712</v>
      </c>
      <c r="D28" s="51">
        <v>61.815864499506503</v>
      </c>
      <c r="E28" s="48">
        <v>69.098764244540206</v>
      </c>
      <c r="F28" s="47">
        <v>54.5329647544729</v>
      </c>
      <c r="G28" s="47">
        <f>tab_m6_councils[[#This Row],[Upper Confidence Interval Limit]]-tab_m6_councils[[#This Row],[Age-Standardised Rate of Mortality (ASMR)]]</f>
        <v>7.2828997450337027</v>
      </c>
      <c r="H28" s="17">
        <v>289</v>
      </c>
    </row>
    <row r="29" spans="1:8" ht="16.2" customHeight="1" x14ac:dyDescent="0.3">
      <c r="A29" s="10" t="s">
        <v>2809</v>
      </c>
      <c r="B29" s="11" t="s">
        <v>2745</v>
      </c>
      <c r="C29" s="113" t="s">
        <v>2712</v>
      </c>
      <c r="D29" s="53">
        <v>185.91578730800001</v>
      </c>
      <c r="E29" s="49">
        <v>196.35371738815101</v>
      </c>
      <c r="F29" s="47">
        <v>175.47785722784801</v>
      </c>
      <c r="G29" s="47">
        <f>tab_m6_councils[[#This Row],[Upper Confidence Interval Limit]]-tab_m6_councils[[#This Row],[Age-Standardised Rate of Mortality (ASMR)]]</f>
        <v>10.437930080151006</v>
      </c>
      <c r="H29" s="17">
        <v>1330</v>
      </c>
    </row>
    <row r="30" spans="1:8" ht="16.2" customHeight="1" x14ac:dyDescent="0.3">
      <c r="A30" s="10" t="s">
        <v>2810</v>
      </c>
      <c r="B30" s="11" t="s">
        <v>2745</v>
      </c>
      <c r="C30" s="113" t="s">
        <v>2712</v>
      </c>
      <c r="D30" s="53">
        <v>123.767488183925</v>
      </c>
      <c r="E30" s="49">
        <v>131.02027238626101</v>
      </c>
      <c r="F30" s="47">
        <v>116.51470398158899</v>
      </c>
      <c r="G30" s="47">
        <f>tab_m6_councils[[#This Row],[Upper Confidence Interval Limit]]-tab_m6_councils[[#This Row],[Age-Standardised Rate of Mortality (ASMR)]]</f>
        <v>7.2527842023360165</v>
      </c>
      <c r="H30" s="17">
        <v>1150</v>
      </c>
    </row>
    <row r="31" spans="1:8" ht="16.2" customHeight="1" x14ac:dyDescent="0.3">
      <c r="A31" s="10" t="s">
        <v>2811</v>
      </c>
      <c r="B31" s="11" t="s">
        <v>2745</v>
      </c>
      <c r="C31" s="65" t="s">
        <v>2712</v>
      </c>
      <c r="D31" s="53">
        <v>36.620278380081103</v>
      </c>
      <c r="E31" s="49">
        <v>55.9978760887183</v>
      </c>
      <c r="F31" s="47">
        <v>17.2426806714439</v>
      </c>
      <c r="G31" s="47">
        <f>tab_m6_councils[[#This Row],[Upper Confidence Interval Limit]]-tab_m6_councils[[#This Row],[Age-Standardised Rate of Mortality (ASMR)]]</f>
        <v>19.377597708637197</v>
      </c>
      <c r="H31" s="17">
        <v>14</v>
      </c>
    </row>
    <row r="32" spans="1:8" ht="16.2" customHeight="1" x14ac:dyDescent="0.3">
      <c r="A32" s="10" t="s">
        <v>2812</v>
      </c>
      <c r="B32" s="11" t="s">
        <v>2745</v>
      </c>
      <c r="C32" s="65" t="s">
        <v>2712</v>
      </c>
      <c r="D32" s="51">
        <v>33.8465594438536</v>
      </c>
      <c r="E32" s="46">
        <v>56.058659625009497</v>
      </c>
      <c r="F32" s="47">
        <v>11.6344592626976</v>
      </c>
      <c r="G32" s="47">
        <f>tab_m6_councils[[#This Row],[Upper Confidence Interval Limit]]-tab_m6_councils[[#This Row],[Age-Standardised Rate of Mortality (ASMR)]]</f>
        <v>22.212100181155897</v>
      </c>
      <c r="H32" s="17">
        <v>10</v>
      </c>
    </row>
    <row r="33" spans="1:8" ht="16.2" customHeight="1" x14ac:dyDescent="0.3">
      <c r="A33" s="10" t="s">
        <v>2813</v>
      </c>
      <c r="B33" s="11" t="s">
        <v>2745</v>
      </c>
      <c r="C33" s="65" t="s">
        <v>2712</v>
      </c>
      <c r="D33" s="51">
        <v>125.93481499549</v>
      </c>
      <c r="E33" s="46">
        <v>135.22252097045799</v>
      </c>
      <c r="F33" s="47">
        <v>116.647109020522</v>
      </c>
      <c r="G33" s="47">
        <f>tab_m6_councils[[#This Row],[Upper Confidence Interval Limit]]-tab_m6_councils[[#This Row],[Age-Standardised Rate of Mortality (ASMR)]]</f>
        <v>9.2877059749679916</v>
      </c>
      <c r="H33" s="17">
        <v>716</v>
      </c>
    </row>
    <row r="34" spans="1:8" ht="16.2" customHeight="1" x14ac:dyDescent="0.3">
      <c r="A34" s="10" t="s">
        <v>2814</v>
      </c>
      <c r="B34" s="11" t="s">
        <v>2745</v>
      </c>
      <c r="C34" s="65" t="s">
        <v>2712</v>
      </c>
      <c r="D34" s="53">
        <v>40.706381332824499</v>
      </c>
      <c r="E34" s="48">
        <v>59.692541331230899</v>
      </c>
      <c r="F34" s="47">
        <v>21.720221334418</v>
      </c>
      <c r="G34" s="47">
        <f>tab_m6_councils[[#This Row],[Upper Confidence Interval Limit]]-tab_m6_councils[[#This Row],[Age-Standardised Rate of Mortality (ASMR)]]</f>
        <v>18.9861599984064</v>
      </c>
      <c r="H34" s="17">
        <v>18</v>
      </c>
    </row>
    <row r="35" spans="1:8" ht="16.2" customHeight="1" x14ac:dyDescent="0.3">
      <c r="A35" s="10" t="s">
        <v>2800</v>
      </c>
      <c r="B35" s="11" t="s">
        <v>2745</v>
      </c>
      <c r="C35" s="65" t="s">
        <v>2712</v>
      </c>
      <c r="D35" s="52">
        <v>133.48814080419601</v>
      </c>
      <c r="E35" s="48">
        <v>136.37894148940001</v>
      </c>
      <c r="F35" s="47">
        <v>130.597340118993</v>
      </c>
      <c r="G35" s="47">
        <f>tab_m6_councils[[#This Row],[Upper Confidence Interval Limit]]-tab_m6_councils[[#This Row],[Age-Standardised Rate of Mortality (ASMR)]]</f>
        <v>2.8908006852039989</v>
      </c>
      <c r="H35" s="17">
        <v>8527</v>
      </c>
    </row>
    <row r="36" spans="1:8" ht="16.2" customHeight="1" x14ac:dyDescent="0.3">
      <c r="A36" s="10" t="s">
        <v>2801</v>
      </c>
      <c r="B36" s="11" t="s">
        <v>2746</v>
      </c>
      <c r="C36" s="65" t="s">
        <v>2712</v>
      </c>
      <c r="D36" s="53">
        <v>104.240786388054</v>
      </c>
      <c r="E36" s="49">
        <v>111.875562554871</v>
      </c>
      <c r="F36" s="47">
        <v>96.606010221237298</v>
      </c>
      <c r="G36" s="47">
        <f>tab_m6_councils[[#This Row],[Upper Confidence Interval Limit]]-tab_m6_councils[[#This Row],[Age-Standardised Rate of Mortality (ASMR)]]</f>
        <v>7.6347761668169909</v>
      </c>
      <c r="H36" s="17">
        <v>716</v>
      </c>
    </row>
    <row r="37" spans="1:8" ht="16.2" customHeight="1" x14ac:dyDescent="0.3">
      <c r="A37" s="10" t="s">
        <v>2802</v>
      </c>
      <c r="B37" s="11" t="s">
        <v>2746</v>
      </c>
      <c r="C37" s="113" t="s">
        <v>2712</v>
      </c>
      <c r="D37" s="51">
        <v>62.255115546120699</v>
      </c>
      <c r="E37" s="48">
        <v>72.425315214688197</v>
      </c>
      <c r="F37" s="47">
        <v>52.0849158775533</v>
      </c>
      <c r="G37" s="47">
        <f>tab_m6_councils[[#This Row],[Upper Confidence Interval Limit]]-tab_m6_councils[[#This Row],[Age-Standardised Rate of Mortality (ASMR)]]</f>
        <v>10.170199668567498</v>
      </c>
      <c r="H37" s="17">
        <v>144</v>
      </c>
    </row>
    <row r="38" spans="1:8" ht="16.2" customHeight="1" x14ac:dyDescent="0.3">
      <c r="A38" s="10" t="s">
        <v>2803</v>
      </c>
      <c r="B38" s="11" t="s">
        <v>2746</v>
      </c>
      <c r="C38" s="113" t="s">
        <v>2712</v>
      </c>
      <c r="D38" s="53">
        <v>55.333305610719798</v>
      </c>
      <c r="E38" s="49">
        <v>63.7120166278103</v>
      </c>
      <c r="F38" s="47">
        <v>46.954594593629302</v>
      </c>
      <c r="G38" s="47">
        <f>tab_m6_councils[[#This Row],[Upper Confidence Interval Limit]]-tab_m6_councils[[#This Row],[Age-Standardised Rate of Mortality (ASMR)]]</f>
        <v>8.3787110170905024</v>
      </c>
      <c r="H38" s="17">
        <v>171</v>
      </c>
    </row>
    <row r="39" spans="1:8" ht="16.2" customHeight="1" x14ac:dyDescent="0.3">
      <c r="A39" s="10" t="s">
        <v>2804</v>
      </c>
      <c r="B39" s="11" t="s">
        <v>2746</v>
      </c>
      <c r="C39" s="113" t="s">
        <v>2712</v>
      </c>
      <c r="D39" s="53">
        <v>69.3489844744945</v>
      </c>
      <c r="E39" s="49">
        <v>75.78078373404</v>
      </c>
      <c r="F39" s="47">
        <v>62.917185214949001</v>
      </c>
      <c r="G39" s="47">
        <f>tab_m6_councils[[#This Row],[Upper Confidence Interval Limit]]-tab_m6_councils[[#This Row],[Age-Standardised Rate of Mortality (ASMR)]]</f>
        <v>6.4317992595454996</v>
      </c>
      <c r="H39" s="17">
        <v>446</v>
      </c>
    </row>
    <row r="40" spans="1:8" ht="16.2" customHeight="1" x14ac:dyDescent="0.3">
      <c r="A40" s="10" t="s">
        <v>2805</v>
      </c>
      <c r="B40" s="11" t="s">
        <v>2746</v>
      </c>
      <c r="C40" s="113" t="s">
        <v>2712</v>
      </c>
      <c r="D40" s="53">
        <v>106.676418218218</v>
      </c>
      <c r="E40" s="49">
        <v>115.827085276098</v>
      </c>
      <c r="F40" s="47">
        <v>97.525751160337506</v>
      </c>
      <c r="G40" s="47">
        <f>tab_m6_councils[[#This Row],[Upper Confidence Interval Limit]]-tab_m6_councils[[#This Row],[Age-Standardised Rate of Mortality (ASMR)]]</f>
        <v>9.1506670578799998</v>
      </c>
      <c r="H40" s="17">
        <v>520</v>
      </c>
    </row>
    <row r="41" spans="1:8" ht="16.2" customHeight="1" x14ac:dyDescent="0.3">
      <c r="A41" s="8" t="s">
        <v>2806</v>
      </c>
      <c r="B41" s="11" t="s">
        <v>2746</v>
      </c>
      <c r="C41" s="111" t="s">
        <v>2712</v>
      </c>
      <c r="D41" s="53">
        <v>54.1725905947564</v>
      </c>
      <c r="E41" s="49">
        <v>58.936780571366</v>
      </c>
      <c r="F41" s="47">
        <v>49.4084006181468</v>
      </c>
      <c r="G41" s="47">
        <f>tab_m6_councils[[#This Row],[Upper Confidence Interval Limit]]-tab_m6_councils[[#This Row],[Age-Standardised Rate of Mortality (ASMR)]]</f>
        <v>4.7641899766096003</v>
      </c>
      <c r="H41" s="17">
        <v>496</v>
      </c>
    </row>
    <row r="42" spans="1:8" ht="16.2" customHeight="1" x14ac:dyDescent="0.3">
      <c r="A42" s="10" t="s">
        <v>2807</v>
      </c>
      <c r="B42" s="11" t="s">
        <v>2746</v>
      </c>
      <c r="C42" s="113" t="s">
        <v>2712</v>
      </c>
      <c r="D42" s="142">
        <v>122.331494800453</v>
      </c>
      <c r="E42" s="47">
        <v>127.491632527202</v>
      </c>
      <c r="F42" s="47">
        <v>117.17135707370301</v>
      </c>
      <c r="G42" s="47">
        <f>tab_m6_councils[[#This Row],[Upper Confidence Interval Limit]]-tab_m6_councils[[#This Row],[Age-Standardised Rate of Mortality (ASMR)]]</f>
        <v>5.1601377267489994</v>
      </c>
      <c r="H42" s="17">
        <v>2163</v>
      </c>
    </row>
    <row r="43" spans="1:8" ht="16.2" customHeight="1" x14ac:dyDescent="0.3">
      <c r="A43" s="10" t="s">
        <v>2808</v>
      </c>
      <c r="B43" s="11" t="s">
        <v>2746</v>
      </c>
      <c r="C43" s="113" t="s">
        <v>2712</v>
      </c>
      <c r="D43" s="142">
        <v>46.327317358487797</v>
      </c>
      <c r="E43" s="47">
        <v>51.721809259688399</v>
      </c>
      <c r="F43" s="47">
        <v>40.932825457287201</v>
      </c>
      <c r="G43" s="47">
        <f>tab_m6_councils[[#This Row],[Upper Confidence Interval Limit]]-tab_m6_councils[[#This Row],[Age-Standardised Rate of Mortality (ASMR)]]</f>
        <v>5.3944919012006025</v>
      </c>
      <c r="H43" s="17">
        <v>285</v>
      </c>
    </row>
    <row r="44" spans="1:8" ht="16.2" customHeight="1" x14ac:dyDescent="0.3">
      <c r="A44" s="10" t="s">
        <v>2809</v>
      </c>
      <c r="B44" s="11" t="s">
        <v>2746</v>
      </c>
      <c r="C44" s="113" t="s">
        <v>2712</v>
      </c>
      <c r="D44" s="53">
        <v>118.495926758397</v>
      </c>
      <c r="E44" s="49">
        <v>125.251272796929</v>
      </c>
      <c r="F44" s="47">
        <v>111.74058071986499</v>
      </c>
      <c r="G44" s="47">
        <f>tab_m6_councils[[#This Row],[Upper Confidence Interval Limit]]-tab_m6_councils[[#This Row],[Age-Standardised Rate of Mortality (ASMR)]]</f>
        <v>6.7553460385319966</v>
      </c>
      <c r="H44" s="17">
        <v>1182</v>
      </c>
    </row>
    <row r="45" spans="1:8" ht="16.2" customHeight="1" x14ac:dyDescent="0.3">
      <c r="A45" s="10" t="s">
        <v>2810</v>
      </c>
      <c r="B45" s="11" t="s">
        <v>2746</v>
      </c>
      <c r="C45" s="113" t="s">
        <v>2712</v>
      </c>
      <c r="D45" s="52">
        <v>86.7087480771673</v>
      </c>
      <c r="E45" s="48">
        <v>91.719637681862807</v>
      </c>
      <c r="F45" s="47">
        <v>81.697858472471793</v>
      </c>
      <c r="G45" s="47">
        <f>tab_m6_councils[[#This Row],[Upper Confidence Interval Limit]]-tab_m6_councils[[#This Row],[Age-Standardised Rate of Mortality (ASMR)]]</f>
        <v>5.0108896046955067</v>
      </c>
      <c r="H45" s="17">
        <v>1145</v>
      </c>
    </row>
    <row r="46" spans="1:8" ht="16.2" customHeight="1" x14ac:dyDescent="0.3">
      <c r="A46" s="10" t="s">
        <v>2811</v>
      </c>
      <c r="B46" s="11" t="s">
        <v>2746</v>
      </c>
      <c r="C46" s="65" t="s">
        <v>2712</v>
      </c>
      <c r="D46" s="53"/>
      <c r="E46" s="49"/>
      <c r="F46" s="47"/>
      <c r="G46" s="47"/>
      <c r="H46" s="17">
        <v>9</v>
      </c>
    </row>
    <row r="47" spans="1:8" ht="16.2" customHeight="1" x14ac:dyDescent="0.3">
      <c r="A47" s="10" t="s">
        <v>2812</v>
      </c>
      <c r="B47" s="11" t="s">
        <v>2746</v>
      </c>
      <c r="C47" s="65" t="s">
        <v>2712</v>
      </c>
      <c r="D47" s="51">
        <v>39.025648310317898</v>
      </c>
      <c r="E47" s="46">
        <v>59.391639523215403</v>
      </c>
      <c r="F47" s="47">
        <v>18.6596570974203</v>
      </c>
      <c r="G47" s="47">
        <f>tab_m6_councils[[#This Row],[Upper Confidence Interval Limit]]-tab_m6_councils[[#This Row],[Age-Standardised Rate of Mortality (ASMR)]]</f>
        <v>20.365991212897505</v>
      </c>
      <c r="H47" s="17">
        <v>14</v>
      </c>
    </row>
    <row r="48" spans="1:8" ht="16.2" customHeight="1" x14ac:dyDescent="0.3">
      <c r="A48" s="10" t="s">
        <v>2813</v>
      </c>
      <c r="B48" s="11" t="s">
        <v>2746</v>
      </c>
      <c r="C48" s="65" t="s">
        <v>2712</v>
      </c>
      <c r="D48" s="51">
        <v>77.258203438584601</v>
      </c>
      <c r="E48" s="46">
        <v>83.435474037475998</v>
      </c>
      <c r="F48" s="47">
        <v>71.080932839693205</v>
      </c>
      <c r="G48" s="47">
        <f>tab_m6_councils[[#This Row],[Upper Confidence Interval Limit]]-tab_m6_councils[[#This Row],[Age-Standardised Rate of Mortality (ASMR)]]</f>
        <v>6.177270598891397</v>
      </c>
      <c r="H48" s="17">
        <v>612</v>
      </c>
    </row>
    <row r="49" spans="1:8" ht="16.2" customHeight="1" x14ac:dyDescent="0.3">
      <c r="A49" s="10" t="s">
        <v>2814</v>
      </c>
      <c r="B49" s="11" t="s">
        <v>2746</v>
      </c>
      <c r="C49" s="65" t="s">
        <v>2712</v>
      </c>
      <c r="D49" s="52">
        <v>43.1011703680633</v>
      </c>
      <c r="E49" s="48">
        <v>60.379368611049401</v>
      </c>
      <c r="F49" s="47">
        <v>25.822972125077101</v>
      </c>
      <c r="G49" s="47">
        <f>tab_m6_councils[[#This Row],[Upper Confidence Interval Limit]]-tab_m6_councils[[#This Row],[Age-Standardised Rate of Mortality (ASMR)]]</f>
        <v>17.2781982429861</v>
      </c>
      <c r="H49" s="17">
        <v>25</v>
      </c>
    </row>
    <row r="50" spans="1:8" ht="16.2" customHeight="1" x14ac:dyDescent="0.3">
      <c r="A50" s="10" t="s">
        <v>2800</v>
      </c>
      <c r="B50" s="11" t="s">
        <v>2746</v>
      </c>
      <c r="C50" s="65" t="s">
        <v>2712</v>
      </c>
      <c r="D50" s="53">
        <v>88.956621467815197</v>
      </c>
      <c r="E50" s="49">
        <v>90.912492502514894</v>
      </c>
      <c r="F50" s="47">
        <v>87.000750433115499</v>
      </c>
      <c r="G50" s="47">
        <f>tab_m6_councils[[#This Row],[Upper Confidence Interval Limit]]-tab_m6_councils[[#This Row],[Age-Standardised Rate of Mortality (ASMR)]]</f>
        <v>1.9558710346996975</v>
      </c>
      <c r="H50" s="17">
        <v>7928</v>
      </c>
    </row>
    <row r="51" spans="1:8" ht="16.2" customHeight="1" x14ac:dyDescent="0.3">
      <c r="A51" s="10" t="s">
        <v>2801</v>
      </c>
      <c r="B51" s="11" t="s">
        <v>2744</v>
      </c>
      <c r="C51" s="65" t="s">
        <v>2747</v>
      </c>
      <c r="D51" s="53">
        <v>98.124352458318299</v>
      </c>
      <c r="E51" s="49">
        <v>103.804320554122</v>
      </c>
      <c r="F51" s="47">
        <v>92.444384362514498</v>
      </c>
      <c r="G51" s="47">
        <f>tab_m6_councils[[#This Row],[Upper Confidence Interval Limit]]-tab_m6_councils[[#This Row],[Age-Standardised Rate of Mortality (ASMR)]]</f>
        <v>5.6799680958037015</v>
      </c>
      <c r="H51" s="17">
        <v>1156</v>
      </c>
    </row>
    <row r="52" spans="1:8" ht="16.2" customHeight="1" x14ac:dyDescent="0.3">
      <c r="A52" s="10" t="s">
        <v>2802</v>
      </c>
      <c r="B52" s="11" t="s">
        <v>2744</v>
      </c>
      <c r="C52" s="65" t="s">
        <v>2747</v>
      </c>
      <c r="D52" s="53">
        <v>59.384283615181801</v>
      </c>
      <c r="E52" s="49">
        <v>67.045212373564297</v>
      </c>
      <c r="F52" s="47">
        <v>51.723354856799297</v>
      </c>
      <c r="G52" s="47">
        <f>tab_m6_councils[[#This Row],[Upper Confidence Interval Limit]]-tab_m6_councils[[#This Row],[Age-Standardised Rate of Mortality (ASMR)]]</f>
        <v>7.6609287583824965</v>
      </c>
      <c r="H52" s="17">
        <v>234</v>
      </c>
    </row>
    <row r="53" spans="1:8" ht="16.2" customHeight="1" x14ac:dyDescent="0.3">
      <c r="A53" s="10" t="s">
        <v>2803</v>
      </c>
      <c r="B53" s="11" t="s">
        <v>2744</v>
      </c>
      <c r="C53" s="113" t="s">
        <v>2747</v>
      </c>
      <c r="D53" s="53">
        <v>46.147294624464998</v>
      </c>
      <c r="E53" s="49">
        <v>51.871219701520502</v>
      </c>
      <c r="F53" s="47">
        <v>40.4233695474095</v>
      </c>
      <c r="G53" s="47">
        <f>tab_m6_councils[[#This Row],[Upper Confidence Interval Limit]]-tab_m6_councils[[#This Row],[Age-Standardised Rate of Mortality (ASMR)]]</f>
        <v>5.7239250770555046</v>
      </c>
      <c r="H53" s="17">
        <v>254</v>
      </c>
    </row>
    <row r="54" spans="1:8" ht="16.2" customHeight="1" x14ac:dyDescent="0.3">
      <c r="A54" s="10" t="s">
        <v>2804</v>
      </c>
      <c r="B54" s="11" t="s">
        <v>2744</v>
      </c>
      <c r="C54" s="113" t="s">
        <v>2747</v>
      </c>
      <c r="D54" s="53">
        <v>69.423787111942502</v>
      </c>
      <c r="E54" s="49">
        <v>74.326275483334598</v>
      </c>
      <c r="F54" s="47">
        <v>64.521298740550407</v>
      </c>
      <c r="G54" s="47">
        <f>tab_m6_councils[[#This Row],[Upper Confidence Interval Limit]]-tab_m6_councils[[#This Row],[Age-Standardised Rate of Mortality (ASMR)]]</f>
        <v>4.9024883713920957</v>
      </c>
      <c r="H54" s="17">
        <v>772</v>
      </c>
    </row>
    <row r="55" spans="1:8" ht="16.2" customHeight="1" x14ac:dyDescent="0.3">
      <c r="A55" s="10" t="s">
        <v>2805</v>
      </c>
      <c r="B55" s="11" t="s">
        <v>2744</v>
      </c>
      <c r="C55" s="113" t="s">
        <v>2747</v>
      </c>
      <c r="D55" s="53">
        <v>94.979107406927</v>
      </c>
      <c r="E55" s="49">
        <v>101.566357838291</v>
      </c>
      <c r="F55" s="47">
        <v>88.391856975563201</v>
      </c>
      <c r="G55" s="47">
        <f>tab_m6_councils[[#This Row],[Upper Confidence Interval Limit]]-tab_m6_councils[[#This Row],[Age-Standardised Rate of Mortality (ASMR)]]</f>
        <v>6.5872504313639979</v>
      </c>
      <c r="H55" s="17">
        <v>806</v>
      </c>
    </row>
    <row r="56" spans="1:8" ht="16.2" customHeight="1" x14ac:dyDescent="0.3">
      <c r="A56" s="10" t="s">
        <v>2806</v>
      </c>
      <c r="B56" s="11" t="s">
        <v>2744</v>
      </c>
      <c r="C56" s="113" t="s">
        <v>2747</v>
      </c>
      <c r="D56" s="53">
        <v>54.443532136016401</v>
      </c>
      <c r="E56" s="49">
        <v>58.105782206280999</v>
      </c>
      <c r="F56" s="47">
        <v>50.781282065751697</v>
      </c>
      <c r="G56" s="47">
        <f>tab_m6_councils[[#This Row],[Upper Confidence Interval Limit]]-tab_m6_councils[[#This Row],[Age-Standardised Rate of Mortality (ASMR)]]</f>
        <v>3.6622500702645979</v>
      </c>
      <c r="H56" s="17">
        <v>852</v>
      </c>
    </row>
    <row r="57" spans="1:8" ht="16.2" customHeight="1" x14ac:dyDescent="0.3">
      <c r="A57" s="8" t="s">
        <v>2807</v>
      </c>
      <c r="B57" s="11" t="s">
        <v>2744</v>
      </c>
      <c r="C57" s="111" t="s">
        <v>2747</v>
      </c>
      <c r="D57" s="142">
        <v>124.39270845345401</v>
      </c>
      <c r="E57" s="47">
        <v>128.42124608784999</v>
      </c>
      <c r="F57" s="47">
        <v>120.364170819058</v>
      </c>
      <c r="G57" s="47">
        <f>tab_m6_councils[[#This Row],[Upper Confidence Interval Limit]]-tab_m6_councils[[#This Row],[Age-Standardised Rate of Mortality (ASMR)]]</f>
        <v>4.0285376343959882</v>
      </c>
      <c r="H57" s="17">
        <v>3661</v>
      </c>
    </row>
    <row r="58" spans="1:8" ht="16.2" customHeight="1" x14ac:dyDescent="0.3">
      <c r="A58" s="10" t="s">
        <v>2808</v>
      </c>
      <c r="B58" s="11" t="s">
        <v>2744</v>
      </c>
      <c r="C58" s="113" t="s">
        <v>2747</v>
      </c>
      <c r="D58" s="53">
        <v>40.053564192085297</v>
      </c>
      <c r="E58" s="49">
        <v>43.852508829827997</v>
      </c>
      <c r="F58" s="47">
        <v>36.254619554342597</v>
      </c>
      <c r="G58" s="47">
        <f>tab_m6_councils[[#This Row],[Upper Confidence Interval Limit]]-tab_m6_councils[[#This Row],[Age-Standardised Rate of Mortality (ASMR)]]</f>
        <v>3.7989446377427001</v>
      </c>
      <c r="H58" s="17">
        <v>431</v>
      </c>
    </row>
    <row r="59" spans="1:8" ht="16.2" customHeight="1" x14ac:dyDescent="0.3">
      <c r="A59" s="10" t="s">
        <v>2809</v>
      </c>
      <c r="B59" s="11" t="s">
        <v>2744</v>
      </c>
      <c r="C59" s="113" t="s">
        <v>2747</v>
      </c>
      <c r="D59" s="53">
        <v>120.563690613262</v>
      </c>
      <c r="E59" s="49">
        <v>125.83527675016001</v>
      </c>
      <c r="F59" s="47">
        <v>115.292104476364</v>
      </c>
      <c r="G59" s="47">
        <f>tab_m6_councils[[#This Row],[Upper Confidence Interval Limit]]-tab_m6_councils[[#This Row],[Age-Standardised Rate of Mortality (ASMR)]]</f>
        <v>5.2715861368980086</v>
      </c>
      <c r="H59" s="17">
        <v>2054</v>
      </c>
    </row>
    <row r="60" spans="1:8" ht="16.2" customHeight="1" x14ac:dyDescent="0.3">
      <c r="A60" s="10" t="s">
        <v>2810</v>
      </c>
      <c r="B60" s="11" t="s">
        <v>2744</v>
      </c>
      <c r="C60" s="113" t="s">
        <v>2747</v>
      </c>
      <c r="D60" s="51">
        <v>82.427940582194793</v>
      </c>
      <c r="E60" s="48">
        <v>86.190859112068495</v>
      </c>
      <c r="F60" s="47">
        <v>78.665022052321106</v>
      </c>
      <c r="G60" s="47">
        <f>tab_m6_councils[[#This Row],[Upper Confidence Interval Limit]]-tab_m6_councils[[#This Row],[Age-Standardised Rate of Mortality (ASMR)]]</f>
        <v>3.7629185298737013</v>
      </c>
      <c r="H60" s="17">
        <v>1838</v>
      </c>
    </row>
    <row r="61" spans="1:8" ht="16.2" customHeight="1" x14ac:dyDescent="0.3">
      <c r="A61" s="10" t="s">
        <v>2811</v>
      </c>
      <c r="B61" s="11" t="s">
        <v>2744</v>
      </c>
      <c r="C61" s="113" t="s">
        <v>2747</v>
      </c>
      <c r="D61" s="52">
        <v>16.201245230394601</v>
      </c>
      <c r="E61" s="48">
        <v>25.0249320862955</v>
      </c>
      <c r="F61" s="47">
        <v>7.3775583744936899</v>
      </c>
      <c r="G61" s="47">
        <f>tab_m6_councils[[#This Row],[Upper Confidence Interval Limit]]-tab_m6_councils[[#This Row],[Age-Standardised Rate of Mortality (ASMR)]]</f>
        <v>8.823686855900899</v>
      </c>
      <c r="H61" s="17">
        <v>13</v>
      </c>
    </row>
    <row r="62" spans="1:8" ht="16.2" customHeight="1" x14ac:dyDescent="0.3">
      <c r="A62" s="10" t="s">
        <v>2812</v>
      </c>
      <c r="B62" s="11" t="s">
        <v>2744</v>
      </c>
      <c r="C62" s="65" t="s">
        <v>2747</v>
      </c>
      <c r="D62" s="53">
        <v>33.053640576838099</v>
      </c>
      <c r="E62" s="49">
        <v>47.323008339920598</v>
      </c>
      <c r="F62" s="47">
        <v>18.784272813755599</v>
      </c>
      <c r="G62" s="47">
        <f>tab_m6_councils[[#This Row],[Upper Confidence Interval Limit]]-tab_m6_councils[[#This Row],[Age-Standardised Rate of Mortality (ASMR)]]</f>
        <v>14.269367763082499</v>
      </c>
      <c r="H62" s="17">
        <v>21</v>
      </c>
    </row>
    <row r="63" spans="1:8" ht="16.2" customHeight="1" x14ac:dyDescent="0.3">
      <c r="A63" s="10" t="s">
        <v>2813</v>
      </c>
      <c r="B63" s="11" t="s">
        <v>2744</v>
      </c>
      <c r="C63" s="65" t="s">
        <v>2747</v>
      </c>
      <c r="D63" s="51">
        <v>77.204194746794997</v>
      </c>
      <c r="E63" s="46">
        <v>81.887242062018004</v>
      </c>
      <c r="F63" s="47">
        <v>72.521147431571904</v>
      </c>
      <c r="G63" s="47">
        <f>tab_m6_councils[[#This Row],[Upper Confidence Interval Limit]]-tab_m6_councils[[#This Row],[Age-Standardised Rate of Mortality (ASMR)]]</f>
        <v>4.683047315223007</v>
      </c>
      <c r="H63" s="17">
        <v>1045</v>
      </c>
    </row>
    <row r="64" spans="1:8" ht="16.2" customHeight="1" x14ac:dyDescent="0.3">
      <c r="A64" s="10" t="s">
        <v>2814</v>
      </c>
      <c r="B64" s="11" t="s">
        <v>2744</v>
      </c>
      <c r="C64" s="65" t="s">
        <v>2747</v>
      </c>
      <c r="D64" s="52">
        <v>23.058549389344801</v>
      </c>
      <c r="E64" s="48">
        <v>32.294020746429403</v>
      </c>
      <c r="F64" s="47">
        <v>13.8230780322603</v>
      </c>
      <c r="G64" s="47">
        <f>tab_m6_councils[[#This Row],[Upper Confidence Interval Limit]]-tab_m6_councils[[#This Row],[Age-Standardised Rate of Mortality (ASMR)]]</f>
        <v>9.2354713570846023</v>
      </c>
      <c r="H64" s="17">
        <v>24</v>
      </c>
    </row>
    <row r="65" spans="1:8" ht="16.2" customHeight="1" x14ac:dyDescent="0.3">
      <c r="A65" s="10" t="s">
        <v>2800</v>
      </c>
      <c r="B65" s="11" t="s">
        <v>2744</v>
      </c>
      <c r="C65" s="65" t="s">
        <v>2747</v>
      </c>
      <c r="D65" s="52">
        <v>86.338900323692201</v>
      </c>
      <c r="E65" s="48">
        <v>87.815004500917993</v>
      </c>
      <c r="F65" s="47">
        <v>84.862796146466394</v>
      </c>
      <c r="G65" s="47">
        <f>tab_m6_councils[[#This Row],[Upper Confidence Interval Limit]]-tab_m6_councils[[#This Row],[Age-Standardised Rate of Mortality (ASMR)]]</f>
        <v>1.4761041772257926</v>
      </c>
      <c r="H65" s="17">
        <v>13161</v>
      </c>
    </row>
    <row r="66" spans="1:8" ht="16.2" customHeight="1" x14ac:dyDescent="0.3">
      <c r="A66" s="10" t="s">
        <v>2801</v>
      </c>
      <c r="B66" s="11" t="s">
        <v>2745</v>
      </c>
      <c r="C66" s="113" t="s">
        <v>2747</v>
      </c>
      <c r="D66" s="53">
        <v>127.12682555390001</v>
      </c>
      <c r="E66" s="49">
        <v>137.40213861336599</v>
      </c>
      <c r="F66" s="47">
        <v>116.851512494433</v>
      </c>
      <c r="G66" s="47">
        <f>tab_m6_councils[[#This Row],[Upper Confidence Interval Limit]]-tab_m6_councils[[#This Row],[Age-Standardised Rate of Mortality (ASMR)]]</f>
        <v>10.275313059465986</v>
      </c>
      <c r="H66" s="17">
        <v>625</v>
      </c>
    </row>
    <row r="67" spans="1:8" ht="16.2" customHeight="1" x14ac:dyDescent="0.3">
      <c r="A67" s="10" t="s">
        <v>2802</v>
      </c>
      <c r="B67" s="11" t="s">
        <v>2745</v>
      </c>
      <c r="C67" s="113" t="s">
        <v>2747</v>
      </c>
      <c r="D67" s="53">
        <v>77.391152666269605</v>
      </c>
      <c r="E67" s="49">
        <v>91.486916519856194</v>
      </c>
      <c r="F67" s="47">
        <v>63.295388812683001</v>
      </c>
      <c r="G67" s="47">
        <f>tab_m6_councils[[#This Row],[Upper Confidence Interval Limit]]-tab_m6_councils[[#This Row],[Age-Standardised Rate of Mortality (ASMR)]]</f>
        <v>14.09576385358659</v>
      </c>
      <c r="H67" s="17">
        <v>125</v>
      </c>
    </row>
    <row r="68" spans="1:8" ht="16.2" customHeight="1" x14ac:dyDescent="0.3">
      <c r="A68" s="10" t="s">
        <v>2803</v>
      </c>
      <c r="B68" s="11" t="s">
        <v>2745</v>
      </c>
      <c r="C68" s="113" t="s">
        <v>2747</v>
      </c>
      <c r="D68" s="53">
        <v>54.242761665985498</v>
      </c>
      <c r="E68" s="49">
        <v>63.769567305086603</v>
      </c>
      <c r="F68" s="47">
        <v>44.715956026884399</v>
      </c>
      <c r="G68" s="47">
        <f>tab_m6_councils[[#This Row],[Upper Confidence Interval Limit]]-tab_m6_councils[[#This Row],[Age-Standardised Rate of Mortality (ASMR)]]</f>
        <v>9.5268056391011058</v>
      </c>
      <c r="H68" s="17">
        <v>131</v>
      </c>
    </row>
    <row r="69" spans="1:8" ht="16.2" customHeight="1" x14ac:dyDescent="0.3">
      <c r="A69" s="10" t="s">
        <v>2804</v>
      </c>
      <c r="B69" s="11" t="s">
        <v>2745</v>
      </c>
      <c r="C69" s="113" t="s">
        <v>2747</v>
      </c>
      <c r="D69" s="53">
        <v>90.091038407354105</v>
      </c>
      <c r="E69" s="49">
        <v>98.887085256257194</v>
      </c>
      <c r="F69" s="47">
        <v>81.294991558451002</v>
      </c>
      <c r="G69" s="47">
        <f>tab_m6_councils[[#This Row],[Upper Confidence Interval Limit]]-tab_m6_councils[[#This Row],[Age-Standardised Rate of Mortality (ASMR)]]</f>
        <v>8.7960468489030887</v>
      </c>
      <c r="H69" s="17">
        <v>420</v>
      </c>
    </row>
    <row r="70" spans="1:8" ht="16.2" customHeight="1" x14ac:dyDescent="0.3">
      <c r="A70" s="10" t="s">
        <v>2805</v>
      </c>
      <c r="B70" s="11" t="s">
        <v>2745</v>
      </c>
      <c r="C70" s="113" t="s">
        <v>2747</v>
      </c>
      <c r="D70" s="53">
        <v>107.29675705424501</v>
      </c>
      <c r="E70" s="49">
        <v>118.307232652209</v>
      </c>
      <c r="F70" s="47">
        <v>96.286281456281003</v>
      </c>
      <c r="G70" s="47">
        <f>tab_m6_councils[[#This Row],[Upper Confidence Interval Limit]]-tab_m6_councils[[#This Row],[Age-Standardised Rate of Mortality (ASMR)]]</f>
        <v>11.010475597963989</v>
      </c>
      <c r="H70" s="17">
        <v>388</v>
      </c>
    </row>
    <row r="71" spans="1:8" ht="16.2" customHeight="1" x14ac:dyDescent="0.3">
      <c r="A71" s="8" t="s">
        <v>2806</v>
      </c>
      <c r="B71" s="11" t="s">
        <v>2745</v>
      </c>
      <c r="C71" s="111" t="s">
        <v>2747</v>
      </c>
      <c r="D71" s="53">
        <v>69.814640451930302</v>
      </c>
      <c r="E71" s="49">
        <v>76.390436465887007</v>
      </c>
      <c r="F71" s="47">
        <v>63.238844437973597</v>
      </c>
      <c r="G71" s="47">
        <f>tab_m6_councils[[#This Row],[Upper Confidence Interval Limit]]-tab_m6_councils[[#This Row],[Age-Standardised Rate of Mortality (ASMR)]]</f>
        <v>6.5757960139567047</v>
      </c>
      <c r="H71" s="17">
        <v>455</v>
      </c>
    </row>
    <row r="72" spans="1:8" ht="16.2" customHeight="1" x14ac:dyDescent="0.3">
      <c r="A72" s="10" t="s">
        <v>2807</v>
      </c>
      <c r="B72" s="11" t="s">
        <v>2745</v>
      </c>
      <c r="C72" s="113" t="s">
        <v>2747</v>
      </c>
      <c r="D72" s="142">
        <v>159.23901267851201</v>
      </c>
      <c r="E72" s="143">
        <v>166.591388568903</v>
      </c>
      <c r="F72" s="47">
        <v>151.88663678812</v>
      </c>
      <c r="G72" s="47">
        <f>tab_m6_councils[[#This Row],[Upper Confidence Interval Limit]]-tab_m6_councils[[#This Row],[Age-Standardised Rate of Mortality (ASMR)]]</f>
        <v>7.3523758903909879</v>
      </c>
      <c r="H72" s="17">
        <v>1874</v>
      </c>
    </row>
    <row r="73" spans="1:8" ht="16.2" customHeight="1" x14ac:dyDescent="0.3">
      <c r="A73" s="10" t="s">
        <v>2808</v>
      </c>
      <c r="B73" s="11" t="s">
        <v>2745</v>
      </c>
      <c r="C73" s="113" t="s">
        <v>2747</v>
      </c>
      <c r="D73" s="53">
        <v>47.537059540224099</v>
      </c>
      <c r="E73" s="49">
        <v>53.947969570008503</v>
      </c>
      <c r="F73" s="47">
        <v>41.126149510439802</v>
      </c>
      <c r="G73" s="47">
        <f>tab_m6_councils[[#This Row],[Upper Confidence Interval Limit]]-tab_m6_councils[[#This Row],[Age-Standardised Rate of Mortality (ASMR)]]</f>
        <v>6.4109100297844037</v>
      </c>
      <c r="H73" s="17">
        <v>221</v>
      </c>
    </row>
    <row r="74" spans="1:8" ht="16.2" customHeight="1" x14ac:dyDescent="0.3">
      <c r="A74" s="10" t="s">
        <v>2809</v>
      </c>
      <c r="B74" s="11" t="s">
        <v>2745</v>
      </c>
      <c r="C74" s="113" t="s">
        <v>2747</v>
      </c>
      <c r="D74" s="53">
        <v>155.567714925525</v>
      </c>
      <c r="E74" s="49">
        <v>165.18569590297801</v>
      </c>
      <c r="F74" s="47">
        <v>145.94973394807201</v>
      </c>
      <c r="G74" s="47">
        <f>tab_m6_councils[[#This Row],[Upper Confidence Interval Limit]]-tab_m6_councils[[#This Row],[Age-Standardised Rate of Mortality (ASMR)]]</f>
        <v>9.6179809774530156</v>
      </c>
      <c r="H74" s="17">
        <v>1104</v>
      </c>
    </row>
    <row r="75" spans="1:8" ht="16.2" customHeight="1" x14ac:dyDescent="0.3">
      <c r="A75" s="10" t="s">
        <v>2810</v>
      </c>
      <c r="B75" s="11" t="s">
        <v>2745</v>
      </c>
      <c r="C75" s="113" t="s">
        <v>2747</v>
      </c>
      <c r="D75" s="52">
        <v>98.655939685759805</v>
      </c>
      <c r="E75" s="48">
        <v>105.153116335373</v>
      </c>
      <c r="F75" s="47">
        <v>92.158763036146595</v>
      </c>
      <c r="G75" s="47">
        <f>tab_m6_councils[[#This Row],[Upper Confidence Interval Limit]]-tab_m6_councils[[#This Row],[Age-Standardised Rate of Mortality (ASMR)]]</f>
        <v>6.4971766496131949</v>
      </c>
      <c r="H75" s="17">
        <v>913</v>
      </c>
    </row>
    <row r="76" spans="1:8" ht="16.2" customHeight="1" x14ac:dyDescent="0.3">
      <c r="A76" s="10" t="s">
        <v>2811</v>
      </c>
      <c r="B76" s="11" t="s">
        <v>2745</v>
      </c>
      <c r="C76" s="113" t="s">
        <v>2747</v>
      </c>
      <c r="D76" s="52"/>
      <c r="E76" s="48"/>
      <c r="F76" s="47"/>
      <c r="G76" s="47"/>
      <c r="H76" s="17">
        <v>8</v>
      </c>
    </row>
    <row r="77" spans="1:8" ht="16.2" customHeight="1" x14ac:dyDescent="0.3">
      <c r="A77" s="10" t="s">
        <v>2812</v>
      </c>
      <c r="B77" s="11" t="s">
        <v>2745</v>
      </c>
      <c r="C77" s="113" t="s">
        <v>2747</v>
      </c>
      <c r="D77" s="52"/>
      <c r="E77" s="48"/>
      <c r="F77" s="47"/>
      <c r="G77" s="47"/>
      <c r="H77" s="17">
        <v>8</v>
      </c>
    </row>
    <row r="78" spans="1:8" ht="16.2" customHeight="1" x14ac:dyDescent="0.3">
      <c r="A78" s="10" t="s">
        <v>2813</v>
      </c>
      <c r="B78" s="11" t="s">
        <v>2745</v>
      </c>
      <c r="C78" s="113" t="s">
        <v>2747</v>
      </c>
      <c r="D78" s="51">
        <v>96.845485262437705</v>
      </c>
      <c r="E78" s="46">
        <v>105.00703557737</v>
      </c>
      <c r="F78" s="47">
        <v>88.683934947505406</v>
      </c>
      <c r="G78" s="47">
        <f>tab_m6_councils[[#This Row],[Upper Confidence Interval Limit]]-tab_m6_councils[[#This Row],[Age-Standardised Rate of Mortality (ASMR)]]</f>
        <v>8.161550314932299</v>
      </c>
      <c r="H78" s="17">
        <v>550</v>
      </c>
    </row>
    <row r="79" spans="1:8" ht="16.2" customHeight="1" x14ac:dyDescent="0.3">
      <c r="A79" s="10" t="s">
        <v>2814</v>
      </c>
      <c r="B79" s="11" t="s">
        <v>2745</v>
      </c>
      <c r="C79" s="113" t="s">
        <v>2747</v>
      </c>
      <c r="D79" s="52">
        <v>21.940042461733398</v>
      </c>
      <c r="E79" s="48">
        <v>35.7149398208335</v>
      </c>
      <c r="F79" s="47">
        <v>8.1651451026333302</v>
      </c>
      <c r="G79" s="47">
        <f>tab_m6_councils[[#This Row],[Upper Confidence Interval Limit]]-tab_m6_councils[[#This Row],[Age-Standardised Rate of Mortality (ASMR)]]</f>
        <v>13.774897359100102</v>
      </c>
      <c r="H79" s="17">
        <v>10</v>
      </c>
    </row>
    <row r="80" spans="1:8" ht="16.2" customHeight="1" x14ac:dyDescent="0.3">
      <c r="A80" s="10" t="s">
        <v>2800</v>
      </c>
      <c r="B80" s="11" t="s">
        <v>2745</v>
      </c>
      <c r="C80" s="113" t="s">
        <v>2747</v>
      </c>
      <c r="D80" s="53">
        <v>107.291879872583</v>
      </c>
      <c r="E80" s="49">
        <v>109.89191441557</v>
      </c>
      <c r="F80" s="47">
        <v>104.691845329595</v>
      </c>
      <c r="G80" s="47">
        <f>tab_m6_councils[[#This Row],[Upper Confidence Interval Limit]]-tab_m6_councils[[#This Row],[Age-Standardised Rate of Mortality (ASMR)]]</f>
        <v>2.6000345429870038</v>
      </c>
      <c r="H80" s="17">
        <v>6832</v>
      </c>
    </row>
    <row r="81" spans="1:8" ht="16.2" customHeight="1" x14ac:dyDescent="0.3">
      <c r="A81" s="10" t="s">
        <v>2801</v>
      </c>
      <c r="B81" s="11" t="s">
        <v>2746</v>
      </c>
      <c r="C81" s="65" t="s">
        <v>2747</v>
      </c>
      <c r="D81" s="53">
        <v>77.426296171652297</v>
      </c>
      <c r="E81" s="49">
        <v>84.018037890503095</v>
      </c>
      <c r="F81" s="47">
        <v>70.834554452801498</v>
      </c>
      <c r="G81" s="47">
        <f>tab_m6_councils[[#This Row],[Upper Confidence Interval Limit]]-tab_m6_councils[[#This Row],[Age-Standardised Rate of Mortality (ASMR)]]</f>
        <v>6.5917417188507983</v>
      </c>
      <c r="H81" s="17">
        <v>531</v>
      </c>
    </row>
    <row r="82" spans="1:8" ht="16.2" customHeight="1" x14ac:dyDescent="0.3">
      <c r="A82" s="10" t="s">
        <v>2802</v>
      </c>
      <c r="B82" s="11" t="s">
        <v>2746</v>
      </c>
      <c r="C82" s="65" t="s">
        <v>2747</v>
      </c>
      <c r="D82" s="53">
        <v>47.576660513950202</v>
      </c>
      <c r="E82" s="49">
        <v>56.519522554738202</v>
      </c>
      <c r="F82" s="47">
        <v>38.633798473162301</v>
      </c>
      <c r="G82" s="47">
        <f>tab_m6_councils[[#This Row],[Upper Confidence Interval Limit]]-tab_m6_councils[[#This Row],[Age-Standardised Rate of Mortality (ASMR)]]</f>
        <v>8.9428620407880004</v>
      </c>
      <c r="H82" s="17">
        <v>109</v>
      </c>
    </row>
    <row r="83" spans="1:8" ht="16.2" customHeight="1" x14ac:dyDescent="0.3">
      <c r="A83" s="10" t="s">
        <v>2803</v>
      </c>
      <c r="B83" s="11" t="s">
        <v>2746</v>
      </c>
      <c r="C83" s="65" t="s">
        <v>2747</v>
      </c>
      <c r="D83" s="53">
        <v>39.805659577348798</v>
      </c>
      <c r="E83" s="49">
        <v>46.912386776100398</v>
      </c>
      <c r="F83" s="47">
        <v>32.698932378597299</v>
      </c>
      <c r="G83" s="47">
        <f>tab_m6_councils[[#This Row],[Upper Confidence Interval Limit]]-tab_m6_councils[[#This Row],[Age-Standardised Rate of Mortality (ASMR)]]</f>
        <v>7.1067271987515994</v>
      </c>
      <c r="H83" s="17">
        <v>123</v>
      </c>
    </row>
    <row r="84" spans="1:8" ht="16.2" customHeight="1" x14ac:dyDescent="0.3">
      <c r="A84" s="10" t="s">
        <v>2804</v>
      </c>
      <c r="B84" s="11" t="s">
        <v>2746</v>
      </c>
      <c r="C84" s="113" t="s">
        <v>2747</v>
      </c>
      <c r="D84" s="53">
        <v>54.306131100539503</v>
      </c>
      <c r="E84" s="49">
        <v>59.973549742823899</v>
      </c>
      <c r="F84" s="47">
        <v>48.6387124582551</v>
      </c>
      <c r="G84" s="47">
        <f>tab_m6_councils[[#This Row],[Upper Confidence Interval Limit]]-tab_m6_councils[[#This Row],[Age-Standardised Rate of Mortality (ASMR)]]</f>
        <v>5.667418642284396</v>
      </c>
      <c r="H84" s="17">
        <v>352</v>
      </c>
    </row>
    <row r="85" spans="1:8" ht="16.2" customHeight="1" x14ac:dyDescent="0.3">
      <c r="A85" s="10" t="s">
        <v>2805</v>
      </c>
      <c r="B85" s="11" t="s">
        <v>2746</v>
      </c>
      <c r="C85" s="113" t="s">
        <v>2747</v>
      </c>
      <c r="D85" s="53">
        <v>85.665446789139594</v>
      </c>
      <c r="E85" s="49">
        <v>93.866823108714996</v>
      </c>
      <c r="F85" s="47">
        <v>77.464070469564206</v>
      </c>
      <c r="G85" s="47">
        <f>tab_m6_councils[[#This Row],[Upper Confidence Interval Limit]]-tab_m6_councils[[#This Row],[Age-Standardised Rate of Mortality (ASMR)]]</f>
        <v>8.2013763195754024</v>
      </c>
      <c r="H85" s="17">
        <v>418</v>
      </c>
    </row>
    <row r="86" spans="1:8" ht="16.2" customHeight="1" x14ac:dyDescent="0.3">
      <c r="A86" s="10" t="s">
        <v>2806</v>
      </c>
      <c r="B86" s="11" t="s">
        <v>2746</v>
      </c>
      <c r="C86" s="113" t="s">
        <v>2747</v>
      </c>
      <c r="D86" s="53">
        <v>43.354732549981399</v>
      </c>
      <c r="E86" s="49">
        <v>47.617817927447398</v>
      </c>
      <c r="F86" s="47">
        <v>39.091647172515401</v>
      </c>
      <c r="G86" s="47">
        <f>tab_m6_councils[[#This Row],[Upper Confidence Interval Limit]]-tab_m6_councils[[#This Row],[Age-Standardised Rate of Mortality (ASMR)]]</f>
        <v>4.2630853774659982</v>
      </c>
      <c r="H86" s="17">
        <v>397</v>
      </c>
    </row>
    <row r="87" spans="1:8" ht="16.2" customHeight="1" x14ac:dyDescent="0.3">
      <c r="A87" s="8" t="s">
        <v>2807</v>
      </c>
      <c r="B87" s="11" t="s">
        <v>2746</v>
      </c>
      <c r="C87" s="111" t="s">
        <v>2747</v>
      </c>
      <c r="D87" s="142">
        <v>101.13847281689701</v>
      </c>
      <c r="E87" s="47">
        <v>105.83587122763301</v>
      </c>
      <c r="F87" s="47">
        <v>96.441074406161206</v>
      </c>
      <c r="G87" s="47">
        <f>tab_m6_councils[[#This Row],[Upper Confidence Interval Limit]]-tab_m6_councils[[#This Row],[Age-Standardised Rate of Mortality (ASMR)]]</f>
        <v>4.6973984107359996</v>
      </c>
      <c r="H87" s="17">
        <v>1787</v>
      </c>
    </row>
    <row r="88" spans="1:8" ht="16.2" customHeight="1" x14ac:dyDescent="0.3">
      <c r="A88" s="10" t="s">
        <v>2808</v>
      </c>
      <c r="B88" s="11" t="s">
        <v>2746</v>
      </c>
      <c r="C88" s="113" t="s">
        <v>2747</v>
      </c>
      <c r="D88" s="142">
        <v>34.120817934545201</v>
      </c>
      <c r="E88" s="47">
        <v>38.753019399518799</v>
      </c>
      <c r="F88" s="47">
        <v>29.488616469571699</v>
      </c>
      <c r="G88" s="47">
        <f>tab_m6_councils[[#This Row],[Upper Confidence Interval Limit]]-tab_m6_councils[[#This Row],[Age-Standardised Rate of Mortality (ASMR)]]</f>
        <v>4.6322014649735976</v>
      </c>
      <c r="H88" s="17">
        <v>210</v>
      </c>
    </row>
    <row r="89" spans="1:8" ht="16.2" customHeight="1" x14ac:dyDescent="0.3">
      <c r="A89" s="10" t="s">
        <v>2809</v>
      </c>
      <c r="B89" s="11" t="s">
        <v>2746</v>
      </c>
      <c r="C89" s="113" t="s">
        <v>2747</v>
      </c>
      <c r="D89" s="53">
        <v>95.561613166003596</v>
      </c>
      <c r="E89" s="49">
        <v>101.644718619603</v>
      </c>
      <c r="F89" s="47">
        <v>89.478507712403896</v>
      </c>
      <c r="G89" s="47">
        <f>tab_m6_councils[[#This Row],[Upper Confidence Interval Limit]]-tab_m6_councils[[#This Row],[Age-Standardised Rate of Mortality (ASMR)]]</f>
        <v>6.0831054535994014</v>
      </c>
      <c r="H89" s="17">
        <v>950</v>
      </c>
    </row>
    <row r="90" spans="1:8" ht="16.2" customHeight="1" x14ac:dyDescent="0.3">
      <c r="A90" s="10" t="s">
        <v>2810</v>
      </c>
      <c r="B90" s="11" t="s">
        <v>2746</v>
      </c>
      <c r="C90" s="113" t="s">
        <v>2747</v>
      </c>
      <c r="D90" s="142">
        <v>69.832124075524305</v>
      </c>
      <c r="E90" s="47">
        <v>74.324933952384399</v>
      </c>
      <c r="F90" s="47">
        <v>65.339314198664198</v>
      </c>
      <c r="G90" s="47">
        <f>tab_m6_councils[[#This Row],[Upper Confidence Interval Limit]]-tab_m6_councils[[#This Row],[Age-Standardised Rate of Mortality (ASMR)]]</f>
        <v>4.4928098768600933</v>
      </c>
      <c r="H90" s="17">
        <v>925</v>
      </c>
    </row>
    <row r="91" spans="1:8" ht="16.2" customHeight="1" x14ac:dyDescent="0.3">
      <c r="A91" s="10" t="s">
        <v>2811</v>
      </c>
      <c r="B91" s="11" t="s">
        <v>2746</v>
      </c>
      <c r="C91" s="113" t="s">
        <v>2747</v>
      </c>
      <c r="D91" s="51"/>
      <c r="E91" s="48"/>
      <c r="F91" s="47"/>
      <c r="G91" s="47"/>
      <c r="H91" s="17">
        <v>5</v>
      </c>
    </row>
    <row r="92" spans="1:8" ht="16.2" customHeight="1" x14ac:dyDescent="0.3">
      <c r="A92" s="10" t="s">
        <v>2812</v>
      </c>
      <c r="B92" s="11" t="s">
        <v>2746</v>
      </c>
      <c r="C92" s="113" t="s">
        <v>2747</v>
      </c>
      <c r="D92" s="53">
        <v>36.1291265606392</v>
      </c>
      <c r="E92" s="49">
        <v>55.714072620311597</v>
      </c>
      <c r="F92" s="47">
        <v>16.544180500966799</v>
      </c>
      <c r="G92" s="47">
        <f>tab_m6_councils[[#This Row],[Upper Confidence Interval Limit]]-tab_m6_councils[[#This Row],[Age-Standardised Rate of Mortality (ASMR)]]</f>
        <v>19.584946059672397</v>
      </c>
      <c r="H92" s="17">
        <v>13</v>
      </c>
    </row>
    <row r="93" spans="1:8" ht="16.2" customHeight="1" x14ac:dyDescent="0.3">
      <c r="A93" s="10" t="s">
        <v>2813</v>
      </c>
      <c r="B93" s="11" t="s">
        <v>2746</v>
      </c>
      <c r="C93" s="65" t="s">
        <v>2747</v>
      </c>
      <c r="D93" s="51">
        <v>62.409986153358801</v>
      </c>
      <c r="E93" s="46">
        <v>67.964553062567404</v>
      </c>
      <c r="F93" s="47">
        <v>56.855419244150198</v>
      </c>
      <c r="G93" s="47">
        <f>tab_m6_councils[[#This Row],[Upper Confidence Interval Limit]]-tab_m6_councils[[#This Row],[Age-Standardised Rate of Mortality (ASMR)]]</f>
        <v>5.554566909208603</v>
      </c>
      <c r="H93" s="17">
        <v>495</v>
      </c>
    </row>
    <row r="94" spans="1:8" ht="16.2" customHeight="1" x14ac:dyDescent="0.3">
      <c r="A94" s="10" t="s">
        <v>2814</v>
      </c>
      <c r="B94" s="11" t="s">
        <v>2746</v>
      </c>
      <c r="C94" s="65" t="s">
        <v>2747</v>
      </c>
      <c r="D94" s="52">
        <v>22.9622861592979</v>
      </c>
      <c r="E94" s="48">
        <v>35.1109367169175</v>
      </c>
      <c r="F94" s="47">
        <v>10.8136356016782</v>
      </c>
      <c r="G94" s="47">
        <f>tab_m6_councils[[#This Row],[Upper Confidence Interval Limit]]-tab_m6_councils[[#This Row],[Age-Standardised Rate of Mortality (ASMR)]]</f>
        <v>12.1486505576196</v>
      </c>
      <c r="H94" s="17">
        <v>14</v>
      </c>
    </row>
    <row r="95" spans="1:8" ht="16.2" customHeight="1" x14ac:dyDescent="0.3">
      <c r="A95" s="10" t="s">
        <v>2800</v>
      </c>
      <c r="B95" s="11" t="s">
        <v>2746</v>
      </c>
      <c r="C95" s="65" t="s">
        <v>2747</v>
      </c>
      <c r="D95" s="53">
        <v>70.946027181521401</v>
      </c>
      <c r="E95" s="49">
        <v>72.693089556879599</v>
      </c>
      <c r="F95" s="47">
        <v>69.198964806163303</v>
      </c>
      <c r="G95" s="47">
        <f>tab_m6_councils[[#This Row],[Upper Confidence Interval Limit]]-tab_m6_councils[[#This Row],[Age-Standardised Rate of Mortality (ASMR)]]</f>
        <v>1.7470623753581975</v>
      </c>
      <c r="H95" s="17">
        <v>6329</v>
      </c>
    </row>
    <row r="96" spans="1:8" ht="16.2" customHeight="1" x14ac:dyDescent="0.3">
      <c r="A96" s="10" t="s">
        <v>2801</v>
      </c>
      <c r="B96" s="11" t="s">
        <v>2744</v>
      </c>
      <c r="C96" s="65" t="s">
        <v>2711</v>
      </c>
      <c r="D96" s="53">
        <v>1269.6497971973199</v>
      </c>
      <c r="E96" s="49">
        <v>1289.19742855804</v>
      </c>
      <c r="F96" s="47">
        <v>1250.1021658366101</v>
      </c>
      <c r="G96" s="47">
        <f>tab_m6_councils[[#This Row],[Upper Confidence Interval Limit]]-tab_m6_councils[[#This Row],[Age-Standardised Rate of Mortality (ASMR)]]</f>
        <v>19.547631360720061</v>
      </c>
      <c r="H96" s="17">
        <v>14946</v>
      </c>
    </row>
    <row r="97" spans="1:8" ht="16.2" customHeight="1" x14ac:dyDescent="0.3">
      <c r="A97" s="10" t="s">
        <v>2802</v>
      </c>
      <c r="B97" s="11" t="s">
        <v>2744</v>
      </c>
      <c r="C97" s="65" t="s">
        <v>2711</v>
      </c>
      <c r="D97" s="53">
        <v>1051.6701078782</v>
      </c>
      <c r="E97" s="49">
        <v>1082.3091802624799</v>
      </c>
      <c r="F97" s="47">
        <v>1021.0310354939299</v>
      </c>
      <c r="G97" s="47">
        <f>tab_m6_councils[[#This Row],[Upper Confidence Interval Limit]]-tab_m6_councils[[#This Row],[Age-Standardised Rate of Mortality (ASMR)]]</f>
        <v>30.639072384279871</v>
      </c>
      <c r="H97" s="17">
        <v>4130</v>
      </c>
    </row>
    <row r="98" spans="1:8" ht="16.2" customHeight="1" x14ac:dyDescent="0.3">
      <c r="A98" s="10" t="s">
        <v>2803</v>
      </c>
      <c r="B98" s="11" t="s">
        <v>2744</v>
      </c>
      <c r="C98" s="113" t="s">
        <v>2711</v>
      </c>
      <c r="D98" s="53">
        <v>1132.3601916753901</v>
      </c>
      <c r="E98" s="49">
        <v>1159.96601702988</v>
      </c>
      <c r="F98" s="47">
        <v>1104.7543663209101</v>
      </c>
      <c r="G98" s="47">
        <f>tab_m6_councils[[#This Row],[Upper Confidence Interval Limit]]-tab_m6_councils[[#This Row],[Age-Standardised Rate of Mortality (ASMR)]]</f>
        <v>27.60582535448998</v>
      </c>
      <c r="H98" s="17">
        <v>6066</v>
      </c>
    </row>
    <row r="99" spans="1:8" ht="16.2" customHeight="1" x14ac:dyDescent="0.3">
      <c r="A99" s="10" t="s">
        <v>2804</v>
      </c>
      <c r="B99" s="11" t="s">
        <v>2744</v>
      </c>
      <c r="C99" s="65" t="s">
        <v>2711</v>
      </c>
      <c r="D99" s="53">
        <v>1153.56494836362</v>
      </c>
      <c r="E99" s="49">
        <v>1172.70621631929</v>
      </c>
      <c r="F99" s="47">
        <v>1134.4236804079401</v>
      </c>
      <c r="G99" s="47">
        <f>tab_m6_councils[[#This Row],[Upper Confidence Interval Limit]]-tab_m6_councils[[#This Row],[Age-Standardised Rate of Mortality (ASMR)]]</f>
        <v>19.141267955669946</v>
      </c>
      <c r="H99" s="17">
        <v>12775</v>
      </c>
    </row>
    <row r="100" spans="1:8" ht="16.2" customHeight="1" x14ac:dyDescent="0.3">
      <c r="A100" s="10" t="s">
        <v>2805</v>
      </c>
      <c r="B100" s="11" t="s">
        <v>2744</v>
      </c>
      <c r="C100" s="113" t="s">
        <v>2711</v>
      </c>
      <c r="D100" s="53">
        <v>1205.41557075996</v>
      </c>
      <c r="E100" s="49">
        <v>1227.6730771989501</v>
      </c>
      <c r="F100" s="47">
        <v>1183.15806432097</v>
      </c>
      <c r="G100" s="47">
        <f>tab_m6_councils[[#This Row],[Upper Confidence Interval Limit]]-tab_m6_councils[[#This Row],[Age-Standardised Rate of Mortality (ASMR)]]</f>
        <v>22.257506438990049</v>
      </c>
      <c r="H100" s="17">
        <v>10290</v>
      </c>
    </row>
    <row r="101" spans="1:8" ht="16.2" customHeight="1" x14ac:dyDescent="0.3">
      <c r="A101" s="10" t="s">
        <v>2806</v>
      </c>
      <c r="B101" s="11" t="s">
        <v>2744</v>
      </c>
      <c r="C101" s="113" t="s">
        <v>2711</v>
      </c>
      <c r="D101" s="53">
        <v>1067.93258638308</v>
      </c>
      <c r="E101" s="49">
        <v>1083.29702973033</v>
      </c>
      <c r="F101" s="47">
        <v>1052.56814303583</v>
      </c>
      <c r="G101" s="47">
        <f>tab_m6_councils[[#This Row],[Upper Confidence Interval Limit]]-tab_m6_councils[[#This Row],[Age-Standardised Rate of Mortality (ASMR)]]</f>
        <v>15.364443347250017</v>
      </c>
      <c r="H101" s="17">
        <v>16980</v>
      </c>
    </row>
    <row r="102" spans="1:8" ht="16.2" customHeight="1" x14ac:dyDescent="0.3">
      <c r="A102" s="8" t="s">
        <v>2807</v>
      </c>
      <c r="B102" s="11" t="s">
        <v>2744</v>
      </c>
      <c r="C102" s="111" t="s">
        <v>2711</v>
      </c>
      <c r="D102" s="53">
        <v>1313.97450523303</v>
      </c>
      <c r="E102" s="49">
        <v>1326.4691191709301</v>
      </c>
      <c r="F102" s="47">
        <v>1301.4798912951201</v>
      </c>
      <c r="G102" s="47">
        <f>tab_m6_councils[[#This Row],[Upper Confidence Interval Limit]]-tab_m6_councils[[#This Row],[Age-Standardised Rate of Mortality (ASMR)]]</f>
        <v>12.494613937900112</v>
      </c>
      <c r="H102" s="17">
        <v>39060</v>
      </c>
    </row>
    <row r="103" spans="1:8" ht="16.2" customHeight="1" x14ac:dyDescent="0.3">
      <c r="A103" s="10" t="s">
        <v>2808</v>
      </c>
      <c r="B103" s="11" t="s">
        <v>2744</v>
      </c>
      <c r="C103" s="65" t="s">
        <v>2711</v>
      </c>
      <c r="D103" s="53">
        <v>1060.9012674328301</v>
      </c>
      <c r="E103" s="49">
        <v>1079.72504399647</v>
      </c>
      <c r="F103" s="47">
        <v>1042.0774908691899</v>
      </c>
      <c r="G103" s="47">
        <f>tab_m6_councils[[#This Row],[Upper Confidence Interval Limit]]-tab_m6_councils[[#This Row],[Age-Standardised Rate of Mortality (ASMR)]]</f>
        <v>18.823776563639967</v>
      </c>
      <c r="H103" s="17">
        <v>11314</v>
      </c>
    </row>
    <row r="104" spans="1:8" ht="16.2" customHeight="1" x14ac:dyDescent="0.3">
      <c r="A104" s="10" t="s">
        <v>2809</v>
      </c>
      <c r="B104" s="11" t="s">
        <v>2744</v>
      </c>
      <c r="C104" s="65" t="s">
        <v>2711</v>
      </c>
      <c r="D104" s="51">
        <v>1319.7104882098599</v>
      </c>
      <c r="E104" s="48">
        <v>1336.06634420315</v>
      </c>
      <c r="F104" s="47">
        <v>1303.3546322165801</v>
      </c>
      <c r="G104" s="47">
        <f>tab_m6_councils[[#This Row],[Upper Confidence Interval Limit]]-tab_m6_councils[[#This Row],[Age-Standardised Rate of Mortality (ASMR)]]</f>
        <v>16.355855993290106</v>
      </c>
      <c r="H104" s="17">
        <v>22940</v>
      </c>
    </row>
    <row r="105" spans="1:8" ht="16.2" customHeight="1" x14ac:dyDescent="0.3">
      <c r="A105" s="10" t="s">
        <v>2810</v>
      </c>
      <c r="B105" s="11" t="s">
        <v>2744</v>
      </c>
      <c r="C105" s="113" t="s">
        <v>2711</v>
      </c>
      <c r="D105" s="53">
        <v>1103.31709716981</v>
      </c>
      <c r="E105" s="49">
        <v>1116.42171856904</v>
      </c>
      <c r="F105" s="47">
        <v>1090.2124757705701</v>
      </c>
      <c r="G105" s="47">
        <f>tab_m6_councils[[#This Row],[Upper Confidence Interval Limit]]-tab_m6_councils[[#This Row],[Age-Standardised Rate of Mortality (ASMR)]]</f>
        <v>13.104621399229927</v>
      </c>
      <c r="H105" s="17">
        <v>24965</v>
      </c>
    </row>
    <row r="106" spans="1:8" ht="16.2" customHeight="1" x14ac:dyDescent="0.3">
      <c r="A106" s="10" t="s">
        <v>2811</v>
      </c>
      <c r="B106" s="11" t="s">
        <v>2744</v>
      </c>
      <c r="C106" s="113" t="s">
        <v>2711</v>
      </c>
      <c r="D106" s="52">
        <v>978.83255327400798</v>
      </c>
      <c r="E106" s="109">
        <v>1045.96412118903</v>
      </c>
      <c r="F106" s="47">
        <v>911.70098535898705</v>
      </c>
      <c r="G106" s="47">
        <f>tab_m6_councils[[#This Row],[Upper Confidence Interval Limit]]-tab_m6_councils[[#This Row],[Age-Standardised Rate of Mortality (ASMR)]]</f>
        <v>67.13156791502206</v>
      </c>
      <c r="H106" s="17">
        <v>762</v>
      </c>
    </row>
    <row r="107" spans="1:8" ht="16.2" customHeight="1" x14ac:dyDescent="0.3">
      <c r="A107" s="10" t="s">
        <v>2812</v>
      </c>
      <c r="B107" s="11" t="s">
        <v>2744</v>
      </c>
      <c r="C107" s="65" t="s">
        <v>2711</v>
      </c>
      <c r="D107" s="53">
        <v>1004.75234007738</v>
      </c>
      <c r="E107" s="49">
        <v>1077.5576674623201</v>
      </c>
      <c r="F107" s="47">
        <v>931.94701269244297</v>
      </c>
      <c r="G107" s="47">
        <f>tab_m6_councils[[#This Row],[Upper Confidence Interval Limit]]-tab_m6_councils[[#This Row],[Age-Standardised Rate of Mortality (ASMR)]]</f>
        <v>72.805327384940028</v>
      </c>
      <c r="H107" s="17">
        <v>664</v>
      </c>
    </row>
    <row r="108" spans="1:8" ht="16.2" customHeight="1" x14ac:dyDescent="0.3">
      <c r="A108" s="10" t="s">
        <v>2813</v>
      </c>
      <c r="B108" s="11" t="s">
        <v>2744</v>
      </c>
      <c r="C108" s="65" t="s">
        <v>2711</v>
      </c>
      <c r="D108" s="51">
        <v>1114.3593052019801</v>
      </c>
      <c r="E108" s="46">
        <v>1131.6462258281599</v>
      </c>
      <c r="F108" s="47">
        <v>1097.07238457581</v>
      </c>
      <c r="G108" s="47">
        <f>tab_m6_councils[[#This Row],[Upper Confidence Interval Limit]]-tab_m6_councils[[#This Row],[Age-Standardised Rate of Mortality (ASMR)]]</f>
        <v>17.286920626179835</v>
      </c>
      <c r="H108" s="17">
        <v>14834</v>
      </c>
    </row>
    <row r="109" spans="1:8" ht="16.2" customHeight="1" x14ac:dyDescent="0.3">
      <c r="A109" s="10" t="s">
        <v>2814</v>
      </c>
      <c r="B109" s="11" t="s">
        <v>2744</v>
      </c>
      <c r="C109" s="65" t="s">
        <v>2711</v>
      </c>
      <c r="D109" s="51">
        <v>1097.9098713027099</v>
      </c>
      <c r="E109" s="47">
        <v>1160.4870623049601</v>
      </c>
      <c r="F109" s="47">
        <v>1035.33268030046</v>
      </c>
      <c r="G109" s="47">
        <f>tab_m6_councils[[#This Row],[Upper Confidence Interval Limit]]-tab_m6_councils[[#This Row],[Age-Standardised Rate of Mortality (ASMR)]]</f>
        <v>62.577191002250174</v>
      </c>
      <c r="H109" s="17">
        <v>1114</v>
      </c>
    </row>
    <row r="110" spans="1:8" ht="16.2" customHeight="1" x14ac:dyDescent="0.3">
      <c r="A110" s="10" t="s">
        <v>2800</v>
      </c>
      <c r="B110" s="11" t="s">
        <v>2744</v>
      </c>
      <c r="C110" s="65" t="s">
        <v>2711</v>
      </c>
      <c r="D110" s="52">
        <v>1181.6973422128101</v>
      </c>
      <c r="E110" s="48">
        <v>1186.9066458703401</v>
      </c>
      <c r="F110" s="47">
        <v>1176.4880385552699</v>
      </c>
      <c r="G110" s="47">
        <f>tab_m6_councils[[#This Row],[Upper Confidence Interval Limit]]-tab_m6_councils[[#This Row],[Age-Standardised Rate of Mortality (ASMR)]]</f>
        <v>5.209303657529972</v>
      </c>
      <c r="H110" s="17">
        <v>180840</v>
      </c>
    </row>
    <row r="111" spans="1:8" ht="16.2" customHeight="1" x14ac:dyDescent="0.3">
      <c r="A111" s="10" t="s">
        <v>2801</v>
      </c>
      <c r="B111" s="11" t="s">
        <v>2745</v>
      </c>
      <c r="C111" s="113" t="s">
        <v>2711</v>
      </c>
      <c r="D111" s="53">
        <v>1481.8951800187101</v>
      </c>
      <c r="E111" s="49">
        <v>1514.4791101711401</v>
      </c>
      <c r="F111" s="47">
        <v>1449.3112498662699</v>
      </c>
      <c r="G111" s="47">
        <f>tab_m6_councils[[#This Row],[Upper Confidence Interval Limit]]-tab_m6_councils[[#This Row],[Age-Standardised Rate of Mortality (ASMR)]]</f>
        <v>32.583930152429957</v>
      </c>
      <c r="H111" s="17">
        <v>7492</v>
      </c>
    </row>
    <row r="112" spans="1:8" ht="16.2" customHeight="1" x14ac:dyDescent="0.3">
      <c r="A112" s="10" t="s">
        <v>2802</v>
      </c>
      <c r="B112" s="11" t="s">
        <v>2745</v>
      </c>
      <c r="C112" s="113" t="s">
        <v>2711</v>
      </c>
      <c r="D112" s="142">
        <v>1212.86159562942</v>
      </c>
      <c r="E112" s="47">
        <v>1263.36110791396</v>
      </c>
      <c r="F112" s="47">
        <v>1162.3620833448799</v>
      </c>
      <c r="G112" s="47">
        <f>tab_m6_councils[[#This Row],[Upper Confidence Interval Limit]]-tab_m6_councils[[#This Row],[Age-Standardised Rate of Mortality (ASMR)]]</f>
        <v>50.49951228454006</v>
      </c>
      <c r="H112" s="17">
        <v>2065</v>
      </c>
    </row>
    <row r="113" spans="1:8" ht="16.2" customHeight="1" x14ac:dyDescent="0.3">
      <c r="A113" s="10" t="s">
        <v>2803</v>
      </c>
      <c r="B113" s="11" t="s">
        <v>2745</v>
      </c>
      <c r="C113" s="113" t="s">
        <v>2711</v>
      </c>
      <c r="D113" s="53">
        <v>1306.07581259024</v>
      </c>
      <c r="E113" s="49">
        <v>1350.7313127555601</v>
      </c>
      <c r="F113" s="47">
        <v>1261.42031242493</v>
      </c>
      <c r="G113" s="47">
        <f>tab_m6_councils[[#This Row],[Upper Confidence Interval Limit]]-tab_m6_councils[[#This Row],[Age-Standardised Rate of Mortality (ASMR)]]</f>
        <v>44.655500165320063</v>
      </c>
      <c r="H113" s="17">
        <v>3113</v>
      </c>
    </row>
    <row r="114" spans="1:8" ht="16.2" customHeight="1" x14ac:dyDescent="0.3">
      <c r="A114" s="10" t="s">
        <v>2804</v>
      </c>
      <c r="B114" s="11" t="s">
        <v>2745</v>
      </c>
      <c r="C114" s="113" t="s">
        <v>2711</v>
      </c>
      <c r="D114" s="53">
        <v>1319.5319388093401</v>
      </c>
      <c r="E114" s="47">
        <v>1350.97073134776</v>
      </c>
      <c r="F114" s="47">
        <v>1288.09314627091</v>
      </c>
      <c r="G114" s="47">
        <f>tab_m6_councils[[#This Row],[Upper Confidence Interval Limit]]-tab_m6_councils[[#This Row],[Age-Standardised Rate of Mortality (ASMR)]]</f>
        <v>31.438792538419875</v>
      </c>
      <c r="H114" s="17">
        <v>6332</v>
      </c>
    </row>
    <row r="115" spans="1:8" ht="16.2" customHeight="1" x14ac:dyDescent="0.3">
      <c r="A115" s="10" t="s">
        <v>2805</v>
      </c>
      <c r="B115" s="11" t="s">
        <v>2745</v>
      </c>
      <c r="C115" s="113" t="s">
        <v>2711</v>
      </c>
      <c r="D115" s="53">
        <v>1370.86750603874</v>
      </c>
      <c r="E115" s="49">
        <v>1407.2975109542799</v>
      </c>
      <c r="F115" s="47">
        <v>1334.43750112319</v>
      </c>
      <c r="G115" s="47">
        <f>tab_m6_councils[[#This Row],[Upper Confidence Interval Limit]]-tab_m6_councils[[#This Row],[Age-Standardised Rate of Mortality (ASMR)]]</f>
        <v>36.430004915539939</v>
      </c>
      <c r="H115" s="17">
        <v>5135</v>
      </c>
    </row>
    <row r="116" spans="1:8" ht="16.2" customHeight="1" x14ac:dyDescent="0.3">
      <c r="A116" s="10" t="s">
        <v>2806</v>
      </c>
      <c r="B116" s="11" t="s">
        <v>2745</v>
      </c>
      <c r="C116" s="113" t="s">
        <v>2711</v>
      </c>
      <c r="D116" s="53">
        <v>1247.0732815122101</v>
      </c>
      <c r="E116" s="49">
        <v>1272.53698572898</v>
      </c>
      <c r="F116" s="47">
        <v>1221.60957729544</v>
      </c>
      <c r="G116" s="47">
        <f>tab_m6_councils[[#This Row],[Upper Confidence Interval Limit]]-tab_m6_councils[[#This Row],[Age-Standardised Rate of Mortality (ASMR)]]</f>
        <v>25.463704216769884</v>
      </c>
      <c r="H116" s="17">
        <v>8586</v>
      </c>
    </row>
    <row r="117" spans="1:8" ht="16.2" customHeight="1" x14ac:dyDescent="0.3">
      <c r="A117" s="8" t="s">
        <v>2807</v>
      </c>
      <c r="B117" s="11" t="s">
        <v>2745</v>
      </c>
      <c r="C117" s="111" t="s">
        <v>2711</v>
      </c>
      <c r="D117" s="53">
        <v>1553.3952735405201</v>
      </c>
      <c r="E117" s="49">
        <v>1574.7032961190901</v>
      </c>
      <c r="F117" s="47">
        <v>1532.0872509619401</v>
      </c>
      <c r="G117" s="47">
        <f>tab_m6_councils[[#This Row],[Upper Confidence Interval Limit]]-tab_m6_councils[[#This Row],[Age-Standardised Rate of Mortality (ASMR)]]</f>
        <v>21.308022578569989</v>
      </c>
      <c r="H117" s="17">
        <v>19287</v>
      </c>
    </row>
    <row r="118" spans="1:8" ht="16.2" customHeight="1" x14ac:dyDescent="0.3">
      <c r="A118" s="10" t="s">
        <v>2808</v>
      </c>
      <c r="B118" s="11" t="s">
        <v>2745</v>
      </c>
      <c r="C118" s="113" t="s">
        <v>2711</v>
      </c>
      <c r="D118" s="53">
        <v>1238.46514624421</v>
      </c>
      <c r="E118" s="49">
        <v>1269.38937626201</v>
      </c>
      <c r="F118" s="47">
        <v>1207.5409162264</v>
      </c>
      <c r="G118" s="47">
        <f>tab_m6_councils[[#This Row],[Upper Confidence Interval Limit]]-tab_m6_councils[[#This Row],[Age-Standardised Rate of Mortality (ASMR)]]</f>
        <v>30.924230017800028</v>
      </c>
      <c r="H118" s="17">
        <v>5793</v>
      </c>
    </row>
    <row r="119" spans="1:8" ht="16.2" customHeight="1" x14ac:dyDescent="0.3">
      <c r="A119" s="10" t="s">
        <v>2809</v>
      </c>
      <c r="B119" s="11" t="s">
        <v>2745</v>
      </c>
      <c r="C119" s="113" t="s">
        <v>2711</v>
      </c>
      <c r="D119" s="53">
        <v>1536.9718538281199</v>
      </c>
      <c r="E119" s="49">
        <v>1564.5576452381999</v>
      </c>
      <c r="F119" s="47">
        <v>1509.38606241804</v>
      </c>
      <c r="G119" s="47">
        <f>tab_m6_councils[[#This Row],[Upper Confidence Interval Limit]]-tab_m6_councils[[#This Row],[Age-Standardised Rate of Mortality (ASMR)]]</f>
        <v>27.585791410079992</v>
      </c>
      <c r="H119" s="17">
        <v>11426</v>
      </c>
    </row>
    <row r="120" spans="1:8" ht="16.2" customHeight="1" x14ac:dyDescent="0.3">
      <c r="A120" s="10" t="s">
        <v>2810</v>
      </c>
      <c r="B120" s="11" t="s">
        <v>2745</v>
      </c>
      <c r="C120" s="113" t="s">
        <v>2711</v>
      </c>
      <c r="D120" s="51">
        <v>1286.35359981375</v>
      </c>
      <c r="E120" s="48">
        <v>1308.19145135087</v>
      </c>
      <c r="F120" s="47">
        <v>1264.5157482766199</v>
      </c>
      <c r="G120" s="47">
        <f>tab_m6_councils[[#This Row],[Upper Confidence Interval Limit]]-tab_m6_councils[[#This Row],[Age-Standardised Rate of Mortality (ASMR)]]</f>
        <v>21.837851537120059</v>
      </c>
      <c r="H120" s="17">
        <v>12450</v>
      </c>
    </row>
    <row r="121" spans="1:8" ht="16.2" customHeight="1" x14ac:dyDescent="0.3">
      <c r="A121" s="10" t="s">
        <v>2811</v>
      </c>
      <c r="B121" s="11" t="s">
        <v>2745</v>
      </c>
      <c r="C121" s="113" t="s">
        <v>2711</v>
      </c>
      <c r="D121" s="52">
        <v>1074.71565170282</v>
      </c>
      <c r="E121" s="48">
        <v>1180.0145388732899</v>
      </c>
      <c r="F121" s="47">
        <v>969.41676453233697</v>
      </c>
      <c r="G121" s="47">
        <f>tab_m6_councils[[#This Row],[Upper Confidence Interval Limit]]-tab_m6_councils[[#This Row],[Age-Standardised Rate of Mortality (ASMR)]]</f>
        <v>105.29888717046992</v>
      </c>
      <c r="H121" s="17">
        <v>382</v>
      </c>
    </row>
    <row r="122" spans="1:8" ht="16.2" customHeight="1" x14ac:dyDescent="0.3">
      <c r="A122" s="10" t="s">
        <v>2812</v>
      </c>
      <c r="B122" s="11" t="s">
        <v>2745</v>
      </c>
      <c r="C122" s="113" t="s">
        <v>2711</v>
      </c>
      <c r="D122" s="53">
        <v>1184.6612215058401</v>
      </c>
      <c r="E122" s="49">
        <v>1303.9357238683399</v>
      </c>
      <c r="F122" s="47">
        <v>1065.3867191433401</v>
      </c>
      <c r="G122" s="47">
        <f>tab_m6_councils[[#This Row],[Upper Confidence Interval Limit]]-tab_m6_councils[[#This Row],[Age-Standardised Rate of Mortality (ASMR)]]</f>
        <v>119.27450236249979</v>
      </c>
      <c r="H122" s="17">
        <v>359</v>
      </c>
    </row>
    <row r="123" spans="1:8" ht="16.2" customHeight="1" x14ac:dyDescent="0.3">
      <c r="A123" s="10" t="s">
        <v>2813</v>
      </c>
      <c r="B123" s="11" t="s">
        <v>2745</v>
      </c>
      <c r="C123" s="113" t="s">
        <v>2711</v>
      </c>
      <c r="D123" s="51">
        <v>1292.63225030495</v>
      </c>
      <c r="E123" s="46">
        <v>1321.05609280409</v>
      </c>
      <c r="F123" s="47">
        <v>1264.2084078058101</v>
      </c>
      <c r="G123" s="47">
        <f>tab_m6_councils[[#This Row],[Upper Confidence Interval Limit]]-tab_m6_councils[[#This Row],[Age-Standardised Rate of Mortality (ASMR)]]</f>
        <v>28.423842499139937</v>
      </c>
      <c r="H123" s="17">
        <v>7333</v>
      </c>
    </row>
    <row r="124" spans="1:8" ht="16.2" customHeight="1" x14ac:dyDescent="0.3">
      <c r="A124" s="10" t="s">
        <v>2814</v>
      </c>
      <c r="B124" s="11" t="s">
        <v>2745</v>
      </c>
      <c r="C124" s="113" t="s">
        <v>2711</v>
      </c>
      <c r="D124" s="51">
        <v>1280.9051486918499</v>
      </c>
      <c r="E124" s="46">
        <v>1384.1873541988</v>
      </c>
      <c r="F124" s="47">
        <v>1177.6229431848999</v>
      </c>
      <c r="G124" s="47">
        <f>tab_m6_councils[[#This Row],[Upper Confidence Interval Limit]]-tab_m6_councils[[#This Row],[Age-Standardised Rate of Mortality (ASMR)]]</f>
        <v>103.28220550695005</v>
      </c>
      <c r="H124" s="17">
        <v>559</v>
      </c>
    </row>
    <row r="125" spans="1:8" ht="16.2" customHeight="1" x14ac:dyDescent="0.3">
      <c r="A125" s="10" t="s">
        <v>2800</v>
      </c>
      <c r="B125" s="11" t="s">
        <v>2745</v>
      </c>
      <c r="C125" s="113" t="s">
        <v>2711</v>
      </c>
      <c r="D125" s="52">
        <v>1374.1620572218201</v>
      </c>
      <c r="E125" s="48">
        <v>1382.8252481976201</v>
      </c>
      <c r="F125" s="47">
        <v>1365.49886624602</v>
      </c>
      <c r="G125" s="47">
        <f>tab_m6_councils[[#This Row],[Upper Confidence Interval Limit]]-tab_m6_councils[[#This Row],[Age-Standardised Rate of Mortality (ASMR)]]</f>
        <v>8.6631909758000347</v>
      </c>
      <c r="H125" s="17">
        <v>90312</v>
      </c>
    </row>
    <row r="126" spans="1:8" ht="16.2" customHeight="1" x14ac:dyDescent="0.3">
      <c r="A126" s="10" t="s">
        <v>2801</v>
      </c>
      <c r="B126" s="11" t="s">
        <v>2746</v>
      </c>
      <c r="C126" s="65" t="s">
        <v>2711</v>
      </c>
      <c r="D126" s="53">
        <v>1098.0138909499201</v>
      </c>
      <c r="E126" s="49">
        <v>1121.9766362985499</v>
      </c>
      <c r="F126" s="47">
        <v>1074.05114560129</v>
      </c>
      <c r="G126" s="47">
        <f>tab_m6_councils[[#This Row],[Upper Confidence Interval Limit]]-tab_m6_councils[[#This Row],[Age-Standardised Rate of Mortality (ASMR)]]</f>
        <v>23.962745348629824</v>
      </c>
      <c r="H126" s="17">
        <v>7454</v>
      </c>
    </row>
    <row r="127" spans="1:8" ht="16.2" customHeight="1" x14ac:dyDescent="0.3">
      <c r="A127" s="10" t="s">
        <v>2802</v>
      </c>
      <c r="B127" s="11" t="s">
        <v>2746</v>
      </c>
      <c r="C127" s="113" t="s">
        <v>2711</v>
      </c>
      <c r="D127" s="53">
        <v>920.506906387551</v>
      </c>
      <c r="E127" s="49">
        <v>958.480932233521</v>
      </c>
      <c r="F127" s="47">
        <v>882.53288054158099</v>
      </c>
      <c r="G127" s="47">
        <f>tab_m6_councils[[#This Row],[Upper Confidence Interval Limit]]-tab_m6_councils[[#This Row],[Age-Standardised Rate of Mortality (ASMR)]]</f>
        <v>37.974025845970004</v>
      </c>
      <c r="H127" s="17">
        <v>2065</v>
      </c>
    </row>
    <row r="128" spans="1:8" ht="16.2" customHeight="1" x14ac:dyDescent="0.3">
      <c r="A128" s="10" t="s">
        <v>2803</v>
      </c>
      <c r="B128" s="11" t="s">
        <v>2746</v>
      </c>
      <c r="C128" s="113" t="s">
        <v>2711</v>
      </c>
      <c r="D128" s="53">
        <v>982.82767829701004</v>
      </c>
      <c r="E128" s="49">
        <v>1017.30554674607</v>
      </c>
      <c r="F128" s="47">
        <v>948.34980984794799</v>
      </c>
      <c r="G128" s="47">
        <f>tab_m6_councils[[#This Row],[Upper Confidence Interval Limit]]-tab_m6_councils[[#This Row],[Age-Standardised Rate of Mortality (ASMR)]]</f>
        <v>34.477868449059997</v>
      </c>
      <c r="H128" s="17">
        <v>2953</v>
      </c>
    </row>
    <row r="129" spans="1:8" ht="16.2" customHeight="1" x14ac:dyDescent="0.3">
      <c r="A129" s="10" t="s">
        <v>2804</v>
      </c>
      <c r="B129" s="11" t="s">
        <v>2746</v>
      </c>
      <c r="C129" s="113" t="s">
        <v>2711</v>
      </c>
      <c r="D129" s="53">
        <v>1015.11415304449</v>
      </c>
      <c r="E129" s="49">
        <v>1038.8841742408199</v>
      </c>
      <c r="F129" s="47">
        <v>991.34413184816106</v>
      </c>
      <c r="G129" s="47">
        <f>tab_m6_councils[[#This Row],[Upper Confidence Interval Limit]]-tab_m6_councils[[#This Row],[Age-Standardised Rate of Mortality (ASMR)]]</f>
        <v>23.770021196329935</v>
      </c>
      <c r="H129" s="17">
        <v>6443</v>
      </c>
    </row>
    <row r="130" spans="1:8" ht="16.2" customHeight="1" x14ac:dyDescent="0.3">
      <c r="A130" s="10" t="s">
        <v>2805</v>
      </c>
      <c r="B130" s="11" t="s">
        <v>2746</v>
      </c>
      <c r="C130" s="113" t="s">
        <v>2711</v>
      </c>
      <c r="D130" s="53">
        <v>1064.5596282419799</v>
      </c>
      <c r="E130" s="49">
        <v>1092.2537904135199</v>
      </c>
      <c r="F130" s="47">
        <v>1036.8654660704401</v>
      </c>
      <c r="G130" s="47">
        <f>tab_m6_councils[[#This Row],[Upper Confidence Interval Limit]]-tab_m6_councils[[#This Row],[Age-Standardised Rate of Mortality (ASMR)]]</f>
        <v>27.694162171540029</v>
      </c>
      <c r="H130" s="17">
        <v>5155</v>
      </c>
    </row>
    <row r="131" spans="1:8" ht="16.2" customHeight="1" x14ac:dyDescent="0.3">
      <c r="A131" s="10" t="s">
        <v>2806</v>
      </c>
      <c r="B131" s="11" t="s">
        <v>2746</v>
      </c>
      <c r="C131" s="113" t="s">
        <v>2711</v>
      </c>
      <c r="D131" s="53">
        <v>924.34834422714903</v>
      </c>
      <c r="E131" s="49">
        <v>943.34894611172501</v>
      </c>
      <c r="F131" s="47">
        <v>905.34774234257202</v>
      </c>
      <c r="G131" s="47">
        <f>tab_m6_councils[[#This Row],[Upper Confidence Interval Limit]]-tab_m6_councils[[#This Row],[Age-Standardised Rate of Mortality (ASMR)]]</f>
        <v>19.000601884575985</v>
      </c>
      <c r="H131" s="17">
        <v>8394</v>
      </c>
    </row>
    <row r="132" spans="1:8" x14ac:dyDescent="0.3">
      <c r="A132" s="8" t="s">
        <v>2807</v>
      </c>
      <c r="B132" s="11" t="s">
        <v>2746</v>
      </c>
      <c r="C132" s="42" t="s">
        <v>2711</v>
      </c>
      <c r="D132" s="53">
        <v>1125.28624178106</v>
      </c>
      <c r="E132" s="49">
        <v>1140.39139682375</v>
      </c>
      <c r="F132" s="47">
        <v>1110.1810867383599</v>
      </c>
      <c r="G132" s="47">
        <f>tab_m6_councils[[#This Row],[Upper Confidence Interval Limit]]-tab_m6_councils[[#This Row],[Age-Standardised Rate of Mortality (ASMR)]]</f>
        <v>15.105155042690058</v>
      </c>
      <c r="H132" s="17">
        <v>19773</v>
      </c>
    </row>
    <row r="133" spans="1:8" x14ac:dyDescent="0.3">
      <c r="A133" s="10" t="s">
        <v>2808</v>
      </c>
      <c r="B133" s="11" t="s">
        <v>2746</v>
      </c>
      <c r="C133" s="69" t="s">
        <v>2711</v>
      </c>
      <c r="D133" s="53">
        <v>910.24876354371497</v>
      </c>
      <c r="E133" s="49">
        <v>933.45421483907398</v>
      </c>
      <c r="F133" s="47">
        <v>887.04331224835596</v>
      </c>
      <c r="G133" s="47">
        <f>tab_m6_councils[[#This Row],[Upper Confidence Interval Limit]]-tab_m6_councils[[#This Row],[Age-Standardised Rate of Mortality (ASMR)]]</f>
        <v>23.205451295359012</v>
      </c>
      <c r="H133" s="17">
        <v>5521</v>
      </c>
    </row>
    <row r="134" spans="1:8" x14ac:dyDescent="0.3">
      <c r="A134" s="10" t="s">
        <v>2809</v>
      </c>
      <c r="B134" s="11" t="s">
        <v>2746</v>
      </c>
      <c r="C134" s="69" t="s">
        <v>2711</v>
      </c>
      <c r="D134" s="52">
        <v>1149.8165041705799</v>
      </c>
      <c r="E134" s="48">
        <v>1169.8456528095901</v>
      </c>
      <c r="F134" s="47">
        <v>1129.78735553158</v>
      </c>
      <c r="G134" s="47">
        <f>tab_m6_councils[[#This Row],[Upper Confidence Interval Limit]]-tab_m6_councils[[#This Row],[Age-Standardised Rate of Mortality (ASMR)]]</f>
        <v>20.029148639010145</v>
      </c>
      <c r="H134" s="17">
        <v>11514</v>
      </c>
    </row>
    <row r="135" spans="1:8" x14ac:dyDescent="0.3">
      <c r="A135" s="10" t="s">
        <v>2810</v>
      </c>
      <c r="B135" s="11" t="s">
        <v>2746</v>
      </c>
      <c r="C135" s="69" t="s">
        <v>2711</v>
      </c>
      <c r="D135" s="53">
        <v>955.60464107720099</v>
      </c>
      <c r="E135" s="49">
        <v>971.69048521268303</v>
      </c>
      <c r="F135" s="47">
        <v>939.51879694171805</v>
      </c>
      <c r="G135" s="47">
        <f>tab_m6_councils[[#This Row],[Upper Confidence Interval Limit]]-tab_m6_councils[[#This Row],[Age-Standardised Rate of Mortality (ASMR)]]</f>
        <v>16.085844135482034</v>
      </c>
      <c r="H135" s="17">
        <v>12515</v>
      </c>
    </row>
    <row r="136" spans="1:8" x14ac:dyDescent="0.3">
      <c r="A136" s="10" t="s">
        <v>2811</v>
      </c>
      <c r="B136" s="11" t="s">
        <v>2746</v>
      </c>
      <c r="C136" s="69" t="s">
        <v>2711</v>
      </c>
      <c r="D136" s="52">
        <v>881.992655542232</v>
      </c>
      <c r="E136" s="48">
        <v>967.39002346570499</v>
      </c>
      <c r="F136" s="47">
        <v>796.59528761875902</v>
      </c>
      <c r="G136" s="47">
        <f>tab_m6_councils[[#This Row],[Upper Confidence Interval Limit]]-tab_m6_councils[[#This Row],[Age-Standardised Rate of Mortality (ASMR)]]</f>
        <v>85.397367923472984</v>
      </c>
      <c r="H136" s="17">
        <v>380</v>
      </c>
    </row>
    <row r="137" spans="1:8" x14ac:dyDescent="0.3">
      <c r="A137" s="10" t="s">
        <v>2812</v>
      </c>
      <c r="B137" s="11" t="s">
        <v>2746</v>
      </c>
      <c r="C137" s="69" t="s">
        <v>2711</v>
      </c>
      <c r="D137" s="53">
        <v>839.05565687113506</v>
      </c>
      <c r="E137" s="129">
        <v>928.41113841008098</v>
      </c>
      <c r="F137" s="47">
        <v>749.70017533218902</v>
      </c>
      <c r="G137" s="47">
        <f>tab_m6_councils[[#This Row],[Upper Confidence Interval Limit]]-tab_m6_councils[[#This Row],[Age-Standardised Rate of Mortality (ASMR)]]</f>
        <v>89.355481538945924</v>
      </c>
      <c r="H137" s="17">
        <v>305</v>
      </c>
    </row>
    <row r="138" spans="1:8" x14ac:dyDescent="0.3">
      <c r="A138" s="10" t="s">
        <v>2813</v>
      </c>
      <c r="B138" s="11" t="s">
        <v>2746</v>
      </c>
      <c r="C138" s="69" t="s">
        <v>2711</v>
      </c>
      <c r="D138" s="51">
        <v>970.29464428384199</v>
      </c>
      <c r="E138" s="46">
        <v>991.74465579709602</v>
      </c>
      <c r="F138" s="47">
        <v>948.84463277058796</v>
      </c>
      <c r="G138" s="47">
        <f>tab_m6_councils[[#This Row],[Upper Confidence Interval Limit]]-tab_m6_councils[[#This Row],[Age-Standardised Rate of Mortality (ASMR)]]</f>
        <v>21.450011513254026</v>
      </c>
      <c r="H138" s="17">
        <v>7501</v>
      </c>
    </row>
    <row r="139" spans="1:8" x14ac:dyDescent="0.3">
      <c r="A139" s="10" t="s">
        <v>2814</v>
      </c>
      <c r="B139" s="11" t="s">
        <v>2746</v>
      </c>
      <c r="C139" s="69" t="s">
        <v>2711</v>
      </c>
      <c r="D139" s="52">
        <v>926.29520099341596</v>
      </c>
      <c r="E139" s="48">
        <v>1001.93725832743</v>
      </c>
      <c r="F139" s="47">
        <v>850.65314365940196</v>
      </c>
      <c r="G139" s="47">
        <f>tab_m6_councils[[#This Row],[Upper Confidence Interval Limit]]-tab_m6_councils[[#This Row],[Age-Standardised Rate of Mortality (ASMR)]]</f>
        <v>75.642057334013998</v>
      </c>
      <c r="H139" s="17">
        <v>555</v>
      </c>
    </row>
    <row r="140" spans="1:8" x14ac:dyDescent="0.3">
      <c r="A140" s="10" t="s">
        <v>2800</v>
      </c>
      <c r="B140" s="11" t="s">
        <v>2746</v>
      </c>
      <c r="C140" s="69" t="s">
        <v>2711</v>
      </c>
      <c r="D140" s="52">
        <v>1025.03189896246</v>
      </c>
      <c r="E140" s="48">
        <v>1031.43905078081</v>
      </c>
      <c r="F140" s="47">
        <v>1018.6247471441</v>
      </c>
      <c r="G140" s="47">
        <f>tab_m6_councils[[#This Row],[Upper Confidence Interval Limit]]-tab_m6_councils[[#This Row],[Age-Standardised Rate of Mortality (ASMR)]]</f>
        <v>6.4071518183500302</v>
      </c>
      <c r="H140" s="17">
        <v>90528</v>
      </c>
    </row>
  </sheetData>
  <hyperlinks>
    <hyperlink ref="A4" location="Contents!A1" display="Back to table of contents" xr:uid="{00000000-0004-0000-0800-000000000000}"/>
  </hyperlink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A42131366</value>
    </field>
    <field name="Objective-Title">
      <value order="0">Monthly COVID deaths - December 2022 - tables and figures</value>
    </field>
    <field name="Objective-Description">
      <value order="0"/>
    </field>
    <field name="Objective-CreationStamp">
      <value order="0">2023-01-13T13:08:57Z</value>
    </field>
    <field name="Objective-IsApproved">
      <value order="0">false</value>
    </field>
    <field name="Objective-IsPublished">
      <value order="0">true</value>
    </field>
    <field name="Objective-DatePublished">
      <value order="0">2023-01-17T11:41:11Z</value>
    </field>
    <field name="Objective-ModificationStamp">
      <value order="0">2023-01-17T11:41:12Z</value>
    </field>
    <field name="Objective-Owner">
      <value order="0">Burns, Daniel D (U441963)</value>
    </field>
    <field name="Objective-Path">
      <value order="0">Objective Global Folder:SG File Plan:People, communities and living:Population and migration:Demography:Research and analysis: Demography:National Records of Scotland (NRS): Vital Events: Publications: COVID-19 Deaths: 2020-2025</value>
    </field>
    <field name="Objective-Parent">
      <value order="0">National Records of Scotland (NRS): Vital Events: Publications: COVID-19 Deaths: 2020-2025</value>
    </field>
    <field name="Objective-State">
      <value order="0">Published</value>
    </field>
    <field name="Objective-VersionId">
      <value order="0">vA62649326</value>
    </field>
    <field name="Objective-Version">
      <value order="0">4.0</value>
    </field>
    <field name="Objective-VersionNumber">
      <value order="0">4</value>
    </field>
    <field name="Objective-VersionComment">
      <value order="0"/>
    </field>
    <field name="Objective-FileNumber">
      <value order="0">STAT/186</value>
    </field>
    <field name="Objective-Classification">
      <value order="0">OFFICIAL-SENSITIVE-PERSONAL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Charts</vt:lpstr>
      </vt:variant>
      <vt:variant>
        <vt:i4>8</vt:i4>
      </vt:variant>
    </vt:vector>
  </HeadingPairs>
  <TitlesOfParts>
    <vt:vector size="23" baseType="lpstr">
      <vt:lpstr>Cover sheet</vt:lpstr>
      <vt:lpstr>Contents</vt:lpstr>
      <vt:lpstr>Notes</vt:lpstr>
      <vt:lpstr>M1</vt:lpstr>
      <vt:lpstr>M2</vt:lpstr>
      <vt:lpstr>M3</vt:lpstr>
      <vt:lpstr>M4</vt:lpstr>
      <vt:lpstr>M5</vt:lpstr>
      <vt:lpstr>M6</vt:lpstr>
      <vt:lpstr>M7</vt:lpstr>
      <vt:lpstr>M8</vt:lpstr>
      <vt:lpstr>M9</vt:lpstr>
      <vt:lpstr>M10</vt:lpstr>
      <vt:lpstr>M11</vt:lpstr>
      <vt:lpstr>M12</vt:lpstr>
      <vt:lpstr>Figure3</vt:lpstr>
      <vt:lpstr>Figure4</vt:lpstr>
      <vt:lpstr>Figure5</vt:lpstr>
      <vt:lpstr>Figure6</vt:lpstr>
      <vt:lpstr>Figure7</vt:lpstr>
      <vt:lpstr>Figure8</vt:lpstr>
      <vt:lpstr>Figure9</vt:lpstr>
      <vt:lpstr>Figure10</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2021-08-26T18:48:30Z</dcterms:created>
  <dcterms:modified xsi:type="dcterms:W3CDTF">2023-01-18T13:36:28Z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A42131366</vt:lpwstr>
  </property>
  <property fmtid="{D5CDD505-2E9C-101B-9397-08002B2CF9AE}" pid="4" name="Objective-Title">
    <vt:lpwstr>Monthly COVID deaths - December 2022 - tables and figures</vt:lpwstr>
  </property>
  <property fmtid="{D5CDD505-2E9C-101B-9397-08002B2CF9AE}" pid="5" name="Objective-Description">
    <vt:lpwstr/>
  </property>
  <property fmtid="{D5CDD505-2E9C-101B-9397-08002B2CF9AE}" pid="6" name="Objective-CreationStamp">
    <vt:filetime>2023-01-13T13:08:57Z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2023-01-17T11:41:11Z</vt:filetime>
  </property>
  <property fmtid="{D5CDD505-2E9C-101B-9397-08002B2CF9AE}" pid="10" name="Objective-ModificationStamp">
    <vt:filetime>2023-01-17T11:41:12Z</vt:filetime>
  </property>
  <property fmtid="{D5CDD505-2E9C-101B-9397-08002B2CF9AE}" pid="11" name="Objective-Owner">
    <vt:lpwstr>Burns, Daniel D (U441963)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COVID-19 Deaths: 2020-2025</vt:lpwstr>
  </property>
  <property fmtid="{D5CDD505-2E9C-101B-9397-08002B2CF9AE}" pid="13" name="Objective-Parent">
    <vt:lpwstr>National Records of Scotland (NRS): Vital Events: Publications: COVID-19 Deaths: 2020-2025</vt:lpwstr>
  </property>
  <property fmtid="{D5CDD505-2E9C-101B-9397-08002B2CF9AE}" pid="14" name="Objective-State">
    <vt:lpwstr>Published</vt:lpwstr>
  </property>
  <property fmtid="{D5CDD505-2E9C-101B-9397-08002B2CF9AE}" pid="15" name="Objective-VersionId">
    <vt:lpwstr>vA62649326</vt:lpwstr>
  </property>
  <property fmtid="{D5CDD505-2E9C-101B-9397-08002B2CF9AE}" pid="16" name="Objective-Version">
    <vt:lpwstr>4.0</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STAT/186</vt:lpwstr>
  </property>
  <property fmtid="{D5CDD505-2E9C-101B-9397-08002B2CF9AE}" pid="20" name="Objective-Classification">
    <vt:lpwstr>OFFICIAL-SENSITIVE-PERSONAL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