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85" windowWidth="6600" windowHeight="5820" tabRatio="652" activeTab="0"/>
  </bookViews>
  <sheets>
    <sheet name="1 - summary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<sst xmlns="http://schemas.openxmlformats.org/spreadsheetml/2006/main" count="13" uniqueCount="13">
  <si>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Year</t>
  </si>
  <si>
    <t>1996</t>
  </si>
  <si>
    <t>Annual moving averages</t>
  </si>
  <si>
    <t>likely lower</t>
  </si>
  <si>
    <t>likely upper</t>
  </si>
  <si>
    <t>5-year average</t>
  </si>
  <si>
    <t>3-year average</t>
  </si>
  <si>
    <t>Footnote</t>
  </si>
  <si>
    <r>
      <t xml:space="preserve">Likely range of values around 5-year average </t>
    </r>
    <r>
      <rPr>
        <b/>
        <vertAlign val="superscript"/>
        <sz val="10"/>
        <rFont val="Arial"/>
        <family val="2"/>
      </rPr>
      <t>1</t>
    </r>
  </si>
  <si>
    <t>1) More information can be found in paragraph 3.1.2 of the commentary.</t>
  </si>
  <si>
    <t>Table 1: Drug-related deaths in Scotland, 1996-2013</t>
  </si>
  <si>
    <t>© Crown Copyright 2014</t>
  </si>
  <si>
    <t>Drug-related deaths registered in year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</si>
</sst>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\ \ \ \ \ \ \ \ \ \ \ \ \ \ \ \ \ \ "/>
    <numFmt numFmtId="166" formatCode="#,##0\ \ \ \ \ \ \ \ "/>
    <numFmt numFmtId="167" formatCode="0\ \ \ \ \ "/>
    <numFmt numFmtId="168" formatCode="#,##0\ \ \ \ \ \ \ \ \ \ \ \ "/>
    <numFmt numFmtId="169" formatCode="#,##0\ \ \ \ \ \ \ \ \ "/>
    <numFmt numFmtId="170" formatCode="#,##0\ \ \ \ \ "/>
    <numFmt numFmtId="171" formatCode="0.0%"/>
  </numFmts>
  <fonts count="48"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8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8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hair"/>
    </border>
    <border>
      <left/>
      <right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64" applyFont="1">
      <alignment/>
      <protection/>
    </xf>
    <xf numFmtId="0" fontId="2" fillId="0" borderId="0" xfId="64" applyFont="1" applyAlignment="1">
      <alignment vertical="center"/>
      <protection/>
    </xf>
    <xf numFmtId="0" fontId="3" fillId="0" borderId="0" xfId="64" applyFont="1">
      <alignment/>
      <protection/>
    </xf>
    <xf numFmtId="1" fontId="2" fillId="0" borderId="0" xfId="64" applyNumberFormat="1" applyFont="1" applyAlignment="1">
      <alignment vertical="center"/>
      <protection/>
    </xf>
    <xf numFmtId="1" fontId="2" fillId="0" borderId="10" xfId="64" applyNumberFormat="1" applyFont="1" applyBorder="1" applyAlignment="1">
      <alignment vertical="center"/>
      <protection/>
    </xf>
    <xf numFmtId="0" fontId="2" fillId="0" borderId="10" xfId="63" applyFont="1" applyBorder="1">
      <alignment/>
      <protection/>
    </xf>
    <xf numFmtId="0" fontId="4" fillId="0" borderId="10" xfId="0" applyFont="1" applyBorder="1" applyAlignment="1">
      <alignment/>
    </xf>
    <xf numFmtId="0" fontId="2" fillId="0" borderId="11" xfId="64" applyFont="1" applyBorder="1">
      <alignment/>
      <protection/>
    </xf>
    <xf numFmtId="0" fontId="2" fillId="0" borderId="11" xfId="64" applyFont="1" applyBorder="1" applyAlignment="1">
      <alignment horizontal="center"/>
      <protection/>
    </xf>
    <xf numFmtId="1" fontId="2" fillId="0" borderId="11" xfId="64" applyNumberFormat="1" applyFont="1" applyBorder="1" applyAlignment="1">
      <alignment horizontal="center"/>
      <protection/>
    </xf>
    <xf numFmtId="0" fontId="8" fillId="0" borderId="10" xfId="64" applyFont="1" applyBorder="1">
      <alignment/>
      <protection/>
    </xf>
    <xf numFmtId="0" fontId="4" fillId="0" borderId="10" xfId="64" applyFont="1" applyBorder="1">
      <alignment/>
      <protection/>
    </xf>
    <xf numFmtId="1" fontId="4" fillId="0" borderId="10" xfId="64" applyNumberFormat="1" applyFont="1" applyBorder="1">
      <alignment/>
      <protection/>
    </xf>
    <xf numFmtId="0" fontId="4" fillId="0" borderId="0" xfId="62" applyFont="1">
      <alignment/>
      <protection/>
    </xf>
    <xf numFmtId="0" fontId="11" fillId="0" borderId="0" xfId="62" applyFont="1">
      <alignment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horizontal="left"/>
      <protection/>
    </xf>
    <xf numFmtId="0" fontId="5" fillId="0" borderId="0" xfId="64" applyFont="1" applyBorder="1" applyAlignment="1">
      <alignment horizontal="center"/>
      <protection/>
    </xf>
    <xf numFmtId="169" fontId="5" fillId="0" borderId="0" xfId="64" applyNumberFormat="1" applyFont="1" applyFill="1" applyAlignment="1" quotePrefix="1">
      <alignment horizontal="right"/>
      <protection/>
    </xf>
    <xf numFmtId="169" fontId="5" fillId="0" borderId="0" xfId="64" applyNumberFormat="1" applyFont="1" applyAlignment="1" quotePrefix="1">
      <alignment horizontal="right"/>
      <protection/>
    </xf>
    <xf numFmtId="0" fontId="5" fillId="0" borderId="0" xfId="0" applyFont="1" applyAlignment="1">
      <alignment/>
    </xf>
    <xf numFmtId="1" fontId="5" fillId="0" borderId="0" xfId="64" applyNumberFormat="1" applyFont="1" applyAlignment="1" quotePrefix="1">
      <alignment horizontal="right" indent="2"/>
      <protection/>
    </xf>
    <xf numFmtId="1" fontId="5" fillId="0" borderId="0" xfId="64" applyNumberFormat="1" applyFont="1" applyFill="1" applyAlignment="1" quotePrefix="1">
      <alignment horizontal="right" indent="2"/>
      <protection/>
    </xf>
    <xf numFmtId="0" fontId="9" fillId="0" borderId="12" xfId="64" applyFont="1" applyBorder="1" applyAlignment="1">
      <alignment horizontal="center" vertical="center"/>
      <protection/>
    </xf>
    <xf numFmtId="0" fontId="9" fillId="0" borderId="0" xfId="64" applyFont="1" applyAlignment="1">
      <alignment horizontal="center" vertical="center"/>
      <protection/>
    </xf>
    <xf numFmtId="1" fontId="9" fillId="0" borderId="0" xfId="63" applyNumberFormat="1" applyFont="1" applyAlignment="1">
      <alignment horizontal="center" vertical="center"/>
      <protection/>
    </xf>
    <xf numFmtId="1" fontId="9" fillId="0" borderId="0" xfId="63" applyNumberFormat="1" applyFont="1" applyAlignment="1">
      <alignment horizontal="center" vertical="center" wrapText="1"/>
      <protection/>
    </xf>
    <xf numFmtId="0" fontId="9" fillId="0" borderId="12" xfId="64" applyFont="1" applyBorder="1" applyAlignment="1">
      <alignment horizontal="centerContinuous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horizontal="centerContinuous" vertical="center"/>
      <protection/>
    </xf>
    <xf numFmtId="0" fontId="5" fillId="0" borderId="0" xfId="62" applyFont="1" applyAlignment="1">
      <alignment vertical="center"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0" fontId="13" fillId="0" borderId="0" xfId="53" applyFont="1" applyAlignment="1" applyProtection="1">
      <alignment/>
      <protection/>
    </xf>
    <xf numFmtId="0" fontId="9" fillId="0" borderId="12" xfId="64" applyFont="1" applyBorder="1" applyAlignment="1">
      <alignment horizontal="center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2" fillId="0" borderId="0" xfId="64" applyFont="1" applyAlignment="1">
      <alignment vertical="center"/>
      <protection/>
    </xf>
    <xf numFmtId="0" fontId="0" fillId="0" borderId="0" xfId="62" applyFont="1" applyAlignment="1">
      <alignment wrapText="1"/>
      <protection/>
    </xf>
    <xf numFmtId="0" fontId="9" fillId="0" borderId="12" xfId="64" applyFont="1" applyBorder="1" applyAlignment="1">
      <alignment horizontal="center" vertical="center"/>
      <protection/>
    </xf>
    <xf numFmtId="0" fontId="9" fillId="0" borderId="0" xfId="64" applyFont="1" applyAlignment="1">
      <alignment horizontal="center" vertical="center"/>
      <protection/>
    </xf>
    <xf numFmtId="0" fontId="9" fillId="0" borderId="12" xfId="64" applyFont="1" applyBorder="1" applyAlignment="1">
      <alignment horizontal="center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drd-2011-table1" xfId="62"/>
    <cellStyle name="Normal_Sheet1_1" xfId="63"/>
    <cellStyle name="Normal_shhdtab" xfId="64"/>
    <cellStyle name="Note" xfId="65"/>
    <cellStyle name="Note 2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1">
      <selection activeCell="A1" sqref="A1:H1"/>
    </sheetView>
  </sheetViews>
  <sheetFormatPr defaultColWidth="9.33203125" defaultRowHeight="11.25"/>
  <cols>
    <col min="1" max="1" width="12.83203125" style="1" customWidth="1"/>
    <col min="2" max="2" width="2.83203125" style="1" customWidth="1"/>
    <col min="3" max="3" width="14.33203125" style="1" customWidth="1"/>
    <col min="4" max="4" width="2" style="1" customWidth="1"/>
    <col min="5" max="6" width="15.83203125" style="1" customWidth="1"/>
    <col min="7" max="7" width="1.66796875" style="1" customWidth="1"/>
    <col min="8" max="8" width="13.66015625" style="1" customWidth="1"/>
    <col min="9" max="9" width="14.66015625" style="1" customWidth="1"/>
    <col min="10" max="16384" width="9.33203125" style="1" customWidth="1"/>
  </cols>
  <sheetData>
    <row r="1" spans="1:12" s="15" customFormat="1" ht="18" customHeight="1">
      <c r="A1" s="39" t="s">
        <v>10</v>
      </c>
      <c r="B1" s="39"/>
      <c r="C1" s="39"/>
      <c r="D1" s="39"/>
      <c r="E1" s="39"/>
      <c r="F1" s="39"/>
      <c r="G1" s="39"/>
      <c r="H1" s="39"/>
      <c r="J1" s="35"/>
      <c r="K1" s="35"/>
      <c r="L1" s="35"/>
    </row>
    <row r="2" spans="1:9" ht="15.75">
      <c r="A2" s="3"/>
      <c r="B2" s="3"/>
      <c r="C2" s="2"/>
      <c r="D2" s="2"/>
      <c r="E2" s="4"/>
      <c r="F2" s="5"/>
      <c r="G2" s="6"/>
      <c r="H2" s="7"/>
      <c r="I2" s="8"/>
    </row>
    <row r="3" spans="1:9" s="15" customFormat="1" ht="15">
      <c r="A3" s="41" t="s">
        <v>0</v>
      </c>
      <c r="B3" s="25"/>
      <c r="C3" s="43" t="s">
        <v>12</v>
      </c>
      <c r="D3" s="29"/>
      <c r="E3" s="41" t="s">
        <v>2</v>
      </c>
      <c r="F3" s="41"/>
      <c r="G3" s="30"/>
      <c r="H3" s="36" t="s">
        <v>8</v>
      </c>
      <c r="I3" s="36"/>
    </row>
    <row r="4" spans="1:9" s="15" customFormat="1" ht="15">
      <c r="A4" s="42"/>
      <c r="B4" s="30"/>
      <c r="C4" s="44"/>
      <c r="D4" s="31"/>
      <c r="E4" s="45"/>
      <c r="F4" s="45"/>
      <c r="G4" s="30"/>
      <c r="H4" s="37"/>
      <c r="I4" s="37"/>
    </row>
    <row r="5" spans="1:9" s="15" customFormat="1" ht="15">
      <c r="A5" s="42"/>
      <c r="B5" s="32"/>
      <c r="C5" s="44"/>
      <c r="D5" s="26"/>
      <c r="E5" s="27"/>
      <c r="F5" s="27"/>
      <c r="G5" s="27"/>
      <c r="H5" s="38"/>
      <c r="I5" s="38"/>
    </row>
    <row r="6" spans="1:9" s="15" customFormat="1" ht="25.5">
      <c r="A6" s="42"/>
      <c r="B6" s="26"/>
      <c r="C6" s="44"/>
      <c r="D6" s="26"/>
      <c r="E6" s="28" t="s">
        <v>6</v>
      </c>
      <c r="F6" s="28" t="s">
        <v>5</v>
      </c>
      <c r="G6" s="27"/>
      <c r="H6" s="28" t="s">
        <v>3</v>
      </c>
      <c r="I6" s="28" t="s">
        <v>4</v>
      </c>
    </row>
    <row r="7" spans="1:9" ht="6" customHeight="1">
      <c r="A7" s="9"/>
      <c r="B7" s="9"/>
      <c r="C7" s="10"/>
      <c r="D7" s="10"/>
      <c r="E7" s="10"/>
      <c r="F7" s="11"/>
      <c r="G7" s="11"/>
      <c r="H7" s="10"/>
      <c r="I7" s="11"/>
    </row>
    <row r="8" spans="1:9" s="22" customFormat="1" ht="20.25" customHeight="1">
      <c r="A8" s="19" t="s">
        <v>1</v>
      </c>
      <c r="B8" s="19"/>
      <c r="C8" s="23">
        <v>244</v>
      </c>
      <c r="D8" s="21"/>
      <c r="E8" s="21"/>
      <c r="F8" s="21"/>
      <c r="G8" s="21"/>
      <c r="H8" s="21"/>
      <c r="I8" s="21"/>
    </row>
    <row r="9" spans="1:9" s="22" customFormat="1" ht="12.75">
      <c r="A9" s="19">
        <v>1997</v>
      </c>
      <c r="B9" s="19"/>
      <c r="C9" s="23">
        <v>224</v>
      </c>
      <c r="D9" s="21"/>
      <c r="E9" s="23">
        <f aca="true" t="shared" si="0" ref="E9:E24">AVERAGE(C8:C10)</f>
        <v>239</v>
      </c>
      <c r="F9" s="21"/>
      <c r="G9" s="21"/>
      <c r="H9" s="21"/>
      <c r="I9" s="21"/>
    </row>
    <row r="10" spans="1:9" s="22" customFormat="1" ht="12.75">
      <c r="A10" s="19">
        <v>1998</v>
      </c>
      <c r="B10" s="19"/>
      <c r="C10" s="23">
        <v>249</v>
      </c>
      <c r="D10" s="21"/>
      <c r="E10" s="23">
        <f t="shared" si="0"/>
        <v>254.66666666666666</v>
      </c>
      <c r="F10" s="23">
        <f>AVERAGE(C8:C12)</f>
        <v>260</v>
      </c>
      <c r="G10" s="21"/>
      <c r="H10" s="23">
        <f>F10-1.96*SQRT(F10)</f>
        <v>228.39594962666968</v>
      </c>
      <c r="I10" s="23">
        <f>F10+1.96*SQRT(F10)</f>
        <v>291.6040503733303</v>
      </c>
    </row>
    <row r="11" spans="1:9" s="22" customFormat="1" ht="12.75">
      <c r="A11" s="19">
        <v>1999</v>
      </c>
      <c r="B11" s="19"/>
      <c r="C11" s="23">
        <v>291</v>
      </c>
      <c r="D11" s="21"/>
      <c r="E11" s="23">
        <f t="shared" si="0"/>
        <v>277.3333333333333</v>
      </c>
      <c r="F11" s="23">
        <f aca="true" t="shared" si="1" ref="F11:F23">AVERAGE(C9:C13)</f>
        <v>277.6</v>
      </c>
      <c r="G11" s="21"/>
      <c r="H11" s="23">
        <f aca="true" t="shared" si="2" ref="H11:H17">F11-1.96*SQRT(F11)</f>
        <v>244.94378833973545</v>
      </c>
      <c r="I11" s="23">
        <f aca="true" t="shared" si="3" ref="I11:I17">F11+1.96*SQRT(F11)</f>
        <v>310.2562116602646</v>
      </c>
    </row>
    <row r="12" spans="1:9" s="22" customFormat="1" ht="12.75">
      <c r="A12" s="19">
        <v>2000</v>
      </c>
      <c r="B12" s="19"/>
      <c r="C12" s="23">
        <v>292</v>
      </c>
      <c r="D12" s="21"/>
      <c r="E12" s="23">
        <f t="shared" si="0"/>
        <v>305</v>
      </c>
      <c r="F12" s="23">
        <f t="shared" si="1"/>
        <v>309.2</v>
      </c>
      <c r="G12" s="21"/>
      <c r="H12" s="23">
        <f t="shared" si="2"/>
        <v>274.7351959239574</v>
      </c>
      <c r="I12" s="23">
        <f t="shared" si="3"/>
        <v>343.66480407604257</v>
      </c>
    </row>
    <row r="13" spans="1:9" s="22" customFormat="1" ht="12.75">
      <c r="A13" s="19">
        <v>2001</v>
      </c>
      <c r="B13" s="19"/>
      <c r="C13" s="23">
        <v>332</v>
      </c>
      <c r="D13" s="21"/>
      <c r="E13" s="23">
        <f t="shared" si="0"/>
        <v>335.3333333333333</v>
      </c>
      <c r="F13" s="23">
        <f t="shared" si="1"/>
        <v>322.8</v>
      </c>
      <c r="G13" s="21"/>
      <c r="H13" s="23">
        <f t="shared" si="2"/>
        <v>287.58539393944613</v>
      </c>
      <c r="I13" s="23">
        <f t="shared" si="3"/>
        <v>358.0146060605539</v>
      </c>
    </row>
    <row r="14" spans="1:9" s="22" customFormat="1" ht="12.75">
      <c r="A14" s="19">
        <v>2002</v>
      </c>
      <c r="B14" s="19"/>
      <c r="C14" s="23">
        <v>382</v>
      </c>
      <c r="D14" s="21"/>
      <c r="E14" s="23">
        <f t="shared" si="0"/>
        <v>343.6666666666667</v>
      </c>
      <c r="F14" s="23">
        <f t="shared" si="1"/>
        <v>335.8</v>
      </c>
      <c r="G14" s="21"/>
      <c r="H14" s="23">
        <f t="shared" si="2"/>
        <v>299.88330081981366</v>
      </c>
      <c r="I14" s="23">
        <f t="shared" si="3"/>
        <v>371.71669918018637</v>
      </c>
    </row>
    <row r="15" spans="1:9" s="22" customFormat="1" ht="12.75">
      <c r="A15" s="19">
        <v>2003</v>
      </c>
      <c r="B15" s="19"/>
      <c r="C15" s="23">
        <v>317</v>
      </c>
      <c r="D15" s="21"/>
      <c r="E15" s="23">
        <f t="shared" si="0"/>
        <v>351.6666666666667</v>
      </c>
      <c r="F15" s="23">
        <f t="shared" si="1"/>
        <v>344.6</v>
      </c>
      <c r="G15" s="21"/>
      <c r="H15" s="23">
        <f t="shared" si="2"/>
        <v>308.21572647420317</v>
      </c>
      <c r="I15" s="23">
        <f t="shared" si="3"/>
        <v>380.9842735257969</v>
      </c>
    </row>
    <row r="16" spans="1:9" s="22" customFormat="1" ht="12.75">
      <c r="A16" s="19">
        <v>2004</v>
      </c>
      <c r="B16" s="19"/>
      <c r="C16" s="23">
        <v>356</v>
      </c>
      <c r="D16" s="21"/>
      <c r="E16" s="23">
        <f t="shared" si="0"/>
        <v>336.3333333333333</v>
      </c>
      <c r="F16" s="23">
        <f t="shared" si="1"/>
        <v>362.4</v>
      </c>
      <c r="G16" s="21"/>
      <c r="H16" s="23">
        <f t="shared" si="2"/>
        <v>325.08785934846406</v>
      </c>
      <c r="I16" s="23">
        <f t="shared" si="3"/>
        <v>399.7121406515359</v>
      </c>
    </row>
    <row r="17" spans="1:9" s="22" customFormat="1" ht="12.75">
      <c r="A17" s="19">
        <v>2005</v>
      </c>
      <c r="B17" s="19"/>
      <c r="C17" s="23">
        <v>336</v>
      </c>
      <c r="D17" s="21"/>
      <c r="E17" s="23">
        <f t="shared" si="0"/>
        <v>371</v>
      </c>
      <c r="F17" s="23">
        <f t="shared" si="1"/>
        <v>377</v>
      </c>
      <c r="G17" s="21"/>
      <c r="H17" s="23">
        <f t="shared" si="2"/>
        <v>338.9436838356627</v>
      </c>
      <c r="I17" s="23">
        <f t="shared" si="3"/>
        <v>415.0563161643373</v>
      </c>
    </row>
    <row r="18" spans="1:9" s="22" customFormat="1" ht="12.75">
      <c r="A18" s="19">
        <v>2006</v>
      </c>
      <c r="B18" s="19"/>
      <c r="C18" s="23">
        <v>421</v>
      </c>
      <c r="D18" s="21"/>
      <c r="E18" s="23">
        <f t="shared" si="0"/>
        <v>404</v>
      </c>
      <c r="F18" s="24">
        <f t="shared" si="1"/>
        <v>428.4</v>
      </c>
      <c r="G18" s="20"/>
      <c r="H18" s="24">
        <f aca="true" t="shared" si="4" ref="H18:H23">F18-1.96*SQRT(F18)</f>
        <v>387.83226109332685</v>
      </c>
      <c r="I18" s="24">
        <f aca="true" t="shared" si="5" ref="I18:I23">F18+1.96*SQRT(F18)</f>
        <v>468.9677389066731</v>
      </c>
    </row>
    <row r="19" spans="1:9" s="22" customFormat="1" ht="12.75">
      <c r="A19" s="19">
        <v>2007</v>
      </c>
      <c r="B19" s="19"/>
      <c r="C19" s="23">
        <v>455</v>
      </c>
      <c r="D19" s="21"/>
      <c r="E19" s="24">
        <f t="shared" si="0"/>
        <v>483.3333333333333</v>
      </c>
      <c r="F19" s="24">
        <f t="shared" si="1"/>
        <v>466.2</v>
      </c>
      <c r="G19" s="21"/>
      <c r="H19" s="24">
        <f t="shared" si="4"/>
        <v>423.88033648526965</v>
      </c>
      <c r="I19" s="24">
        <f t="shared" si="5"/>
        <v>508.5196635147303</v>
      </c>
    </row>
    <row r="20" spans="1:9" s="22" customFormat="1" ht="12.75">
      <c r="A20" s="19">
        <v>2008</v>
      </c>
      <c r="B20" s="19"/>
      <c r="C20" s="24">
        <v>574</v>
      </c>
      <c r="D20" s="21"/>
      <c r="E20" s="24">
        <f t="shared" si="0"/>
        <v>524.6666666666666</v>
      </c>
      <c r="F20" s="24">
        <f t="shared" si="1"/>
        <v>496</v>
      </c>
      <c r="G20" s="21"/>
      <c r="H20" s="24">
        <f t="shared" si="4"/>
        <v>452.34872739541265</v>
      </c>
      <c r="I20" s="24">
        <f t="shared" si="5"/>
        <v>539.6512726045873</v>
      </c>
    </row>
    <row r="21" spans="1:9" s="22" customFormat="1" ht="12.75">
      <c r="A21" s="19">
        <v>2009</v>
      </c>
      <c r="B21" s="19"/>
      <c r="C21" s="24">
        <v>545</v>
      </c>
      <c r="D21" s="21"/>
      <c r="E21" s="24">
        <f t="shared" si="0"/>
        <v>534.6666666666666</v>
      </c>
      <c r="F21" s="24">
        <f t="shared" si="1"/>
        <v>528.6</v>
      </c>
      <c r="G21" s="21"/>
      <c r="H21" s="24">
        <f t="shared" si="4"/>
        <v>483.5370467013091</v>
      </c>
      <c r="I21" s="24">
        <f t="shared" si="5"/>
        <v>573.6629532986909</v>
      </c>
    </row>
    <row r="22" spans="1:9" s="22" customFormat="1" ht="12.75">
      <c r="A22" s="19">
        <v>2010</v>
      </c>
      <c r="B22" s="19"/>
      <c r="C22" s="24">
        <v>485</v>
      </c>
      <c r="D22" s="21"/>
      <c r="E22" s="24">
        <f t="shared" si="0"/>
        <v>538</v>
      </c>
      <c r="F22" s="24">
        <f t="shared" si="1"/>
        <v>553.8</v>
      </c>
      <c r="G22" s="21"/>
      <c r="H22" s="24">
        <f t="shared" si="4"/>
        <v>507.6754069936655</v>
      </c>
      <c r="I22" s="24">
        <f t="shared" si="5"/>
        <v>599.9245930063345</v>
      </c>
    </row>
    <row r="23" spans="1:9" s="22" customFormat="1" ht="12.75">
      <c r="A23" s="19">
        <v>2011</v>
      </c>
      <c r="B23" s="19"/>
      <c r="C23" s="24">
        <v>584</v>
      </c>
      <c r="D23" s="21"/>
      <c r="E23" s="24">
        <f t="shared" si="0"/>
        <v>550</v>
      </c>
      <c r="F23" s="24">
        <f t="shared" si="1"/>
        <v>544.2</v>
      </c>
      <c r="G23" s="21"/>
      <c r="H23" s="24">
        <f t="shared" si="4"/>
        <v>498.4769344859731</v>
      </c>
      <c r="I23" s="24">
        <f t="shared" si="5"/>
        <v>589.923065514027</v>
      </c>
    </row>
    <row r="24" spans="1:9" s="22" customFormat="1" ht="12.75">
      <c r="A24" s="19">
        <v>2012</v>
      </c>
      <c r="B24" s="19"/>
      <c r="C24" s="24">
        <v>581</v>
      </c>
      <c r="D24" s="21"/>
      <c r="E24" s="24">
        <f t="shared" si="0"/>
        <v>563.6666666666666</v>
      </c>
      <c r="F24" s="21"/>
      <c r="G24" s="21"/>
      <c r="H24" s="21"/>
      <c r="I24" s="21"/>
    </row>
    <row r="25" spans="1:9" s="22" customFormat="1" ht="12.75">
      <c r="A25" s="19">
        <v>2013</v>
      </c>
      <c r="B25" s="19"/>
      <c r="C25" s="24">
        <v>526</v>
      </c>
      <c r="D25" s="21"/>
      <c r="E25" s="21"/>
      <c r="F25" s="21"/>
      <c r="G25" s="21"/>
      <c r="H25" s="21"/>
      <c r="I25" s="21"/>
    </row>
    <row r="26" spans="1:9" ht="6" customHeight="1">
      <c r="A26" s="12"/>
      <c r="B26" s="12"/>
      <c r="C26" s="13"/>
      <c r="D26" s="13"/>
      <c r="E26" s="13"/>
      <c r="F26" s="14"/>
      <c r="G26" s="14"/>
      <c r="H26" s="13"/>
      <c r="I26" s="14"/>
    </row>
    <row r="27" ht="11.25" customHeight="1"/>
    <row r="28" spans="1:3" s="17" customFormat="1" ht="11.25">
      <c r="A28" s="16" t="s">
        <v>7</v>
      </c>
      <c r="C28" s="18"/>
    </row>
    <row r="29" spans="1:9" s="17" customFormat="1" ht="14.25" customHeight="1">
      <c r="A29" s="40" t="s">
        <v>9</v>
      </c>
      <c r="B29" s="40"/>
      <c r="C29" s="40"/>
      <c r="D29" s="40"/>
      <c r="E29" s="40"/>
      <c r="F29" s="40"/>
      <c r="G29" s="40"/>
      <c r="H29" s="40"/>
      <c r="I29" s="40"/>
    </row>
    <row r="30" s="15" customFormat="1" ht="15"/>
    <row r="31" spans="1:3" s="15" customFormat="1" ht="15">
      <c r="A31" s="33" t="s">
        <v>11</v>
      </c>
      <c r="B31" s="34"/>
      <c r="C31" s="34"/>
    </row>
    <row r="67" ht="5.25" customHeight="1"/>
    <row r="68" ht="174" customHeight="1"/>
  </sheetData>
  <sheetProtection/>
  <mergeCells count="8">
    <mergeCell ref="J1:L1"/>
    <mergeCell ref="A31:C31"/>
    <mergeCell ref="H3:I5"/>
    <mergeCell ref="A1:H1"/>
    <mergeCell ref="A29:I29"/>
    <mergeCell ref="A3:A6"/>
    <mergeCell ref="C3:C6"/>
    <mergeCell ref="E3:F4"/>
  </mergeCells>
  <printOptions/>
  <pageMargins left="0.75" right="0.75" top="1" bottom="1" header="0.5" footer="0.5"/>
  <pageSetup fitToHeight="1" fitToWidth="1" horizontalDpi="600" verticalDpi="600" orientation="portrait" paperSize="9" scale="89" r:id="rId1"/>
  <ignoredErrors>
    <ignoredError sqref="E9:E24 F10:F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u209365</cp:lastModifiedBy>
  <cp:lastPrinted>2014-08-05T10:11:17Z</cp:lastPrinted>
  <dcterms:created xsi:type="dcterms:W3CDTF">2000-07-12T06:56:02Z</dcterms:created>
  <dcterms:modified xsi:type="dcterms:W3CDTF">2014-08-05T10:16:19Z</dcterms:modified>
  <cp:category/>
  <cp:version/>
  <cp:contentType/>
  <cp:contentStatus/>
</cp:coreProperties>
</file>