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75" windowWidth="18195" windowHeight="11310"/>
  </bookViews>
  <sheets>
    <sheet name="Figure 2" sheetId="2" r:id="rId1"/>
    <sheet name="Fig 2 calc rates" sheetId="3" r:id="rId2"/>
    <sheet name="HB5 - per problem drug user" sheetId="1" r:id="rId3"/>
  </sheets>
  <definedNames>
    <definedName name="_xlnm.Print_Area" localSheetId="1">'Fig 2 calc rates'!$A$1:$I$21</definedName>
    <definedName name="_xlnm.Print_Area" localSheetId="0">'Figure 2'!$A$1:$L$59</definedName>
    <definedName name="_xlnm.Print_Area" localSheetId="2">'HB5 - per problem drug user'!$A$1:$N$39</definedName>
  </definedNames>
  <calcPr calcId="145621"/>
</workbook>
</file>

<file path=xl/calcChain.xml><?xml version="1.0" encoding="utf-8"?>
<calcChain xmlns="http://schemas.openxmlformats.org/spreadsheetml/2006/main">
  <c r="A19" i="3" l="1"/>
  <c r="A18" i="3"/>
  <c r="A17" i="3"/>
  <c r="A16" i="3"/>
  <c r="A15" i="3"/>
  <c r="A14" i="3"/>
  <c r="A13" i="3"/>
  <c r="A12" i="3"/>
  <c r="A11" i="3"/>
  <c r="A10" i="3"/>
  <c r="A9" i="3"/>
  <c r="A8" i="3"/>
  <c r="A7" i="3"/>
  <c r="A6" i="3"/>
  <c r="H26" i="1"/>
  <c r="M26" i="1"/>
  <c r="D19" i="3" s="1"/>
  <c r="H25" i="1"/>
  <c r="M25" i="1"/>
  <c r="D18" i="3" s="1"/>
  <c r="H24" i="1"/>
  <c r="M24" i="1"/>
  <c r="D17" i="3" s="1"/>
  <c r="H23" i="1"/>
  <c r="M23" i="1"/>
  <c r="D16" i="3" s="1"/>
  <c r="H22" i="1"/>
  <c r="L22" i="1"/>
  <c r="C15" i="3" s="1"/>
  <c r="H21" i="1"/>
  <c r="M21" i="1"/>
  <c r="D14" i="3" s="1"/>
  <c r="H20" i="1"/>
  <c r="M20" i="1"/>
  <c r="D13" i="3" s="1"/>
  <c r="H19" i="1"/>
  <c r="M19" i="1"/>
  <c r="D12" i="3" s="1"/>
  <c r="H18" i="1"/>
  <c r="L18" i="1"/>
  <c r="C11" i="3" s="1"/>
  <c r="H17" i="1"/>
  <c r="M17" i="1"/>
  <c r="D10" i="3" s="1"/>
  <c r="H16" i="1"/>
  <c r="M16" i="1"/>
  <c r="D9" i="3" s="1"/>
  <c r="H15" i="1"/>
  <c r="M15" i="1"/>
  <c r="D8" i="3" s="1"/>
  <c r="H14" i="1"/>
  <c r="L14" i="1"/>
  <c r="C7" i="3" s="1"/>
  <c r="H13" i="1"/>
  <c r="M13" i="1"/>
  <c r="D6" i="3" s="1"/>
  <c r="H11" i="1"/>
  <c r="M11" i="1"/>
  <c r="D5" i="3" s="1"/>
  <c r="L25" i="1" l="1"/>
  <c r="C18" i="3" s="1"/>
  <c r="L24" i="1"/>
  <c r="C17" i="3" s="1"/>
  <c r="J11" i="1"/>
  <c r="B5" i="3" s="1"/>
  <c r="J13" i="1"/>
  <c r="B6" i="3" s="1"/>
  <c r="J16" i="1"/>
  <c r="B9" i="3" s="1"/>
  <c r="G9" i="3" s="1"/>
  <c r="L17" i="1"/>
  <c r="C10" i="3" s="1"/>
  <c r="L11" i="1"/>
  <c r="C5" i="3" s="1"/>
  <c r="L13" i="1"/>
  <c r="C6" i="3" s="1"/>
  <c r="L16" i="1"/>
  <c r="C9" i="3" s="1"/>
  <c r="J17" i="1"/>
  <c r="B10" i="3" s="1"/>
  <c r="L23" i="1"/>
  <c r="C16" i="3" s="1"/>
  <c r="L15" i="1"/>
  <c r="C8" i="3" s="1"/>
  <c r="J20" i="1"/>
  <c r="B13" i="3" s="1"/>
  <c r="G13" i="3" s="1"/>
  <c r="J21" i="1"/>
  <c r="B14" i="3" s="1"/>
  <c r="L19" i="1"/>
  <c r="C12" i="3" s="1"/>
  <c r="L20" i="1"/>
  <c r="C13" i="3" s="1"/>
  <c r="L21" i="1"/>
  <c r="C14" i="3" s="1"/>
  <c r="J24" i="1"/>
  <c r="B17" i="3" s="1"/>
  <c r="J25" i="1"/>
  <c r="B18" i="3" s="1"/>
  <c r="F18" i="3" s="1"/>
  <c r="G6" i="3"/>
  <c r="M14" i="1"/>
  <c r="D7" i="3" s="1"/>
  <c r="M18" i="1"/>
  <c r="D11" i="3" s="1"/>
  <c r="M22" i="1"/>
  <c r="D15" i="3" s="1"/>
  <c r="J14" i="1"/>
  <c r="B7" i="3" s="1"/>
  <c r="F7" i="3" s="1"/>
  <c r="J18" i="1"/>
  <c r="B11" i="3" s="1"/>
  <c r="F11" i="3" s="1"/>
  <c r="J22" i="1"/>
  <c r="B15" i="3" s="1"/>
  <c r="F15" i="3" s="1"/>
  <c r="J26" i="1"/>
  <c r="B19" i="3" s="1"/>
  <c r="J15" i="1"/>
  <c r="B8" i="3" s="1"/>
  <c r="J19" i="1"/>
  <c r="B12" i="3" s="1"/>
  <c r="J23" i="1"/>
  <c r="B16" i="3" s="1"/>
  <c r="L26" i="1"/>
  <c r="C19" i="3" s="1"/>
  <c r="F13" i="3" l="1"/>
  <c r="F6" i="3"/>
  <c r="F5" i="3"/>
  <c r="G15" i="3"/>
  <c r="G5" i="3"/>
  <c r="F17" i="3"/>
  <c r="F9" i="3"/>
  <c r="F10" i="3"/>
  <c r="G10" i="3"/>
  <c r="F16" i="3"/>
  <c r="G11" i="3"/>
  <c r="F8" i="3"/>
  <c r="G17" i="3"/>
  <c r="F14" i="3"/>
  <c r="F12" i="3"/>
  <c r="G7" i="3"/>
  <c r="G18" i="3"/>
  <c r="G14" i="3"/>
  <c r="F19" i="3"/>
  <c r="G12" i="3"/>
  <c r="G16" i="3"/>
  <c r="G19" i="3"/>
  <c r="G8" i="3"/>
</calcChain>
</file>

<file path=xl/sharedStrings.xml><?xml version="1.0" encoding="utf-8"?>
<sst xmlns="http://schemas.openxmlformats.org/spreadsheetml/2006/main" count="52" uniqueCount="48">
  <si>
    <t>Table HB5: Drug-related deaths by NHS Board area: average for 2010 to 2014, and relative to the estimated number of problem drug users</t>
  </si>
  <si>
    <t>2010-2014 Annual average drug-deaths (all ages)</t>
  </si>
  <si>
    <r>
      <t>Problem drug users (aged 15-64) in 2012/13</t>
    </r>
    <r>
      <rPr>
        <b/>
        <vertAlign val="superscript"/>
        <sz val="10"/>
        <rFont val="Arial"/>
        <family val="2"/>
      </rPr>
      <t>1</t>
    </r>
  </si>
  <si>
    <t>Annual average drug-deaths: 2010-2014</t>
  </si>
  <si>
    <r>
      <t>per 1,000 problem drug users in 2012/13</t>
    </r>
    <r>
      <rPr>
        <b/>
        <vertAlign val="superscript"/>
        <sz val="10"/>
        <rFont val="Arial"/>
        <family val="2"/>
      </rPr>
      <t>4</t>
    </r>
  </si>
  <si>
    <r>
      <t>95% Confidence interval</t>
    </r>
    <r>
      <rPr>
        <b/>
        <vertAlign val="superscript"/>
        <sz val="10"/>
        <rFont val="Arial"/>
        <family val="2"/>
      </rPr>
      <t>2</t>
    </r>
  </si>
  <si>
    <t>Likely range of values</t>
  </si>
  <si>
    <t>Estimate</t>
  </si>
  <si>
    <t>Lower end</t>
  </si>
  <si>
    <t>Upper end</t>
  </si>
  <si>
    <r>
      <t xml:space="preserve">+ / - </t>
    </r>
    <r>
      <rPr>
        <b/>
        <vertAlign val="superscript"/>
        <sz val="10"/>
        <rFont val="Arial"/>
        <family val="2"/>
      </rPr>
      <t>3</t>
    </r>
  </si>
  <si>
    <r>
      <t xml:space="preserve">From </t>
    </r>
    <r>
      <rPr>
        <b/>
        <vertAlign val="superscript"/>
        <sz val="10"/>
        <rFont val="Arial"/>
        <family val="2"/>
      </rPr>
      <t>5</t>
    </r>
  </si>
  <si>
    <r>
      <t xml:space="preserve">To </t>
    </r>
    <r>
      <rPr>
        <b/>
        <vertAlign val="superscript"/>
        <sz val="10"/>
        <rFont val="Arial"/>
        <family val="2"/>
      </rPr>
      <t>5</t>
    </r>
  </si>
  <si>
    <t>Scotland</t>
  </si>
  <si>
    <t>Ayrshire &amp; Arran</t>
  </si>
  <si>
    <t>Borders</t>
  </si>
  <si>
    <t>Dumfries &amp; Galloway</t>
  </si>
  <si>
    <t>Fife</t>
  </si>
  <si>
    <t>Forth Valley</t>
  </si>
  <si>
    <t>Grampian</t>
  </si>
  <si>
    <t>Greater Glasgow &amp; Clyde</t>
  </si>
  <si>
    <t>Highland</t>
  </si>
  <si>
    <t>Lanarkshire</t>
  </si>
  <si>
    <t>Lothian</t>
  </si>
  <si>
    <t>Orkney</t>
  </si>
  <si>
    <t>Shetland</t>
  </si>
  <si>
    <t>Tayside</t>
  </si>
  <si>
    <t>Western Isles</t>
  </si>
  <si>
    <t>Footnotes</t>
  </si>
  <si>
    <t xml:space="preserve">1) Estimates of problem drug users aged 15 to 64, as published by the Information Services Division (ISD) of NHS National Services Scotland. Some of the estimates are subject to potentially large percentage margins of error, as indicated by the 95 per cent confidence intervals. </t>
  </si>
  <si>
    <t>2) The 95 per cent confidence intervals are the range within which it is expected that the true value will lie. On the basis of statistical theory, there is only a 5 per cent chance that a 95 per cent confidence interval will not include the (unknown) true value of the quantity which is being estimated - so, on average, one would expect that 19 out of 20 of all 95per cent confidence intervals will include the (unknown) true values.</t>
  </si>
  <si>
    <t>3) The average of the percentage differences between (a) the estimate and the lower end of the 95per cent confidence interval, and (b) the estimate and the upper end of the 95per cent confidence interval. It is calculated using the rounded values of the estimate and the two ends.</t>
  </si>
  <si>
    <t>4) These death rates are broad indications only, as (e.g.) the estimated numbers of problem drug users may be subject to wide confidence intervals.</t>
  </si>
  <si>
    <t>5) The 'from' value in the range for the rate is calculated using the upper end of the 95 per cent confidence interval for the estimated number of problem drug users, and the 'to' value in the range for the rate is calculated using the lower end of the 95 per cent confidence interval for the estimated number of problem drug users.</t>
  </si>
  <si>
    <t xml:space="preserve">Note: The numbers of drug-related deaths for each area are based on the board boundaries that apply with effect from 1 April 2014. </t>
  </si>
  <si>
    <t>The figures that have been used for earlier years are the numbers that would have been seen had the new boundaries applied in those years.</t>
  </si>
  <si>
    <t>The estimated numbers of problem drug users are also based on the board boundaries that applied with effect from April 2014.</t>
  </si>
  <si>
    <t>© Crown Copyright 2015</t>
  </si>
  <si>
    <t>Figure 2: Drug-related deaths per 1,000 problem drug users - NHS Board areas</t>
  </si>
  <si>
    <t>Note: these figures were calculated using the annual average number of drug-deaths for 2010-2014 and the estimated numbers of problem drug users for 2012/13. The 'error bars' indicate the likely ranges of values - refer to the text.</t>
  </si>
  <si>
    <t>Numbers for Figure 2 (linked to Table HB5)</t>
  </si>
  <si>
    <t>Drug-related deaths per 1,000 problem drug users</t>
  </si>
  <si>
    <t>HENCE: 'error bars'</t>
  </si>
  <si>
    <t>From</t>
  </si>
  <si>
    <t>To</t>
  </si>
  <si>
    <t>Minus</t>
  </si>
  <si>
    <t>Plus</t>
  </si>
  <si>
    <t>SCOTLAND</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</si>
</sst>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 \ \ \ \ "/>
    <numFmt numFmtId="165" formatCode="#,##0\ \ \ \ \ "/>
    <numFmt numFmtId="166" formatCode="0.0"/>
  </numFmts>
  <fonts count="16" x14ac:knownFonts="1">
    <font>
      <sz val="8"/>
      <name val="Arial"/>
      <family val="2"/>
    </font>
    <font>
      <sz val="10"/>
      <color theme="1"/>
      <name val="Arial"/>
      <family val="2"/>
    </font>
    <font>
      <sz val="8"/>
      <name val="Arial"/>
      <family val="2"/>
    </font>
    <font>
      <b/>
      <sz val="12"/>
      <name val="Arial"/>
      <family val="2"/>
    </font>
    <font>
      <u/>
      <sz val="8"/>
      <color indexed="12"/>
      <name val="Arial"/>
      <family val="2"/>
    </font>
    <font>
      <sz val="12"/>
      <color indexed="12"/>
      <name val="Arial"/>
      <family val="2"/>
    </font>
    <font>
      <b/>
      <sz val="10"/>
      <name val="Arial"/>
      <family val="2"/>
    </font>
    <font>
      <sz val="10"/>
      <name val="MS Sans Serif"/>
      <family val="2"/>
    </font>
    <font>
      <b/>
      <vertAlign val="superscript"/>
      <sz val="10"/>
      <name val="Arial"/>
      <family val="2"/>
    </font>
    <font>
      <sz val="12"/>
      <name val="Arial"/>
      <family val="2"/>
    </font>
    <font>
      <sz val="10"/>
      <name val="Arial"/>
      <family val="2"/>
    </font>
    <font>
      <b/>
      <sz val="8"/>
      <name val="Arial"/>
      <family val="2"/>
    </font>
    <font>
      <sz val="10"/>
      <color indexed="12"/>
      <name val="Arial"/>
      <family val="2"/>
    </font>
    <font>
      <u/>
      <sz val="10"/>
      <color rgb="FF800080"/>
      <name val="Arial"/>
      <family val="2"/>
    </font>
    <font>
      <u/>
      <sz val="10"/>
      <color indexed="12"/>
      <name val="Arial"/>
      <family val="2"/>
    </font>
    <font>
      <u/>
      <sz val="10"/>
      <color rgb="FF0000FF"/>
      <name val="Arial"/>
      <family val="2"/>
    </font>
  </fonts>
  <fills count="15">
    <fill>
      <patternFill patternType="none"/>
    </fill>
    <fill>
      <patternFill patternType="gray125"/>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s>
  <borders count="4">
    <border>
      <left/>
      <right/>
      <top/>
      <bottom/>
      <diagonal/>
    </border>
    <border>
      <left style="thin">
        <color rgb="FFB2B2B2"/>
      </left>
      <right style="thin">
        <color rgb="FFB2B2B2"/>
      </right>
      <top style="thin">
        <color rgb="FFB2B2B2"/>
      </top>
      <bottom style="thin">
        <color rgb="FFB2B2B2"/>
      </bottom>
      <diagonal/>
    </border>
    <border>
      <left/>
      <right/>
      <top/>
      <bottom style="thin">
        <color indexed="64"/>
      </bottom>
      <diagonal/>
    </border>
    <border>
      <left/>
      <right/>
      <top style="thin">
        <color indexed="64"/>
      </top>
      <bottom/>
      <diagonal/>
    </border>
  </borders>
  <cellStyleXfs count="72">
    <xf numFmtId="0" fontId="0" fillId="0" borderId="0"/>
    <xf numFmtId="9" fontId="9" fillId="0" borderId="0" applyFont="0" applyFill="0" applyBorder="0" applyAlignment="0" applyProtection="0"/>
    <xf numFmtId="0" fontId="4" fillId="0" borderId="0" applyNumberFormat="0" applyFill="0" applyBorder="0" applyAlignment="0" applyProtection="0">
      <alignment vertical="top"/>
      <protection locked="0"/>
    </xf>
    <xf numFmtId="0" fontId="7" fillId="0" borderId="0"/>
    <xf numFmtId="0" fontId="2" fillId="0" borderId="0"/>
    <xf numFmtId="0" fontId="2" fillId="0" borderId="0"/>
    <xf numFmtId="0" fontId="2" fillId="0" borderId="0"/>
    <xf numFmtId="0" fontId="10" fillId="0" borderId="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5" fillId="0" borderId="0" applyNumberFormat="0" applyFill="0" applyBorder="0" applyAlignment="0" applyProtection="0"/>
    <xf numFmtId="0" fontId="10" fillId="0" borderId="0"/>
    <xf numFmtId="0" fontId="1" fillId="0" borderId="0"/>
    <xf numFmtId="0" fontId="1" fillId="0" borderId="0"/>
    <xf numFmtId="0" fontId="1" fillId="0" borderId="0"/>
    <xf numFmtId="0" fontId="1" fillId="0" borderId="0"/>
    <xf numFmtId="0" fontId="1" fillId="0" borderId="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9" fontId="10" fillId="0" borderId="0" applyFont="0" applyFill="0" applyBorder="0" applyAlignment="0" applyProtection="0"/>
  </cellStyleXfs>
  <cellXfs count="63">
    <xf numFmtId="0" fontId="0" fillId="0" borderId="0" xfId="0"/>
    <xf numFmtId="0" fontId="3" fillId="0" borderId="0" xfId="0" applyFont="1" applyFill="1"/>
    <xf numFmtId="0" fontId="3" fillId="0" borderId="0" xfId="0" applyFont="1"/>
    <xf numFmtId="0" fontId="6" fillId="0" borderId="0" xfId="0" applyFont="1" applyFill="1"/>
    <xf numFmtId="0" fontId="6" fillId="0" borderId="0" xfId="0" applyFont="1"/>
    <xf numFmtId="0" fontId="6" fillId="0" borderId="2" xfId="0" applyFont="1" applyFill="1" applyBorder="1"/>
    <xf numFmtId="0" fontId="6" fillId="0" borderId="0" xfId="0" applyFont="1" applyFill="1" applyBorder="1"/>
    <xf numFmtId="164" fontId="6" fillId="0" borderId="0" xfId="3" quotePrefix="1" applyNumberFormat="1" applyFont="1" applyFill="1" applyBorder="1" applyAlignment="1">
      <alignment horizontal="left"/>
    </xf>
    <xf numFmtId="164" fontId="6" fillId="0" borderId="3" xfId="3" quotePrefix="1" applyNumberFormat="1" applyFont="1" applyFill="1" applyBorder="1" applyAlignment="1">
      <alignment horizontal="right"/>
    </xf>
    <xf numFmtId="0" fontId="6" fillId="0" borderId="0" xfId="0" applyFont="1" applyFill="1" applyBorder="1" applyAlignment="1">
      <alignment horizontal="left" vertical="top"/>
    </xf>
    <xf numFmtId="0" fontId="6" fillId="0" borderId="0" xfId="0" applyFont="1" applyFill="1" applyBorder="1" applyAlignment="1">
      <alignment horizontal="center" vertical="top"/>
    </xf>
    <xf numFmtId="0" fontId="6" fillId="0" borderId="0" xfId="0" applyFont="1" applyFill="1" applyAlignment="1">
      <alignment horizontal="right"/>
    </xf>
    <xf numFmtId="0" fontId="6" fillId="0" borderId="0" xfId="0" applyFont="1" applyFill="1" applyAlignment="1">
      <alignment vertical="center"/>
    </xf>
    <xf numFmtId="164" fontId="6" fillId="0" borderId="0" xfId="3" applyNumberFormat="1" applyFont="1" applyFill="1" applyBorder="1" applyAlignment="1">
      <alignment horizontal="left" vertical="center"/>
    </xf>
    <xf numFmtId="0" fontId="6" fillId="0" borderId="0" xfId="0" applyFont="1" applyFill="1" applyAlignment="1">
      <alignment wrapText="1"/>
    </xf>
    <xf numFmtId="0" fontId="6" fillId="0" borderId="0" xfId="0" applyFont="1" applyFill="1" applyAlignment="1">
      <alignment horizontal="right" wrapText="1"/>
    </xf>
    <xf numFmtId="0" fontId="6" fillId="0" borderId="0" xfId="0" quotePrefix="1" applyFont="1" applyFill="1" applyAlignment="1">
      <alignment horizontal="right" wrapText="1"/>
    </xf>
    <xf numFmtId="165" fontId="6" fillId="0" borderId="2" xfId="3" quotePrefix="1" applyNumberFormat="1" applyFont="1" applyFill="1" applyBorder="1" applyAlignment="1">
      <alignment horizontal="right"/>
    </xf>
    <xf numFmtId="165" fontId="6" fillId="0" borderId="0" xfId="3" quotePrefix="1" applyNumberFormat="1" applyFont="1" applyFill="1" applyBorder="1" applyAlignment="1">
      <alignment horizontal="right"/>
    </xf>
    <xf numFmtId="3" fontId="6" fillId="0" borderId="0" xfId="3" quotePrefix="1" applyNumberFormat="1" applyFont="1" applyFill="1" applyBorder="1" applyAlignment="1">
      <alignment horizontal="right"/>
    </xf>
    <xf numFmtId="2" fontId="6" fillId="0" borderId="0" xfId="0" applyNumberFormat="1" applyFont="1" applyFill="1" applyAlignment="1">
      <alignment horizontal="center"/>
    </xf>
    <xf numFmtId="9" fontId="6" fillId="0" borderId="0" xfId="1" quotePrefix="1" applyNumberFormat="1" applyFont="1" applyFill="1" applyBorder="1" applyAlignment="1">
      <alignment horizontal="right"/>
    </xf>
    <xf numFmtId="166" fontId="6" fillId="0" borderId="0" xfId="0" applyNumberFormat="1" applyFont="1" applyFill="1"/>
    <xf numFmtId="166" fontId="10" fillId="0" borderId="0" xfId="0" applyNumberFormat="1" applyFont="1" applyFill="1"/>
    <xf numFmtId="0" fontId="10" fillId="0" borderId="0" xfId="0" applyFont="1" applyFill="1"/>
    <xf numFmtId="3" fontId="10" fillId="0" borderId="0" xfId="3" quotePrefix="1" applyNumberFormat="1" applyFont="1" applyFill="1" applyBorder="1" applyAlignment="1">
      <alignment horizontal="right"/>
    </xf>
    <xf numFmtId="2" fontId="10" fillId="0" borderId="0" xfId="0" applyNumberFormat="1" applyFont="1" applyFill="1" applyAlignment="1">
      <alignment horizontal="center"/>
    </xf>
    <xf numFmtId="3" fontId="10" fillId="0" borderId="0" xfId="4" applyNumberFormat="1" applyFont="1" applyFill="1"/>
    <xf numFmtId="9" fontId="10" fillId="0" borderId="0" xfId="1" quotePrefix="1" applyNumberFormat="1" applyFont="1" applyFill="1" applyBorder="1" applyAlignment="1">
      <alignment horizontal="right"/>
    </xf>
    <xf numFmtId="0" fontId="10" fillId="0" borderId="0" xfId="0" applyFont="1"/>
    <xf numFmtId="3" fontId="10" fillId="0" borderId="0" xfId="4" applyNumberFormat="1" applyFont="1" applyFill="1" applyAlignment="1">
      <alignment horizontal="right"/>
    </xf>
    <xf numFmtId="0" fontId="10" fillId="0" borderId="2" xfId="0" applyFont="1" applyFill="1" applyBorder="1"/>
    <xf numFmtId="0" fontId="10" fillId="0" borderId="0" xfId="5" applyFont="1" applyFill="1"/>
    <xf numFmtId="0" fontId="10" fillId="0" borderId="0" xfId="5" applyFont="1"/>
    <xf numFmtId="0" fontId="11" fillId="0" borderId="0" xfId="3" applyFont="1" applyFill="1" applyAlignment="1">
      <alignment horizontal="left"/>
    </xf>
    <xf numFmtId="0" fontId="2" fillId="0" borderId="0" xfId="5" applyFont="1" applyFill="1"/>
    <xf numFmtId="0" fontId="2" fillId="0" borderId="0" xfId="5" applyFont="1"/>
    <xf numFmtId="0" fontId="2" fillId="0" borderId="0" xfId="5" applyFont="1" applyFill="1" applyAlignment="1">
      <alignment vertical="top"/>
    </xf>
    <xf numFmtId="0" fontId="2" fillId="0" borderId="0" xfId="5" applyFont="1" applyAlignment="1">
      <alignment vertical="top"/>
    </xf>
    <xf numFmtId="0" fontId="9" fillId="0" borderId="0" xfId="0" applyFont="1"/>
    <xf numFmtId="0" fontId="12" fillId="0" borderId="0" xfId="0" applyFont="1"/>
    <xf numFmtId="2" fontId="12" fillId="0" borderId="0" xfId="0" applyNumberFormat="1" applyFont="1"/>
    <xf numFmtId="0" fontId="9" fillId="0" borderId="0" xfId="0" applyFont="1" applyFill="1"/>
    <xf numFmtId="2" fontId="10" fillId="0" borderId="0" xfId="0" applyNumberFormat="1" applyFont="1" applyFill="1"/>
    <xf numFmtId="0" fontId="0" fillId="0" borderId="0" xfId="7" applyFont="1" applyFill="1" applyAlignment="1"/>
    <xf numFmtId="0" fontId="10" fillId="0" borderId="0" xfId="7" applyFont="1" applyFill="1" applyAlignment="1"/>
    <xf numFmtId="0" fontId="3" fillId="0" borderId="0" xfId="0" applyFont="1"/>
    <xf numFmtId="0" fontId="5" fillId="0" borderId="0" xfId="2" applyFont="1" applyAlignment="1" applyProtection="1"/>
    <xf numFmtId="0" fontId="10" fillId="0" borderId="0" xfId="0" applyFont="1" applyAlignment="1">
      <alignment wrapText="1"/>
    </xf>
    <xf numFmtId="0" fontId="2" fillId="0" borderId="0" xfId="6" applyFont="1" applyAlignment="1">
      <alignment horizontal="left"/>
    </xf>
    <xf numFmtId="0" fontId="3" fillId="0" borderId="0" xfId="0" applyFont="1" applyFill="1"/>
    <xf numFmtId="0" fontId="10" fillId="0" borderId="0" xfId="0" applyFont="1" applyFill="1"/>
    <xf numFmtId="0" fontId="3" fillId="0" borderId="0" xfId="0" applyFont="1" applyFill="1" applyAlignment="1">
      <alignment horizontal="left" wrapText="1"/>
    </xf>
    <xf numFmtId="0" fontId="6" fillId="0" borderId="0" xfId="0" applyFont="1" applyFill="1" applyAlignment="1">
      <alignment horizontal="right" vertical="top" wrapText="1"/>
    </xf>
    <xf numFmtId="0" fontId="6" fillId="0" borderId="0" xfId="0" applyFont="1" applyFill="1"/>
    <xf numFmtId="164" fontId="6" fillId="0" borderId="0" xfId="3" applyNumberFormat="1" applyFont="1" applyFill="1" applyBorder="1" applyAlignment="1">
      <alignment horizontal="left"/>
    </xf>
    <xf numFmtId="164" fontId="6" fillId="0" borderId="0" xfId="3" applyNumberFormat="1" applyFont="1" applyFill="1" applyBorder="1" applyAlignment="1">
      <alignment horizontal="left" vertical="center"/>
    </xf>
    <xf numFmtId="0" fontId="6" fillId="0" borderId="0" xfId="0" applyFont="1" applyFill="1" applyAlignment="1"/>
    <xf numFmtId="0" fontId="2" fillId="0" borderId="0" xfId="5" applyFont="1" applyFill="1" applyAlignment="1">
      <alignment vertical="top"/>
    </xf>
    <xf numFmtId="0" fontId="0" fillId="0" borderId="0" xfId="5" applyFont="1" applyFill="1" applyAlignment="1">
      <alignment vertical="top"/>
    </xf>
    <xf numFmtId="0" fontId="2" fillId="0" borderId="0" xfId="6" applyFont="1" applyFill="1" applyAlignment="1">
      <alignment horizontal="left"/>
    </xf>
    <xf numFmtId="0" fontId="2" fillId="0" borderId="0" xfId="5" applyFont="1" applyFill="1" applyAlignment="1">
      <alignment vertical="top" wrapText="1"/>
    </xf>
    <xf numFmtId="0" fontId="0" fillId="0" borderId="0" xfId="5" applyFont="1" applyFill="1" applyAlignment="1">
      <alignment vertical="top" wrapText="1"/>
    </xf>
  </cellXfs>
  <cellStyles count="72">
    <cellStyle name="20% - Accent1 2" xfId="8"/>
    <cellStyle name="20% - Accent1 3" xfId="9"/>
    <cellStyle name="20% - Accent1 4" xfId="10"/>
    <cellStyle name="20% - Accent1 5" xfId="11"/>
    <cellStyle name="20% - Accent2 2" xfId="12"/>
    <cellStyle name="20% - Accent2 3" xfId="13"/>
    <cellStyle name="20% - Accent2 4" xfId="14"/>
    <cellStyle name="20% - Accent2 5" xfId="15"/>
    <cellStyle name="20% - Accent3 2" xfId="16"/>
    <cellStyle name="20% - Accent3 3" xfId="17"/>
    <cellStyle name="20% - Accent3 4" xfId="18"/>
    <cellStyle name="20% - Accent3 5" xfId="19"/>
    <cellStyle name="20% - Accent4 2" xfId="20"/>
    <cellStyle name="20% - Accent4 3" xfId="21"/>
    <cellStyle name="20% - Accent4 4" xfId="22"/>
    <cellStyle name="20% - Accent4 5" xfId="23"/>
    <cellStyle name="20% - Accent5 2" xfId="24"/>
    <cellStyle name="20% - Accent5 3" xfId="25"/>
    <cellStyle name="20% - Accent5 4" xfId="26"/>
    <cellStyle name="20% - Accent5 5" xfId="27"/>
    <cellStyle name="20% - Accent6 2" xfId="28"/>
    <cellStyle name="20% - Accent6 3" xfId="29"/>
    <cellStyle name="20% - Accent6 4" xfId="30"/>
    <cellStyle name="20% - Accent6 5" xfId="31"/>
    <cellStyle name="40% - Accent1 2" xfId="32"/>
    <cellStyle name="40% - Accent1 3" xfId="33"/>
    <cellStyle name="40% - Accent1 4" xfId="34"/>
    <cellStyle name="40% - Accent1 5" xfId="35"/>
    <cellStyle name="40% - Accent2 2" xfId="36"/>
    <cellStyle name="40% - Accent2 3" xfId="37"/>
    <cellStyle name="40% - Accent2 4" xfId="38"/>
    <cellStyle name="40% - Accent2 5" xfId="39"/>
    <cellStyle name="40% - Accent3 2" xfId="40"/>
    <cellStyle name="40% - Accent3 3" xfId="41"/>
    <cellStyle name="40% - Accent3 4" xfId="42"/>
    <cellStyle name="40% - Accent3 5" xfId="43"/>
    <cellStyle name="40% - Accent4 2" xfId="44"/>
    <cellStyle name="40% - Accent4 3" xfId="45"/>
    <cellStyle name="40% - Accent4 4" xfId="46"/>
    <cellStyle name="40% - Accent4 5" xfId="47"/>
    <cellStyle name="40% - Accent5 2" xfId="48"/>
    <cellStyle name="40% - Accent5 3" xfId="49"/>
    <cellStyle name="40% - Accent5 4" xfId="50"/>
    <cellStyle name="40% - Accent5 5" xfId="51"/>
    <cellStyle name="40% - Accent6 2" xfId="52"/>
    <cellStyle name="40% - Accent6 3" xfId="53"/>
    <cellStyle name="40% - Accent6 4" xfId="54"/>
    <cellStyle name="40% - Accent6 5" xfId="55"/>
    <cellStyle name="Followed Hyperlink 2" xfId="56"/>
    <cellStyle name="Hyperlink" xfId="2" builtinId="8"/>
    <cellStyle name="Hyperlink 2" xfId="57"/>
    <cellStyle name="Hyperlink 3" xfId="58"/>
    <cellStyle name="Hyperlink 4" xfId="59"/>
    <cellStyle name="Normal" xfId="0" builtinId="0"/>
    <cellStyle name="Normal 2" xfId="60"/>
    <cellStyle name="Normal 3" xfId="61"/>
    <cellStyle name="Normal 4" xfId="7"/>
    <cellStyle name="Normal 5" xfId="62"/>
    <cellStyle name="Normal 6" xfId="63"/>
    <cellStyle name="Normal 7" xfId="64"/>
    <cellStyle name="Normal 8" xfId="65"/>
    <cellStyle name="Normal_drd-2011-tablex" xfId="6"/>
    <cellStyle name="Normal_Sheet1_1" xfId="5"/>
    <cellStyle name="Normal_shhdtab" xfId="3"/>
    <cellStyle name="Normal_TABLE4" xfId="4"/>
    <cellStyle name="Note 2" xfId="66"/>
    <cellStyle name="Note 3" xfId="67"/>
    <cellStyle name="Note 4" xfId="68"/>
    <cellStyle name="Note 5" xfId="69"/>
    <cellStyle name="Note 6" xfId="70"/>
    <cellStyle name="Percent" xfId="1" builtinId="5"/>
    <cellStyle name="Percent 2" xfId="7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458749836836448"/>
          <c:y val="5.6818251876987497E-2"/>
          <c:w val="0.7161727712664554"/>
          <c:h val="0.92550619168515191"/>
        </c:manualLayout>
      </c:layout>
      <c:barChart>
        <c:barDir val="bar"/>
        <c:grouping val="clustered"/>
        <c:varyColors val="0"/>
        <c:ser>
          <c:idx val="0"/>
          <c:order val="0"/>
          <c:tx>
            <c:strRef>
              <c:f>'Fig 2 calc rates'!$B$4</c:f>
              <c:strCache>
                <c:ptCount val="1"/>
                <c:pt idx="0">
                  <c:v>Estimate</c:v>
                </c:pt>
              </c:strCache>
            </c:strRef>
          </c:tx>
          <c:spPr>
            <a:solidFill>
              <a:srgbClr val="FFFF00"/>
            </a:solidFill>
            <a:ln w="12700">
              <a:solidFill>
                <a:srgbClr val="000000"/>
              </a:solidFill>
              <a:prstDash val="solid"/>
            </a:ln>
          </c:spPr>
          <c:invertIfNegative val="0"/>
          <c:errBars>
            <c:errBarType val="both"/>
            <c:errValType val="cust"/>
            <c:noEndCap val="0"/>
            <c:plus>
              <c:numRef>
                <c:f>'Fig 2 calc rates'!$G$5:$G$19</c:f>
                <c:numCache>
                  <c:formatCode>General</c:formatCode>
                  <c:ptCount val="15"/>
                  <c:pt idx="0">
                    <c:v>0.32619656558275523</c:v>
                  </c:pt>
                  <c:pt idx="1">
                    <c:v>0.77021822849807542</c:v>
                  </c:pt>
                  <c:pt idx="2">
                    <c:v>1.9856845993996775</c:v>
                  </c:pt>
                  <c:pt idx="3">
                    <c:v>1.2867132867132867</c:v>
                  </c:pt>
                  <c:pt idx="4">
                    <c:v>1.5278514588859426</c:v>
                  </c:pt>
                  <c:pt idx="5">
                    <c:v>0.85714285714285765</c:v>
                  </c:pt>
                  <c:pt idx="6">
                    <c:v>1.1611876988335101</c:v>
                  </c:pt>
                  <c:pt idx="7">
                    <c:v>0.72380952380952479</c:v>
                  </c:pt>
                  <c:pt idx="8">
                    <c:v>1.1999999999999993</c:v>
                  </c:pt>
                  <c:pt idx="9">
                    <c:v>0.75181159420289845</c:v>
                  </c:pt>
                  <c:pt idx="10">
                    <c:v>0.88947489108002742</c:v>
                  </c:pt>
                  <c:pt idx="11">
                    <c:v>13.333333333333332</c:v>
                  </c:pt>
                  <c:pt idx="12">
                    <c:v>10.452488687782806</c:v>
                  </c:pt>
                  <c:pt idx="13">
                    <c:v>0.66430738119312416</c:v>
                  </c:pt>
                  <c:pt idx="14">
                    <c:v>6.2337662337662341</c:v>
                  </c:pt>
                </c:numCache>
              </c:numRef>
            </c:plus>
            <c:minus>
              <c:numRef>
                <c:f>'Fig 2 calc rates'!$F$5:$F$19</c:f>
                <c:numCache>
                  <c:formatCode>General</c:formatCode>
                  <c:ptCount val="15"/>
                  <c:pt idx="0">
                    <c:v>0.31970970206264404</c:v>
                  </c:pt>
                  <c:pt idx="1">
                    <c:v>0.86720867208672026</c:v>
                  </c:pt>
                  <c:pt idx="2">
                    <c:v>2.112676056338028</c:v>
                  </c:pt>
                  <c:pt idx="3">
                    <c:v>1.3269230769230766</c:v>
                  </c:pt>
                  <c:pt idx="4">
                    <c:v>1.9472616632860031</c:v>
                  </c:pt>
                  <c:pt idx="5">
                    <c:v>0.91428571428571459</c:v>
                  </c:pt>
                  <c:pt idx="6">
                    <c:v>0.76173913043478336</c:v>
                  </c:pt>
                  <c:pt idx="7">
                    <c:v>0.66526610644257644</c:v>
                  </c:pt>
                  <c:pt idx="8">
                    <c:v>1.4086956521739129</c:v>
                  </c:pt>
                  <c:pt idx="9">
                    <c:v>0.65021543282412786</c:v>
                  </c:pt>
                  <c:pt idx="10">
                    <c:v>0.88766148661299393</c:v>
                  </c:pt>
                  <c:pt idx="11">
                    <c:v>19.393939393939394</c:v>
                  </c:pt>
                  <c:pt idx="12">
                    <c:v>4.7782805429864252</c:v>
                  </c:pt>
                  <c:pt idx="13">
                    <c:v>0.76173913043478336</c:v>
                  </c:pt>
                  <c:pt idx="14">
                    <c:v>5.9090909090909083</c:v>
                  </c:pt>
                </c:numCache>
              </c:numRef>
            </c:minus>
            <c:spPr>
              <a:ln w="12700">
                <a:solidFill>
                  <a:srgbClr val="000000"/>
                </a:solidFill>
                <a:prstDash val="solid"/>
              </a:ln>
            </c:spPr>
          </c:errBars>
          <c:cat>
            <c:strRef>
              <c:f>'Fig 2 calc rates'!$A$5:$A$19</c:f>
              <c:strCache>
                <c:ptCount val="15"/>
                <c:pt idx="0">
                  <c:v>SCOTLAND</c:v>
                </c:pt>
                <c:pt idx="1">
                  <c:v>Ayrshire &amp; Arran</c:v>
                </c:pt>
                <c:pt idx="2">
                  <c:v>Borders</c:v>
                </c:pt>
                <c:pt idx="3">
                  <c:v>Dumfries &amp; Galloway</c:v>
                </c:pt>
                <c:pt idx="4">
                  <c:v>Fife</c:v>
                </c:pt>
                <c:pt idx="5">
                  <c:v>Forth Valley</c:v>
                </c:pt>
                <c:pt idx="6">
                  <c:v>Grampian</c:v>
                </c:pt>
                <c:pt idx="7">
                  <c:v>Greater Glasgow &amp; Clyde</c:v>
                </c:pt>
                <c:pt idx="8">
                  <c:v>Highland</c:v>
                </c:pt>
                <c:pt idx="9">
                  <c:v>Lanarkshire</c:v>
                </c:pt>
                <c:pt idx="10">
                  <c:v>Lothian</c:v>
                </c:pt>
                <c:pt idx="11">
                  <c:v>Orkney</c:v>
                </c:pt>
                <c:pt idx="12">
                  <c:v>Shetland</c:v>
                </c:pt>
                <c:pt idx="13">
                  <c:v>Tayside</c:v>
                </c:pt>
                <c:pt idx="14">
                  <c:v>Western Isles</c:v>
                </c:pt>
              </c:strCache>
            </c:strRef>
          </c:cat>
          <c:val>
            <c:numRef>
              <c:f>'Fig 2 calc rates'!$B$5:$B$19</c:f>
              <c:numCache>
                <c:formatCode>0.00</c:formatCode>
                <c:ptCount val="15"/>
                <c:pt idx="0">
                  <c:v>9.3781512605042021</c:v>
                </c:pt>
                <c:pt idx="1">
                  <c:v>9.7560975609756095</c:v>
                </c:pt>
                <c:pt idx="2">
                  <c:v>12.112676056338028</c:v>
                </c:pt>
                <c:pt idx="3">
                  <c:v>7.0769230769230766</c:v>
                </c:pt>
                <c:pt idx="4">
                  <c:v>13.241379310344827</c:v>
                </c:pt>
                <c:pt idx="5">
                  <c:v>8</c:v>
                </c:pt>
                <c:pt idx="6">
                  <c:v>9.5217391304347831</c:v>
                </c:pt>
                <c:pt idx="7">
                  <c:v>9.0476190476190474</c:v>
                </c:pt>
                <c:pt idx="8">
                  <c:v>10.8</c:v>
                </c:pt>
                <c:pt idx="9">
                  <c:v>9.6231884057971016</c:v>
                </c:pt>
                <c:pt idx="10">
                  <c:v>8.795918367346939</c:v>
                </c:pt>
                <c:pt idx="11">
                  <c:v>26.666666666666668</c:v>
                </c:pt>
                <c:pt idx="12">
                  <c:v>6.4705882352941178</c:v>
                </c:pt>
                <c:pt idx="13">
                  <c:v>9.5217391304347831</c:v>
                </c:pt>
                <c:pt idx="14">
                  <c:v>10.909090909090908</c:v>
                </c:pt>
              </c:numCache>
            </c:numRef>
          </c:val>
        </c:ser>
        <c:dLbls>
          <c:showLegendKey val="0"/>
          <c:showVal val="0"/>
          <c:showCatName val="0"/>
          <c:showSerName val="0"/>
          <c:showPercent val="0"/>
          <c:showBubbleSize val="0"/>
        </c:dLbls>
        <c:gapWidth val="150"/>
        <c:axId val="129776640"/>
        <c:axId val="31875840"/>
      </c:barChart>
      <c:catAx>
        <c:axId val="129776640"/>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1875840"/>
        <c:crosses val="autoZero"/>
        <c:auto val="1"/>
        <c:lblAlgn val="ctr"/>
        <c:lblOffset val="100"/>
        <c:tickLblSkip val="1"/>
        <c:tickMarkSkip val="1"/>
        <c:noMultiLvlLbl val="0"/>
      </c:catAx>
      <c:valAx>
        <c:axId val="31875840"/>
        <c:scaling>
          <c:orientation val="minMax"/>
        </c:scaling>
        <c:delete val="0"/>
        <c:axPos val="t"/>
        <c:majorGridlines>
          <c:spPr>
            <a:ln>
              <a:solidFill>
                <a:schemeClr val="bg1">
                  <a:lumMod val="65000"/>
                </a:schemeClr>
              </a:solidFill>
              <a:prstDash val="sysDot"/>
            </a:ln>
          </c:spPr>
        </c:majorGridlines>
        <c:numFmt formatCode="0" sourceLinked="0"/>
        <c:majorTickMark val="out"/>
        <c:minorTickMark val="none"/>
        <c:tickLblPos val="nextTo"/>
        <c:spPr>
          <a:ln w="3175">
            <a:solidFill>
              <a:srgbClr val="000000"/>
            </a:solidFill>
            <a:prstDash val="solid"/>
          </a:ln>
        </c:spPr>
        <c:txPr>
          <a:bodyPr rot="0" vert="horz"/>
          <a:lstStyle/>
          <a:p>
            <a:pPr>
              <a:defRPr sz="925" b="0" i="0" u="none" strike="noStrike" baseline="0">
                <a:solidFill>
                  <a:srgbClr val="000000"/>
                </a:solidFill>
                <a:latin typeface="Arial"/>
                <a:ea typeface="Arial"/>
                <a:cs typeface="Arial"/>
              </a:defRPr>
            </a:pPr>
            <a:endParaRPr lang="en-US"/>
          </a:p>
        </c:txPr>
        <c:crossAx val="129776640"/>
        <c:crosses val="autoZero"/>
        <c:crossBetween val="between"/>
      </c:valAx>
      <c:spPr>
        <a:noFill/>
        <a:ln w="12700">
          <a:solidFill>
            <a:srgbClr val="808080"/>
          </a:solidFill>
          <a:prstDash val="solid"/>
        </a:ln>
      </c:spPr>
    </c:plotArea>
    <c:plotVisOnly val="1"/>
    <c:dispBlanksAs val="gap"/>
    <c:showDLblsOverMax val="0"/>
  </c:chart>
  <c:spPr>
    <a:solidFill>
      <a:schemeClr val="bg1"/>
    </a:solidFill>
    <a:ln w="3175">
      <a:solidFill>
        <a:srgbClr val="000000"/>
      </a:solidFill>
      <a:prstDash val="solid"/>
    </a:ln>
  </c:spPr>
  <c:txPr>
    <a:bodyPr/>
    <a:lstStyle/>
    <a:p>
      <a:pPr>
        <a:defRPr sz="16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9525</xdr:colOff>
      <xdr:row>4</xdr:row>
      <xdr:rowOff>114300</xdr:rowOff>
    </xdr:from>
    <xdr:to>
      <xdr:col>8</xdr:col>
      <xdr:colOff>495300</xdr:colOff>
      <xdr:row>57</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82"/>
  <sheetViews>
    <sheetView tabSelected="1" zoomScaleNormal="100" workbookViewId="0">
      <selection sqref="A1:K1"/>
    </sheetView>
  </sheetViews>
  <sheetFormatPr defaultRowHeight="12.75" x14ac:dyDescent="0.2"/>
  <cols>
    <col min="1" max="1" width="28" style="29" bestFit="1" customWidth="1"/>
    <col min="2" max="9" width="9.33203125" style="29"/>
    <col min="10" max="10" width="1.83203125" style="29" customWidth="1"/>
    <col min="11" max="11" width="9.33203125" style="29"/>
    <col min="12" max="12" width="2.5" style="29" customWidth="1"/>
    <col min="13" max="16384" width="9.33203125" style="29"/>
  </cols>
  <sheetData>
    <row r="1" spans="1:15" s="39" customFormat="1" ht="18" customHeight="1" x14ac:dyDescent="0.25">
      <c r="A1" s="46" t="s">
        <v>38</v>
      </c>
      <c r="B1" s="46"/>
      <c r="C1" s="46"/>
      <c r="D1" s="46"/>
      <c r="E1" s="46"/>
      <c r="F1" s="46"/>
      <c r="G1" s="46"/>
      <c r="H1" s="46"/>
      <c r="I1" s="46"/>
      <c r="J1" s="46"/>
      <c r="K1" s="46"/>
      <c r="M1" s="47"/>
      <c r="N1" s="47"/>
      <c r="O1" s="47"/>
    </row>
    <row r="3" spans="1:15" ht="24.75" customHeight="1" x14ac:dyDescent="0.2">
      <c r="A3" s="48" t="s">
        <v>39</v>
      </c>
      <c r="B3" s="48"/>
      <c r="C3" s="48"/>
      <c r="D3" s="48"/>
      <c r="E3" s="48"/>
      <c r="F3" s="48"/>
      <c r="G3" s="48"/>
      <c r="H3" s="48"/>
      <c r="I3" s="48"/>
      <c r="J3" s="48"/>
      <c r="K3" s="48"/>
    </row>
    <row r="4" spans="1:15" x14ac:dyDescent="0.2">
      <c r="A4" s="24"/>
      <c r="D4" s="24"/>
      <c r="E4" s="24"/>
    </row>
    <row r="59" spans="1:2" x14ac:dyDescent="0.2">
      <c r="A59" s="49" t="s">
        <v>37</v>
      </c>
      <c r="B59" s="49"/>
    </row>
    <row r="60" spans="1:2" ht="5.25" customHeight="1" x14ac:dyDescent="0.2"/>
    <row r="81" spans="1:7" x14ac:dyDescent="0.2">
      <c r="A81" s="40"/>
    </row>
    <row r="82" spans="1:7" x14ac:dyDescent="0.2">
      <c r="A82" s="40"/>
      <c r="B82" s="41"/>
      <c r="C82" s="41"/>
      <c r="D82" s="41"/>
      <c r="E82" s="41"/>
      <c r="F82" s="41"/>
      <c r="G82" s="41"/>
    </row>
  </sheetData>
  <mergeCells count="4">
    <mergeCell ref="A1:K1"/>
    <mergeCell ref="M1:O1"/>
    <mergeCell ref="A3:K3"/>
    <mergeCell ref="A59:B59"/>
  </mergeCells>
  <pageMargins left="0.75" right="0.75" top="1" bottom="1" header="0.5" footer="0.5"/>
  <pageSetup paperSize="9" scale="93"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L21"/>
  <sheetViews>
    <sheetView zoomScaleNormal="100" workbookViewId="0">
      <selection sqref="A1:E1"/>
    </sheetView>
  </sheetViews>
  <sheetFormatPr defaultRowHeight="12.75" x14ac:dyDescent="0.2"/>
  <cols>
    <col min="1" max="1" width="30" style="29" customWidth="1"/>
    <col min="2" max="2" width="11.33203125" style="29" customWidth="1"/>
    <col min="3" max="8" width="9.33203125" style="29"/>
    <col min="9" max="9" width="3.1640625" style="29" customWidth="1"/>
    <col min="10" max="16384" width="9.33203125" style="29"/>
  </cols>
  <sheetData>
    <row r="1" spans="1:12" s="39" customFormat="1" ht="18" customHeight="1" x14ac:dyDescent="0.25">
      <c r="A1" s="50" t="s">
        <v>40</v>
      </c>
      <c r="B1" s="50"/>
      <c r="C1" s="50"/>
      <c r="D1" s="50"/>
      <c r="E1" s="50"/>
      <c r="F1" s="42"/>
      <c r="J1" s="47"/>
      <c r="K1" s="47"/>
      <c r="L1" s="47"/>
    </row>
    <row r="2" spans="1:12" x14ac:dyDescent="0.2">
      <c r="A2" s="24"/>
      <c r="B2" s="24"/>
      <c r="C2" s="24"/>
      <c r="D2" s="24"/>
      <c r="E2" s="24"/>
      <c r="F2" s="24"/>
      <c r="G2" s="24"/>
      <c r="H2" s="24"/>
      <c r="I2" s="24"/>
      <c r="J2" s="24"/>
    </row>
    <row r="3" spans="1:12" x14ac:dyDescent="0.2">
      <c r="A3" s="51" t="s">
        <v>41</v>
      </c>
      <c r="B3" s="51"/>
      <c r="C3" s="51"/>
      <c r="D3" s="51"/>
      <c r="E3" s="24"/>
      <c r="F3" s="51" t="s">
        <v>42</v>
      </c>
      <c r="G3" s="51"/>
      <c r="H3" s="51"/>
      <c r="I3" s="51"/>
      <c r="J3" s="24"/>
    </row>
    <row r="4" spans="1:12" x14ac:dyDescent="0.2">
      <c r="A4" s="24"/>
      <c r="B4" s="24" t="s">
        <v>7</v>
      </c>
      <c r="C4" s="24" t="s">
        <v>43</v>
      </c>
      <c r="D4" s="24" t="s">
        <v>44</v>
      </c>
      <c r="E4" s="24"/>
      <c r="F4" s="24" t="s">
        <v>45</v>
      </c>
      <c r="G4" s="24" t="s">
        <v>46</v>
      </c>
      <c r="H4" s="24"/>
      <c r="I4" s="24"/>
      <c r="J4" s="24"/>
    </row>
    <row r="5" spans="1:12" x14ac:dyDescent="0.2">
      <c r="A5" s="24" t="s">
        <v>47</v>
      </c>
      <c r="B5" s="43">
        <f>'HB5 - per problem drug user'!J11</f>
        <v>9.3781512605042021</v>
      </c>
      <c r="C5" s="43">
        <f>'HB5 - per problem drug user'!L11</f>
        <v>9.0584415584415581</v>
      </c>
      <c r="D5" s="43">
        <f>'HB5 - per problem drug user'!M11</f>
        <v>9.7043478260869573</v>
      </c>
      <c r="E5" s="43"/>
      <c r="F5" s="43">
        <f t="shared" ref="F5:F19" si="0">B5-C5</f>
        <v>0.31970970206264404</v>
      </c>
      <c r="G5" s="43">
        <f t="shared" ref="G5:G19" si="1">D5-B5</f>
        <v>0.32619656558275523</v>
      </c>
      <c r="H5" s="43"/>
      <c r="I5" s="24"/>
      <c r="J5" s="24"/>
    </row>
    <row r="6" spans="1:12" x14ac:dyDescent="0.2">
      <c r="A6" s="24" t="str">
        <f>'HB5 - per problem drug user'!A13</f>
        <v>Ayrshire &amp; Arran</v>
      </c>
      <c r="B6" s="43">
        <f>'HB5 - per problem drug user'!J13</f>
        <v>9.7560975609756095</v>
      </c>
      <c r="C6" s="43">
        <f>'HB5 - per problem drug user'!L13</f>
        <v>8.8888888888888893</v>
      </c>
      <c r="D6" s="43">
        <f>'HB5 - per problem drug user'!M13</f>
        <v>10.526315789473685</v>
      </c>
      <c r="E6" s="43"/>
      <c r="F6" s="43">
        <f t="shared" si="0"/>
        <v>0.86720867208672026</v>
      </c>
      <c r="G6" s="43">
        <f t="shared" si="1"/>
        <v>0.77021822849807542</v>
      </c>
      <c r="H6" s="43"/>
      <c r="I6" s="24"/>
      <c r="J6" s="24"/>
    </row>
    <row r="7" spans="1:12" x14ac:dyDescent="0.2">
      <c r="A7" s="24" t="str">
        <f>'HB5 - per problem drug user'!A14</f>
        <v>Borders</v>
      </c>
      <c r="B7" s="43">
        <f>'HB5 - per problem drug user'!J14</f>
        <v>12.112676056338028</v>
      </c>
      <c r="C7" s="43">
        <f>'HB5 - per problem drug user'!L14</f>
        <v>10</v>
      </c>
      <c r="D7" s="43">
        <f>'HB5 - per problem drug user'!M14</f>
        <v>14.098360655737705</v>
      </c>
      <c r="E7" s="43"/>
      <c r="F7" s="43">
        <f t="shared" si="0"/>
        <v>2.112676056338028</v>
      </c>
      <c r="G7" s="43">
        <f t="shared" si="1"/>
        <v>1.9856845993996775</v>
      </c>
      <c r="H7" s="43"/>
      <c r="I7" s="24"/>
      <c r="J7" s="24"/>
    </row>
    <row r="8" spans="1:12" x14ac:dyDescent="0.2">
      <c r="A8" s="24" t="str">
        <f>'HB5 - per problem drug user'!A15</f>
        <v>Dumfries &amp; Galloway</v>
      </c>
      <c r="B8" s="43">
        <f>'HB5 - per problem drug user'!J15</f>
        <v>7.0769230769230766</v>
      </c>
      <c r="C8" s="43">
        <f>'HB5 - per problem drug user'!L15</f>
        <v>5.75</v>
      </c>
      <c r="D8" s="43">
        <f>'HB5 - per problem drug user'!M15</f>
        <v>8.3636363636363633</v>
      </c>
      <c r="E8" s="43"/>
      <c r="F8" s="43">
        <f t="shared" si="0"/>
        <v>1.3269230769230766</v>
      </c>
      <c r="G8" s="43">
        <f t="shared" si="1"/>
        <v>1.2867132867132867</v>
      </c>
      <c r="H8" s="43"/>
      <c r="I8" s="24"/>
      <c r="J8" s="24"/>
    </row>
    <row r="9" spans="1:12" x14ac:dyDescent="0.2">
      <c r="A9" s="24" t="str">
        <f>'HB5 - per problem drug user'!A16</f>
        <v>Fife</v>
      </c>
      <c r="B9" s="43">
        <f>'HB5 - per problem drug user'!J16</f>
        <v>13.241379310344827</v>
      </c>
      <c r="C9" s="43">
        <f>'HB5 - per problem drug user'!L16</f>
        <v>11.294117647058824</v>
      </c>
      <c r="D9" s="43">
        <f>'HB5 - per problem drug user'!M16</f>
        <v>14.76923076923077</v>
      </c>
      <c r="E9" s="43"/>
      <c r="F9" s="43">
        <f t="shared" si="0"/>
        <v>1.9472616632860031</v>
      </c>
      <c r="G9" s="43">
        <f t="shared" si="1"/>
        <v>1.5278514588859426</v>
      </c>
      <c r="H9" s="43"/>
      <c r="I9" s="24"/>
      <c r="J9" s="24"/>
    </row>
    <row r="10" spans="1:12" x14ac:dyDescent="0.2">
      <c r="A10" s="24" t="str">
        <f>'HB5 - per problem drug user'!A17</f>
        <v>Forth Valley</v>
      </c>
      <c r="B10" s="43">
        <f>'HB5 - per problem drug user'!J17</f>
        <v>8</v>
      </c>
      <c r="C10" s="43">
        <f>'HB5 - per problem drug user'!L17</f>
        <v>7.0857142857142854</v>
      </c>
      <c r="D10" s="43">
        <f>'HB5 - per problem drug user'!M17</f>
        <v>8.8571428571428577</v>
      </c>
      <c r="E10" s="43"/>
      <c r="F10" s="43">
        <f t="shared" si="0"/>
        <v>0.91428571428571459</v>
      </c>
      <c r="G10" s="43">
        <f t="shared" si="1"/>
        <v>0.85714285714285765</v>
      </c>
      <c r="H10" s="43"/>
      <c r="I10" s="24"/>
      <c r="J10" s="24"/>
    </row>
    <row r="11" spans="1:12" x14ac:dyDescent="0.2">
      <c r="A11" s="24" t="str">
        <f>'HB5 - per problem drug user'!A18</f>
        <v>Grampian</v>
      </c>
      <c r="B11" s="43">
        <f>'HB5 - per problem drug user'!J18</f>
        <v>9.5217391304347831</v>
      </c>
      <c r="C11" s="43">
        <f>'HB5 - per problem drug user'!L18</f>
        <v>8.76</v>
      </c>
      <c r="D11" s="43">
        <f>'HB5 - per problem drug user'!M18</f>
        <v>10.682926829268293</v>
      </c>
      <c r="E11" s="43"/>
      <c r="F11" s="43">
        <f t="shared" si="0"/>
        <v>0.76173913043478336</v>
      </c>
      <c r="G11" s="43">
        <f t="shared" si="1"/>
        <v>1.1611876988335101</v>
      </c>
      <c r="H11" s="43"/>
      <c r="I11" s="24"/>
      <c r="J11" s="24"/>
    </row>
    <row r="12" spans="1:12" x14ac:dyDescent="0.2">
      <c r="A12" s="24" t="str">
        <f>'HB5 - per problem drug user'!A19</f>
        <v>Greater Glasgow &amp; Clyde</v>
      </c>
      <c r="B12" s="43">
        <f>'HB5 - per problem drug user'!J19</f>
        <v>9.0476190476190474</v>
      </c>
      <c r="C12" s="43">
        <f>'HB5 - per problem drug user'!L19</f>
        <v>8.382352941176471</v>
      </c>
      <c r="D12" s="43">
        <f>'HB5 - per problem drug user'!M19</f>
        <v>9.7714285714285722</v>
      </c>
      <c r="E12" s="43"/>
      <c r="F12" s="43">
        <f t="shared" si="0"/>
        <v>0.66526610644257644</v>
      </c>
      <c r="G12" s="43">
        <f t="shared" si="1"/>
        <v>0.72380952380952479</v>
      </c>
      <c r="H12" s="43"/>
      <c r="I12" s="24"/>
      <c r="J12" s="24"/>
    </row>
    <row r="13" spans="1:12" x14ac:dyDescent="0.2">
      <c r="A13" s="24" t="str">
        <f>'HB5 - per problem drug user'!A20</f>
        <v>Highland</v>
      </c>
      <c r="B13" s="43">
        <f>'HB5 - per problem drug user'!J20</f>
        <v>10.8</v>
      </c>
      <c r="C13" s="43">
        <f>'HB5 - per problem drug user'!L20</f>
        <v>9.3913043478260878</v>
      </c>
      <c r="D13" s="43">
        <f>'HB5 - per problem drug user'!M20</f>
        <v>12</v>
      </c>
      <c r="E13" s="43"/>
      <c r="F13" s="43">
        <f t="shared" si="0"/>
        <v>1.4086956521739129</v>
      </c>
      <c r="G13" s="43">
        <f t="shared" si="1"/>
        <v>1.1999999999999993</v>
      </c>
      <c r="H13" s="43"/>
      <c r="I13" s="24"/>
      <c r="J13" s="24"/>
    </row>
    <row r="14" spans="1:12" x14ac:dyDescent="0.2">
      <c r="A14" s="24" t="str">
        <f>'HB5 - per problem drug user'!A21</f>
        <v>Lanarkshire</v>
      </c>
      <c r="B14" s="43">
        <f>'HB5 - per problem drug user'!J21</f>
        <v>9.6231884057971016</v>
      </c>
      <c r="C14" s="43">
        <f>'HB5 - per problem drug user'!L21</f>
        <v>8.9729729729729737</v>
      </c>
      <c r="D14" s="43">
        <f>'HB5 - per problem drug user'!M21</f>
        <v>10.375</v>
      </c>
      <c r="E14" s="43"/>
      <c r="F14" s="43">
        <f t="shared" si="0"/>
        <v>0.65021543282412786</v>
      </c>
      <c r="G14" s="43">
        <f t="shared" si="1"/>
        <v>0.75181159420289845</v>
      </c>
      <c r="H14" s="43"/>
      <c r="I14" s="24"/>
      <c r="J14" s="24"/>
    </row>
    <row r="15" spans="1:12" x14ac:dyDescent="0.2">
      <c r="A15" s="24" t="str">
        <f>'HB5 - per problem drug user'!A22</f>
        <v>Lothian</v>
      </c>
      <c r="B15" s="43">
        <f>'HB5 - per problem drug user'!J22</f>
        <v>8.795918367346939</v>
      </c>
      <c r="C15" s="43">
        <f>'HB5 - per problem drug user'!L22</f>
        <v>7.9082568807339451</v>
      </c>
      <c r="D15" s="43">
        <f>'HB5 - per problem drug user'!M22</f>
        <v>9.6853932584269664</v>
      </c>
      <c r="E15" s="43"/>
      <c r="F15" s="43">
        <f t="shared" si="0"/>
        <v>0.88766148661299393</v>
      </c>
      <c r="G15" s="43">
        <f t="shared" si="1"/>
        <v>0.88947489108002742</v>
      </c>
      <c r="H15" s="43"/>
      <c r="I15" s="24"/>
      <c r="J15" s="24"/>
    </row>
    <row r="16" spans="1:12" x14ac:dyDescent="0.2">
      <c r="A16" s="24" t="str">
        <f>'HB5 - per problem drug user'!A23</f>
        <v>Orkney</v>
      </c>
      <c r="B16" s="43">
        <f>'HB5 - per problem drug user'!J23</f>
        <v>26.666666666666668</v>
      </c>
      <c r="C16" s="43">
        <f>'HB5 - per problem drug user'!L23</f>
        <v>7.2727272727272725</v>
      </c>
      <c r="D16" s="43">
        <f>'HB5 - per problem drug user'!M23</f>
        <v>40</v>
      </c>
      <c r="E16" s="43"/>
      <c r="F16" s="43">
        <f t="shared" si="0"/>
        <v>19.393939393939394</v>
      </c>
      <c r="G16" s="43">
        <f t="shared" si="1"/>
        <v>13.333333333333332</v>
      </c>
      <c r="H16" s="43"/>
      <c r="I16" s="24"/>
      <c r="J16" s="24"/>
    </row>
    <row r="17" spans="1:10" x14ac:dyDescent="0.2">
      <c r="A17" s="24" t="str">
        <f>'HB5 - per problem drug user'!A24</f>
        <v>Shetland</v>
      </c>
      <c r="B17" s="43">
        <f>'HB5 - per problem drug user'!J24</f>
        <v>6.4705882352941178</v>
      </c>
      <c r="C17" s="43">
        <f>'HB5 - per problem drug user'!L24</f>
        <v>1.6923076923076923</v>
      </c>
      <c r="D17" s="43">
        <f>'HB5 - per problem drug user'!M24</f>
        <v>16.923076923076923</v>
      </c>
      <c r="E17" s="43"/>
      <c r="F17" s="43">
        <f t="shared" si="0"/>
        <v>4.7782805429864252</v>
      </c>
      <c r="G17" s="43">
        <f t="shared" si="1"/>
        <v>10.452488687782806</v>
      </c>
      <c r="H17" s="43"/>
      <c r="I17" s="24"/>
      <c r="J17" s="24"/>
    </row>
    <row r="18" spans="1:10" x14ac:dyDescent="0.2">
      <c r="A18" s="24" t="str">
        <f>'HB5 - per problem drug user'!A25</f>
        <v>Tayside</v>
      </c>
      <c r="B18" s="43">
        <f>'HB5 - per problem drug user'!J25</f>
        <v>9.5217391304347831</v>
      </c>
      <c r="C18" s="43">
        <f>'HB5 - per problem drug user'!L25</f>
        <v>8.76</v>
      </c>
      <c r="D18" s="43">
        <f>'HB5 - per problem drug user'!M25</f>
        <v>10.186046511627907</v>
      </c>
      <c r="E18" s="43"/>
      <c r="F18" s="43">
        <f t="shared" si="0"/>
        <v>0.76173913043478336</v>
      </c>
      <c r="G18" s="43">
        <f t="shared" si="1"/>
        <v>0.66430738119312416</v>
      </c>
      <c r="H18" s="43"/>
      <c r="I18" s="24"/>
      <c r="J18" s="24"/>
    </row>
    <row r="19" spans="1:10" x14ac:dyDescent="0.2">
      <c r="A19" s="24" t="str">
        <f>'HB5 - per problem drug user'!A26</f>
        <v>Western Isles</v>
      </c>
      <c r="B19" s="43">
        <f>'HB5 - per problem drug user'!J26</f>
        <v>10.909090909090908</v>
      </c>
      <c r="C19" s="43">
        <f>'HB5 - per problem drug user'!L26</f>
        <v>5</v>
      </c>
      <c r="D19" s="43">
        <f>'HB5 - per problem drug user'!M26</f>
        <v>17.142857142857142</v>
      </c>
      <c r="E19" s="43"/>
      <c r="F19" s="43">
        <f t="shared" si="0"/>
        <v>5.9090909090909083</v>
      </c>
      <c r="G19" s="43">
        <f t="shared" si="1"/>
        <v>6.2337662337662341</v>
      </c>
      <c r="H19" s="43"/>
      <c r="I19" s="24"/>
      <c r="J19" s="24"/>
    </row>
    <row r="20" spans="1:10" x14ac:dyDescent="0.2">
      <c r="A20" s="24"/>
      <c r="B20" s="24"/>
      <c r="C20" s="24"/>
      <c r="D20" s="24"/>
      <c r="E20" s="24"/>
      <c r="F20" s="24"/>
      <c r="G20" s="24"/>
      <c r="H20" s="24"/>
      <c r="I20" s="24"/>
      <c r="J20" s="24"/>
    </row>
    <row r="21" spans="1:10" x14ac:dyDescent="0.2">
      <c r="A21" s="44" t="s">
        <v>37</v>
      </c>
      <c r="B21" s="45"/>
      <c r="C21" s="45"/>
      <c r="D21" s="24"/>
      <c r="E21" s="24"/>
      <c r="F21" s="24"/>
      <c r="G21" s="24"/>
      <c r="H21" s="24"/>
      <c r="I21" s="24"/>
      <c r="J21" s="24"/>
    </row>
  </sheetData>
  <mergeCells count="4">
    <mergeCell ref="A1:E1"/>
    <mergeCell ref="J1:L1"/>
    <mergeCell ref="A3:D3"/>
    <mergeCell ref="F3:I3"/>
  </mergeCells>
  <pageMargins left="0.75" right="0.75" top="1" bottom="1"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9"/>
  <sheetViews>
    <sheetView zoomScaleNormal="100" workbookViewId="0">
      <selection sqref="A1:M2"/>
    </sheetView>
  </sheetViews>
  <sheetFormatPr defaultColWidth="9.1640625" defaultRowHeight="11.25" customHeight="1" x14ac:dyDescent="0.2"/>
  <cols>
    <col min="1" max="1" width="27.5" style="33" customWidth="1"/>
    <col min="2" max="2" width="13.83203125" style="33" customWidth="1"/>
    <col min="3" max="3" width="2.83203125" style="33" customWidth="1"/>
    <col min="4" max="4" width="15.83203125" style="33" customWidth="1"/>
    <col min="5" max="5" width="3.1640625" style="33" customWidth="1"/>
    <col min="6" max="8" width="12.83203125" style="33" customWidth="1"/>
    <col min="9" max="9" width="5.83203125" style="33" customWidth="1"/>
    <col min="10" max="10" width="12.6640625" style="33" customWidth="1"/>
    <col min="11" max="11" width="4.5" style="33" customWidth="1"/>
    <col min="12" max="13" width="16.83203125" style="33" customWidth="1"/>
    <col min="14" max="14" width="2" style="33" customWidth="1"/>
    <col min="15" max="16384" width="9.1640625" style="33"/>
  </cols>
  <sheetData>
    <row r="1" spans="1:17" s="2" customFormat="1" ht="18" customHeight="1" x14ac:dyDescent="0.25">
      <c r="A1" s="52" t="s">
        <v>0</v>
      </c>
      <c r="B1" s="52"/>
      <c r="C1" s="52"/>
      <c r="D1" s="52"/>
      <c r="E1" s="52"/>
      <c r="F1" s="52"/>
      <c r="G1" s="52"/>
      <c r="H1" s="52"/>
      <c r="I1" s="52"/>
      <c r="J1" s="52"/>
      <c r="K1" s="52"/>
      <c r="L1" s="52"/>
      <c r="M1" s="52"/>
      <c r="N1" s="1"/>
      <c r="O1" s="47"/>
      <c r="P1" s="47"/>
      <c r="Q1" s="47"/>
    </row>
    <row r="2" spans="1:17" s="4" customFormat="1" ht="15.75" customHeight="1" x14ac:dyDescent="0.2">
      <c r="A2" s="52"/>
      <c r="B2" s="52"/>
      <c r="C2" s="52"/>
      <c r="D2" s="52"/>
      <c r="E2" s="52"/>
      <c r="F2" s="52"/>
      <c r="G2" s="52"/>
      <c r="H2" s="52"/>
      <c r="I2" s="52"/>
      <c r="J2" s="52"/>
      <c r="K2" s="52"/>
      <c r="L2" s="52"/>
      <c r="M2" s="52"/>
      <c r="N2" s="3"/>
    </row>
    <row r="3" spans="1:17" s="4" customFormat="1" ht="6" customHeight="1" x14ac:dyDescent="0.2">
      <c r="A3" s="5"/>
      <c r="B3" s="5"/>
      <c r="C3" s="5"/>
      <c r="D3" s="5"/>
      <c r="E3" s="5"/>
      <c r="F3" s="5"/>
      <c r="G3" s="5"/>
      <c r="H3" s="5"/>
      <c r="I3" s="5"/>
      <c r="J3" s="5"/>
      <c r="K3" s="5"/>
      <c r="L3" s="5"/>
      <c r="M3" s="5"/>
      <c r="N3" s="6"/>
    </row>
    <row r="4" spans="1:17" s="4" customFormat="1" ht="6" customHeight="1" x14ac:dyDescent="0.2">
      <c r="A4" s="3"/>
      <c r="B4" s="3"/>
      <c r="C4" s="7"/>
      <c r="D4" s="3"/>
      <c r="E4" s="3"/>
      <c r="F4" s="3"/>
      <c r="G4" s="3"/>
      <c r="H4" s="3"/>
      <c r="I4" s="3"/>
      <c r="J4" s="8"/>
      <c r="K4" s="3"/>
      <c r="L4" s="3"/>
      <c r="M4" s="3"/>
      <c r="N4" s="3"/>
    </row>
    <row r="5" spans="1:17" s="4" customFormat="1" ht="14.25" x14ac:dyDescent="0.2">
      <c r="A5" s="9"/>
      <c r="B5" s="53" t="s">
        <v>1</v>
      </c>
      <c r="C5" s="7"/>
      <c r="D5" s="54" t="s">
        <v>2</v>
      </c>
      <c r="E5" s="54"/>
      <c r="F5" s="54"/>
      <c r="G5" s="54"/>
      <c r="H5" s="54"/>
      <c r="I5" s="3"/>
      <c r="J5" s="55" t="s">
        <v>3</v>
      </c>
      <c r="K5" s="55"/>
      <c r="L5" s="55"/>
      <c r="M5" s="55"/>
      <c r="N5" s="3"/>
    </row>
    <row r="6" spans="1:17" s="4" customFormat="1" ht="35.450000000000003" customHeight="1" x14ac:dyDescent="0.2">
      <c r="A6" s="10"/>
      <c r="B6" s="53"/>
      <c r="C6" s="7"/>
      <c r="D6" s="11"/>
      <c r="E6" s="3"/>
      <c r="F6" s="3"/>
      <c r="G6" s="12"/>
      <c r="H6" s="12"/>
      <c r="I6" s="12"/>
      <c r="J6" s="56" t="s">
        <v>4</v>
      </c>
      <c r="K6" s="56"/>
      <c r="L6" s="56"/>
      <c r="M6" s="56"/>
      <c r="N6" s="3"/>
    </row>
    <row r="7" spans="1:17" s="4" customFormat="1" ht="14.25" x14ac:dyDescent="0.2">
      <c r="A7" s="10"/>
      <c r="B7" s="53"/>
      <c r="C7" s="7"/>
      <c r="D7" s="11"/>
      <c r="E7" s="3"/>
      <c r="F7" s="57" t="s">
        <v>5</v>
      </c>
      <c r="G7" s="57"/>
      <c r="H7" s="57"/>
      <c r="I7" s="12"/>
      <c r="J7" s="13"/>
      <c r="K7" s="12"/>
      <c r="L7" s="57" t="s">
        <v>6</v>
      </c>
      <c r="M7" s="57"/>
      <c r="N7" s="3"/>
    </row>
    <row r="8" spans="1:17" s="4" customFormat="1" ht="19.149999999999999" customHeight="1" x14ac:dyDescent="0.2">
      <c r="A8" s="3"/>
      <c r="B8" s="53"/>
      <c r="C8" s="14"/>
      <c r="D8" s="15" t="s">
        <v>7</v>
      </c>
      <c r="E8" s="15"/>
      <c r="F8" s="15" t="s">
        <v>8</v>
      </c>
      <c r="G8" s="15" t="s">
        <v>9</v>
      </c>
      <c r="H8" s="16" t="s">
        <v>10</v>
      </c>
      <c r="I8" s="15"/>
      <c r="J8" s="15" t="s">
        <v>7</v>
      </c>
      <c r="K8" s="3"/>
      <c r="L8" s="15" t="s">
        <v>11</v>
      </c>
      <c r="M8" s="15" t="s">
        <v>12</v>
      </c>
      <c r="N8" s="3"/>
    </row>
    <row r="9" spans="1:17" s="4" customFormat="1" ht="6" customHeight="1" x14ac:dyDescent="0.2">
      <c r="A9" s="5"/>
      <c r="B9" s="17"/>
      <c r="C9" s="17"/>
      <c r="D9" s="17"/>
      <c r="E9" s="17"/>
      <c r="F9" s="17"/>
      <c r="G9" s="17"/>
      <c r="H9" s="17"/>
      <c r="I9" s="17"/>
      <c r="J9" s="17"/>
      <c r="K9" s="17"/>
      <c r="L9" s="17"/>
      <c r="M9" s="17"/>
      <c r="N9" s="3"/>
    </row>
    <row r="10" spans="1:17" s="4" customFormat="1" ht="6" customHeight="1" x14ac:dyDescent="0.2">
      <c r="A10" s="6"/>
      <c r="B10" s="18"/>
      <c r="C10" s="18"/>
      <c r="D10" s="18"/>
      <c r="E10" s="18"/>
      <c r="F10" s="18"/>
      <c r="G10" s="18"/>
      <c r="H10" s="18"/>
      <c r="I10" s="18"/>
      <c r="J10" s="18"/>
      <c r="K10" s="18"/>
      <c r="L10" s="18"/>
      <c r="M10" s="18"/>
      <c r="N10" s="3"/>
    </row>
    <row r="11" spans="1:17" s="4" customFormat="1" ht="12.75" x14ac:dyDescent="0.2">
      <c r="A11" s="3" t="s">
        <v>13</v>
      </c>
      <c r="B11" s="19">
        <v>558</v>
      </c>
      <c r="C11" s="20"/>
      <c r="D11" s="19">
        <v>59500</v>
      </c>
      <c r="E11" s="19"/>
      <c r="F11" s="19">
        <v>57500</v>
      </c>
      <c r="G11" s="19">
        <v>61600</v>
      </c>
      <c r="H11" s="21">
        <f>AVERAGE((D11-F11)/D11,(G11-D11)/D11)</f>
        <v>3.4453781512605045E-2</v>
      </c>
      <c r="I11" s="19"/>
      <c r="J11" s="22">
        <f>1000*B11/D11</f>
        <v>9.3781512605042021</v>
      </c>
      <c r="K11" s="3"/>
      <c r="L11" s="22">
        <f>1000*B11/G11</f>
        <v>9.0584415584415581</v>
      </c>
      <c r="M11" s="22">
        <f>1000*B11/F11</f>
        <v>9.7043478260869573</v>
      </c>
      <c r="N11" s="3"/>
    </row>
    <row r="12" spans="1:17" s="4" customFormat="1" ht="6" customHeight="1" x14ac:dyDescent="0.2">
      <c r="A12" s="3"/>
      <c r="B12" s="19"/>
      <c r="C12" s="20"/>
      <c r="D12" s="3"/>
      <c r="E12" s="3"/>
      <c r="F12" s="3"/>
      <c r="G12" s="3"/>
      <c r="H12" s="21"/>
      <c r="I12" s="3"/>
      <c r="J12" s="23"/>
      <c r="K12" s="3"/>
      <c r="L12" s="22"/>
      <c r="M12" s="22"/>
      <c r="N12" s="3"/>
    </row>
    <row r="13" spans="1:17" s="29" customFormat="1" ht="12.75" x14ac:dyDescent="0.2">
      <c r="A13" s="24" t="s">
        <v>14</v>
      </c>
      <c r="B13" s="25">
        <v>40</v>
      </c>
      <c r="C13" s="26"/>
      <c r="D13" s="27">
        <v>4100</v>
      </c>
      <c r="E13" s="27"/>
      <c r="F13" s="27">
        <v>3800</v>
      </c>
      <c r="G13" s="27">
        <v>4500</v>
      </c>
      <c r="H13" s="28">
        <f t="shared" ref="H13:H23" si="0">AVERAGE((D13-F13)/D13,(G13-D13)/D13)</f>
        <v>8.5365853658536578E-2</v>
      </c>
      <c r="I13" s="27"/>
      <c r="J13" s="23">
        <f t="shared" ref="J13:J23" si="1">1000*B13/D13</f>
        <v>9.7560975609756095</v>
      </c>
      <c r="K13" s="24"/>
      <c r="L13" s="23">
        <f t="shared" ref="L13:L23" si="2">1000*B13/G13</f>
        <v>8.8888888888888893</v>
      </c>
      <c r="M13" s="23">
        <f t="shared" ref="M13:M23" si="3">1000*B13/F13</f>
        <v>10.526315789473685</v>
      </c>
      <c r="N13" s="24"/>
    </row>
    <row r="14" spans="1:17" s="29" customFormat="1" ht="12.75" x14ac:dyDescent="0.2">
      <c r="A14" s="24" t="s">
        <v>15</v>
      </c>
      <c r="B14" s="25">
        <v>8.6</v>
      </c>
      <c r="C14" s="26"/>
      <c r="D14" s="27">
        <v>710</v>
      </c>
      <c r="E14" s="27"/>
      <c r="F14" s="27">
        <v>610</v>
      </c>
      <c r="G14" s="27">
        <v>860</v>
      </c>
      <c r="H14" s="28">
        <f t="shared" si="0"/>
        <v>0.176056338028169</v>
      </c>
      <c r="I14" s="27"/>
      <c r="J14" s="23">
        <f t="shared" si="1"/>
        <v>12.112676056338028</v>
      </c>
      <c r="K14" s="24"/>
      <c r="L14" s="23">
        <f t="shared" si="2"/>
        <v>10</v>
      </c>
      <c r="M14" s="23">
        <f t="shared" si="3"/>
        <v>14.098360655737705</v>
      </c>
      <c r="N14" s="24"/>
    </row>
    <row r="15" spans="1:17" s="29" customFormat="1" ht="12.75" x14ac:dyDescent="0.2">
      <c r="A15" s="24" t="s">
        <v>16</v>
      </c>
      <c r="B15" s="25">
        <v>9.1999999999999993</v>
      </c>
      <c r="C15" s="26"/>
      <c r="D15" s="27">
        <v>1300</v>
      </c>
      <c r="E15" s="27"/>
      <c r="F15" s="27">
        <v>1100</v>
      </c>
      <c r="G15" s="27">
        <v>1600</v>
      </c>
      <c r="H15" s="28">
        <f t="shared" si="0"/>
        <v>0.19230769230769232</v>
      </c>
      <c r="I15" s="27"/>
      <c r="J15" s="23">
        <f t="shared" si="1"/>
        <v>7.0769230769230766</v>
      </c>
      <c r="K15" s="24"/>
      <c r="L15" s="23">
        <f t="shared" si="2"/>
        <v>5.75</v>
      </c>
      <c r="M15" s="23">
        <f t="shared" si="3"/>
        <v>8.3636363636363633</v>
      </c>
      <c r="N15" s="24"/>
    </row>
    <row r="16" spans="1:17" s="29" customFormat="1" ht="12.75" x14ac:dyDescent="0.2">
      <c r="A16" s="24" t="s">
        <v>17</v>
      </c>
      <c r="B16" s="25">
        <v>38.4</v>
      </c>
      <c r="C16" s="26"/>
      <c r="D16" s="27">
        <v>2900</v>
      </c>
      <c r="E16" s="27"/>
      <c r="F16" s="27">
        <v>2600</v>
      </c>
      <c r="G16" s="27">
        <v>3400</v>
      </c>
      <c r="H16" s="28">
        <f t="shared" si="0"/>
        <v>0.13793103448275862</v>
      </c>
      <c r="I16" s="27"/>
      <c r="J16" s="23">
        <f t="shared" si="1"/>
        <v>13.241379310344827</v>
      </c>
      <c r="K16" s="24"/>
      <c r="L16" s="23">
        <f t="shared" si="2"/>
        <v>11.294117647058824</v>
      </c>
      <c r="M16" s="23">
        <f t="shared" si="3"/>
        <v>14.76923076923077</v>
      </c>
      <c r="N16" s="24"/>
    </row>
    <row r="17" spans="1:14" s="29" customFormat="1" ht="12.75" x14ac:dyDescent="0.2">
      <c r="A17" s="24" t="s">
        <v>18</v>
      </c>
      <c r="B17" s="25">
        <v>24.8</v>
      </c>
      <c r="C17" s="26"/>
      <c r="D17" s="27">
        <v>3100</v>
      </c>
      <c r="E17" s="27"/>
      <c r="F17" s="27">
        <v>2800</v>
      </c>
      <c r="G17" s="27">
        <v>3500</v>
      </c>
      <c r="H17" s="28">
        <f t="shared" si="0"/>
        <v>0.11290322580645161</v>
      </c>
      <c r="I17" s="27"/>
      <c r="J17" s="23">
        <f t="shared" si="1"/>
        <v>8</v>
      </c>
      <c r="K17" s="24"/>
      <c r="L17" s="23">
        <f t="shared" si="2"/>
        <v>7.0857142857142854</v>
      </c>
      <c r="M17" s="23">
        <f t="shared" si="3"/>
        <v>8.8571428571428577</v>
      </c>
      <c r="N17" s="24"/>
    </row>
    <row r="18" spans="1:14" s="29" customFormat="1" ht="12.75" x14ac:dyDescent="0.2">
      <c r="A18" s="24" t="s">
        <v>19</v>
      </c>
      <c r="B18" s="25">
        <v>43.8</v>
      </c>
      <c r="C18" s="26"/>
      <c r="D18" s="27">
        <v>4600</v>
      </c>
      <c r="E18" s="27"/>
      <c r="F18" s="27">
        <v>4100</v>
      </c>
      <c r="G18" s="27">
        <v>5000</v>
      </c>
      <c r="H18" s="28">
        <f t="shared" si="0"/>
        <v>9.7826086956521729E-2</v>
      </c>
      <c r="I18" s="27"/>
      <c r="J18" s="23">
        <f t="shared" si="1"/>
        <v>9.5217391304347831</v>
      </c>
      <c r="K18" s="24"/>
      <c r="L18" s="23">
        <f t="shared" si="2"/>
        <v>8.76</v>
      </c>
      <c r="M18" s="23">
        <f t="shared" si="3"/>
        <v>10.682926829268293</v>
      </c>
      <c r="N18" s="24"/>
    </row>
    <row r="19" spans="1:14" s="29" customFormat="1" ht="12.75" x14ac:dyDescent="0.2">
      <c r="A19" s="24" t="s">
        <v>20</v>
      </c>
      <c r="B19" s="25">
        <v>171</v>
      </c>
      <c r="C19" s="26"/>
      <c r="D19" s="27">
        <v>18900</v>
      </c>
      <c r="E19" s="27"/>
      <c r="F19" s="27">
        <v>17500</v>
      </c>
      <c r="G19" s="27">
        <v>20400</v>
      </c>
      <c r="H19" s="28">
        <f t="shared" si="0"/>
        <v>7.6719576719576715E-2</v>
      </c>
      <c r="I19" s="27"/>
      <c r="J19" s="23">
        <f t="shared" si="1"/>
        <v>9.0476190476190474</v>
      </c>
      <c r="K19" s="24"/>
      <c r="L19" s="23">
        <f t="shared" si="2"/>
        <v>8.382352941176471</v>
      </c>
      <c r="M19" s="23">
        <f t="shared" si="3"/>
        <v>9.7714285714285722</v>
      </c>
      <c r="N19" s="24"/>
    </row>
    <row r="20" spans="1:14" s="29" customFormat="1" ht="12.75" x14ac:dyDescent="0.2">
      <c r="A20" s="24" t="s">
        <v>21</v>
      </c>
      <c r="B20" s="25">
        <v>21.6</v>
      </c>
      <c r="C20" s="26"/>
      <c r="D20" s="27">
        <v>2000</v>
      </c>
      <c r="E20" s="27"/>
      <c r="F20" s="27">
        <v>1800</v>
      </c>
      <c r="G20" s="27">
        <v>2300</v>
      </c>
      <c r="H20" s="28">
        <f t="shared" si="0"/>
        <v>0.125</v>
      </c>
      <c r="I20" s="27"/>
      <c r="J20" s="23">
        <f t="shared" si="1"/>
        <v>10.8</v>
      </c>
      <c r="K20" s="24"/>
      <c r="L20" s="23">
        <f t="shared" si="2"/>
        <v>9.3913043478260878</v>
      </c>
      <c r="M20" s="23">
        <f t="shared" si="3"/>
        <v>12</v>
      </c>
      <c r="N20" s="24"/>
    </row>
    <row r="21" spans="1:14" s="29" customFormat="1" ht="12.75" x14ac:dyDescent="0.2">
      <c r="A21" s="24" t="s">
        <v>22</v>
      </c>
      <c r="B21" s="25">
        <v>66.400000000000006</v>
      </c>
      <c r="C21" s="26"/>
      <c r="D21" s="27">
        <v>6900</v>
      </c>
      <c r="E21" s="27"/>
      <c r="F21" s="27">
        <v>6400</v>
      </c>
      <c r="G21" s="27">
        <v>7400</v>
      </c>
      <c r="H21" s="28">
        <f t="shared" si="0"/>
        <v>7.2463768115942032E-2</v>
      </c>
      <c r="I21" s="27"/>
      <c r="J21" s="23">
        <f t="shared" si="1"/>
        <v>9.6231884057971016</v>
      </c>
      <c r="K21" s="24"/>
      <c r="L21" s="23">
        <f t="shared" si="2"/>
        <v>8.9729729729729737</v>
      </c>
      <c r="M21" s="23">
        <f t="shared" si="3"/>
        <v>10.375</v>
      </c>
      <c r="N21" s="24"/>
    </row>
    <row r="22" spans="1:14" s="29" customFormat="1" ht="12.75" x14ac:dyDescent="0.2">
      <c r="A22" s="24" t="s">
        <v>23</v>
      </c>
      <c r="B22" s="25">
        <v>86.2</v>
      </c>
      <c r="C22" s="26"/>
      <c r="D22" s="27">
        <v>9800</v>
      </c>
      <c r="E22" s="27"/>
      <c r="F22" s="27">
        <v>8900</v>
      </c>
      <c r="G22" s="27">
        <v>10900</v>
      </c>
      <c r="H22" s="28">
        <f t="shared" si="0"/>
        <v>0.10204081632653061</v>
      </c>
      <c r="I22" s="27"/>
      <c r="J22" s="23">
        <f t="shared" si="1"/>
        <v>8.795918367346939</v>
      </c>
      <c r="K22" s="24"/>
      <c r="L22" s="23">
        <f t="shared" si="2"/>
        <v>7.9082568807339451</v>
      </c>
      <c r="M22" s="23">
        <f t="shared" si="3"/>
        <v>9.6853932584269664</v>
      </c>
      <c r="N22" s="24"/>
    </row>
    <row r="23" spans="1:14" s="29" customFormat="1" ht="12.75" x14ac:dyDescent="0.2">
      <c r="A23" s="24" t="s">
        <v>24</v>
      </c>
      <c r="B23" s="25">
        <v>0.8</v>
      </c>
      <c r="C23" s="26"/>
      <c r="D23" s="30">
        <v>30</v>
      </c>
      <c r="E23" s="30"/>
      <c r="F23" s="30">
        <v>20</v>
      </c>
      <c r="G23" s="30">
        <v>110</v>
      </c>
      <c r="H23" s="28">
        <f t="shared" si="0"/>
        <v>1.5</v>
      </c>
      <c r="I23" s="30"/>
      <c r="J23" s="23">
        <f t="shared" si="1"/>
        <v>26.666666666666668</v>
      </c>
      <c r="K23" s="24"/>
      <c r="L23" s="23">
        <f t="shared" si="2"/>
        <v>7.2727272727272725</v>
      </c>
      <c r="M23" s="23">
        <f t="shared" si="3"/>
        <v>40</v>
      </c>
      <c r="N23" s="24"/>
    </row>
    <row r="24" spans="1:14" s="29" customFormat="1" ht="12.75" x14ac:dyDescent="0.2">
      <c r="A24" s="24" t="s">
        <v>25</v>
      </c>
      <c r="B24" s="25">
        <v>2.2000000000000002</v>
      </c>
      <c r="C24" s="26"/>
      <c r="D24" s="27">
        <v>340</v>
      </c>
      <c r="E24" s="27"/>
      <c r="F24" s="27">
        <v>130</v>
      </c>
      <c r="G24" s="27">
        <v>1300</v>
      </c>
      <c r="H24" s="28">
        <f>AVERAGE((D24-F24)/D24,(G24-D24)/D24)</f>
        <v>1.7205882352941178</v>
      </c>
      <c r="I24" s="27"/>
      <c r="J24" s="23">
        <f>1000*B24/D24</f>
        <v>6.4705882352941178</v>
      </c>
      <c r="K24" s="24"/>
      <c r="L24" s="23">
        <f>1000*B24/G24</f>
        <v>1.6923076923076923</v>
      </c>
      <c r="M24" s="23">
        <f>1000*B24/F24</f>
        <v>16.923076923076923</v>
      </c>
      <c r="N24" s="24"/>
    </row>
    <row r="25" spans="1:14" s="29" customFormat="1" ht="12.75" x14ac:dyDescent="0.2">
      <c r="A25" s="24" t="s">
        <v>26</v>
      </c>
      <c r="B25" s="25">
        <v>43.8</v>
      </c>
      <c r="C25" s="26"/>
      <c r="D25" s="27">
        <v>4600</v>
      </c>
      <c r="E25" s="27"/>
      <c r="F25" s="27">
        <v>4300</v>
      </c>
      <c r="G25" s="27">
        <v>5000</v>
      </c>
      <c r="H25" s="28">
        <f>AVERAGE((D25-F25)/D25,(G25-D25)/D25)</f>
        <v>7.6086956521739135E-2</v>
      </c>
      <c r="I25" s="27"/>
      <c r="J25" s="23">
        <f>1000*B25/D25</f>
        <v>9.5217391304347831</v>
      </c>
      <c r="K25" s="24"/>
      <c r="L25" s="23">
        <f>1000*B25/G25</f>
        <v>8.76</v>
      </c>
      <c r="M25" s="23">
        <f>1000*B25/F25</f>
        <v>10.186046511627907</v>
      </c>
      <c r="N25" s="24"/>
    </row>
    <row r="26" spans="1:14" s="29" customFormat="1" ht="12.75" x14ac:dyDescent="0.2">
      <c r="A26" s="24" t="s">
        <v>27</v>
      </c>
      <c r="B26" s="25">
        <v>1.2</v>
      </c>
      <c r="C26" s="26"/>
      <c r="D26" s="27">
        <v>110</v>
      </c>
      <c r="E26" s="27"/>
      <c r="F26" s="27">
        <v>70</v>
      </c>
      <c r="G26" s="27">
        <v>240</v>
      </c>
      <c r="H26" s="28">
        <f>AVERAGE((D26-F26)/D26,(G26-D26)/D26)</f>
        <v>0.77272727272727271</v>
      </c>
      <c r="I26" s="27"/>
      <c r="J26" s="23">
        <f>1000*B26/D26</f>
        <v>10.909090909090908</v>
      </c>
      <c r="K26" s="24"/>
      <c r="L26" s="23">
        <f>1000*B26/G26</f>
        <v>5</v>
      </c>
      <c r="M26" s="23">
        <f>1000*B26/F26</f>
        <v>17.142857142857142</v>
      </c>
      <c r="N26" s="24"/>
    </row>
    <row r="27" spans="1:14" s="29" customFormat="1" ht="6" customHeight="1" x14ac:dyDescent="0.2">
      <c r="A27" s="31"/>
      <c r="B27" s="31"/>
      <c r="C27" s="31"/>
      <c r="D27" s="31"/>
      <c r="E27" s="31"/>
      <c r="F27" s="31"/>
      <c r="G27" s="31"/>
      <c r="H27" s="31"/>
      <c r="I27" s="31"/>
      <c r="J27" s="31"/>
      <c r="K27" s="31"/>
      <c r="L27" s="31"/>
      <c r="M27" s="31"/>
      <c r="N27" s="24"/>
    </row>
    <row r="28" spans="1:14" ht="6" customHeight="1" x14ac:dyDescent="0.2">
      <c r="A28" s="32"/>
      <c r="B28" s="32"/>
      <c r="C28" s="32"/>
      <c r="D28" s="32"/>
      <c r="E28" s="32"/>
      <c r="F28" s="32"/>
      <c r="G28" s="32"/>
      <c r="H28" s="32"/>
      <c r="I28" s="32"/>
      <c r="J28" s="32"/>
      <c r="K28" s="32"/>
      <c r="L28" s="32"/>
      <c r="M28" s="32"/>
      <c r="N28" s="32"/>
    </row>
    <row r="29" spans="1:14" s="36" customFormat="1" x14ac:dyDescent="0.2">
      <c r="A29" s="34" t="s">
        <v>28</v>
      </c>
      <c r="B29" s="35"/>
      <c r="C29" s="35"/>
      <c r="D29" s="35"/>
      <c r="E29" s="35"/>
      <c r="F29" s="35"/>
      <c r="G29" s="35"/>
      <c r="H29" s="35"/>
      <c r="I29" s="35"/>
      <c r="J29" s="35"/>
      <c r="K29" s="35"/>
      <c r="L29" s="35"/>
      <c r="M29" s="35"/>
      <c r="N29" s="35"/>
    </row>
    <row r="30" spans="1:14" s="38" customFormat="1" ht="24.75" customHeight="1" x14ac:dyDescent="0.2">
      <c r="A30" s="61" t="s">
        <v>29</v>
      </c>
      <c r="B30" s="61"/>
      <c r="C30" s="61"/>
      <c r="D30" s="61"/>
      <c r="E30" s="61"/>
      <c r="F30" s="61"/>
      <c r="G30" s="61"/>
      <c r="H30" s="61"/>
      <c r="I30" s="61"/>
      <c r="J30" s="61"/>
      <c r="K30" s="61"/>
      <c r="L30" s="61"/>
      <c r="M30" s="61"/>
      <c r="N30" s="37"/>
    </row>
    <row r="31" spans="1:14" s="38" customFormat="1" ht="24.75" customHeight="1" x14ac:dyDescent="0.2">
      <c r="A31" s="62" t="s">
        <v>30</v>
      </c>
      <c r="B31" s="61"/>
      <c r="C31" s="61"/>
      <c r="D31" s="61"/>
      <c r="E31" s="61"/>
      <c r="F31" s="61"/>
      <c r="G31" s="61"/>
      <c r="H31" s="61"/>
      <c r="I31" s="61"/>
      <c r="J31" s="61"/>
      <c r="K31" s="61"/>
      <c r="L31" s="61"/>
      <c r="M31" s="61"/>
      <c r="N31" s="37"/>
    </row>
    <row r="32" spans="1:14" s="38" customFormat="1" ht="24.75" customHeight="1" x14ac:dyDescent="0.2">
      <c r="A32" s="62" t="s">
        <v>31</v>
      </c>
      <c r="B32" s="61"/>
      <c r="C32" s="61"/>
      <c r="D32" s="61"/>
      <c r="E32" s="61"/>
      <c r="F32" s="61"/>
      <c r="G32" s="61"/>
      <c r="H32" s="61"/>
      <c r="I32" s="61"/>
      <c r="J32" s="61"/>
      <c r="K32" s="61"/>
      <c r="L32" s="61"/>
      <c r="M32" s="61"/>
      <c r="N32" s="37"/>
    </row>
    <row r="33" spans="1:14" s="38" customFormat="1" ht="12" customHeight="1" x14ac:dyDescent="0.2">
      <c r="A33" s="58" t="s">
        <v>32</v>
      </c>
      <c r="B33" s="58"/>
      <c r="C33" s="58"/>
      <c r="D33" s="58"/>
      <c r="E33" s="58"/>
      <c r="F33" s="58"/>
      <c r="G33" s="58"/>
      <c r="H33" s="58"/>
      <c r="I33" s="58"/>
      <c r="J33" s="58"/>
      <c r="K33" s="58"/>
      <c r="L33" s="58"/>
      <c r="M33" s="37"/>
      <c r="N33" s="37"/>
    </row>
    <row r="34" spans="1:14" s="38" customFormat="1" ht="22.9" customHeight="1" x14ac:dyDescent="0.2">
      <c r="A34" s="62" t="s">
        <v>33</v>
      </c>
      <c r="B34" s="61"/>
      <c r="C34" s="61"/>
      <c r="D34" s="61"/>
      <c r="E34" s="61"/>
      <c r="F34" s="61"/>
      <c r="G34" s="61"/>
      <c r="H34" s="61"/>
      <c r="I34" s="61"/>
      <c r="J34" s="61"/>
      <c r="K34" s="61"/>
      <c r="L34" s="61"/>
      <c r="M34" s="61"/>
      <c r="N34" s="37"/>
    </row>
    <row r="35" spans="1:14" s="38" customFormat="1" ht="12" customHeight="1" x14ac:dyDescent="0.2">
      <c r="A35" s="59" t="s">
        <v>34</v>
      </c>
      <c r="B35" s="59"/>
      <c r="C35" s="59"/>
      <c r="D35" s="59"/>
      <c r="E35" s="59"/>
      <c r="F35" s="59"/>
      <c r="G35" s="59"/>
      <c r="H35" s="59"/>
      <c r="I35" s="59"/>
      <c r="J35" s="59"/>
      <c r="K35" s="37"/>
      <c r="L35" s="37"/>
      <c r="M35" s="37"/>
      <c r="N35" s="37"/>
    </row>
    <row r="36" spans="1:14" s="38" customFormat="1" ht="12" customHeight="1" x14ac:dyDescent="0.2">
      <c r="A36" s="58" t="s">
        <v>35</v>
      </c>
      <c r="B36" s="58"/>
      <c r="C36" s="58"/>
      <c r="D36" s="58"/>
      <c r="E36" s="58"/>
      <c r="F36" s="58"/>
      <c r="G36" s="58"/>
      <c r="H36" s="58"/>
      <c r="I36" s="58"/>
      <c r="J36" s="58"/>
      <c r="K36" s="58"/>
      <c r="L36" s="37"/>
      <c r="M36" s="37"/>
      <c r="N36" s="37"/>
    </row>
    <row r="37" spans="1:14" s="38" customFormat="1" ht="12" customHeight="1" x14ac:dyDescent="0.2">
      <c r="A37" s="59" t="s">
        <v>36</v>
      </c>
      <c r="B37" s="58"/>
      <c r="C37" s="58"/>
      <c r="D37" s="58"/>
      <c r="E37" s="58"/>
      <c r="F37" s="58"/>
      <c r="G37" s="58"/>
      <c r="H37" s="58"/>
      <c r="I37" s="58"/>
      <c r="J37" s="37"/>
      <c r="K37" s="37"/>
      <c r="L37" s="37"/>
      <c r="M37" s="37"/>
      <c r="N37" s="37"/>
    </row>
    <row r="38" spans="1:14" s="36" customFormat="1" ht="12" customHeight="1" x14ac:dyDescent="0.2">
      <c r="A38" s="35"/>
      <c r="B38" s="35"/>
      <c r="C38" s="35"/>
      <c r="D38" s="35"/>
      <c r="E38" s="35"/>
      <c r="F38" s="35"/>
      <c r="G38" s="35"/>
      <c r="H38" s="35"/>
      <c r="I38" s="35"/>
      <c r="J38" s="35"/>
      <c r="K38" s="35"/>
      <c r="L38" s="35"/>
      <c r="M38" s="35"/>
      <c r="N38" s="35"/>
    </row>
    <row r="39" spans="1:14" s="36" customFormat="1" x14ac:dyDescent="0.2">
      <c r="A39" s="60" t="s">
        <v>37</v>
      </c>
      <c r="B39" s="60"/>
      <c r="C39" s="35"/>
      <c r="D39" s="35"/>
      <c r="E39" s="35"/>
      <c r="F39" s="35"/>
      <c r="G39" s="35"/>
      <c r="H39" s="35"/>
      <c r="I39" s="35"/>
      <c r="J39" s="35"/>
      <c r="K39" s="35"/>
      <c r="L39" s="35"/>
      <c r="M39" s="35"/>
      <c r="N39" s="35"/>
    </row>
  </sheetData>
  <mergeCells count="17">
    <mergeCell ref="A36:K36"/>
    <mergeCell ref="A37:I37"/>
    <mergeCell ref="A39:B39"/>
    <mergeCell ref="A30:M30"/>
    <mergeCell ref="A31:M31"/>
    <mergeCell ref="A32:M32"/>
    <mergeCell ref="A33:L33"/>
    <mergeCell ref="A34:M34"/>
    <mergeCell ref="A35:J35"/>
    <mergeCell ref="A1:M2"/>
    <mergeCell ref="O1:Q1"/>
    <mergeCell ref="B5:B8"/>
    <mergeCell ref="D5:H5"/>
    <mergeCell ref="J5:M5"/>
    <mergeCell ref="J6:M6"/>
    <mergeCell ref="F7:H7"/>
    <mergeCell ref="L7:M7"/>
  </mergeCells>
  <pageMargins left="0.75" right="0.75" top="1" bottom="1" header="0.5" footer="0.5"/>
  <pageSetup paperSize="9" scale="91"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Figure 2</vt:lpstr>
      <vt:lpstr>Fig 2 calc rates</vt:lpstr>
      <vt:lpstr>HB5 - per problem drug user</vt:lpstr>
      <vt:lpstr>'Fig 2 calc rates'!Print_Area</vt:lpstr>
      <vt:lpstr>'Figure 2'!Print_Area</vt:lpstr>
      <vt:lpstr>'HB5 - per problem drug user'!Print_Area</vt:lpstr>
    </vt:vector>
  </TitlesOfParts>
  <Company>Scottish Government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Antoinette</cp:lastModifiedBy>
  <dcterms:created xsi:type="dcterms:W3CDTF">2015-08-20T10:50:42Z</dcterms:created>
  <dcterms:modified xsi:type="dcterms:W3CDTF">2015-08-20T15:48:17Z</dcterms:modified>
</cp:coreProperties>
</file>