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3345" windowWidth="6600" windowHeight="5760" tabRatio="869"/>
  </bookViews>
  <sheets>
    <sheet name="1 - summary" sheetId="8" r:id="rId1"/>
  </sheets>
  <definedNames>
    <definedName name="_xlnm.Print_Area" localSheetId="0">'1 - summary'!$A$1:$K$39</definedName>
  </definedNames>
  <calcPr calcId="145621"/>
</workbook>
</file>

<file path=xl/calcChain.xml><?xml version="1.0" encoding="utf-8"?>
<calcChain xmlns="http://schemas.openxmlformats.org/spreadsheetml/2006/main">
  <c r="H27" i="8" l="1"/>
  <c r="J27" i="8"/>
  <c r="D25" i="8"/>
  <c r="F25" i="8" s="1"/>
  <c r="C26" i="8"/>
  <c r="E25" i="8" l="1"/>
  <c r="H12" i="8" l="1"/>
  <c r="H13" i="8"/>
  <c r="H14" i="8"/>
  <c r="H15" i="8"/>
  <c r="H16" i="8"/>
  <c r="H17" i="8"/>
  <c r="H18" i="8"/>
  <c r="H19" i="8"/>
  <c r="H20" i="8"/>
  <c r="H21" i="8"/>
  <c r="H22" i="8"/>
  <c r="H23" i="8"/>
  <c r="H24" i="8"/>
  <c r="H25" i="8"/>
  <c r="H26" i="8"/>
  <c r="H11" i="8"/>
  <c r="J25" i="8" l="1"/>
  <c r="J24" i="8"/>
  <c r="D23" i="8"/>
  <c r="D24" i="8"/>
  <c r="E24" i="8" s="1"/>
  <c r="D22" i="8"/>
  <c r="C25" i="8"/>
  <c r="C21" i="8"/>
  <c r="C22" i="8"/>
  <c r="C23" i="8"/>
  <c r="C24" i="8"/>
  <c r="F24" i="8" l="1"/>
  <c r="J26" i="8" l="1"/>
  <c r="E23" i="8"/>
  <c r="F23" i="8"/>
  <c r="J12" i="8" l="1"/>
  <c r="J13" i="8"/>
  <c r="J14" i="8"/>
  <c r="J15" i="8"/>
  <c r="J16" i="8"/>
  <c r="J17" i="8"/>
  <c r="J18" i="8"/>
  <c r="J19" i="8"/>
  <c r="J20" i="8"/>
  <c r="J21" i="8"/>
  <c r="J22" i="8"/>
  <c r="J23" i="8"/>
  <c r="J11" i="8"/>
  <c r="E22" i="8" l="1"/>
  <c r="D21" i="8"/>
  <c r="E21" i="8" s="1"/>
  <c r="D20" i="8"/>
  <c r="E20" i="8" s="1"/>
  <c r="D19" i="8"/>
  <c r="E19" i="8" s="1"/>
  <c r="C20" i="8"/>
  <c r="D18" i="8"/>
  <c r="F18" i="8" s="1"/>
  <c r="C19" i="8"/>
  <c r="D17" i="8"/>
  <c r="E17" i="8" s="1"/>
  <c r="C18" i="8"/>
  <c r="D16" i="8"/>
  <c r="F16" i="8" s="1"/>
  <c r="C17" i="8"/>
  <c r="D10" i="8"/>
  <c r="F10" i="8" s="1"/>
  <c r="D11" i="8"/>
  <c r="E11" i="8" s="1"/>
  <c r="F11" i="8"/>
  <c r="D12" i="8"/>
  <c r="F12" i="8" s="1"/>
  <c r="D13" i="8"/>
  <c r="E13" i="8" s="1"/>
  <c r="D14" i="8"/>
  <c r="F14" i="8" s="1"/>
  <c r="D15" i="8"/>
  <c r="F15" i="8" s="1"/>
  <c r="D9" i="8"/>
  <c r="F9" i="8" s="1"/>
  <c r="E12" i="8"/>
  <c r="C9" i="8"/>
  <c r="C10" i="8"/>
  <c r="C11" i="8"/>
  <c r="C12" i="8"/>
  <c r="C13" i="8"/>
  <c r="C14" i="8"/>
  <c r="C15" i="8"/>
  <c r="C16" i="8"/>
  <c r="C8" i="8"/>
  <c r="F19" i="8"/>
  <c r="F13" i="8" l="1"/>
  <c r="E15" i="8"/>
  <c r="F20" i="8"/>
  <c r="E10" i="8"/>
  <c r="E14" i="8"/>
  <c r="E16" i="8"/>
  <c r="F17" i="8"/>
  <c r="F21" i="8"/>
  <c r="E9" i="8"/>
  <c r="E18" i="8"/>
  <c r="F22" i="8"/>
</calcChain>
</file>

<file path=xl/sharedStrings.xml><?xml version="1.0" encoding="utf-8"?>
<sst xmlns="http://schemas.openxmlformats.org/spreadsheetml/2006/main" count="19" uniqueCount="19">
  <si>
    <t>Year</t>
  </si>
  <si>
    <t>Annual moving averages</t>
  </si>
  <si>
    <t>likely lower</t>
  </si>
  <si>
    <t>likely upper</t>
  </si>
  <si>
    <t>5-year average</t>
  </si>
  <si>
    <t>3-year average</t>
  </si>
  <si>
    <r>
      <t xml:space="preserve">Likely range of values around 5-year average </t>
    </r>
    <r>
      <rPr>
        <b/>
        <vertAlign val="superscript"/>
        <sz val="10"/>
        <rFont val="Arial"/>
        <family val="2"/>
      </rPr>
      <t>1</t>
    </r>
  </si>
  <si>
    <t>Footnotes</t>
  </si>
  <si>
    <t>1) More information can be found in paragraph 3.1.2 of the commentary.</t>
  </si>
  <si>
    <t>Drug-related deaths registered in year</t>
  </si>
  <si>
    <r>
      <t xml:space="preserve">Drug-related deaths: consistent series </t>
    </r>
    <r>
      <rPr>
        <vertAlign val="superscript"/>
        <sz val="10"/>
        <rFont val="Arial"/>
        <family val="2"/>
      </rPr>
      <t>2</t>
    </r>
  </si>
  <si>
    <t>number</t>
  </si>
  <si>
    <r>
      <t xml:space="preserve">percent </t>
    </r>
    <r>
      <rPr>
        <vertAlign val="superscript"/>
        <sz val="10"/>
        <rFont val="Arial"/>
        <family val="2"/>
      </rPr>
      <t>4</t>
    </r>
  </si>
  <si>
    <t>Table 1: Drug-related deaths in Scotland, 1996-2016</t>
  </si>
  <si>
    <t>© Crown Copyright 2017</t>
  </si>
  <si>
    <t>Extra' deaths counted in consistent series 3</t>
  </si>
  <si>
    <t>2) Broadly speaking, counting deaths on the basis of the classification of the drugs at the end of the latest year which is covered by the publication (rather than on the standard definition basis of the classification at the time of the death). Refer to Annex F for the full definition. The year 2000 is the first for which a 'consistent series' figure is available, because that is the first year in National Records of Scotland's (NRS) current drug-related deaths database.</t>
  </si>
  <si>
    <t>3) This includes deaths which are counted in the consistent series but are not counted in the standard definition.</t>
  </si>
  <si>
    <t>4) Percentage of the total number of drug-related deaths on the basis of the standard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</si>
</sst>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 \ \ \ \ \ \ \ "/>
    <numFmt numFmtId="165" formatCode="0.0%"/>
  </numFmts>
  <fonts count="68" x14ac:knownFonts="1">
    <font>
      <sz val="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2"/>
      <name val="Arial"/>
      <family val="2"/>
    </font>
    <font>
      <i/>
      <sz val="12"/>
      <name val="Arial"/>
      <family val="2"/>
    </font>
    <font>
      <sz val="12"/>
      <name val="Arial"/>
      <family val="2"/>
    </font>
    <font>
      <sz val="10"/>
      <name val="Arial"/>
      <family val="2"/>
    </font>
    <font>
      <sz val="10"/>
      <name val="MS Sans Serif"/>
      <family val="2"/>
    </font>
    <font>
      <sz val="8"/>
      <name val="Arial"/>
      <family val="2"/>
    </font>
    <font>
      <u/>
      <sz val="8"/>
      <color indexed="12"/>
      <name val="Arial"/>
      <family val="2"/>
    </font>
    <font>
      <sz val="12"/>
      <name val="Arial"/>
      <family val="2"/>
    </font>
    <font>
      <vertAlign val="superscript"/>
      <sz val="12"/>
      <name val="Arial"/>
      <family val="2"/>
    </font>
    <font>
      <b/>
      <sz val="10"/>
      <name val="Arial"/>
      <family val="2"/>
    </font>
    <font>
      <b/>
      <sz val="8"/>
      <name val="Arial"/>
      <family val="2"/>
    </font>
    <font>
      <b/>
      <sz val="10"/>
      <name val="Arial"/>
      <family val="2"/>
    </font>
    <font>
      <b/>
      <vertAlign val="superscript"/>
      <sz val="10"/>
      <name val="Arial"/>
      <family val="2"/>
    </font>
    <font>
      <vertAlign val="superscript"/>
      <sz val="10"/>
      <name val="Arial"/>
      <family val="2"/>
    </font>
    <font>
      <u/>
      <sz val="10"/>
      <color indexed="12"/>
      <name val="Arial"/>
      <family val="2"/>
    </font>
    <font>
      <sz val="10"/>
      <name val="Arial"/>
      <family val="2"/>
    </font>
    <font>
      <u/>
      <sz val="10"/>
      <color indexed="12"/>
      <name val="Arial"/>
      <family val="2"/>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rgb="FF0000FF"/>
      <name val="Arial"/>
      <family val="2"/>
    </font>
    <font>
      <u/>
      <sz val="10"/>
      <color rgb="FF80008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rgb="FFFF0000"/>
      <name val="Arial"/>
      <family val="2"/>
    </font>
    <font>
      <u/>
      <sz val="10"/>
      <color theme="10"/>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1">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234">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0" fillId="30" borderId="3" applyNumberFormat="0" applyAlignment="0" applyProtection="0"/>
    <xf numFmtId="0" fontId="41" fillId="0" borderId="8" applyNumberFormat="0" applyFill="0" applyAlignment="0" applyProtection="0"/>
    <xf numFmtId="0" fontId="42" fillId="31" borderId="0" applyNumberFormat="0" applyBorder="0" applyAlignment="0" applyProtection="0"/>
    <xf numFmtId="0" fontId="27" fillId="0" borderId="0"/>
    <xf numFmtId="0" fontId="30" fillId="0" borderId="0"/>
    <xf numFmtId="0" fontId="29" fillId="0" borderId="0"/>
    <xf numFmtId="0" fontId="17" fillId="0" borderId="0"/>
    <xf numFmtId="0" fontId="17" fillId="0" borderId="0"/>
    <xf numFmtId="0" fontId="16" fillId="0" borderId="0"/>
    <xf numFmtId="0" fontId="30" fillId="32" borderId="9" applyNumberFormat="0" applyFont="0" applyAlignment="0" applyProtection="0"/>
    <xf numFmtId="0" fontId="43" fillId="27" borderId="10" applyNumberFormat="0" applyAlignment="0" applyProtection="0"/>
    <xf numFmtId="9" fontId="14" fillId="0" borderId="0" applyFont="0" applyFill="0" applyBorder="0" applyAlignment="0" applyProtection="0"/>
    <xf numFmtId="9" fontId="27" fillId="0" borderId="0" applyFont="0" applyFill="0" applyBorder="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0" borderId="0" applyNumberFormat="0" applyFill="0" applyBorder="0" applyAlignment="0" applyProtection="0"/>
    <xf numFmtId="0" fontId="11" fillId="0" borderId="0"/>
    <xf numFmtId="0" fontId="11" fillId="32" borderId="9"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0" fillId="0" borderId="0"/>
    <xf numFmtId="0" fontId="10" fillId="32" borderId="9"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48" fillId="0" borderId="0" applyNumberFormat="0" applyFill="0" applyBorder="0" applyAlignment="0" applyProtection="0"/>
    <xf numFmtId="0" fontId="9" fillId="0" borderId="0"/>
    <xf numFmtId="0" fontId="9" fillId="32" borderId="9"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8" fillId="32" borderId="9"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49" fillId="0" borderId="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5" borderId="0" applyNumberFormat="0" applyBorder="0" applyAlignment="0" applyProtection="0"/>
    <xf numFmtId="0" fontId="50" fillId="37" borderId="0" applyNumberFormat="0" applyBorder="0" applyAlignment="0" applyProtection="0"/>
    <xf numFmtId="0" fontId="50" fillId="34"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37" borderId="0" applyNumberFormat="0" applyBorder="0" applyAlignment="0" applyProtection="0"/>
    <xf numFmtId="0" fontId="50" fillId="35"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9" borderId="0" applyNumberFormat="0" applyBorder="0" applyAlignment="0" applyProtection="0"/>
    <xf numFmtId="0" fontId="51" fillId="37" borderId="0" applyNumberFormat="0" applyBorder="0" applyAlignment="0" applyProtection="0"/>
    <xf numFmtId="0" fontId="51" fillId="34"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2" fillId="46" borderId="0" applyNumberFormat="0" applyBorder="0" applyAlignment="0" applyProtection="0"/>
    <xf numFmtId="0" fontId="53" fillId="47" borderId="12" applyNumberFormat="0" applyAlignment="0" applyProtection="0"/>
    <xf numFmtId="0" fontId="54" fillId="48" borderId="13" applyNumberFormat="0" applyAlignment="0" applyProtection="0"/>
    <xf numFmtId="40" fontId="16" fillId="0" borderId="0" applyFont="0" applyFill="0" applyBorder="0" applyAlignment="0" applyProtection="0"/>
    <xf numFmtId="0" fontId="55" fillId="0" borderId="0" applyNumberFormat="0" applyFill="0" applyBorder="0" applyAlignment="0" applyProtection="0"/>
    <xf numFmtId="0" fontId="56" fillId="37" borderId="0" applyNumberFormat="0" applyBorder="0" applyAlignment="0" applyProtection="0"/>
    <xf numFmtId="0" fontId="57" fillId="0" borderId="14" applyNumberFormat="0" applyFill="0" applyAlignment="0" applyProtection="0"/>
    <xf numFmtId="0" fontId="58" fillId="0" borderId="15" applyNumberFormat="0" applyFill="0" applyAlignment="0" applyProtection="0"/>
    <xf numFmtId="0" fontId="59" fillId="0" borderId="16" applyNumberFormat="0" applyFill="0" applyAlignment="0" applyProtection="0"/>
    <xf numFmtId="0" fontId="59" fillId="0" borderId="0" applyNumberFormat="0" applyFill="0" applyBorder="0" applyAlignment="0" applyProtection="0"/>
    <xf numFmtId="0" fontId="60" fillId="38" borderId="12" applyNumberFormat="0" applyAlignment="0" applyProtection="0"/>
    <xf numFmtId="0" fontId="61" fillId="0" borderId="17" applyNumberFormat="0" applyFill="0" applyAlignment="0" applyProtection="0"/>
    <xf numFmtId="0" fontId="62" fillId="38" borderId="0" applyNumberFormat="0" applyBorder="0" applyAlignment="0" applyProtection="0"/>
    <xf numFmtId="0" fontId="17" fillId="35" borderId="18" applyNumberFormat="0" applyFont="0" applyAlignment="0" applyProtection="0"/>
    <xf numFmtId="0" fontId="63" fillId="47" borderId="19" applyNumberFormat="0" applyAlignment="0" applyProtection="0"/>
    <xf numFmtId="9" fontId="15" fillId="0" borderId="0" applyFont="0" applyFill="0" applyBorder="0" applyAlignment="0" applyProtection="0"/>
    <xf numFmtId="0" fontId="64" fillId="0" borderId="0" applyNumberFormat="0" applyFill="0" applyBorder="0" applyAlignment="0" applyProtection="0"/>
    <xf numFmtId="0" fontId="65" fillId="0" borderId="20" applyNumberFormat="0" applyFill="0" applyAlignment="0" applyProtection="0"/>
    <xf numFmtId="0" fontId="61" fillId="0" borderId="0" applyNumberFormat="0" applyFill="0" applyBorder="0" applyAlignment="0" applyProtection="0"/>
    <xf numFmtId="0" fontId="17" fillId="0" borderId="0"/>
    <xf numFmtId="0" fontId="17" fillId="0" borderId="0"/>
    <xf numFmtId="0" fontId="15" fillId="0" borderId="0"/>
    <xf numFmtId="0" fontId="7" fillId="0" borderId="0"/>
    <xf numFmtId="0" fontId="15" fillId="0" borderId="0"/>
    <xf numFmtId="0" fontId="6" fillId="0" borderId="0"/>
    <xf numFmtId="0" fontId="6" fillId="32" borderId="9"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0" fontId="4" fillId="0" borderId="0"/>
    <xf numFmtId="0" fontId="4" fillId="32" borderId="9"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9"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2" borderId="9"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67" fillId="0" borderId="0" applyNumberFormat="0" applyFill="0" applyBorder="0" applyAlignment="0" applyProtection="0"/>
    <xf numFmtId="0" fontId="1" fillId="32" borderId="9"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cellStyleXfs>
  <cellXfs count="49">
    <xf numFmtId="0" fontId="0" fillId="0" borderId="0" xfId="0"/>
    <xf numFmtId="164" fontId="15" fillId="0" borderId="0" xfId="45" quotePrefix="1" applyNumberFormat="1" applyFont="1" applyFill="1" applyAlignment="1">
      <alignment horizontal="right"/>
    </xf>
    <xf numFmtId="1" fontId="15" fillId="0" borderId="0" xfId="45" quotePrefix="1" applyNumberFormat="1" applyFont="1" applyFill="1" applyAlignment="1">
      <alignment horizontal="right" indent="2"/>
    </xf>
    <xf numFmtId="0" fontId="15" fillId="0" borderId="0" xfId="45" applyFont="1" applyFill="1" applyBorder="1" applyAlignment="1">
      <alignment horizontal="center"/>
    </xf>
    <xf numFmtId="0" fontId="19" fillId="0" borderId="0" xfId="0" applyFont="1" applyFill="1"/>
    <xf numFmtId="0" fontId="19" fillId="0" borderId="1" xfId="0" applyFont="1" applyFill="1" applyBorder="1"/>
    <xf numFmtId="0" fontId="0" fillId="0" borderId="0" xfId="45" applyFont="1" applyFill="1" applyBorder="1" applyAlignment="1"/>
    <xf numFmtId="0" fontId="15" fillId="0" borderId="0" xfId="0" applyFont="1" applyFill="1"/>
    <xf numFmtId="0" fontId="12" fillId="0" borderId="0" xfId="45" applyFont="1" applyFill="1"/>
    <xf numFmtId="1" fontId="12" fillId="0" borderId="0" xfId="45" applyNumberFormat="1" applyFont="1" applyFill="1" applyAlignment="1">
      <alignment vertical="center"/>
    </xf>
    <xf numFmtId="1" fontId="23" fillId="0" borderId="0" xfId="44" applyNumberFormat="1" applyFont="1" applyFill="1" applyAlignment="1">
      <alignment horizontal="center" vertical="center" wrapText="1"/>
    </xf>
    <xf numFmtId="0" fontId="19" fillId="0" borderId="0" xfId="43" applyFont="1" applyFill="1"/>
    <xf numFmtId="0" fontId="13" fillId="0" borderId="0" xfId="45" applyFont="1" applyFill="1"/>
    <xf numFmtId="0" fontId="12" fillId="0" borderId="1" xfId="44" applyFont="1" applyFill="1" applyBorder="1"/>
    <xf numFmtId="0" fontId="21" fillId="0" borderId="0" xfId="43" applyFont="1" applyFill="1" applyBorder="1" applyAlignment="1">
      <alignment horizontal="center" vertical="center" wrapText="1"/>
    </xf>
    <xf numFmtId="1" fontId="15" fillId="0" borderId="0" xfId="0" applyNumberFormat="1" applyFont="1" applyFill="1" applyAlignment="1">
      <alignment horizontal="center"/>
    </xf>
    <xf numFmtId="165" fontId="15" fillId="0" borderId="0" xfId="48" applyNumberFormat="1" applyFont="1" applyFill="1" applyAlignment="1">
      <alignment horizontal="center"/>
    </xf>
    <xf numFmtId="165" fontId="15" fillId="0" borderId="0" xfId="0" applyNumberFormat="1" applyFont="1" applyFill="1"/>
    <xf numFmtId="0" fontId="20" fillId="0" borderId="1" xfId="45" applyFont="1" applyFill="1" applyBorder="1"/>
    <xf numFmtId="0" fontId="19" fillId="0" borderId="1" xfId="45" applyFont="1" applyFill="1" applyBorder="1"/>
    <xf numFmtId="1" fontId="19" fillId="0" borderId="1" xfId="45" applyNumberFormat="1" applyFont="1" applyFill="1" applyBorder="1"/>
    <xf numFmtId="0" fontId="22" fillId="0" borderId="0" xfId="43" applyFont="1" applyFill="1"/>
    <xf numFmtId="0" fontId="17" fillId="0" borderId="0" xfId="43" applyFont="1" applyFill="1" applyAlignment="1">
      <alignment horizontal="left"/>
    </xf>
    <xf numFmtId="0" fontId="17" fillId="0" borderId="0" xfId="43" applyFont="1" applyFill="1"/>
    <xf numFmtId="0" fontId="15" fillId="0" borderId="0" xfId="0" applyFont="1" applyFill="1"/>
    <xf numFmtId="0" fontId="66" fillId="0" borderId="0" xfId="45" applyFont="1" applyFill="1" applyAlignment="1">
      <alignment vertical="center"/>
    </xf>
    <xf numFmtId="0" fontId="0" fillId="0" borderId="0" xfId="45" applyFont="1" applyFill="1" applyBorder="1" applyAlignment="1">
      <alignment horizontal="left"/>
    </xf>
    <xf numFmtId="0" fontId="15" fillId="0" borderId="0" xfId="45" applyNumberFormat="1" applyFont="1" applyFill="1" applyBorder="1" applyAlignment="1">
      <alignment horizontal="center"/>
    </xf>
    <xf numFmtId="0" fontId="17" fillId="0" borderId="0" xfId="43" applyFont="1" applyFill="1"/>
    <xf numFmtId="0" fontId="0" fillId="0" borderId="0" xfId="45" applyFont="1" applyFill="1" applyBorder="1" applyAlignment="1"/>
    <xf numFmtId="0" fontId="0" fillId="0" borderId="0" xfId="45" applyFont="1" applyFill="1" applyBorder="1" applyAlignment="1">
      <alignment horizontal="left"/>
    </xf>
    <xf numFmtId="0" fontId="21" fillId="0" borderId="2" xfId="43" quotePrefix="1" applyFont="1" applyFill="1" applyBorder="1" applyAlignment="1">
      <alignment horizontal="center" vertical="center" wrapText="1"/>
    </xf>
    <xf numFmtId="0" fontId="21" fillId="0" borderId="2" xfId="43" applyFont="1" applyFill="1" applyBorder="1" applyAlignment="1">
      <alignment horizontal="center" vertical="center" wrapText="1"/>
    </xf>
    <xf numFmtId="0" fontId="21" fillId="0" borderId="0" xfId="43" applyFont="1" applyFill="1" applyBorder="1" applyAlignment="1">
      <alignment horizontal="center" vertical="center" wrapText="1"/>
    </xf>
    <xf numFmtId="0" fontId="21" fillId="0" borderId="1" xfId="43" applyFont="1" applyFill="1" applyBorder="1" applyAlignment="1">
      <alignment horizontal="center" vertical="center" wrapText="1"/>
    </xf>
    <xf numFmtId="0" fontId="26" fillId="0" borderId="0" xfId="34" applyFont="1" applyFill="1" applyAlignment="1" applyProtection="1"/>
    <xf numFmtId="0" fontId="0" fillId="0" borderId="0" xfId="43" applyFont="1" applyFill="1"/>
    <xf numFmtId="0" fontId="17" fillId="0" borderId="0" xfId="43" applyFont="1" applyFill="1"/>
    <xf numFmtId="0" fontId="23" fillId="0" borderId="2" xfId="45" applyFont="1" applyFill="1" applyBorder="1" applyAlignment="1">
      <alignment horizontal="center" vertical="center" wrapText="1"/>
    </xf>
    <xf numFmtId="0" fontId="23" fillId="0" borderId="0" xfId="45" applyFont="1" applyFill="1" applyBorder="1" applyAlignment="1">
      <alignment horizontal="center" vertical="center" wrapText="1"/>
    </xf>
    <xf numFmtId="0" fontId="23" fillId="0" borderId="1" xfId="45" applyFont="1" applyFill="1" applyBorder="1" applyAlignment="1">
      <alignment horizontal="center" vertical="center" wrapText="1"/>
    </xf>
    <xf numFmtId="0" fontId="23" fillId="0" borderId="2" xfId="45" applyFont="1" applyFill="1" applyBorder="1" applyAlignment="1">
      <alignment horizontal="center" vertical="center"/>
    </xf>
    <xf numFmtId="0" fontId="23" fillId="0" borderId="0" xfId="45" applyFont="1" applyFill="1" applyAlignment="1">
      <alignment horizontal="center" vertical="center"/>
    </xf>
    <xf numFmtId="0" fontId="21" fillId="0" borderId="2" xfId="45" applyFont="1" applyFill="1" applyBorder="1" applyAlignment="1">
      <alignment horizontal="center" vertical="center" wrapText="1"/>
    </xf>
    <xf numFmtId="0" fontId="21" fillId="0" borderId="0" xfId="45" applyFont="1" applyFill="1" applyBorder="1" applyAlignment="1">
      <alignment horizontal="center" vertical="center" wrapText="1"/>
    </xf>
    <xf numFmtId="0" fontId="21" fillId="0" borderId="0" xfId="43" applyFont="1" applyFill="1" applyAlignment="1">
      <alignment horizontal="center" vertical="center" wrapText="1"/>
    </xf>
    <xf numFmtId="0" fontId="17" fillId="0" borderId="0" xfId="43" applyFont="1" applyFill="1" applyAlignment="1">
      <alignment horizontal="left" wrapText="1"/>
    </xf>
    <xf numFmtId="0" fontId="12" fillId="0" borderId="0" xfId="45" applyFont="1" applyFill="1" applyAlignment="1">
      <alignment horizontal="left" vertical="center"/>
    </xf>
    <xf numFmtId="0" fontId="0" fillId="0" borderId="0" xfId="45" applyFont="1" applyFill="1" applyBorder="1" applyAlignment="1">
      <alignment horizontal="left" vertical="center" wrapText="1"/>
    </xf>
  </cellXfs>
  <cellStyles count="234">
    <cellStyle name="20% - Accent1" xfId="1" builtinId="30" customBuiltin="1"/>
    <cellStyle name="20% - Accent1 10" xfId="206"/>
    <cellStyle name="20% - Accent1 11" xfId="221"/>
    <cellStyle name="20% - Accent1 2" xfId="55"/>
    <cellStyle name="20% - Accent1 3" xfId="71"/>
    <cellStyle name="20% - Accent1 4" xfId="86"/>
    <cellStyle name="20% - Accent1 5" xfId="100"/>
    <cellStyle name="20% - Accent1 6" xfId="113"/>
    <cellStyle name="20% - Accent1 7" xfId="163"/>
    <cellStyle name="20% - Accent1 8" xfId="178"/>
    <cellStyle name="20% - Accent1 9" xfId="192"/>
    <cellStyle name="20% - Accent2" xfId="2" builtinId="34" customBuiltin="1"/>
    <cellStyle name="20% - Accent2 10" xfId="208"/>
    <cellStyle name="20% - Accent2 11" xfId="223"/>
    <cellStyle name="20% - Accent2 2" xfId="57"/>
    <cellStyle name="20% - Accent2 3" xfId="73"/>
    <cellStyle name="20% - Accent2 4" xfId="88"/>
    <cellStyle name="20% - Accent2 5" xfId="102"/>
    <cellStyle name="20% - Accent2 6" xfId="114"/>
    <cellStyle name="20% - Accent2 7" xfId="165"/>
    <cellStyle name="20% - Accent2 8" xfId="180"/>
    <cellStyle name="20% - Accent2 9" xfId="194"/>
    <cellStyle name="20% - Accent3" xfId="3" builtinId="38" customBuiltin="1"/>
    <cellStyle name="20% - Accent3 10" xfId="210"/>
    <cellStyle name="20% - Accent3 11" xfId="225"/>
    <cellStyle name="20% - Accent3 2" xfId="59"/>
    <cellStyle name="20% - Accent3 3" xfId="75"/>
    <cellStyle name="20% - Accent3 4" xfId="90"/>
    <cellStyle name="20% - Accent3 5" xfId="104"/>
    <cellStyle name="20% - Accent3 6" xfId="115"/>
    <cellStyle name="20% - Accent3 7" xfId="167"/>
    <cellStyle name="20% - Accent3 8" xfId="182"/>
    <cellStyle name="20% - Accent3 9" xfId="196"/>
    <cellStyle name="20% - Accent4" xfId="4" builtinId="42" customBuiltin="1"/>
    <cellStyle name="20% - Accent4 10" xfId="212"/>
    <cellStyle name="20% - Accent4 11" xfId="227"/>
    <cellStyle name="20% - Accent4 2" xfId="61"/>
    <cellStyle name="20% - Accent4 3" xfId="77"/>
    <cellStyle name="20% - Accent4 4" xfId="92"/>
    <cellStyle name="20% - Accent4 5" xfId="106"/>
    <cellStyle name="20% - Accent4 6" xfId="116"/>
    <cellStyle name="20% - Accent4 7" xfId="169"/>
    <cellStyle name="20% - Accent4 8" xfId="184"/>
    <cellStyle name="20% - Accent4 9" xfId="198"/>
    <cellStyle name="20% - Accent5" xfId="5" builtinId="46" customBuiltin="1"/>
    <cellStyle name="20% - Accent5 10" xfId="214"/>
    <cellStyle name="20% - Accent5 11" xfId="229"/>
    <cellStyle name="20% - Accent5 2" xfId="63"/>
    <cellStyle name="20% - Accent5 3" xfId="79"/>
    <cellStyle name="20% - Accent5 4" xfId="94"/>
    <cellStyle name="20% - Accent5 5" xfId="108"/>
    <cellStyle name="20% - Accent5 6" xfId="117"/>
    <cellStyle name="20% - Accent5 7" xfId="171"/>
    <cellStyle name="20% - Accent5 8" xfId="186"/>
    <cellStyle name="20% - Accent5 9" xfId="200"/>
    <cellStyle name="20% - Accent6" xfId="6" builtinId="50" customBuiltin="1"/>
    <cellStyle name="20% - Accent6 10" xfId="216"/>
    <cellStyle name="20% - Accent6 11" xfId="231"/>
    <cellStyle name="20% - Accent6 2" xfId="65"/>
    <cellStyle name="20% - Accent6 3" xfId="81"/>
    <cellStyle name="20% - Accent6 4" xfId="96"/>
    <cellStyle name="20% - Accent6 5" xfId="110"/>
    <cellStyle name="20% - Accent6 6" xfId="118"/>
    <cellStyle name="20% - Accent6 7" xfId="173"/>
    <cellStyle name="20% - Accent6 8" xfId="188"/>
    <cellStyle name="20% - Accent6 9" xfId="202"/>
    <cellStyle name="40% - Accent1" xfId="7" builtinId="31" customBuiltin="1"/>
    <cellStyle name="40% - Accent1 10" xfId="207"/>
    <cellStyle name="40% - Accent1 11" xfId="222"/>
    <cellStyle name="40% - Accent1 2" xfId="56"/>
    <cellStyle name="40% - Accent1 3" xfId="72"/>
    <cellStyle name="40% - Accent1 4" xfId="87"/>
    <cellStyle name="40% - Accent1 5" xfId="101"/>
    <cellStyle name="40% - Accent1 6" xfId="119"/>
    <cellStyle name="40% - Accent1 7" xfId="164"/>
    <cellStyle name="40% - Accent1 8" xfId="179"/>
    <cellStyle name="40% - Accent1 9" xfId="193"/>
    <cellStyle name="40% - Accent2" xfId="8" builtinId="35" customBuiltin="1"/>
    <cellStyle name="40% - Accent2 10" xfId="209"/>
    <cellStyle name="40% - Accent2 11" xfId="224"/>
    <cellStyle name="40% - Accent2 2" xfId="58"/>
    <cellStyle name="40% - Accent2 3" xfId="74"/>
    <cellStyle name="40% - Accent2 4" xfId="89"/>
    <cellStyle name="40% - Accent2 5" xfId="103"/>
    <cellStyle name="40% - Accent2 6" xfId="120"/>
    <cellStyle name="40% - Accent2 7" xfId="166"/>
    <cellStyle name="40% - Accent2 8" xfId="181"/>
    <cellStyle name="40% - Accent2 9" xfId="195"/>
    <cellStyle name="40% - Accent3" xfId="9" builtinId="39" customBuiltin="1"/>
    <cellStyle name="40% - Accent3 10" xfId="211"/>
    <cellStyle name="40% - Accent3 11" xfId="226"/>
    <cellStyle name="40% - Accent3 2" xfId="60"/>
    <cellStyle name="40% - Accent3 3" xfId="76"/>
    <cellStyle name="40% - Accent3 4" xfId="91"/>
    <cellStyle name="40% - Accent3 5" xfId="105"/>
    <cellStyle name="40% - Accent3 6" xfId="121"/>
    <cellStyle name="40% - Accent3 7" xfId="168"/>
    <cellStyle name="40% - Accent3 8" xfId="183"/>
    <cellStyle name="40% - Accent3 9" xfId="197"/>
    <cellStyle name="40% - Accent4" xfId="10" builtinId="43" customBuiltin="1"/>
    <cellStyle name="40% - Accent4 10" xfId="213"/>
    <cellStyle name="40% - Accent4 11" xfId="228"/>
    <cellStyle name="40% - Accent4 2" xfId="62"/>
    <cellStyle name="40% - Accent4 3" xfId="78"/>
    <cellStyle name="40% - Accent4 4" xfId="93"/>
    <cellStyle name="40% - Accent4 5" xfId="107"/>
    <cellStyle name="40% - Accent4 6" xfId="122"/>
    <cellStyle name="40% - Accent4 7" xfId="170"/>
    <cellStyle name="40% - Accent4 8" xfId="185"/>
    <cellStyle name="40% - Accent4 9" xfId="199"/>
    <cellStyle name="40% - Accent5" xfId="11" builtinId="47" customBuiltin="1"/>
    <cellStyle name="40% - Accent5 10" xfId="215"/>
    <cellStyle name="40% - Accent5 11" xfId="230"/>
    <cellStyle name="40% - Accent5 2" xfId="64"/>
    <cellStyle name="40% - Accent5 3" xfId="80"/>
    <cellStyle name="40% - Accent5 4" xfId="95"/>
    <cellStyle name="40% - Accent5 5" xfId="109"/>
    <cellStyle name="40% - Accent5 6" xfId="123"/>
    <cellStyle name="40% - Accent5 7" xfId="172"/>
    <cellStyle name="40% - Accent5 8" xfId="187"/>
    <cellStyle name="40% - Accent5 9" xfId="201"/>
    <cellStyle name="40% - Accent6" xfId="12" builtinId="51" customBuiltin="1"/>
    <cellStyle name="40% - Accent6 10" xfId="217"/>
    <cellStyle name="40% - Accent6 11" xfId="232"/>
    <cellStyle name="40% - Accent6 2" xfId="66"/>
    <cellStyle name="40% - Accent6 3" xfId="82"/>
    <cellStyle name="40% - Accent6 4" xfId="97"/>
    <cellStyle name="40% - Accent6 5" xfId="111"/>
    <cellStyle name="40% - Accent6 6" xfId="124"/>
    <cellStyle name="40% - Accent6 7" xfId="174"/>
    <cellStyle name="40% - Accent6 8" xfId="189"/>
    <cellStyle name="40% - Accent6 9" xfId="203"/>
    <cellStyle name="60% - Accent1" xfId="13" builtinId="32" customBuiltin="1"/>
    <cellStyle name="60% - Accent1 2" xfId="125"/>
    <cellStyle name="60% - Accent2" xfId="14" builtinId="36" customBuiltin="1"/>
    <cellStyle name="60% - Accent2 2" xfId="126"/>
    <cellStyle name="60% - Accent3" xfId="15" builtinId="40" customBuiltin="1"/>
    <cellStyle name="60% - Accent3 2" xfId="127"/>
    <cellStyle name="60% - Accent4" xfId="16" builtinId="44" customBuiltin="1"/>
    <cellStyle name="60% - Accent4 2" xfId="128"/>
    <cellStyle name="60% - Accent5" xfId="17" builtinId="48" customBuiltin="1"/>
    <cellStyle name="60% - Accent5 2" xfId="129"/>
    <cellStyle name="60% - Accent6" xfId="18" builtinId="52" customBuiltin="1"/>
    <cellStyle name="60% - Accent6 2" xfId="130"/>
    <cellStyle name="Accent1" xfId="19" builtinId="29" customBuiltin="1"/>
    <cellStyle name="Accent1 2" xfId="131"/>
    <cellStyle name="Accent2" xfId="20" builtinId="33" customBuiltin="1"/>
    <cellStyle name="Accent2 2" xfId="132"/>
    <cellStyle name="Accent3" xfId="21" builtinId="37" customBuiltin="1"/>
    <cellStyle name="Accent3 2" xfId="133"/>
    <cellStyle name="Accent4" xfId="22" builtinId="41" customBuiltin="1"/>
    <cellStyle name="Accent4 2" xfId="134"/>
    <cellStyle name="Accent5" xfId="23" builtinId="45" customBuiltin="1"/>
    <cellStyle name="Accent5 2" xfId="135"/>
    <cellStyle name="Accent6" xfId="24" builtinId="49" customBuiltin="1"/>
    <cellStyle name="Accent6 2" xfId="136"/>
    <cellStyle name="Bad" xfId="25" builtinId="27" customBuiltin="1"/>
    <cellStyle name="Bad 2" xfId="137"/>
    <cellStyle name="Calculation" xfId="26" builtinId="22" customBuiltin="1"/>
    <cellStyle name="Calculation 2" xfId="138"/>
    <cellStyle name="Check Cell" xfId="27" builtinId="23" customBuiltin="1"/>
    <cellStyle name="Check Cell 2" xfId="139"/>
    <cellStyle name="Comma 2" xfId="140"/>
    <cellStyle name="Comma 3" xfId="233"/>
    <cellStyle name="Explanatory Text" xfId="28" builtinId="53" customBuiltin="1"/>
    <cellStyle name="Explanatory Text 2" xfId="141"/>
    <cellStyle name="Followed Hyperlink" xfId="83" builtinId="9" customBuiltin="1"/>
    <cellStyle name="Followed Hyperlink 2" xfId="68"/>
    <cellStyle name="Good" xfId="29" builtinId="26" customBuiltin="1"/>
    <cellStyle name="Good 2" xfId="142"/>
    <cellStyle name="Heading 1" xfId="30" builtinId="16" customBuiltin="1"/>
    <cellStyle name="Heading 1 2" xfId="143"/>
    <cellStyle name="Heading 2" xfId="31" builtinId="17" customBuiltin="1"/>
    <cellStyle name="Heading 2 2" xfId="144"/>
    <cellStyle name="Heading 3" xfId="32" builtinId="18" customBuiltin="1"/>
    <cellStyle name="Heading 3 2" xfId="145"/>
    <cellStyle name="Heading 4" xfId="33" builtinId="19" customBuiltin="1"/>
    <cellStyle name="Heading 4 2" xfId="146"/>
    <cellStyle name="Hyperlink" xfId="34" builtinId="8"/>
    <cellStyle name="Hyperlink 2" xfId="35"/>
    <cellStyle name="Hyperlink 3" xfId="36"/>
    <cellStyle name="Hyperlink 4" xfId="67"/>
    <cellStyle name="Hyperlink 5" xfId="219"/>
    <cellStyle name="Input" xfId="37" builtinId="20" customBuiltin="1"/>
    <cellStyle name="Input 2" xfId="147"/>
    <cellStyle name="Linked Cell" xfId="38" builtinId="24" customBuiltin="1"/>
    <cellStyle name="Linked Cell 2" xfId="148"/>
    <cellStyle name="Neutral" xfId="39" builtinId="28" customBuiltin="1"/>
    <cellStyle name="Neutral 2" xfId="149"/>
    <cellStyle name="Normal" xfId="0" builtinId="0"/>
    <cellStyle name="Normal 10" xfId="161"/>
    <cellStyle name="Normal 11" xfId="176"/>
    <cellStyle name="Normal 12" xfId="190"/>
    <cellStyle name="Normal 13" xfId="204"/>
    <cellStyle name="Normal 14" xfId="218"/>
    <cellStyle name="Normal 2" xfId="40"/>
    <cellStyle name="Normal 2 2" xfId="160"/>
    <cellStyle name="Normal 2 3" xfId="158"/>
    <cellStyle name="Normal 3" xfId="41"/>
    <cellStyle name="Normal 3 2" xfId="159"/>
    <cellStyle name="Normal 3 3" xfId="175"/>
    <cellStyle name="Normal 4" xfId="42"/>
    <cellStyle name="Normal 5" xfId="53"/>
    <cellStyle name="Normal 6" xfId="69"/>
    <cellStyle name="Normal 7" xfId="84"/>
    <cellStyle name="Normal 8" xfId="98"/>
    <cellStyle name="Normal 9" xfId="112"/>
    <cellStyle name="Normal_drd-2011-table1" xfId="43"/>
    <cellStyle name="Normal_Sheet1_1" xfId="44"/>
    <cellStyle name="Normal_shhdtab" xfId="45"/>
    <cellStyle name="Note 10" xfId="191"/>
    <cellStyle name="Note 11" xfId="205"/>
    <cellStyle name="Note 12" xfId="220"/>
    <cellStyle name="Note 2" xfId="46"/>
    <cellStyle name="Note 3" xfId="54"/>
    <cellStyle name="Note 4" xfId="70"/>
    <cellStyle name="Note 5" xfId="85"/>
    <cellStyle name="Note 6" xfId="99"/>
    <cellStyle name="Note 7" xfId="150"/>
    <cellStyle name="Note 8" xfId="162"/>
    <cellStyle name="Note 9" xfId="177"/>
    <cellStyle name="Output" xfId="47" builtinId="21" customBuiltin="1"/>
    <cellStyle name="Output 2" xfId="151"/>
    <cellStyle name="Percent" xfId="48" builtinId="5"/>
    <cellStyle name="Percent 2" xfId="49"/>
    <cellStyle name="Percent 3" xfId="152"/>
    <cellStyle name="Title" xfId="50" builtinId="15" customBuiltin="1"/>
    <cellStyle name="Title 2" xfId="153"/>
    <cellStyle name="Total" xfId="51" builtinId="25" customBuiltin="1"/>
    <cellStyle name="Total 2" xfId="154"/>
    <cellStyle name="Warning Text" xfId="52" builtinId="11" customBuiltin="1"/>
    <cellStyle name="Warning Text 2" xfId="155"/>
    <cellStyle name="whole number" xfId="156"/>
    <cellStyle name="whole number 2" xfId="15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tabSelected="1" workbookViewId="0">
      <selection sqref="A1:I1"/>
    </sheetView>
  </sheetViews>
  <sheetFormatPr defaultRowHeight="15" x14ac:dyDescent="0.2"/>
  <cols>
    <col min="1" max="1" width="9.83203125" style="4" customWidth="1"/>
    <col min="2" max="2" width="16.83203125" style="4" customWidth="1"/>
    <col min="3" max="6" width="10.83203125" style="4" customWidth="1"/>
    <col min="7" max="7" width="4.5" style="4" customWidth="1"/>
    <col min="8" max="8" width="14.83203125" style="4" customWidth="1"/>
    <col min="9" max="10" width="10.83203125" style="4" customWidth="1"/>
    <col min="11" max="11" width="2.5" style="4" customWidth="1"/>
    <col min="12" max="16384" width="9.33203125" style="4"/>
  </cols>
  <sheetData>
    <row r="1" spans="1:14" s="11" customFormat="1" ht="18" customHeight="1" x14ac:dyDescent="0.2">
      <c r="A1" s="47" t="s">
        <v>13</v>
      </c>
      <c r="B1" s="47"/>
      <c r="C1" s="47"/>
      <c r="D1" s="47"/>
      <c r="E1" s="47"/>
      <c r="F1" s="47"/>
      <c r="G1" s="47"/>
      <c r="H1" s="47"/>
      <c r="I1" s="47"/>
      <c r="L1" s="35"/>
      <c r="M1" s="35"/>
      <c r="N1" s="35"/>
    </row>
    <row r="2" spans="1:14" ht="15.75" x14ac:dyDescent="0.25">
      <c r="A2" s="25"/>
      <c r="B2" s="8"/>
      <c r="C2" s="12"/>
      <c r="D2" s="9"/>
      <c r="E2" s="13"/>
      <c r="F2" s="5"/>
      <c r="G2" s="5"/>
      <c r="H2" s="5"/>
      <c r="I2" s="5"/>
      <c r="J2" s="5"/>
    </row>
    <row r="3" spans="1:14" s="11" customFormat="1" ht="15" customHeight="1" x14ac:dyDescent="0.2">
      <c r="A3" s="41" t="s">
        <v>0</v>
      </c>
      <c r="B3" s="43" t="s">
        <v>9</v>
      </c>
      <c r="C3" s="38" t="s">
        <v>1</v>
      </c>
      <c r="D3" s="38"/>
      <c r="E3" s="38" t="s">
        <v>6</v>
      </c>
      <c r="F3" s="38"/>
      <c r="H3" s="32" t="s">
        <v>10</v>
      </c>
      <c r="I3" s="31" t="s">
        <v>15</v>
      </c>
      <c r="J3" s="32"/>
    </row>
    <row r="4" spans="1:14" s="11" customFormat="1" ht="15" customHeight="1" x14ac:dyDescent="0.2">
      <c r="A4" s="42"/>
      <c r="B4" s="44"/>
      <c r="C4" s="39"/>
      <c r="D4" s="39"/>
      <c r="E4" s="39"/>
      <c r="F4" s="39"/>
      <c r="H4" s="45"/>
      <c r="I4" s="33"/>
      <c r="J4" s="33"/>
    </row>
    <row r="5" spans="1:14" s="11" customFormat="1" ht="24" customHeight="1" x14ac:dyDescent="0.2">
      <c r="A5" s="42"/>
      <c r="B5" s="44"/>
      <c r="C5" s="40"/>
      <c r="D5" s="40"/>
      <c r="E5" s="40"/>
      <c r="F5" s="40"/>
      <c r="H5" s="45"/>
      <c r="I5" s="34"/>
      <c r="J5" s="34"/>
    </row>
    <row r="6" spans="1:14" s="11" customFormat="1" ht="33.75" customHeight="1" x14ac:dyDescent="0.2">
      <c r="A6" s="42"/>
      <c r="B6" s="44"/>
      <c r="C6" s="10" t="s">
        <v>5</v>
      </c>
      <c r="D6" s="10" t="s">
        <v>4</v>
      </c>
      <c r="E6" s="10" t="s">
        <v>2</v>
      </c>
      <c r="F6" s="10" t="s">
        <v>3</v>
      </c>
      <c r="H6" s="45"/>
      <c r="I6" s="14" t="s">
        <v>11</v>
      </c>
      <c r="J6" s="14" t="s">
        <v>12</v>
      </c>
    </row>
    <row r="7" spans="1:14" s="7" customFormat="1" ht="20.25" customHeight="1" x14ac:dyDescent="0.2">
      <c r="A7" s="27">
        <v>1996</v>
      </c>
      <c r="B7" s="2">
        <v>244</v>
      </c>
      <c r="C7" s="1"/>
      <c r="D7" s="1"/>
      <c r="E7" s="1"/>
      <c r="F7" s="1"/>
    </row>
    <row r="8" spans="1:14" s="7" customFormat="1" ht="12.75" x14ac:dyDescent="0.2">
      <c r="A8" s="3">
        <v>1997</v>
      </c>
      <c r="B8" s="2">
        <v>224</v>
      </c>
      <c r="C8" s="2">
        <f t="shared" ref="C8:C26" si="0">AVERAGE(B7:B9)</f>
        <v>239</v>
      </c>
      <c r="D8" s="1"/>
      <c r="E8" s="1"/>
      <c r="F8" s="1"/>
    </row>
    <row r="9" spans="1:14" s="7" customFormat="1" ht="12.75" x14ac:dyDescent="0.2">
      <c r="A9" s="3">
        <v>1998</v>
      </c>
      <c r="B9" s="2">
        <v>249</v>
      </c>
      <c r="C9" s="2">
        <f t="shared" si="0"/>
        <v>254.66666666666666</v>
      </c>
      <c r="D9" s="2">
        <f t="shared" ref="D9:D25" si="1">AVERAGE(B7:B11)</f>
        <v>260</v>
      </c>
      <c r="E9" s="2">
        <f>D9-1.96*SQRT(D9)</f>
        <v>228.39594962666968</v>
      </c>
      <c r="F9" s="2">
        <f>D9+1.96*SQRT(D9)</f>
        <v>291.60405037333032</v>
      </c>
    </row>
    <row r="10" spans="1:14" s="7" customFormat="1" ht="12.75" x14ac:dyDescent="0.2">
      <c r="A10" s="3">
        <v>1999</v>
      </c>
      <c r="B10" s="2">
        <v>291</v>
      </c>
      <c r="C10" s="2">
        <f t="shared" si="0"/>
        <v>277.33333333333331</v>
      </c>
      <c r="D10" s="2">
        <f t="shared" si="1"/>
        <v>277.60000000000002</v>
      </c>
      <c r="E10" s="2">
        <f t="shared" ref="E10:E16" si="2">D10-1.96*SQRT(D10)</f>
        <v>244.94378833973545</v>
      </c>
      <c r="F10" s="2">
        <f t="shared" ref="F10:F16" si="3">D10+1.96*SQRT(D10)</f>
        <v>310.25621166026463</v>
      </c>
    </row>
    <row r="11" spans="1:14" s="7" customFormat="1" ht="12.75" x14ac:dyDescent="0.2">
      <c r="A11" s="3">
        <v>2000</v>
      </c>
      <c r="B11" s="2">
        <v>292</v>
      </c>
      <c r="C11" s="2">
        <f t="shared" si="0"/>
        <v>305</v>
      </c>
      <c r="D11" s="2">
        <f t="shared" si="1"/>
        <v>309.2</v>
      </c>
      <c r="E11" s="2">
        <f t="shared" si="2"/>
        <v>274.73519592395741</v>
      </c>
      <c r="F11" s="2">
        <f t="shared" si="3"/>
        <v>343.66480407604257</v>
      </c>
      <c r="H11" s="15">
        <f>B11+I11</f>
        <v>293</v>
      </c>
      <c r="I11" s="15">
        <v>1</v>
      </c>
      <c r="J11" s="16">
        <f t="shared" ref="J11:J27" si="4">I11/B11</f>
        <v>3.4246575342465752E-3</v>
      </c>
    </row>
    <row r="12" spans="1:14" s="7" customFormat="1" ht="12.75" x14ac:dyDescent="0.2">
      <c r="A12" s="3">
        <v>2001</v>
      </c>
      <c r="B12" s="2">
        <v>332</v>
      </c>
      <c r="C12" s="2">
        <f t="shared" si="0"/>
        <v>335.33333333333331</v>
      </c>
      <c r="D12" s="2">
        <f t="shared" si="1"/>
        <v>322.8</v>
      </c>
      <c r="E12" s="2">
        <f t="shared" si="2"/>
        <v>287.58539393944613</v>
      </c>
      <c r="F12" s="2">
        <f t="shared" si="3"/>
        <v>358.01460606055389</v>
      </c>
      <c r="H12" s="15">
        <f t="shared" ref="H12:H27" si="5">B12+I12</f>
        <v>339</v>
      </c>
      <c r="I12" s="15">
        <v>7</v>
      </c>
      <c r="J12" s="16">
        <f t="shared" si="4"/>
        <v>2.1084337349397589E-2</v>
      </c>
    </row>
    <row r="13" spans="1:14" s="7" customFormat="1" ht="12.75" x14ac:dyDescent="0.2">
      <c r="A13" s="3">
        <v>2002</v>
      </c>
      <c r="B13" s="2">
        <v>382</v>
      </c>
      <c r="C13" s="2">
        <f t="shared" si="0"/>
        <v>343.66666666666669</v>
      </c>
      <c r="D13" s="2">
        <f t="shared" si="1"/>
        <v>335.8</v>
      </c>
      <c r="E13" s="2">
        <f t="shared" si="2"/>
        <v>299.88330081981366</v>
      </c>
      <c r="F13" s="2">
        <f t="shared" si="3"/>
        <v>371.71669918018637</v>
      </c>
      <c r="H13" s="15">
        <f t="shared" si="5"/>
        <v>388</v>
      </c>
      <c r="I13" s="15">
        <v>6</v>
      </c>
      <c r="J13" s="16">
        <f t="shared" si="4"/>
        <v>1.5706806282722512E-2</v>
      </c>
    </row>
    <row r="14" spans="1:14" s="7" customFormat="1" ht="12.75" x14ac:dyDescent="0.2">
      <c r="A14" s="3">
        <v>2003</v>
      </c>
      <c r="B14" s="2">
        <v>317</v>
      </c>
      <c r="C14" s="2">
        <f t="shared" si="0"/>
        <v>351.66666666666669</v>
      </c>
      <c r="D14" s="2">
        <f t="shared" si="1"/>
        <v>344.6</v>
      </c>
      <c r="E14" s="2">
        <f t="shared" si="2"/>
        <v>308.21572647420317</v>
      </c>
      <c r="F14" s="2">
        <f t="shared" si="3"/>
        <v>380.98427352579688</v>
      </c>
      <c r="H14" s="15">
        <f t="shared" si="5"/>
        <v>330</v>
      </c>
      <c r="I14" s="15">
        <v>13</v>
      </c>
      <c r="J14" s="16">
        <f t="shared" si="4"/>
        <v>4.1009463722397478E-2</v>
      </c>
    </row>
    <row r="15" spans="1:14" s="7" customFormat="1" ht="12.75" x14ac:dyDescent="0.2">
      <c r="A15" s="3">
        <v>2004</v>
      </c>
      <c r="B15" s="2">
        <v>356</v>
      </c>
      <c r="C15" s="2">
        <f t="shared" si="0"/>
        <v>336.33333333333331</v>
      </c>
      <c r="D15" s="2">
        <f t="shared" si="1"/>
        <v>362.4</v>
      </c>
      <c r="E15" s="2">
        <f t="shared" si="2"/>
        <v>325.08785934846406</v>
      </c>
      <c r="F15" s="2">
        <f t="shared" si="3"/>
        <v>399.71214065153589</v>
      </c>
      <c r="H15" s="15">
        <f t="shared" si="5"/>
        <v>365</v>
      </c>
      <c r="I15" s="15">
        <v>9</v>
      </c>
      <c r="J15" s="16">
        <f t="shared" si="4"/>
        <v>2.5280898876404494E-2</v>
      </c>
    </row>
    <row r="16" spans="1:14" s="7" customFormat="1" ht="12.75" x14ac:dyDescent="0.2">
      <c r="A16" s="3">
        <v>2005</v>
      </c>
      <c r="B16" s="2">
        <v>336</v>
      </c>
      <c r="C16" s="2">
        <f t="shared" si="0"/>
        <v>371</v>
      </c>
      <c r="D16" s="2">
        <f t="shared" si="1"/>
        <v>377</v>
      </c>
      <c r="E16" s="2">
        <f t="shared" si="2"/>
        <v>338.94368383566268</v>
      </c>
      <c r="F16" s="2">
        <f t="shared" si="3"/>
        <v>415.05631616433732</v>
      </c>
      <c r="H16" s="15">
        <f t="shared" si="5"/>
        <v>346</v>
      </c>
      <c r="I16" s="15">
        <v>10</v>
      </c>
      <c r="J16" s="16">
        <f t="shared" si="4"/>
        <v>2.976190476190476E-2</v>
      </c>
    </row>
    <row r="17" spans="1:17" s="7" customFormat="1" ht="12.75" x14ac:dyDescent="0.2">
      <c r="A17" s="3">
        <v>2006</v>
      </c>
      <c r="B17" s="2">
        <v>421</v>
      </c>
      <c r="C17" s="2">
        <f t="shared" si="0"/>
        <v>404</v>
      </c>
      <c r="D17" s="2">
        <f t="shared" si="1"/>
        <v>428.4</v>
      </c>
      <c r="E17" s="2">
        <f t="shared" ref="E17:E22" si="6">D17-1.96*SQRT(D17)</f>
        <v>387.83226109332685</v>
      </c>
      <c r="F17" s="2">
        <f t="shared" ref="F17:F22" si="7">D17+1.96*SQRT(D17)</f>
        <v>468.96773890667311</v>
      </c>
      <c r="H17" s="15">
        <f t="shared" si="5"/>
        <v>430</v>
      </c>
      <c r="I17" s="15">
        <v>9</v>
      </c>
      <c r="J17" s="16">
        <f t="shared" si="4"/>
        <v>2.1377672209026127E-2</v>
      </c>
    </row>
    <row r="18" spans="1:17" s="7" customFormat="1" ht="12.75" x14ac:dyDescent="0.2">
      <c r="A18" s="3">
        <v>2007</v>
      </c>
      <c r="B18" s="2">
        <v>455</v>
      </c>
      <c r="C18" s="2">
        <f t="shared" si="0"/>
        <v>483.33333333333331</v>
      </c>
      <c r="D18" s="2">
        <f t="shared" si="1"/>
        <v>466.2</v>
      </c>
      <c r="E18" s="2">
        <f t="shared" si="6"/>
        <v>423.88033648526965</v>
      </c>
      <c r="F18" s="2">
        <f t="shared" si="7"/>
        <v>508.51966351473033</v>
      </c>
      <c r="H18" s="15">
        <f t="shared" si="5"/>
        <v>474</v>
      </c>
      <c r="I18" s="15">
        <v>19</v>
      </c>
      <c r="J18" s="16">
        <f t="shared" si="4"/>
        <v>4.1758241758241756E-2</v>
      </c>
    </row>
    <row r="19" spans="1:17" s="7" customFormat="1" ht="12.75" x14ac:dyDescent="0.2">
      <c r="A19" s="3">
        <v>2008</v>
      </c>
      <c r="B19" s="2">
        <v>574</v>
      </c>
      <c r="C19" s="2">
        <f t="shared" si="0"/>
        <v>524.66666666666663</v>
      </c>
      <c r="D19" s="2">
        <f t="shared" si="1"/>
        <v>496</v>
      </c>
      <c r="E19" s="2">
        <f t="shared" si="6"/>
        <v>452.34872739541265</v>
      </c>
      <c r="F19" s="2">
        <f t="shared" si="7"/>
        <v>539.65127260458735</v>
      </c>
      <c r="H19" s="15">
        <f t="shared" si="5"/>
        <v>590</v>
      </c>
      <c r="I19" s="15">
        <v>16</v>
      </c>
      <c r="J19" s="16">
        <f t="shared" si="4"/>
        <v>2.7874564459930314E-2</v>
      </c>
    </row>
    <row r="20" spans="1:17" s="7" customFormat="1" ht="12.75" x14ac:dyDescent="0.2">
      <c r="A20" s="3">
        <v>2009</v>
      </c>
      <c r="B20" s="2">
        <v>545</v>
      </c>
      <c r="C20" s="2">
        <f t="shared" si="0"/>
        <v>534.66666666666663</v>
      </c>
      <c r="D20" s="2">
        <f t="shared" si="1"/>
        <v>528.6</v>
      </c>
      <c r="E20" s="2">
        <f t="shared" si="6"/>
        <v>483.53704670130912</v>
      </c>
      <c r="F20" s="2">
        <f t="shared" si="7"/>
        <v>573.66295329869092</v>
      </c>
      <c r="H20" s="15">
        <f t="shared" si="5"/>
        <v>570</v>
      </c>
      <c r="I20" s="15">
        <v>25</v>
      </c>
      <c r="J20" s="16">
        <f t="shared" si="4"/>
        <v>4.5871559633027525E-2</v>
      </c>
    </row>
    <row r="21" spans="1:17" s="7" customFormat="1" ht="12.75" x14ac:dyDescent="0.2">
      <c r="A21" s="3">
        <v>2010</v>
      </c>
      <c r="B21" s="2">
        <v>485</v>
      </c>
      <c r="C21" s="2">
        <f t="shared" si="0"/>
        <v>538</v>
      </c>
      <c r="D21" s="2">
        <f t="shared" si="1"/>
        <v>553.79999999999995</v>
      </c>
      <c r="E21" s="2">
        <f t="shared" si="6"/>
        <v>507.67540699366549</v>
      </c>
      <c r="F21" s="2">
        <f t="shared" si="7"/>
        <v>599.92459300633448</v>
      </c>
      <c r="H21" s="15">
        <f t="shared" si="5"/>
        <v>512</v>
      </c>
      <c r="I21" s="15">
        <v>27</v>
      </c>
      <c r="J21" s="16">
        <f t="shared" si="4"/>
        <v>5.5670103092783509E-2</v>
      </c>
    </row>
    <row r="22" spans="1:17" s="7" customFormat="1" ht="12.75" x14ac:dyDescent="0.2">
      <c r="A22" s="3">
        <v>2011</v>
      </c>
      <c r="B22" s="2">
        <v>584</v>
      </c>
      <c r="C22" s="2">
        <f t="shared" si="0"/>
        <v>550</v>
      </c>
      <c r="D22" s="2">
        <f t="shared" si="1"/>
        <v>544.4</v>
      </c>
      <c r="E22" s="2">
        <f t="shared" si="6"/>
        <v>498.6685333714301</v>
      </c>
      <c r="F22" s="2">
        <f t="shared" si="7"/>
        <v>590.1314666285698</v>
      </c>
      <c r="H22" s="15">
        <f t="shared" si="5"/>
        <v>606</v>
      </c>
      <c r="I22" s="15">
        <v>22</v>
      </c>
      <c r="J22" s="16">
        <f t="shared" si="4"/>
        <v>3.7671232876712327E-2</v>
      </c>
    </row>
    <row r="23" spans="1:17" s="7" customFormat="1" ht="12.75" x14ac:dyDescent="0.2">
      <c r="A23" s="3">
        <v>2012</v>
      </c>
      <c r="B23" s="2">
        <v>581</v>
      </c>
      <c r="C23" s="2">
        <f t="shared" si="0"/>
        <v>564</v>
      </c>
      <c r="D23" s="2">
        <f t="shared" si="1"/>
        <v>558.20000000000005</v>
      </c>
      <c r="E23" s="2">
        <f t="shared" ref="E23" si="8">D23-1.96*SQRT(D23)</f>
        <v>511.8925371025361</v>
      </c>
      <c r="F23" s="2">
        <f t="shared" ref="F23" si="9">D23+1.96*SQRT(D23)</f>
        <v>604.50746289746394</v>
      </c>
      <c r="H23" s="15">
        <f t="shared" si="5"/>
        <v>604</v>
      </c>
      <c r="I23" s="15">
        <v>23</v>
      </c>
      <c r="J23" s="16">
        <f t="shared" si="4"/>
        <v>3.9586919104991396E-2</v>
      </c>
    </row>
    <row r="24" spans="1:17" s="7" customFormat="1" ht="12.75" x14ac:dyDescent="0.2">
      <c r="A24" s="3">
        <v>2013</v>
      </c>
      <c r="B24" s="2">
        <v>527</v>
      </c>
      <c r="C24" s="2">
        <f t="shared" si="0"/>
        <v>574</v>
      </c>
      <c r="D24" s="2">
        <f t="shared" si="1"/>
        <v>602.4</v>
      </c>
      <c r="E24" s="2">
        <f t="shared" ref="E24" si="10">D24-1.96*SQRT(D24)</f>
        <v>554.29407687196931</v>
      </c>
      <c r="F24" s="2">
        <f t="shared" ref="F24" si="11">D24+1.96*SQRT(D24)</f>
        <v>650.50592312803064</v>
      </c>
      <c r="H24" s="15">
        <f t="shared" si="5"/>
        <v>557</v>
      </c>
      <c r="I24" s="15">
        <v>30</v>
      </c>
      <c r="J24" s="16">
        <f t="shared" ref="J24:J25" si="12">I24/B24</f>
        <v>5.6925996204933584E-2</v>
      </c>
    </row>
    <row r="25" spans="1:17" s="7" customFormat="1" ht="12.75" x14ac:dyDescent="0.2">
      <c r="A25" s="3">
        <v>2014</v>
      </c>
      <c r="B25" s="2">
        <v>614</v>
      </c>
      <c r="C25" s="2">
        <f t="shared" si="0"/>
        <v>615.66666666666663</v>
      </c>
      <c r="D25" s="2">
        <f t="shared" si="1"/>
        <v>659</v>
      </c>
      <c r="E25" s="2">
        <f t="shared" ref="E25" si="13">D25-1.96*SQRT(D25)</f>
        <v>608.68484920026572</v>
      </c>
      <c r="F25" s="2">
        <f t="shared" ref="F25" si="14">D25+1.96*SQRT(D25)</f>
        <v>709.31515079973428</v>
      </c>
      <c r="H25" s="15">
        <f t="shared" si="5"/>
        <v>620</v>
      </c>
      <c r="I25" s="15">
        <v>6</v>
      </c>
      <c r="J25" s="16">
        <f t="shared" si="12"/>
        <v>9.7719869706840382E-3</v>
      </c>
    </row>
    <row r="26" spans="1:17" s="7" customFormat="1" ht="12.75" x14ac:dyDescent="0.2">
      <c r="A26" s="3">
        <v>2015</v>
      </c>
      <c r="B26" s="2">
        <v>706</v>
      </c>
      <c r="C26" s="2">
        <f t="shared" si="0"/>
        <v>729</v>
      </c>
      <c r="D26" s="1"/>
      <c r="E26" s="1"/>
      <c r="F26" s="1"/>
      <c r="H26" s="15">
        <f t="shared" si="5"/>
        <v>707</v>
      </c>
      <c r="I26" s="15">
        <v>1</v>
      </c>
      <c r="J26" s="16">
        <f t="shared" si="4"/>
        <v>1.4164305949008499E-3</v>
      </c>
      <c r="M26" s="17"/>
    </row>
    <row r="27" spans="1:17" s="24" customFormat="1" ht="12.75" x14ac:dyDescent="0.2">
      <c r="A27" s="3">
        <v>2016</v>
      </c>
      <c r="B27" s="2">
        <v>867</v>
      </c>
      <c r="C27" s="1"/>
      <c r="D27" s="1"/>
      <c r="E27" s="1"/>
      <c r="F27" s="1"/>
      <c r="H27" s="15">
        <f t="shared" si="5"/>
        <v>868</v>
      </c>
      <c r="I27" s="15">
        <v>1</v>
      </c>
      <c r="J27" s="16">
        <f t="shared" si="4"/>
        <v>1.1534025374855825E-3</v>
      </c>
      <c r="M27" s="17"/>
    </row>
    <row r="28" spans="1:17" ht="6" customHeight="1" x14ac:dyDescent="0.2">
      <c r="A28" s="18"/>
      <c r="B28" s="19"/>
      <c r="C28" s="19"/>
      <c r="D28" s="20"/>
      <c r="E28" s="19"/>
      <c r="F28" s="20"/>
      <c r="G28" s="20"/>
      <c r="H28" s="20"/>
      <c r="I28" s="20"/>
      <c r="J28" s="20"/>
    </row>
    <row r="29" spans="1:17" ht="11.25" customHeight="1" x14ac:dyDescent="0.2"/>
    <row r="30" spans="1:17" s="23" customFormat="1" ht="10.5" customHeight="1" x14ac:dyDescent="0.2">
      <c r="A30" s="21" t="s">
        <v>7</v>
      </c>
      <c r="B30" s="22"/>
    </row>
    <row r="31" spans="1:17" s="23" customFormat="1" ht="10.5" customHeight="1" x14ac:dyDescent="0.2">
      <c r="A31" s="46" t="s">
        <v>8</v>
      </c>
      <c r="B31" s="46"/>
      <c r="C31" s="46"/>
      <c r="D31" s="46"/>
      <c r="E31" s="46"/>
      <c r="F31" s="46"/>
      <c r="G31" s="46"/>
      <c r="H31" s="46"/>
      <c r="I31" s="46"/>
      <c r="J31" s="46"/>
    </row>
    <row r="32" spans="1:17" s="23" customFormat="1" ht="10.5" customHeight="1" x14ac:dyDescent="0.2">
      <c r="A32" s="48" t="s">
        <v>16</v>
      </c>
      <c r="B32" s="48"/>
      <c r="C32" s="48"/>
      <c r="D32" s="48"/>
      <c r="E32" s="48"/>
      <c r="F32" s="48"/>
      <c r="G32" s="48"/>
      <c r="H32" s="48"/>
      <c r="I32" s="48"/>
      <c r="J32" s="48"/>
      <c r="K32" s="6"/>
      <c r="L32" s="6"/>
      <c r="M32" s="6"/>
      <c r="N32" s="6"/>
      <c r="O32" s="6"/>
      <c r="P32" s="6"/>
      <c r="Q32" s="6"/>
    </row>
    <row r="33" spans="1:17" s="28" customFormat="1" ht="10.5" customHeight="1" x14ac:dyDescent="0.2">
      <c r="A33" s="48"/>
      <c r="B33" s="48"/>
      <c r="C33" s="48"/>
      <c r="D33" s="48"/>
      <c r="E33" s="48"/>
      <c r="F33" s="48"/>
      <c r="G33" s="48"/>
      <c r="H33" s="48"/>
      <c r="I33" s="48"/>
      <c r="J33" s="48"/>
      <c r="K33" s="29"/>
      <c r="L33" s="29"/>
      <c r="M33" s="29"/>
      <c r="N33" s="29"/>
      <c r="O33" s="29"/>
      <c r="P33" s="29"/>
      <c r="Q33" s="29"/>
    </row>
    <row r="34" spans="1:17" s="28" customFormat="1" ht="10.5" customHeight="1" x14ac:dyDescent="0.2">
      <c r="A34" s="48"/>
      <c r="B34" s="48"/>
      <c r="C34" s="48"/>
      <c r="D34" s="48"/>
      <c r="E34" s="48"/>
      <c r="F34" s="48"/>
      <c r="G34" s="48"/>
      <c r="H34" s="48"/>
      <c r="I34" s="48"/>
      <c r="J34" s="48"/>
      <c r="K34" s="29"/>
      <c r="L34" s="29"/>
      <c r="M34" s="29"/>
      <c r="N34" s="29"/>
      <c r="O34" s="29"/>
      <c r="P34" s="29"/>
      <c r="Q34" s="29"/>
    </row>
    <row r="35" spans="1:17" s="28" customFormat="1" ht="10.5" customHeight="1" x14ac:dyDescent="0.2">
      <c r="A35" s="48"/>
      <c r="B35" s="48"/>
      <c r="C35" s="48"/>
      <c r="D35" s="48"/>
      <c r="E35" s="48"/>
      <c r="F35" s="48"/>
      <c r="G35" s="48"/>
      <c r="H35" s="48"/>
      <c r="I35" s="48"/>
      <c r="J35" s="48"/>
      <c r="K35" s="29"/>
      <c r="L35" s="29"/>
      <c r="M35" s="29"/>
      <c r="N35" s="29"/>
      <c r="O35" s="29"/>
      <c r="P35" s="29"/>
      <c r="Q35" s="29"/>
    </row>
    <row r="36" spans="1:17" s="23" customFormat="1" ht="10.5" customHeight="1" x14ac:dyDescent="0.2">
      <c r="A36" s="30" t="s">
        <v>17</v>
      </c>
      <c r="B36" s="30"/>
      <c r="C36" s="30"/>
      <c r="D36" s="30"/>
      <c r="E36" s="30"/>
      <c r="F36" s="30"/>
      <c r="G36" s="30"/>
      <c r="H36" s="30"/>
      <c r="I36" s="30"/>
      <c r="J36" s="30"/>
      <c r="K36" s="6"/>
      <c r="L36" s="6"/>
      <c r="M36" s="6"/>
      <c r="N36" s="6"/>
      <c r="O36" s="6"/>
      <c r="P36" s="6"/>
      <c r="Q36" s="6"/>
    </row>
    <row r="37" spans="1:17" s="23" customFormat="1" ht="10.5" customHeight="1" x14ac:dyDescent="0.2">
      <c r="A37" s="30" t="s">
        <v>18</v>
      </c>
      <c r="B37" s="30"/>
      <c r="C37" s="30"/>
      <c r="D37" s="30"/>
      <c r="E37" s="30"/>
      <c r="F37" s="30"/>
      <c r="G37" s="30"/>
      <c r="H37" s="30"/>
      <c r="I37" s="30"/>
      <c r="J37" s="30"/>
      <c r="K37" s="6"/>
      <c r="L37" s="6"/>
      <c r="M37" s="6"/>
      <c r="N37" s="6"/>
      <c r="O37" s="6"/>
      <c r="P37" s="6"/>
      <c r="Q37" s="6"/>
    </row>
    <row r="38" spans="1:17" s="11" customFormat="1" ht="10.5" customHeight="1" x14ac:dyDescent="0.2">
      <c r="A38" s="26"/>
      <c r="B38" s="26"/>
      <c r="C38" s="26"/>
      <c r="D38" s="26"/>
      <c r="E38" s="26"/>
      <c r="F38" s="26"/>
      <c r="G38" s="26"/>
      <c r="H38" s="26"/>
      <c r="I38" s="26"/>
      <c r="J38" s="26"/>
    </row>
    <row r="39" spans="1:17" s="11" customFormat="1" ht="10.5" customHeight="1" x14ac:dyDescent="0.2">
      <c r="A39" s="36" t="s">
        <v>14</v>
      </c>
      <c r="B39" s="37"/>
    </row>
    <row r="75" ht="5.25" customHeight="1" x14ac:dyDescent="0.2"/>
    <row r="76" ht="174" customHeight="1" x14ac:dyDescent="0.2"/>
  </sheetData>
  <mergeCells count="13">
    <mergeCell ref="A37:J37"/>
    <mergeCell ref="I3:J5"/>
    <mergeCell ref="L1:N1"/>
    <mergeCell ref="A39:B39"/>
    <mergeCell ref="E3:F5"/>
    <mergeCell ref="A3:A6"/>
    <mergeCell ref="B3:B6"/>
    <mergeCell ref="H3:H6"/>
    <mergeCell ref="A31:J31"/>
    <mergeCell ref="A36:J36"/>
    <mergeCell ref="C3:D5"/>
    <mergeCell ref="A1:I1"/>
    <mergeCell ref="A32:J35"/>
  </mergeCells>
  <phoneticPr fontId="0" type="noConversion"/>
  <pageMargins left="0.75" right="0.75" top="1" bottom="1" header="0.5" footer="0.5"/>
  <pageSetup paperSize="9" scale="96" orientation="portrait" r:id="rId1"/>
  <headerFooter alignWithMargins="0"/>
  <ignoredErrors>
    <ignoredError sqref="D9:D21 C8:C26 D22:D25" formulaRange="1"/>
    <ignoredError sqref="J2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A17884352</value>
    </field>
    <field name="Objective-Title">
      <value order="0">Drug-related Deaths in 2016 - tables and charts</value>
    </field>
    <field name="Objective-Description">
      <value order="0"/>
    </field>
    <field name="Objective-CreationStamp">
      <value order="0">2017-05-23T09:09:38Z</value>
    </field>
    <field name="Objective-IsApproved">
      <value order="0">false</value>
    </field>
    <field name="Objective-IsPublished">
      <value order="0">false</value>
    </field>
    <field name="Objective-DatePublished">
      <value order="0"/>
    </field>
    <field name="Objective-ModificationStamp">
      <value order="0">2017-07-25T07:52:49Z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Drug-related Deaths: 2016-2021</value>
    </field>
    <field name="Objective-Parent">
      <value order="0">National Records of Scotland (NRS): Vital Events: Publications: Drug-related Deaths: 2016-2021</value>
    </field>
    <field name="Objective-State">
      <value order="0">Being Edited</value>
    </field>
    <field name="Objective-VersionId">
      <value order="0">vA25666669</value>
    </field>
    <field name="Objective-Version">
      <value order="0">2.1</value>
    </field>
    <field name="Objective-VersionNumber">
      <value order="0">10</value>
    </field>
    <field name="Objective-VersionComment">
      <value order="0"/>
    </field>
    <field name="Objective-FileNumber">
      <value order="0">qA613906</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 summary</vt:lpstr>
      <vt:lpstr>'1 -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McClory I (Ian)</dc:creator>
  <cp:lastModifiedBy>u209365</cp:lastModifiedBy>
  <cp:lastPrinted>2017-07-25T07:56:06Z</cp:lastPrinted>
  <dcterms:created xsi:type="dcterms:W3CDTF">2000-07-12T06:56:02Z</dcterms:created>
  <dcterms:modified xsi:type="dcterms:W3CDTF">2017-08-11T11:11:22Z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A17884352</vt:lpwstr>
  </property>
  <property fmtid="{D5CDD505-2E9C-101B-9397-08002B2CF9AE}" pid="4" name="Objective-Title">
    <vt:lpwstr>Drug-related Deaths in 2016 - tables and charts</vt:lpwstr>
  </property>
  <property fmtid="{D5CDD505-2E9C-101B-9397-08002B2CF9AE}" pid="5" name="Objective-Comment">
    <vt:lpwstr>
    </vt:lpwstr>
  </property>
  <property fmtid="{D5CDD505-2E9C-101B-9397-08002B2CF9AE}" pid="6" name="Objective-CreationStamp">
    <vt:filetime>2017-05-23T09:09:48Z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2017-07-25T08:03:58Z</vt:filetime>
  </property>
  <property fmtid="{D5CDD505-2E9C-101B-9397-08002B2CF9AE}" pid="10" name="Objective-ModificationStamp">
    <vt:filetime>2017-07-25T08:03:58Z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2016-2021:</vt:lpwstr>
  </property>
  <property fmtid="{D5CDD505-2E9C-101B-9397-08002B2CF9AE}" pid="13" name="Objective-Parent">
    <vt:lpwstr>National Records of Scotland (NRS): Vital Events: Publications: Drug-related Deaths: 2016-2021</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10</vt:r8>
  </property>
  <property fmtid="{D5CDD505-2E9C-101B-9397-08002B2CF9AE}" pid="17" name="Objective-VersionComment">
    <vt:lpwstr>
    </vt:lpwstr>
  </property>
  <property fmtid="{D5CDD505-2E9C-101B-9397-08002B2CF9AE}" pid="18" name="Objective-FileNumber">
    <vt:lpwstr>PROJ/11656</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vA25666669</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ies>
</file>