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chartsheets/sheet3.xml" ContentType="application/vnd.openxmlformats-officedocument.spreadsheetml.chartsheet+xml"/>
  <Override PartName="/xl/worksheets/sheet10.xml" ContentType="application/vnd.openxmlformats-officedocument.spreadsheetml.worksheet+xml"/>
  <Override PartName="/xl/chartsheets/sheet4.xml" ContentType="application/vnd.openxmlformats-officedocument.spreadsheetml.chartsheet+xml"/>
  <Override PartName="/xl/worksheets/sheet11.xml" ContentType="application/vnd.openxmlformats-officedocument.spreadsheetml.worksheet+xml"/>
  <Override PartName="/xl/chartsheets/sheet5.xml" ContentType="application/vnd.openxmlformats-officedocument.spreadsheetml.chartsheet+xml"/>
  <Override PartName="/xl/worksheets/sheet12.xml" ContentType="application/vnd.openxmlformats-officedocument.spreadsheetml.worksheet+xml"/>
  <Override PartName="/xl/chartsheets/sheet6.xml" ContentType="application/vnd.openxmlformats-officedocument.spreadsheetml.chart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7.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tables/table8.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9.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tables/table10.xml" ContentType="application/vnd.openxmlformats-officedocument.spreadsheetml.tab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tables/table11.xml" ContentType="application/vnd.openxmlformats-officedocument.spreadsheetml.tab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autoCompressPictures="0"/>
  <mc:AlternateContent xmlns:mc="http://schemas.openxmlformats.org/markup-compatibility/2006">
    <mc:Choice Requires="x15">
      <x15ac:absPath xmlns:x15ac="http://schemas.microsoft.com/office/spreadsheetml/2010/11/ac" url="https://scotsconnect-my.sharepoint.com/personal/ruby_adam_nrscotland_gov_uk/Documents/Publications/Homeless Deaths 2022/"/>
    </mc:Choice>
  </mc:AlternateContent>
  <xr:revisionPtr revIDLastSave="0" documentId="13_ncr:1_{C87510E1-5BB7-4D10-991F-4D30F7327C76}" xr6:coauthVersionLast="47" xr6:coauthVersionMax="47" xr10:uidLastSave="{00000000-0000-0000-0000-000000000000}"/>
  <bookViews>
    <workbookView xWindow="-110" yWindow="-110" windowWidth="19420" windowHeight="10420" tabRatio="830" xr2:uid="{00000000-000D-0000-FFFF-FFFF00000000}"/>
  </bookViews>
  <sheets>
    <sheet name="Cover_sheet" sheetId="25" r:id="rId1"/>
    <sheet name="Table_of_contents" sheetId="19" r:id="rId2"/>
    <sheet name="Notes" sheetId="26" r:id="rId3"/>
    <sheet name="Table_1" sheetId="1" r:id="rId4"/>
    <sheet name="Table_2" sheetId="2" r:id="rId5"/>
    <sheet name="Table_3" sheetId="3" r:id="rId6"/>
    <sheet name="Table_4" sheetId="24" r:id="rId7"/>
    <sheet name="Figure_1" sheetId="11" r:id="rId8"/>
    <sheet name="Data_Figure_1" sheetId="14" r:id="rId9"/>
    <sheet name="Figure_2" sheetId="6" r:id="rId10"/>
    <sheet name="Data_Figure_2" sheetId="16" r:id="rId11"/>
    <sheet name="Figure_3" sheetId="4" r:id="rId12"/>
    <sheet name="Data_Figure_3" sheetId="15" r:id="rId13"/>
    <sheet name="Figure_4" sheetId="8" r:id="rId14"/>
    <sheet name="Data_Figure_4" sheetId="17" r:id="rId15"/>
    <sheet name="Figure_5" sheetId="13" r:id="rId16"/>
    <sheet name="Data_Figure_5" sheetId="10" r:id="rId17"/>
    <sheet name="Figure_6" sheetId="28" r:id="rId18"/>
    <sheet name="Data_Figure_6" sheetId="22" r:id="rId19"/>
  </sheets>
  <definedNames>
    <definedName name="_xlnm._FilterDatabase" localSheetId="14" hidden="1">Data_Figure_4!$A$5:$K$5</definedName>
    <definedName name="_xlnm._FilterDatabase" localSheetId="6" hidden="1">Table_4!$A$5:$C$5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22" l="1"/>
  <c r="O6" i="22"/>
  <c r="N6" i="22"/>
  <c r="M8" i="17"/>
  <c r="M13" i="17"/>
  <c r="G10" i="14"/>
  <c r="G6" i="14"/>
  <c r="E10" i="14"/>
  <c r="F10" i="14" s="1"/>
  <c r="C8" i="17"/>
  <c r="C13" i="17"/>
  <c r="C12" i="17"/>
  <c r="C10" i="17"/>
  <c r="C9" i="17"/>
  <c r="C11" i="17"/>
  <c r="C7" i="17"/>
  <c r="C6" i="17"/>
  <c r="E13" i="17"/>
  <c r="E12" i="17"/>
  <c r="E10" i="17"/>
  <c r="E9" i="17"/>
  <c r="E11" i="17"/>
  <c r="E7" i="17"/>
  <c r="E6" i="17"/>
  <c r="E8" i="17"/>
  <c r="G13" i="17"/>
  <c r="G12" i="17"/>
  <c r="G10" i="17"/>
  <c r="G9" i="17"/>
  <c r="G11" i="17"/>
  <c r="G7" i="17"/>
  <c r="G6" i="17"/>
  <c r="G8" i="17"/>
  <c r="I13" i="17"/>
  <c r="I12" i="17"/>
  <c r="I10" i="17"/>
  <c r="I9" i="17"/>
  <c r="I11" i="17"/>
  <c r="I7" i="17"/>
  <c r="I6" i="17"/>
  <c r="I8" i="17"/>
  <c r="K6" i="17"/>
  <c r="K7" i="17"/>
  <c r="K11" i="17"/>
  <c r="K9" i="17"/>
  <c r="K10" i="17"/>
  <c r="K12" i="17"/>
  <c r="K13" i="17"/>
  <c r="K8" i="17"/>
  <c r="P7" i="22"/>
  <c r="P8" i="22"/>
  <c r="P9" i="22"/>
  <c r="P10" i="22"/>
  <c r="P11" i="22"/>
  <c r="P12" i="22"/>
  <c r="P13" i="22"/>
  <c r="P14" i="22"/>
  <c r="P15" i="22"/>
  <c r="P16" i="22"/>
  <c r="P17" i="22"/>
  <c r="N7" i="22"/>
  <c r="O7" i="22"/>
  <c r="N8" i="22"/>
  <c r="O8" i="22"/>
  <c r="N9" i="22"/>
  <c r="O9" i="22"/>
  <c r="N10" i="22"/>
  <c r="O10" i="22"/>
  <c r="N11" i="22"/>
  <c r="O11" i="22"/>
  <c r="N12" i="22"/>
  <c r="O12" i="22"/>
  <c r="N13" i="22"/>
  <c r="O13" i="22"/>
  <c r="N14" i="22"/>
  <c r="O14" i="22"/>
  <c r="N15" i="22"/>
  <c r="O15" i="22"/>
  <c r="N16" i="22"/>
  <c r="O16" i="22"/>
  <c r="N17" i="22"/>
  <c r="O17" i="22"/>
  <c r="E11" i="14"/>
  <c r="F11" i="14" s="1"/>
  <c r="E7" i="14"/>
  <c r="G7" i="14" s="1"/>
  <c r="E8" i="14"/>
  <c r="F8" i="14" s="1"/>
  <c r="E9" i="14"/>
  <c r="G9" i="14" s="1"/>
  <c r="E6" i="14"/>
  <c r="F7" i="14"/>
  <c r="F6" i="14"/>
  <c r="G8" i="14" l="1"/>
  <c r="F9" i="14"/>
  <c r="M11" i="17"/>
  <c r="M6" i="17"/>
  <c r="M7" i="17"/>
  <c r="M9" i="17"/>
  <c r="M10" i="17"/>
  <c r="M12" i="17"/>
  <c r="G11" i="14"/>
</calcChain>
</file>

<file path=xl/sharedStrings.xml><?xml version="1.0" encoding="utf-8"?>
<sst xmlns="http://schemas.openxmlformats.org/spreadsheetml/2006/main" count="857" uniqueCount="225">
  <si>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</si>
  <si>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</si>
  <si>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</si>
  <si>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</si>
  <si>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</si>
  <si>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</si>
  <si>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</si>
  <si>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</si>
  <si>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</si>
  <si>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</si>
  <si>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</si>
  <si>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</si>
  <si>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</si>
  <si>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</si>
  <si>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</si>
  <si>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</si>
  <si>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</si>
  <si>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</si>
  <si>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</si>
  <si>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</si>
  <si>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</si>
  <si>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</si>
  <si>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</si>
  <si>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</si>
  <si>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</si>
  <si>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</si>
  <si>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</si>
  <si>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</si>
  <si>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</si>
  <si>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</si>
  <si>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</si>
  <si>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</si>
  <si>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15 to 24</t>
  </si>
  <si>
    <t>25 to 34</t>
  </si>
  <si>
    <t>35 to 44</t>
  </si>
  <si>
    <t>45 to 54</t>
  </si>
  <si>
    <t>55 to 64</t>
  </si>
  <si>
    <t>65 and over</t>
  </si>
  <si>
    <t>All</t>
  </si>
  <si>
    <t>I - Certain infectious and parasitic diseases (A00-B99)</t>
  </si>
  <si>
    <t>II - Neoplasms (C00-D48)</t>
  </si>
  <si>
    <t>IV - Endrocrine, nutritional and metabolic diseases (E00-E90)</t>
  </si>
  <si>
    <t>V - Mental and behavioural disorders (F00-F99)</t>
  </si>
  <si>
    <t>VI - Nervous system diseases (G00-G99)</t>
  </si>
  <si>
    <t>IX - Circulatory system diseases (I00-I99)</t>
  </si>
  <si>
    <t>X - Respiratory system diseases (J00-J99)</t>
  </si>
  <si>
    <t>XI - Digestive system diseases (K00-K99)</t>
  </si>
  <si>
    <t>XIII - Diseases of the muskoskeletal system and connective tissue (M00-M99)</t>
  </si>
  <si>
    <t>XIV - Genitourinary system diseases (N00-N99)</t>
  </si>
  <si>
    <t>XV - Pregnancy, childbirth and the puerperium (O00-O99)</t>
  </si>
  <si>
    <t>XVIII - Symptoms, signs and abnormal clinical and laboratory findings n.e.c. (R00-R99)</t>
  </si>
  <si>
    <t>XX - External causes of morbidity and mortality (V01-Y98)</t>
  </si>
  <si>
    <t>Scotland</t>
  </si>
  <si>
    <t>All Ages</t>
  </si>
  <si>
    <t>All other causes</t>
  </si>
  <si>
    <t>Respiratory diseases</t>
  </si>
  <si>
    <t xml:space="preserve">Endrocrine, nutritional and metabolic diseases </t>
  </si>
  <si>
    <t>Digestive system diseases</t>
  </si>
  <si>
    <t>Mental and behavioural disorders</t>
  </si>
  <si>
    <t>Circulatory diseases</t>
  </si>
  <si>
    <t>External causes</t>
  </si>
  <si>
    <t>Identified homeless deaths</t>
  </si>
  <si>
    <t>Estimated homeless deaths</t>
  </si>
  <si>
    <t>Area</t>
  </si>
  <si>
    <t>Estimated homeless deaths 2017</t>
  </si>
  <si>
    <t>Estimated homeless deaths 2018</t>
  </si>
  <si>
    <t>Age group</t>
  </si>
  <si>
    <t>Sex</t>
  </si>
  <si>
    <t>Females</t>
  </si>
  <si>
    <t>Males</t>
  </si>
  <si>
    <t>Estimated homeless death rate 2017</t>
  </si>
  <si>
    <t>Estimated homeless death rate 2018</t>
  </si>
  <si>
    <t>Percentage of all homeless deaths 2017</t>
  </si>
  <si>
    <t>Percentage of all homeless deaths 2018</t>
  </si>
  <si>
    <t>Cause of death</t>
  </si>
  <si>
    <t>Identified deaths</t>
  </si>
  <si>
    <t>Persons</t>
  </si>
  <si>
    <t>Cause of death (ICD 10 chapter)</t>
  </si>
  <si>
    <t>Figure 1</t>
  </si>
  <si>
    <t>Figure 2</t>
  </si>
  <si>
    <t>Figure 3</t>
  </si>
  <si>
    <t>Figure 4</t>
  </si>
  <si>
    <t>Figure 5</t>
  </si>
  <si>
    <t>Figure 6</t>
  </si>
  <si>
    <t>Table 1</t>
  </si>
  <si>
    <t>Table 2</t>
  </si>
  <si>
    <t>Table 3</t>
  </si>
  <si>
    <t>Neoplasms</t>
  </si>
  <si>
    <t>Year</t>
  </si>
  <si>
    <t>Estimated deaths</t>
  </si>
  <si>
    <t>Estimated death rate (per million population)</t>
  </si>
  <si>
    <t>Estimated homeless deaths 2019</t>
  </si>
  <si>
    <t>Estimated homeless death rate 2019</t>
  </si>
  <si>
    <t>Percentage of all homeless deaths 2019</t>
  </si>
  <si>
    <t>Estimated homeless death rate 2020</t>
  </si>
  <si>
    <t>Estimated homeless deaths 2020</t>
  </si>
  <si>
    <t>Percentage of all homeless deaths 2020</t>
  </si>
  <si>
    <t>January</t>
  </si>
  <si>
    <t>February</t>
  </si>
  <si>
    <t>March</t>
  </si>
  <si>
    <t>April</t>
  </si>
  <si>
    <t>May</t>
  </si>
  <si>
    <t>June</t>
  </si>
  <si>
    <t>July</t>
  </si>
  <si>
    <t>August</t>
  </si>
  <si>
    <t>September</t>
  </si>
  <si>
    <t>October</t>
  </si>
  <si>
    <t>November</t>
  </si>
  <si>
    <t>December</t>
  </si>
  <si>
    <t>Standard error of estimates</t>
  </si>
  <si>
    <t>95% Confidence interval of estimates</t>
  </si>
  <si>
    <t>15-24</t>
  </si>
  <si>
    <t>25-34</t>
  </si>
  <si>
    <t>35-44</t>
  </si>
  <si>
    <t>45-54</t>
  </si>
  <si>
    <t>55-64</t>
  </si>
  <si>
    <t>65-74</t>
  </si>
  <si>
    <t>Month of registration</t>
  </si>
  <si>
    <t>Estimated homeless death rate 2021</t>
  </si>
  <si>
    <t>Estimated homeless deaths 2021</t>
  </si>
  <si>
    <t>Percentage of all homeless deaths 2021</t>
  </si>
  <si>
    <t>III - Diseases of the blood and blood forming organs and certain disorders involving the immune mechanism (D50-D89)</t>
  </si>
  <si>
    <t>VII - Diseases of the eye and adnexa (H00-H59)</t>
  </si>
  <si>
    <t>VIII - Diseases of the ear and mastoid process (H60-H95)</t>
  </si>
  <si>
    <t>XII - Diseases of the skin and subcutaneous tissue (L00-L99)</t>
  </si>
  <si>
    <t>XVI - Certain conditions originating in the perinatal period (P00-P96)</t>
  </si>
  <si>
    <t>XVII - Congenital malformations, deformations and chromosomal abnormalities (Q00-Q99)</t>
  </si>
  <si>
    <t>XIX - Injury, poisoning and certain other consequences of external causes (S00-T98)</t>
  </si>
  <si>
    <t>XXI - Factors influencing health status and contact with health services (Z00-Z99)</t>
  </si>
  <si>
    <t>XXII - Codes for special purposes (U00-U89)</t>
  </si>
  <si>
    <t>Average age</t>
  </si>
  <si>
    <t>Table 4</t>
  </si>
  <si>
    <t>Publication date</t>
  </si>
  <si>
    <t>Geographic coverage</t>
  </si>
  <si>
    <t>Time period</t>
  </si>
  <si>
    <t>Supplier</t>
  </si>
  <si>
    <t>National Records of Scotland (NRS)</t>
  </si>
  <si>
    <t>Department</t>
  </si>
  <si>
    <t>Demographic Statistics, Vital Events Branch</t>
  </si>
  <si>
    <t>© Crown Copyright 2023</t>
  </si>
  <si>
    <t xml:space="preserve">Table of contents </t>
  </si>
  <si>
    <t>This worksheet contains one table.</t>
  </si>
  <si>
    <t>Worksheet number</t>
  </si>
  <si>
    <t>Worksheet title</t>
  </si>
  <si>
    <t>Notes</t>
  </si>
  <si>
    <t>This workseet contains one table. Some cells refer to notes which can be found on the notes worksheet.</t>
  </si>
  <si>
    <t>Back to table of contents</t>
  </si>
  <si>
    <t xml:space="preserve">Notes </t>
  </si>
  <si>
    <t xml:space="preserve">This worksheet contains one table. </t>
  </si>
  <si>
    <t xml:space="preserve">Note number </t>
  </si>
  <si>
    <t xml:space="preserve">Note text </t>
  </si>
  <si>
    <t>note 1</t>
  </si>
  <si>
    <t>note 2</t>
  </si>
  <si>
    <t>Figures include non-residents. Deaths are allocated to area based on the usual residence of the deceased. If the deceased was not a Scottish resident, the death is allocated to the area where the death occurred.</t>
  </si>
  <si>
    <t>note 3</t>
  </si>
  <si>
    <t>note 4</t>
  </si>
  <si>
    <t>note 5</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</si>
  <si>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</si>
  <si>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note 6</t>
  </si>
  <si>
    <t>Deaths of people experiencing homelessness, registered in Scotland</t>
  </si>
  <si>
    <t>Identified 2017</t>
  </si>
  <si>
    <t>Estimated 2017</t>
  </si>
  <si>
    <t>Identified 2018</t>
  </si>
  <si>
    <t>Estimated 2018</t>
  </si>
  <si>
    <t>Identified 2019</t>
  </si>
  <si>
    <t>Estimated 2019</t>
  </si>
  <si>
    <t>Identified 2020</t>
  </si>
  <si>
    <t>Estimated 2020</t>
  </si>
  <si>
    <t>Identified 2021</t>
  </si>
  <si>
    <t>Estimated 2021</t>
  </si>
  <si>
    <t>Identified 2022</t>
  </si>
  <si>
    <t>Estimated 2022</t>
  </si>
  <si>
    <t>Minimum 2017-2021</t>
  </si>
  <si>
    <t>Maximum 2017-2021</t>
  </si>
  <si>
    <t>Average 2017-2021</t>
  </si>
  <si>
    <t>Estimated homeless deaths 2022</t>
  </si>
  <si>
    <t>Percentage of all homeless deaths 2022</t>
  </si>
  <si>
    <t>Estimated homeless death rate 2022</t>
  </si>
  <si>
    <t>Scotland
2022</t>
  </si>
  <si>
    <t>95% confidence interval
upper limit</t>
  </si>
  <si>
    <t>95% confidence interval
lower limit</t>
  </si>
  <si>
    <t>Applies to</t>
  </si>
  <si>
    <t>Figures are for deaths registered, rather than deaths occurring in each calendar year.</t>
  </si>
  <si>
    <t xml:space="preserve">Figures may not sum to the total number of estimated deaths due to rounding. </t>
  </si>
  <si>
    <t>All tables and figures</t>
  </si>
  <si>
    <t>Table 1, Table 2, Figure 3</t>
  </si>
  <si>
    <t>Death rates per million population are based on total population in each area aged 15 to 74 years, not the total number of homeless people. Population data for 2022 was not available at the time of this publication so these rates are based on the 2021 population estimates.</t>
  </si>
  <si>
    <t>Table 1: Homeless deaths by local area, 2017-2022 [note1][note2][note3][note4]</t>
  </si>
  <si>
    <t>Table 2: Homeless deaths by age group and sex, 2017-2022 [note1][note2][note3][note4]</t>
  </si>
  <si>
    <t>Figure 1. Identified and estimated homeless deaths in Scotland, 2017-2022 [note1][note2][note3][note5]</t>
  </si>
  <si>
    <t>Figure 5. Estimated homeless deaths by selected causes of death, 2017-2022 [note1][note2][note3][note6]</t>
  </si>
  <si>
    <t>Homeless deaths by local area, 2017-2022</t>
  </si>
  <si>
    <t>Homeless deaths by age group and sex, 2017-2022</t>
  </si>
  <si>
    <t>Homeless deaths by cause of death, 2017-2022</t>
  </si>
  <si>
    <t>Estimated homeless deaths by selected causes of death, 2017-2022</t>
  </si>
  <si>
    <t>Estimated homeless deaths by month of registration, 2017-2022</t>
  </si>
  <si>
    <t>Table 4: Average age of homeless deaths by sex, 2017-2022 [note1][note2][note3]</t>
  </si>
  <si>
    <t>Average age of homeless deaths by sex, 2017-2022</t>
  </si>
  <si>
    <t>Identified and estimated homeless deaths in Scotland, 2017-2022</t>
  </si>
  <si>
    <t>Figure 2. Estimated homeless deaths by sex and age group, 2022 [note1][note2][note3]</t>
  </si>
  <si>
    <t>Estimated homeless deaths by sex and age group, 2022</t>
  </si>
  <si>
    <t>Estimated homeless death rates by local authority in Scotland, 2022</t>
  </si>
  <si>
    <t>Figure 3. Estimated homeless deaths rates by local authority in Scotland, 2017-2022 [note1][note2][note3][note4]</t>
  </si>
  <si>
    <t>Estimated homeless deaths by cause of death (ICD-10 chapter), 2017-2022</t>
  </si>
  <si>
    <t>Figure 4. Estimated homeless deaths by cause of death (ICD-10 chapter), 2022 [note1][note2][note3]</t>
  </si>
  <si>
    <t>Figure 6: Estimated homeless deaths by month of registration, 2017-2022 [note1][note2][note3]</t>
  </si>
  <si>
    <t>Homeless deaths, 2022</t>
  </si>
  <si>
    <t>The data was published on 28 November 2023</t>
  </si>
  <si>
    <t>Scotland, council areas</t>
  </si>
  <si>
    <t>2017-2022</t>
  </si>
  <si>
    <t>Statistics under development on deaths of people experiencing homelessness, registered in Scotland</t>
  </si>
  <si>
    <t>All ages</t>
  </si>
  <si>
    <t xml:space="preserve">15 to 24    </t>
  </si>
  <si>
    <t xml:space="preserve">25 to 34    </t>
  </si>
  <si>
    <t xml:space="preserve">35 to 44    </t>
  </si>
  <si>
    <t xml:space="preserve">45 to 54    </t>
  </si>
  <si>
    <t xml:space="preserve">55 to 64    </t>
  </si>
  <si>
    <t xml:space="preserve">65 and over </t>
  </si>
  <si>
    <t>There are overlaps between suicides and drug-misuse deaths whereby a death can be counted as both suicide and drug-misuse (e.g. intentional poisoning). The cause of death categories should therefore not be added together as some deaths may appear in more than one category. More information on these causes of deaths are defined can be found in the relevant pages of the NRS website: https://www.nrscotland.gov.uk/statistics-and-data/statistics/statistics-by-theme/vital-events/deaths</t>
  </si>
  <si>
    <t>Alcohol-specific deaths</t>
  </si>
  <si>
    <t>Probable suicide deaths</t>
  </si>
  <si>
    <t>Drug misuse deaths</t>
  </si>
  <si>
    <t>Table 3: Homeless deaths by cause of death, 2017-2022 [note1][note2][note3][note7]</t>
  </si>
  <si>
    <t>note 7</t>
  </si>
  <si>
    <t>The cause of death chapters are based on WHO International Statistical Classification of Diseases and Related Health Problems 10th Revision (ICD-10). Chapter XXII - Codes for special purposes (U00-U89) includes COVID-19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</si>
</sst>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
    <numFmt numFmtId="166" formatCode="#######0"/>
    <numFmt numFmtId="167" formatCode="#####0.0"/>
    <numFmt numFmtId="168" formatCode="#####################################################################################0"/>
    <numFmt numFmtId="169" formatCode="0.0"/>
  </numFmts>
  <fonts count="30" x14ac:knownFonts="1">
    <font>
      <sz val="9.5"/>
      <color rgb="FF000000"/>
      <name val="Arial"/>
    </font>
    <font>
      <sz val="11"/>
      <color theme="1"/>
      <name val="Courier New"/>
      <family val="2"/>
      <scheme val="minor"/>
    </font>
    <font>
      <sz val="11"/>
      <color theme="1"/>
      <name val="Courier New"/>
      <family val="2"/>
      <scheme val="minor"/>
    </font>
    <font>
      <sz val="11"/>
      <color theme="1"/>
      <name val="Courier New"/>
      <family val="2"/>
      <scheme val="minor"/>
    </font>
    <font>
      <sz val="9.5"/>
      <color rgb="FF000000"/>
      <name val="Arial"/>
      <family val="2"/>
    </font>
    <font>
      <u/>
      <sz val="9.5"/>
      <color theme="10"/>
      <name val="Arial"/>
      <family val="2"/>
    </font>
    <font>
      <sz val="10"/>
      <color rgb="FF000000"/>
      <name val="Arial"/>
      <family val="2"/>
    </font>
    <font>
      <sz val="8"/>
      <color rgb="FF000000"/>
      <name val="Arial"/>
      <family val="2"/>
    </font>
    <font>
      <b/>
      <sz val="12"/>
      <color rgb="FF000000"/>
      <name val="Arial"/>
      <family val="2"/>
    </font>
    <font>
      <b/>
      <sz val="10"/>
      <color rgb="FF000000"/>
      <name val="Arial"/>
      <family val="2"/>
    </font>
    <font>
      <u/>
      <sz val="10"/>
      <color theme="10"/>
      <name val="Arial"/>
      <family val="2"/>
    </font>
    <font>
      <b/>
      <sz val="8"/>
      <color rgb="FF000000"/>
      <name val="Arial"/>
      <family val="2"/>
    </font>
    <font>
      <u/>
      <sz val="10"/>
      <color indexed="12"/>
      <name val="Arial"/>
      <family val="2"/>
    </font>
    <font>
      <sz val="10"/>
      <name val="Arial"/>
      <family val="2"/>
    </font>
    <font>
      <b/>
      <sz val="12"/>
      <name val="Arial"/>
      <family val="2"/>
    </font>
    <font>
      <sz val="10"/>
      <color theme="1"/>
      <name val="Arial"/>
      <family val="2"/>
    </font>
    <font>
      <u/>
      <sz val="11"/>
      <color theme="10"/>
      <name val="Courier New"/>
      <family val="2"/>
      <scheme val="minor"/>
    </font>
    <font>
      <sz val="8"/>
      <color theme="1"/>
      <name val="Arial"/>
      <family val="2"/>
    </font>
    <font>
      <b/>
      <sz val="16"/>
      <name val="Arial"/>
      <family val="2"/>
    </font>
    <font>
      <sz val="12"/>
      <name val="Arial"/>
      <family val="2"/>
    </font>
    <font>
      <b/>
      <sz val="14"/>
      <name val="Arial"/>
      <family val="2"/>
    </font>
    <font>
      <sz val="12"/>
      <color theme="1"/>
      <name val="Arial"/>
      <family val="2"/>
    </font>
    <font>
      <u/>
      <sz val="12"/>
      <color theme="10"/>
      <name val="Arial"/>
      <family val="2"/>
    </font>
    <font>
      <sz val="12"/>
      <color rgb="FF000000"/>
      <name val="Arial"/>
      <family val="2"/>
    </font>
    <font>
      <sz val="11"/>
      <color rgb="FF000000"/>
      <name val="Arial"/>
      <family val="2"/>
    </font>
    <font>
      <sz val="8"/>
      <name val="Arial"/>
      <family val="2"/>
    </font>
    <font>
      <u/>
      <sz val="12"/>
      <color indexed="12"/>
      <name val="Arial"/>
      <family val="2"/>
    </font>
    <font>
      <b/>
      <sz val="14"/>
      <color rgb="FF000000"/>
      <name val="Arial"/>
      <family val="2"/>
    </font>
    <font>
      <u/>
      <sz val="12"/>
      <name val="Arial"/>
      <family val="2"/>
    </font>
    <font>
      <sz val="8"/>
      <name val="Arial"/>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9" fontId="4" fillId="0" borderId="0" applyFont="0" applyFill="0" applyBorder="0" applyAlignment="0" applyProtection="0"/>
    <xf numFmtId="0" fontId="5" fillId="0" borderId="0" applyNumberFormat="0" applyFill="0" applyBorder="0" applyAlignment="0" applyProtection="0"/>
    <xf numFmtId="0" fontId="15" fillId="0" borderId="0"/>
    <xf numFmtId="164" fontId="3" fillId="0" borderId="0" applyFon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applyNumberFormat="0" applyFill="0" applyBorder="0" applyAlignment="0" applyProtection="0"/>
    <xf numFmtId="0" fontId="16" fillId="0" borderId="0" applyNumberFormat="0" applyFill="0" applyBorder="0" applyAlignment="0" applyProtection="0"/>
    <xf numFmtId="0" fontId="15" fillId="0" borderId="0"/>
    <xf numFmtId="0" fontId="3" fillId="0" borderId="0"/>
    <xf numFmtId="0" fontId="13" fillId="0" borderId="0"/>
    <xf numFmtId="0" fontId="13" fillId="0" borderId="0"/>
    <xf numFmtId="0" fontId="13" fillId="0" borderId="0"/>
    <xf numFmtId="164" fontId="2" fillId="0" borderId="0" applyFont="0" applyFill="0" applyBorder="0" applyAlignment="0" applyProtection="0"/>
    <xf numFmtId="0" fontId="2" fillId="0" borderId="0"/>
    <xf numFmtId="0" fontId="18" fillId="0" borderId="0" applyNumberFormat="0" applyAlignment="0" applyProtection="0"/>
    <xf numFmtId="0" fontId="19" fillId="0" borderId="0"/>
    <xf numFmtId="0" fontId="20" fillId="0" borderId="0" applyNumberFormat="0" applyAlignment="0" applyProtection="0"/>
    <xf numFmtId="0" fontId="1" fillId="0" borderId="0"/>
    <xf numFmtId="0" fontId="1" fillId="0" borderId="0"/>
  </cellStyleXfs>
  <cellXfs count="120">
    <xf numFmtId="0" fontId="0" fillId="0" borderId="0" xfId="0" applyAlignment="1">
      <alignment horizontal="left"/>
    </xf>
    <xf numFmtId="0" fontId="6" fillId="0" borderId="0" xfId="0" applyFont="1" applyAlignment="1">
      <alignment horizontal="left"/>
    </xf>
    <xf numFmtId="0" fontId="19" fillId="0" borderId="0" xfId="18"/>
    <xf numFmtId="0" fontId="19" fillId="0" borderId="0" xfId="18" applyAlignment="1">
      <alignment wrapText="1"/>
    </xf>
    <xf numFmtId="0" fontId="20" fillId="0" borderId="0" xfId="18" applyFont="1"/>
    <xf numFmtId="0" fontId="20" fillId="0" borderId="0" xfId="19" applyAlignment="1">
      <alignment wrapText="1"/>
    </xf>
    <xf numFmtId="0" fontId="19" fillId="0" borderId="0" xfId="18" applyAlignment="1">
      <alignment horizontal="left"/>
    </xf>
    <xf numFmtId="0" fontId="14" fillId="0" borderId="0" xfId="18" applyFont="1" applyAlignment="1">
      <alignment wrapText="1"/>
    </xf>
    <xf numFmtId="0" fontId="8" fillId="0" borderId="0" xfId="0" applyFont="1" applyAlignment="1">
      <alignment horizontal="left"/>
    </xf>
    <xf numFmtId="0" fontId="9" fillId="0" borderId="0" xfId="0" applyFont="1" applyAlignment="1">
      <alignment horizontal="left"/>
    </xf>
    <xf numFmtId="0" fontId="0" fillId="0" borderId="0" xfId="0"/>
    <xf numFmtId="0" fontId="11" fillId="0" borderId="0" xfId="0" applyFont="1" applyAlignment="1">
      <alignment horizontal="left"/>
    </xf>
    <xf numFmtId="0" fontId="17" fillId="0" borderId="0" xfId="3" applyFont="1"/>
    <xf numFmtId="0" fontId="7" fillId="0" borderId="0" xfId="0" applyFont="1"/>
    <xf numFmtId="0" fontId="8" fillId="0" borderId="0" xfId="0" applyFont="1"/>
    <xf numFmtId="0" fontId="12" fillId="0" borderId="0" xfId="2" applyFont="1" applyFill="1" applyBorder="1" applyAlignment="1"/>
    <xf numFmtId="0" fontId="19" fillId="0" borderId="0" xfId="0" applyFont="1" applyAlignment="1">
      <alignment horizontal="left"/>
    </xf>
    <xf numFmtId="0" fontId="14" fillId="0" borderId="0" xfId="0" applyFont="1"/>
    <xf numFmtId="0" fontId="19" fillId="0" borderId="0" xfId="0" applyFont="1"/>
    <xf numFmtId="0" fontId="21" fillId="0" borderId="0" xfId="3" applyFont="1"/>
    <xf numFmtId="0" fontId="19" fillId="0" borderId="0" xfId="0" applyFont="1" applyAlignment="1">
      <alignment vertical="center" wrapText="1"/>
    </xf>
    <xf numFmtId="0" fontId="23" fillId="0" borderId="0" xfId="0" applyFont="1" applyAlignment="1">
      <alignment horizontal="left"/>
    </xf>
    <xf numFmtId="0" fontId="23" fillId="0" borderId="0" xfId="0" applyFont="1"/>
    <xf numFmtId="166" fontId="19" fillId="0" borderId="0" xfId="0" applyNumberFormat="1" applyFont="1" applyAlignment="1">
      <alignment horizontal="left"/>
    </xf>
    <xf numFmtId="166" fontId="19" fillId="0" borderId="0" xfId="0" applyNumberFormat="1" applyFont="1" applyAlignment="1">
      <alignment horizontal="right"/>
    </xf>
    <xf numFmtId="0" fontId="22" fillId="0" borderId="0" xfId="2" applyFont="1" applyBorder="1" applyAlignment="1">
      <alignment horizontal="left"/>
    </xf>
    <xf numFmtId="169" fontId="19" fillId="0" borderId="0" xfId="0" applyNumberFormat="1" applyFont="1" applyAlignment="1">
      <alignment horizontal="right"/>
    </xf>
    <xf numFmtId="169" fontId="23" fillId="0" borderId="0" xfId="0" applyNumberFormat="1" applyFont="1" applyAlignment="1">
      <alignment horizontal="right"/>
    </xf>
    <xf numFmtId="0" fontId="18" fillId="0" borderId="0" xfId="0" applyFont="1" applyAlignment="1">
      <alignment horizontal="left"/>
    </xf>
    <xf numFmtId="0" fontId="24" fillId="0" borderId="0" xfId="18" applyFont="1" applyAlignment="1">
      <alignment horizontal="left" vertical="top" wrapText="1"/>
    </xf>
    <xf numFmtId="0" fontId="14" fillId="0" borderId="0" xfId="0" applyFont="1" applyAlignment="1">
      <alignment horizontal="right"/>
    </xf>
    <xf numFmtId="0" fontId="19" fillId="0" borderId="0" xfId="0" applyFont="1" applyAlignment="1">
      <alignment horizontal="right"/>
    </xf>
    <xf numFmtId="0" fontId="14" fillId="0" borderId="0" xfId="0" applyFont="1" applyAlignment="1">
      <alignment horizontal="left"/>
    </xf>
    <xf numFmtId="165" fontId="19" fillId="0" borderId="0" xfId="0" applyNumberFormat="1" applyFont="1" applyAlignment="1">
      <alignment horizontal="right"/>
    </xf>
    <xf numFmtId="0" fontId="14" fillId="0" borderId="0" xfId="0" applyFont="1" applyAlignment="1">
      <alignment horizontal="right" wrapText="1"/>
    </xf>
    <xf numFmtId="165" fontId="19" fillId="0" borderId="0" xfId="0" applyNumberFormat="1" applyFont="1" applyAlignment="1">
      <alignment horizontal="left"/>
    </xf>
    <xf numFmtId="0" fontId="26" fillId="0" borderId="0" xfId="2" applyFont="1" applyFill="1" applyBorder="1" applyAlignment="1"/>
    <xf numFmtId="0" fontId="22" fillId="0" borderId="0" xfId="2" applyFont="1" applyFill="1" applyBorder="1" applyAlignment="1">
      <alignment horizontal="left"/>
    </xf>
    <xf numFmtId="2" fontId="19" fillId="0" borderId="0" xfId="1" applyNumberFormat="1" applyFont="1" applyFill="1" applyBorder="1" applyAlignment="1">
      <alignment horizontal="left"/>
    </xf>
    <xf numFmtId="165" fontId="19" fillId="0" borderId="0" xfId="0" applyNumberFormat="1" applyFont="1"/>
    <xf numFmtId="167" fontId="19" fillId="0" borderId="0" xfId="0" applyNumberFormat="1" applyFont="1" applyAlignment="1">
      <alignment horizontal="right"/>
    </xf>
    <xf numFmtId="0" fontId="0" fillId="0" borderId="0" xfId="0" applyAlignment="1">
      <alignment horizontal="right"/>
    </xf>
    <xf numFmtId="168" fontId="19" fillId="0" borderId="0" xfId="0" applyNumberFormat="1" applyFont="1" applyAlignment="1">
      <alignment horizontal="left"/>
    </xf>
    <xf numFmtId="0" fontId="26" fillId="0" borderId="0" xfId="2" applyFont="1" applyFill="1" applyBorder="1" applyAlignment="1">
      <alignment horizontal="right"/>
    </xf>
    <xf numFmtId="1" fontId="23" fillId="0" borderId="0" xfId="0" applyNumberFormat="1" applyFont="1" applyAlignment="1">
      <alignment horizontal="right"/>
    </xf>
    <xf numFmtId="0" fontId="4" fillId="0" borderId="0" xfId="0" applyFont="1" applyAlignment="1">
      <alignment horizontal="left"/>
    </xf>
    <xf numFmtId="0" fontId="19" fillId="0" borderId="0" xfId="0" applyFont="1" applyAlignment="1">
      <alignment vertical="center"/>
    </xf>
    <xf numFmtId="0" fontId="14" fillId="0" borderId="6" xfId="0" applyFont="1" applyBorder="1" applyAlignment="1">
      <alignment horizontal="left"/>
    </xf>
    <xf numFmtId="0" fontId="14" fillId="0" borderId="6" xfId="0" applyFont="1" applyBorder="1" applyAlignment="1">
      <alignment horizontal="right"/>
    </xf>
    <xf numFmtId="2" fontId="19" fillId="0" borderId="0" xfId="0" applyNumberFormat="1" applyFont="1" applyAlignment="1">
      <alignment horizontal="left"/>
    </xf>
    <xf numFmtId="9" fontId="19" fillId="0" borderId="0" xfId="0" applyNumberFormat="1" applyFont="1" applyAlignment="1">
      <alignment horizontal="left"/>
    </xf>
    <xf numFmtId="0" fontId="18" fillId="0" borderId="0" xfId="0" applyFont="1"/>
    <xf numFmtId="0" fontId="6" fillId="0" borderId="0" xfId="0" applyFont="1" applyAlignment="1">
      <alignment horizontal="center"/>
    </xf>
    <xf numFmtId="0" fontId="8" fillId="0" borderId="6" xfId="0" applyFont="1" applyBorder="1" applyAlignment="1">
      <alignment horizontal="left"/>
    </xf>
    <xf numFmtId="0" fontId="23" fillId="0" borderId="0" xfId="0" applyFont="1" applyAlignment="1">
      <alignment horizontal="left" vertical="center" wrapText="1"/>
    </xf>
    <xf numFmtId="1" fontId="23" fillId="0" borderId="0" xfId="0" applyNumberFormat="1" applyFont="1" applyAlignment="1">
      <alignment horizontal="left"/>
    </xf>
    <xf numFmtId="0" fontId="23" fillId="0" borderId="0" xfId="0" applyFont="1" applyAlignment="1">
      <alignment horizontal="left" wrapText="1"/>
    </xf>
    <xf numFmtId="0" fontId="27" fillId="0" borderId="0" xfId="0" applyFont="1"/>
    <xf numFmtId="0" fontId="6" fillId="0" borderId="0" xfId="0" applyFont="1" applyAlignment="1">
      <alignment horizontal="left" wrapText="1"/>
    </xf>
    <xf numFmtId="0" fontId="23" fillId="0" borderId="0" xfId="0" applyFont="1" applyAlignment="1">
      <alignment horizontal="right"/>
    </xf>
    <xf numFmtId="0" fontId="23" fillId="0" borderId="0" xfId="0" applyFont="1" applyAlignment="1">
      <alignment horizontal="right" wrapText="1"/>
    </xf>
    <xf numFmtId="0" fontId="23" fillId="0" borderId="4" xfId="0" applyFont="1" applyBorder="1" applyAlignment="1">
      <alignment horizontal="left" wrapText="1"/>
    </xf>
    <xf numFmtId="0" fontId="23" fillId="0" borderId="4" xfId="0" applyFont="1" applyBorder="1" applyAlignment="1">
      <alignment horizontal="right" wrapText="1"/>
    </xf>
    <xf numFmtId="0" fontId="23" fillId="0" borderId="3" xfId="0" applyFont="1" applyBorder="1" applyAlignment="1">
      <alignment horizontal="right" wrapText="1"/>
    </xf>
    <xf numFmtId="1" fontId="23" fillId="0" borderId="4" xfId="0" applyNumberFormat="1" applyFont="1" applyBorder="1" applyAlignment="1">
      <alignment horizontal="right" wrapText="1"/>
    </xf>
    <xf numFmtId="1" fontId="23" fillId="0" borderId="0" xfId="0" applyNumberFormat="1" applyFont="1" applyAlignment="1">
      <alignment horizontal="right" wrapText="1"/>
    </xf>
    <xf numFmtId="0" fontId="8" fillId="0" borderId="0" xfId="0" applyFont="1" applyAlignment="1">
      <alignment horizontal="right"/>
    </xf>
    <xf numFmtId="0" fontId="22" fillId="0" borderId="0" xfId="2" applyFont="1" applyFill="1" applyBorder="1" applyAlignment="1">
      <alignment horizontal="right"/>
    </xf>
    <xf numFmtId="0" fontId="8" fillId="0" borderId="6" xfId="0" applyFont="1" applyBorder="1" applyAlignment="1">
      <alignment horizontal="right" wrapText="1"/>
    </xf>
    <xf numFmtId="0" fontId="8" fillId="0" borderId="0" xfId="0" applyFont="1" applyAlignment="1">
      <alignment wrapText="1"/>
    </xf>
    <xf numFmtId="0" fontId="23" fillId="0" borderId="0" xfId="0" applyFont="1" applyAlignment="1">
      <alignment vertical="center"/>
    </xf>
    <xf numFmtId="0" fontId="8" fillId="0" borderId="3" xfId="0" applyFont="1" applyBorder="1" applyAlignment="1">
      <alignment horizontal="left"/>
    </xf>
    <xf numFmtId="0" fontId="23" fillId="0" borderId="3" xfId="0" applyFont="1" applyBorder="1" applyAlignment="1">
      <alignment horizontal="left"/>
    </xf>
    <xf numFmtId="169" fontId="23" fillId="0" borderId="3" xfId="0" applyNumberFormat="1" applyFont="1" applyBorder="1" applyAlignment="1">
      <alignment horizontal="right"/>
    </xf>
    <xf numFmtId="0" fontId="23" fillId="0" borderId="0" xfId="0" applyFont="1" applyAlignment="1">
      <alignment horizontal="right" vertical="center" wrapText="1"/>
    </xf>
    <xf numFmtId="0" fontId="28" fillId="0" borderId="0" xfId="2" applyFont="1" applyFill="1" applyBorder="1" applyAlignment="1"/>
    <xf numFmtId="0" fontId="28" fillId="0" borderId="0" xfId="2" applyFont="1" applyFill="1" applyBorder="1" applyAlignment="1">
      <alignment horizontal="left"/>
    </xf>
    <xf numFmtId="9" fontId="23" fillId="0" borderId="0" xfId="0" applyNumberFormat="1" applyFont="1" applyAlignment="1">
      <alignment horizontal="left"/>
    </xf>
    <xf numFmtId="0" fontId="23" fillId="0" borderId="0" xfId="0" applyFont="1" applyAlignment="1">
      <alignment horizontal="center" vertical="center"/>
    </xf>
    <xf numFmtId="0" fontId="23" fillId="0" borderId="0" xfId="0" applyFont="1" applyAlignment="1">
      <alignment vertical="center" wrapText="1"/>
    </xf>
    <xf numFmtId="0" fontId="19" fillId="0" borderId="0" xfId="3" applyFont="1"/>
    <xf numFmtId="0" fontId="18" fillId="0" borderId="0" xfId="17" applyAlignment="1"/>
    <xf numFmtId="0" fontId="18" fillId="0" borderId="0" xfId="17" applyAlignment="1">
      <alignment wrapText="1"/>
    </xf>
    <xf numFmtId="0" fontId="23" fillId="0" borderId="0" xfId="0" applyFont="1" applyAlignment="1">
      <alignment vertical="top" wrapText="1"/>
    </xf>
    <xf numFmtId="0" fontId="8" fillId="0" borderId="7" xfId="0" applyFont="1" applyBorder="1" applyAlignment="1">
      <alignment horizontal="left" wrapText="1"/>
    </xf>
    <xf numFmtId="0" fontId="8" fillId="0" borderId="7" xfId="0" applyFont="1" applyBorder="1" applyAlignment="1">
      <alignment horizontal="right" wrapText="1"/>
    </xf>
    <xf numFmtId="0" fontId="8" fillId="0" borderId="5" xfId="0" applyFont="1" applyBorder="1" applyAlignment="1">
      <alignment horizontal="right" wrapText="1"/>
    </xf>
    <xf numFmtId="0" fontId="6" fillId="0" borderId="0" xfId="0" applyFont="1" applyAlignment="1">
      <alignment wrapText="1"/>
    </xf>
    <xf numFmtId="0" fontId="23" fillId="0" borderId="3" xfId="0" applyFont="1" applyBorder="1" applyAlignment="1">
      <alignment horizontal="right"/>
    </xf>
    <xf numFmtId="1" fontId="23" fillId="0" borderId="3" xfId="0" applyNumberFormat="1" applyFont="1" applyBorder="1" applyAlignment="1">
      <alignment horizontal="right"/>
    </xf>
    <xf numFmtId="9" fontId="6" fillId="0" borderId="0" xfId="1" applyFont="1" applyFill="1" applyBorder="1" applyAlignment="1">
      <alignment horizontal="center"/>
    </xf>
    <xf numFmtId="9" fontId="23" fillId="0" borderId="0" xfId="1" applyFont="1" applyFill="1" applyBorder="1" applyAlignment="1">
      <alignment horizontal="right"/>
    </xf>
    <xf numFmtId="0" fontId="8" fillId="0" borderId="9" xfId="0" applyFont="1" applyBorder="1"/>
    <xf numFmtId="0" fontId="14" fillId="0" borderId="6" xfId="0" applyFont="1" applyBorder="1" applyAlignment="1">
      <alignment horizontal="right" wrapText="1"/>
    </xf>
    <xf numFmtId="0" fontId="8" fillId="0" borderId="6" xfId="0" applyFont="1" applyBorder="1"/>
    <xf numFmtId="0" fontId="8" fillId="0" borderId="6" xfId="0" applyFont="1" applyBorder="1" applyAlignment="1">
      <alignment horizontal="left" wrapText="1"/>
    </xf>
    <xf numFmtId="0" fontId="14" fillId="0" borderId="7" xfId="18" applyFont="1" applyBorder="1" applyAlignment="1">
      <alignment horizontal="left" vertical="top"/>
    </xf>
    <xf numFmtId="0" fontId="14" fillId="0" borderId="5" xfId="18" applyFont="1" applyBorder="1" applyAlignment="1">
      <alignment horizontal="left" vertical="top" wrapText="1"/>
    </xf>
    <xf numFmtId="0" fontId="19" fillId="0" borderId="6" xfId="18" applyBorder="1" applyAlignment="1">
      <alignment vertical="top"/>
    </xf>
    <xf numFmtId="0" fontId="19" fillId="0" borderId="4" xfId="18" applyBorder="1" applyAlignment="1">
      <alignment vertical="top"/>
    </xf>
    <xf numFmtId="0" fontId="19" fillId="0" borderId="3" xfId="18" applyBorder="1" applyAlignment="1">
      <alignment vertical="top" wrapText="1"/>
    </xf>
    <xf numFmtId="0" fontId="19" fillId="0" borderId="9" xfId="18" applyBorder="1" applyAlignment="1">
      <alignment vertical="top" wrapText="1"/>
    </xf>
    <xf numFmtId="0" fontId="19" fillId="0" borderId="10" xfId="18" applyBorder="1" applyAlignment="1">
      <alignment vertical="top"/>
    </xf>
    <xf numFmtId="0" fontId="19" fillId="0" borderId="8" xfId="18" applyBorder="1" applyAlignment="1">
      <alignment vertical="top" wrapText="1"/>
    </xf>
    <xf numFmtId="0" fontId="19" fillId="0" borderId="2" xfId="18" applyBorder="1" applyAlignment="1">
      <alignment vertical="top"/>
    </xf>
    <xf numFmtId="0" fontId="21" fillId="0" borderId="8" xfId="3" applyFont="1" applyBorder="1" applyAlignment="1">
      <alignment vertical="top" wrapText="1"/>
    </xf>
    <xf numFmtId="0" fontId="21" fillId="0" borderId="8" xfId="21" applyFont="1" applyBorder="1" applyAlignment="1">
      <alignment vertical="top" wrapText="1"/>
    </xf>
    <xf numFmtId="0" fontId="19" fillId="0" borderId="9" xfId="18" applyBorder="1" applyAlignment="1">
      <alignment vertical="top"/>
    </xf>
    <xf numFmtId="0" fontId="22" fillId="0" borderId="10" xfId="2" applyFont="1" applyBorder="1" applyAlignment="1">
      <alignment vertical="center" wrapText="1"/>
    </xf>
    <xf numFmtId="0" fontId="22" fillId="0" borderId="10" xfId="2" applyFont="1" applyFill="1" applyBorder="1" applyAlignment="1">
      <alignment wrapText="1"/>
    </xf>
    <xf numFmtId="0" fontId="23" fillId="0" borderId="8" xfId="0" applyFont="1" applyBorder="1" applyAlignment="1">
      <alignment vertical="center" wrapText="1"/>
    </xf>
    <xf numFmtId="0" fontId="23" fillId="0" borderId="8" xfId="0" applyFont="1" applyBorder="1" applyAlignment="1">
      <alignment wrapText="1"/>
    </xf>
    <xf numFmtId="0" fontId="14" fillId="0" borderId="7" xfId="0" applyFont="1" applyBorder="1"/>
    <xf numFmtId="0" fontId="14" fillId="0" borderId="5" xfId="0" applyFont="1" applyBorder="1"/>
    <xf numFmtId="0" fontId="22" fillId="0" borderId="2" xfId="2" applyFont="1" applyFill="1" applyBorder="1" applyAlignment="1">
      <alignment wrapText="1"/>
    </xf>
    <xf numFmtId="0" fontId="23" fillId="0" borderId="1" xfId="0" applyFont="1" applyBorder="1" applyAlignment="1">
      <alignment wrapText="1"/>
    </xf>
    <xf numFmtId="1" fontId="23" fillId="0" borderId="0" xfId="0" applyNumberFormat="1" applyFont="1"/>
    <xf numFmtId="0" fontId="5" fillId="0" borderId="0" xfId="2" applyBorder="1" applyAlignment="1">
      <alignment horizontal="left"/>
    </xf>
    <xf numFmtId="0" fontId="23" fillId="0" borderId="1" xfId="0" applyFont="1" applyBorder="1" applyAlignment="1">
      <alignment vertical="top" wrapText="1"/>
    </xf>
    <xf numFmtId="0" fontId="19" fillId="0" borderId="0" xfId="18" applyAlignment="1">
      <alignment vertical="top"/>
    </xf>
  </cellXfs>
  <cellStyles count="22">
    <cellStyle name="Comma 2" xfId="4" xr:uid="{00000000-0005-0000-0000-000000000000}"/>
    <cellStyle name="Comma 2 2" xfId="15" xr:uid="{00000000-0005-0000-0000-000001000000}"/>
    <cellStyle name="Heading 1 2" xfId="17" xr:uid="{00000000-0005-0000-0000-000002000000}"/>
    <cellStyle name="Heading 2 2" xfId="19" xr:uid="{00000000-0005-0000-0000-000003000000}"/>
    <cellStyle name="Hyperlink" xfId="2" builtinId="8"/>
    <cellStyle name="Hyperlink 2" xfId="6" xr:uid="{00000000-0005-0000-0000-000005000000}"/>
    <cellStyle name="Hyperlink 2 2" xfId="7" xr:uid="{00000000-0005-0000-0000-000006000000}"/>
    <cellStyle name="Hyperlink 2 2 2" xfId="8" xr:uid="{00000000-0005-0000-0000-000007000000}"/>
    <cellStyle name="Hyperlink 3" xfId="9" xr:uid="{00000000-0005-0000-0000-000008000000}"/>
    <cellStyle name="Hyperlink 4" xfId="5" xr:uid="{00000000-0005-0000-0000-000009000000}"/>
    <cellStyle name="Normal" xfId="0" builtinId="0"/>
    <cellStyle name="Normal 10" xfId="10" xr:uid="{00000000-0005-0000-0000-00000B000000}"/>
    <cellStyle name="Normal 2" xfId="11" xr:uid="{00000000-0005-0000-0000-00000C000000}"/>
    <cellStyle name="Normal 2 2" xfId="12" xr:uid="{00000000-0005-0000-0000-00000D000000}"/>
    <cellStyle name="Normal 2 3" xfId="16" xr:uid="{00000000-0005-0000-0000-00000E000000}"/>
    <cellStyle name="Normal 3" xfId="3" xr:uid="{00000000-0005-0000-0000-00000F000000}"/>
    <cellStyle name="Normal 4" xfId="13" xr:uid="{00000000-0005-0000-0000-000010000000}"/>
    <cellStyle name="Normal 4 2" xfId="20" xr:uid="{00000000-0005-0000-0000-000011000000}"/>
    <cellStyle name="Normal 5" xfId="18" xr:uid="{00000000-0005-0000-0000-000012000000}"/>
    <cellStyle name="Normal 7" xfId="21" xr:uid="{00000000-0005-0000-0000-000013000000}"/>
    <cellStyle name="Normal 8" xfId="14" xr:uid="{00000000-0005-0000-0000-000014000000}"/>
    <cellStyle name="Per cent" xfId="1" builtinId="5"/>
  </cellStyles>
  <dxfs count="103">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bottom" textRotation="0" wrapText="0" indent="0" justifyLastLine="0" shrinkToFit="0" readingOrder="0"/>
    </dxf>
    <dxf>
      <border>
        <bottom style="thin">
          <color indexed="64"/>
        </bottom>
      </border>
    </dxf>
    <dxf>
      <font>
        <b/>
      </font>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dxf>
    <dxf>
      <alignment vertical="bottom" textRotation="0" indent="0" justifyLastLine="0" shrinkToFit="0" readingOrder="0"/>
    </dxf>
    <dxf>
      <border>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alignment vertical="top" textRotation="0" indent="0" justifyLastLine="0" shrinkToFit="0" readingOrder="0"/>
    </dxf>
    <dxf>
      <alignment horizontal="general" vertical="top" textRotation="0" wrapText="1" indent="0" justifyLastLine="0" shrinkToFit="0" readingOrder="0"/>
      <border diagonalUp="0" diagonalDown="0" outline="0">
        <left style="thin">
          <color indexed="64"/>
        </left>
        <right/>
        <top style="thin">
          <color indexed="64"/>
        </top>
        <bottom/>
      </border>
    </dxf>
    <dxf>
      <alignment vertical="top" textRotation="0"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indexed="64"/>
        </bottom>
      </border>
    </dxf>
    <dxf>
      <alignment vertical="top" textRotation="0" indent="0" justifyLastLine="0" shrinkToFit="0" readingOrder="0"/>
    </dxf>
    <dxf>
      <border outline="0">
        <bottom style="thin">
          <color indexed="64"/>
        </bottom>
      </border>
    </dxf>
    <dxf>
      <alignment vertical="top" textRotation="0"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ertAlign val="baseline"/>
        <sz val="12"/>
        <color theme="10"/>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scheme val="none"/>
      </font>
      <border diagonalUp="0" diagonalDown="0" outline="0">
        <left style="thin">
          <color indexed="64"/>
        </left>
        <right style="thin">
          <color indexed="64"/>
        </right>
        <top/>
        <bottom/>
      </border>
    </dxf>
  </dxfs>
  <tableStyles count="0" defaultTableStyle="TableStyleMedium9" defaultPivotStyle="PivotStyleMedium4"/>
  <colors>
    <mruColors>
      <color rgb="FF6C297F"/>
      <color rgb="FFBF78D3"/>
      <color rgb="FF333333"/>
      <color rgb="FF284F99"/>
      <color rgb="FF93A7CC"/>
      <color rgb="FF091625"/>
      <color rgb="FFFAFBFE"/>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0.xml"/><Relationship Id="rId18" Type="http://schemas.openxmlformats.org/officeDocument/2006/relationships/chartsheet" Target="chartsheets/sheet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calcChain" Target="calcChain.xml"/><Relationship Id="rId10" Type="http://schemas.openxmlformats.org/officeDocument/2006/relationships/chartsheet" Target="chartsheets/sheet2.xml"/><Relationship Id="rId19" Type="http://schemas.openxmlformats.org/officeDocument/2006/relationships/worksheet" Target="worksheets/sheet13.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500" b="1">
                <a:solidFill>
                  <a:sysClr val="windowText" lastClr="000000"/>
                </a:solidFill>
              </a:rPr>
              <a:t>Figure 1. Identified and estimated homeless deaths in Scotland, 2017-2022</a:t>
            </a:r>
          </a:p>
        </c:rich>
      </c:tx>
      <c:layout>
        <c:manualLayout>
          <c:xMode val="edge"/>
          <c:yMode val="edge"/>
          <c:x val="0.18838281483793462"/>
          <c:y val="2.0646154179626958E-3"/>
        </c:manualLayout>
      </c:layout>
      <c:overlay val="0"/>
      <c:spPr>
        <a:noFill/>
        <a:ln>
          <a:noFill/>
        </a:ln>
        <a:effectLst/>
      </c:spPr>
      <c:txPr>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168975031967163E-2"/>
          <c:y val="9.2014724574522505E-2"/>
          <c:w val="0.87576326460554832"/>
          <c:h val="0.85156411815955158"/>
        </c:manualLayout>
      </c:layout>
      <c:areaChart>
        <c:grouping val="standard"/>
        <c:varyColors val="0"/>
        <c:ser>
          <c:idx val="2"/>
          <c:order val="1"/>
          <c:tx>
            <c:strRef>
              <c:f>Data_Figure_1!$E$5</c:f>
              <c:strCache>
                <c:ptCount val="1"/>
                <c:pt idx="0">
                  <c:v>95% Confidence interval of estimates</c:v>
                </c:pt>
              </c:strCache>
            </c:strRef>
          </c:tx>
          <c:spPr>
            <a:solidFill>
              <a:srgbClr val="BF78D3">
                <a:alpha val="24000"/>
              </a:srgbClr>
            </a:solidFill>
            <a:ln>
              <a:noFill/>
            </a:ln>
            <a:effectLst/>
          </c:spPr>
          <c:cat>
            <c:numRef>
              <c:f>Data_Figure_1!$A$6:$A$11</c:f>
              <c:numCache>
                <c:formatCode>General</c:formatCode>
                <c:ptCount val="6"/>
                <c:pt idx="0">
                  <c:v>2017</c:v>
                </c:pt>
                <c:pt idx="1">
                  <c:v>2018</c:v>
                </c:pt>
                <c:pt idx="2">
                  <c:v>2019</c:v>
                </c:pt>
                <c:pt idx="3">
                  <c:v>2020</c:v>
                </c:pt>
                <c:pt idx="4">
                  <c:v>2021</c:v>
                </c:pt>
                <c:pt idx="5">
                  <c:v>2022</c:v>
                </c:pt>
              </c:numCache>
            </c:numRef>
          </c:cat>
          <c:val>
            <c:numRef>
              <c:f>Data_Figure_1!$G$6:$G$11</c:f>
              <c:numCache>
                <c:formatCode>0.0</c:formatCode>
                <c:ptCount val="6"/>
                <c:pt idx="0">
                  <c:v>189.87200000000001</c:v>
                </c:pt>
                <c:pt idx="1">
                  <c:v>218.32400000000001</c:v>
                </c:pt>
                <c:pt idx="2">
                  <c:v>238.148</c:v>
                </c:pt>
                <c:pt idx="3">
                  <c:v>276.18799999999999</c:v>
                </c:pt>
                <c:pt idx="4">
                  <c:v>265.28800000000001</c:v>
                </c:pt>
                <c:pt idx="5">
                  <c:v>259.68</c:v>
                </c:pt>
              </c:numCache>
            </c:numRef>
          </c:val>
          <c:extLst>
            <c:ext xmlns:c16="http://schemas.microsoft.com/office/drawing/2014/chart" uri="{C3380CC4-5D6E-409C-BE32-E72D297353CC}">
              <c16:uniqueId val="{00000001-3768-46C3-B620-C0DC3D4C55C6}"/>
            </c:ext>
          </c:extLst>
        </c:ser>
        <c:ser>
          <c:idx val="3"/>
          <c:order val="2"/>
          <c:tx>
            <c:strRef>
              <c:f>Data_Figure_1!$F$5</c:f>
              <c:strCache>
                <c:ptCount val="1"/>
                <c:pt idx="0">
                  <c:v>95% confidence interval
lower limit</c:v>
                </c:pt>
              </c:strCache>
            </c:strRef>
          </c:tx>
          <c:spPr>
            <a:solidFill>
              <a:schemeClr val="bg1"/>
            </a:solidFill>
            <a:ln>
              <a:noFill/>
            </a:ln>
            <a:effectLst/>
          </c:spPr>
          <c:cat>
            <c:numRef>
              <c:f>Data_Figure_1!$A$6:$A$11</c:f>
              <c:numCache>
                <c:formatCode>General</c:formatCode>
                <c:ptCount val="6"/>
                <c:pt idx="0">
                  <c:v>2017</c:v>
                </c:pt>
                <c:pt idx="1">
                  <c:v>2018</c:v>
                </c:pt>
                <c:pt idx="2">
                  <c:v>2019</c:v>
                </c:pt>
                <c:pt idx="3">
                  <c:v>2020</c:v>
                </c:pt>
                <c:pt idx="4">
                  <c:v>2021</c:v>
                </c:pt>
                <c:pt idx="5">
                  <c:v>2022</c:v>
                </c:pt>
              </c:numCache>
            </c:numRef>
          </c:cat>
          <c:val>
            <c:numRef>
              <c:f>Data_Figure_1!$F$6:$F$11</c:f>
              <c:numCache>
                <c:formatCode>0.0</c:formatCode>
                <c:ptCount val="6"/>
                <c:pt idx="0">
                  <c:v>138.12799999999999</c:v>
                </c:pt>
                <c:pt idx="1">
                  <c:v>171.67599999999999</c:v>
                </c:pt>
                <c:pt idx="2">
                  <c:v>193.852</c:v>
                </c:pt>
                <c:pt idx="3">
                  <c:v>235.81200000000001</c:v>
                </c:pt>
                <c:pt idx="4">
                  <c:v>234.71199999999999</c:v>
                </c:pt>
                <c:pt idx="5">
                  <c:v>228.32</c:v>
                </c:pt>
              </c:numCache>
            </c:numRef>
          </c:val>
          <c:extLst>
            <c:ext xmlns:c16="http://schemas.microsoft.com/office/drawing/2014/chart" uri="{C3380CC4-5D6E-409C-BE32-E72D297353CC}">
              <c16:uniqueId val="{00000002-3768-46C3-B620-C0DC3D4C55C6}"/>
            </c:ext>
          </c:extLst>
        </c:ser>
        <c:dLbls>
          <c:showLegendKey val="0"/>
          <c:showVal val="0"/>
          <c:showCatName val="0"/>
          <c:showSerName val="0"/>
          <c:showPercent val="0"/>
          <c:showBubbleSize val="0"/>
        </c:dLbls>
        <c:axId val="426540560"/>
        <c:axId val="426539904"/>
      </c:areaChart>
      <c:lineChart>
        <c:grouping val="standard"/>
        <c:varyColors val="0"/>
        <c:ser>
          <c:idx val="1"/>
          <c:order val="0"/>
          <c:tx>
            <c:strRef>
              <c:f>Data_Figure_1!$C$5</c:f>
              <c:strCache>
                <c:ptCount val="1"/>
                <c:pt idx="0">
                  <c:v>Estimated homeless deaths</c:v>
                </c:pt>
              </c:strCache>
            </c:strRef>
          </c:tx>
          <c:spPr>
            <a:ln w="28575" cap="rnd">
              <a:solidFill>
                <a:srgbClr val="6C297F"/>
              </a:solidFill>
              <a:prstDash val="dash"/>
              <a:round/>
            </a:ln>
            <a:effectLst/>
          </c:spPr>
          <c:marker>
            <c:symbol val="circle"/>
            <c:size val="10"/>
            <c:spPr>
              <a:solidFill>
                <a:schemeClr val="bg1"/>
              </a:solidFill>
              <a:ln w="25400">
                <a:solidFill>
                  <a:srgbClr val="6C297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Data_Figure_1!$A$6:$A$11</c:f>
              <c:numCache>
                <c:formatCode>General</c:formatCode>
                <c:ptCount val="6"/>
                <c:pt idx="0">
                  <c:v>2017</c:v>
                </c:pt>
                <c:pt idx="1">
                  <c:v>2018</c:v>
                </c:pt>
                <c:pt idx="2">
                  <c:v>2019</c:v>
                </c:pt>
                <c:pt idx="3">
                  <c:v>2020</c:v>
                </c:pt>
                <c:pt idx="4">
                  <c:v>2021</c:v>
                </c:pt>
                <c:pt idx="5">
                  <c:v>2022</c:v>
                </c:pt>
              </c:numCache>
            </c:numRef>
          </c:cat>
          <c:val>
            <c:numRef>
              <c:f>Data_Figure_1!$C$6:$C$11</c:f>
              <c:numCache>
                <c:formatCode>General</c:formatCode>
                <c:ptCount val="6"/>
                <c:pt idx="0">
                  <c:v>164</c:v>
                </c:pt>
                <c:pt idx="1">
                  <c:v>195</c:v>
                </c:pt>
                <c:pt idx="2">
                  <c:v>216</c:v>
                </c:pt>
                <c:pt idx="3">
                  <c:v>256</c:v>
                </c:pt>
                <c:pt idx="4">
                  <c:v>250</c:v>
                </c:pt>
                <c:pt idx="5">
                  <c:v>244</c:v>
                </c:pt>
              </c:numCache>
            </c:numRef>
          </c:val>
          <c:smooth val="0"/>
          <c:extLst>
            <c:ext xmlns:c16="http://schemas.microsoft.com/office/drawing/2014/chart" uri="{C3380CC4-5D6E-409C-BE32-E72D297353CC}">
              <c16:uniqueId val="{00000003-5D74-41B4-8E00-0527F309A9C2}"/>
            </c:ext>
          </c:extLst>
        </c:ser>
        <c:ser>
          <c:idx val="0"/>
          <c:order val="3"/>
          <c:tx>
            <c:strRef>
              <c:f>Data_Figure_1!$B$5</c:f>
              <c:strCache>
                <c:ptCount val="1"/>
                <c:pt idx="0">
                  <c:v>Identified homeless deaths</c:v>
                </c:pt>
              </c:strCache>
            </c:strRef>
          </c:tx>
          <c:spPr>
            <a:ln w="38100" cap="rnd">
              <a:solidFill>
                <a:srgbClr val="333333"/>
              </a:solidFill>
              <a:round/>
            </a:ln>
            <a:effectLst/>
          </c:spPr>
          <c:marker>
            <c:symbol val="circle"/>
            <c:size val="9"/>
            <c:spPr>
              <a:solidFill>
                <a:schemeClr val="bg1"/>
              </a:solidFill>
              <a:ln w="31750">
                <a:solidFill>
                  <a:srgbClr val="3333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Data_Figure_1!$A$6:$A$11</c:f>
              <c:numCache>
                <c:formatCode>General</c:formatCode>
                <c:ptCount val="6"/>
                <c:pt idx="0">
                  <c:v>2017</c:v>
                </c:pt>
                <c:pt idx="1">
                  <c:v>2018</c:v>
                </c:pt>
                <c:pt idx="2">
                  <c:v>2019</c:v>
                </c:pt>
                <c:pt idx="3">
                  <c:v>2020</c:v>
                </c:pt>
                <c:pt idx="4">
                  <c:v>2021</c:v>
                </c:pt>
                <c:pt idx="5">
                  <c:v>2022</c:v>
                </c:pt>
              </c:numCache>
            </c:numRef>
          </c:cat>
          <c:val>
            <c:numRef>
              <c:f>Data_Figure_1!$B$6:$B$11</c:f>
              <c:numCache>
                <c:formatCode>General</c:formatCode>
                <c:ptCount val="6"/>
                <c:pt idx="0">
                  <c:v>121</c:v>
                </c:pt>
                <c:pt idx="1">
                  <c:v>152</c:v>
                </c:pt>
                <c:pt idx="2">
                  <c:v>173</c:v>
                </c:pt>
                <c:pt idx="3">
                  <c:v>215</c:v>
                </c:pt>
                <c:pt idx="4">
                  <c:v>222</c:v>
                </c:pt>
                <c:pt idx="5">
                  <c:v>216</c:v>
                </c:pt>
              </c:numCache>
            </c:numRef>
          </c:val>
          <c:smooth val="0"/>
          <c:extLst>
            <c:ext xmlns:c16="http://schemas.microsoft.com/office/drawing/2014/chart" uri="{C3380CC4-5D6E-409C-BE32-E72D297353CC}">
              <c16:uniqueId val="{00000000-5D74-41B4-8E00-0527F309A9C2}"/>
            </c:ext>
          </c:extLst>
        </c:ser>
        <c:dLbls>
          <c:showLegendKey val="0"/>
          <c:showVal val="0"/>
          <c:showCatName val="0"/>
          <c:showSerName val="0"/>
          <c:showPercent val="0"/>
          <c:showBubbleSize val="0"/>
        </c:dLbls>
        <c:marker val="1"/>
        <c:smooth val="0"/>
        <c:axId val="426540560"/>
        <c:axId val="426539904"/>
      </c:lineChart>
      <c:catAx>
        <c:axId val="42654056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6539904"/>
        <c:crosses val="autoZero"/>
        <c:auto val="1"/>
        <c:lblAlgn val="ctr"/>
        <c:lblOffset val="100"/>
        <c:noMultiLvlLbl val="0"/>
      </c:catAx>
      <c:valAx>
        <c:axId val="426539904"/>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US" sz="1400" b="1">
                    <a:solidFill>
                      <a:schemeClr val="tx1"/>
                    </a:solidFill>
                  </a:rPr>
                  <a:t>Number of homeless deaths</a:t>
                </a:r>
              </a:p>
            </c:rich>
          </c:tx>
          <c:layout>
            <c:manualLayout>
              <c:xMode val="edge"/>
              <c:yMode val="edge"/>
              <c:x val="5.4673103949745621E-3"/>
              <c:y val="0.3392504853233809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6540560"/>
        <c:crosses val="autoZero"/>
        <c:crossBetween val="between"/>
      </c:valAx>
      <c:spPr>
        <a:noFill/>
        <a:ln>
          <a:noFill/>
        </a:ln>
        <a:effectLst/>
      </c:spPr>
    </c:plotArea>
    <c:legend>
      <c:legendPos val="r"/>
      <c:legendEntry>
        <c:idx val="1"/>
        <c:delete val="1"/>
      </c:legendEntry>
      <c:layout>
        <c:manualLayout>
          <c:xMode val="edge"/>
          <c:yMode val="edge"/>
          <c:x val="0.62194075279996341"/>
          <c:y val="0.69187783345263665"/>
          <c:w val="0.34043300370462903"/>
          <c:h val="0.1644851446860678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500" b="1"/>
              <a:t>Figure 2. Estimated homeless deaths in Scotland by sex and age group, 2022</a:t>
            </a:r>
          </a:p>
        </c:rich>
      </c:tx>
      <c:layout>
        <c:manualLayout>
          <c:xMode val="edge"/>
          <c:yMode val="edge"/>
          <c:x val="0.1690834525283415"/>
          <c:y val="4.1750839537058803E-3"/>
        </c:manualLayout>
      </c:layout>
      <c:overlay val="0"/>
      <c:spPr>
        <a:noFill/>
        <a:ln>
          <a:noFill/>
        </a:ln>
        <a:effectLst/>
      </c:spPr>
      <c:txPr>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647543856806769E-2"/>
          <c:y val="0.13961065995277236"/>
          <c:w val="0.91596359104888603"/>
          <c:h val="0.73513818609664383"/>
        </c:manualLayout>
      </c:layout>
      <c:barChart>
        <c:barDir val="col"/>
        <c:grouping val="clustered"/>
        <c:varyColors val="0"/>
        <c:ser>
          <c:idx val="0"/>
          <c:order val="0"/>
          <c:tx>
            <c:strRef>
              <c:f>Data_Figure_2!$C$5</c:f>
              <c:strCache>
                <c:ptCount val="1"/>
                <c:pt idx="0">
                  <c:v>Estimated homeless deaths</c:v>
                </c:pt>
              </c:strCache>
            </c:strRef>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Data_Figure_2!$B$6:$B$19</c:f>
              <c:strCache>
                <c:ptCount val="14"/>
                <c:pt idx="0">
                  <c:v>15-24</c:v>
                </c:pt>
                <c:pt idx="1">
                  <c:v>25-34</c:v>
                </c:pt>
                <c:pt idx="2">
                  <c:v>35-44</c:v>
                </c:pt>
                <c:pt idx="3">
                  <c:v>45-54</c:v>
                </c:pt>
                <c:pt idx="4">
                  <c:v>55-64</c:v>
                </c:pt>
                <c:pt idx="5">
                  <c:v>65-74</c:v>
                </c:pt>
                <c:pt idx="8">
                  <c:v>15-24</c:v>
                </c:pt>
                <c:pt idx="9">
                  <c:v>25-34</c:v>
                </c:pt>
                <c:pt idx="10">
                  <c:v>35-44</c:v>
                </c:pt>
                <c:pt idx="11">
                  <c:v>45-54</c:v>
                </c:pt>
                <c:pt idx="12">
                  <c:v>55-64</c:v>
                </c:pt>
                <c:pt idx="13">
                  <c:v>65-74</c:v>
                </c:pt>
              </c:strCache>
            </c:strRef>
          </c:cat>
          <c:val>
            <c:numRef>
              <c:f>Data_Figure_2!$C$6:$C$19</c:f>
              <c:numCache>
                <c:formatCode>0</c:formatCode>
                <c:ptCount val="14"/>
                <c:pt idx="0">
                  <c:v>5</c:v>
                </c:pt>
                <c:pt idx="1">
                  <c:v>10</c:v>
                </c:pt>
                <c:pt idx="2">
                  <c:v>26</c:v>
                </c:pt>
                <c:pt idx="3">
                  <c:v>14</c:v>
                </c:pt>
                <c:pt idx="4">
                  <c:v>10</c:v>
                </c:pt>
                <c:pt idx="5">
                  <c:v>1</c:v>
                </c:pt>
                <c:pt idx="8">
                  <c:v>8</c:v>
                </c:pt>
                <c:pt idx="9">
                  <c:v>27</c:v>
                </c:pt>
                <c:pt idx="10">
                  <c:v>44</c:v>
                </c:pt>
                <c:pt idx="11">
                  <c:v>54</c:v>
                </c:pt>
                <c:pt idx="12">
                  <c:v>33</c:v>
                </c:pt>
                <c:pt idx="13">
                  <c:v>12</c:v>
                </c:pt>
              </c:numCache>
            </c:numRef>
          </c:val>
          <c:extLst>
            <c:ext xmlns:c16="http://schemas.microsoft.com/office/drawing/2014/chart" uri="{C3380CC4-5D6E-409C-BE32-E72D297353CC}">
              <c16:uniqueId val="{00000000-FCD3-47FB-BC3C-8213853C825A}"/>
            </c:ext>
          </c:extLst>
        </c:ser>
        <c:dLbls>
          <c:showLegendKey val="0"/>
          <c:showVal val="0"/>
          <c:showCatName val="0"/>
          <c:showSerName val="0"/>
          <c:showPercent val="0"/>
          <c:showBubbleSize val="0"/>
        </c:dLbls>
        <c:gapWidth val="81"/>
        <c:axId val="227148392"/>
        <c:axId val="227146096"/>
        <c:extLst>
          <c:ext xmlns:c15="http://schemas.microsoft.com/office/drawing/2012/chart" uri="{02D57815-91ED-43cb-92C2-25804820EDAC}">
            <c15:filteredBarSeries>
              <c15:ser>
                <c:idx val="1"/>
                <c:order val="1"/>
                <c:tx>
                  <c:strRef>
                    <c:extLst>
                      <c:ext uri="{02D57815-91ED-43cb-92C2-25804820EDAC}">
                        <c15:formulaRef>
                          <c15:sqref>'Data Fig 2'!#REF!</c15:sqref>
                        </c15:formulaRef>
                      </c:ext>
                    </c:extLst>
                    <c:strCache>
                      <c:ptCount val="1"/>
                      <c:pt idx="0">
                        <c:v>#REF!</c:v>
                      </c:pt>
                    </c:strCache>
                  </c:strRef>
                </c:tx>
                <c:spPr>
                  <a:solidFill>
                    <a:srgbClr val="284F99"/>
                  </a:solidFill>
                  <a:ln>
                    <a:solidFill>
                      <a:srgbClr val="203F7A"/>
                    </a:solidFill>
                  </a:ln>
                  <a:effectLst/>
                </c:spPr>
                <c:invertIfNegative val="0"/>
                <c:cat>
                  <c:strRef>
                    <c:extLst>
                      <c:ext uri="{02D57815-91ED-43cb-92C2-25804820EDAC}">
                        <c15:formulaRef>
                          <c15:sqref>Data_Figure_2!$B$6:$B$19</c15:sqref>
                        </c15:formulaRef>
                      </c:ext>
                    </c:extLst>
                    <c:strCache>
                      <c:ptCount val="14"/>
                      <c:pt idx="0">
                        <c:v>15-24</c:v>
                      </c:pt>
                      <c:pt idx="1">
                        <c:v>25-34</c:v>
                      </c:pt>
                      <c:pt idx="2">
                        <c:v>35-44</c:v>
                      </c:pt>
                      <c:pt idx="3">
                        <c:v>45-54</c:v>
                      </c:pt>
                      <c:pt idx="4">
                        <c:v>55-64</c:v>
                      </c:pt>
                      <c:pt idx="5">
                        <c:v>65-74</c:v>
                      </c:pt>
                      <c:pt idx="8">
                        <c:v>15-24</c:v>
                      </c:pt>
                      <c:pt idx="9">
                        <c:v>25-34</c:v>
                      </c:pt>
                      <c:pt idx="10">
                        <c:v>35-44</c:v>
                      </c:pt>
                      <c:pt idx="11">
                        <c:v>45-54</c:v>
                      </c:pt>
                      <c:pt idx="12">
                        <c:v>55-64</c:v>
                      </c:pt>
                      <c:pt idx="13">
                        <c:v>65-74</c:v>
                      </c:pt>
                    </c:strCache>
                  </c:strRef>
                </c:cat>
                <c:val>
                  <c:numRef>
                    <c:extLst>
                      <c:ext uri="{02D57815-91ED-43cb-92C2-25804820EDAC}">
                        <c15:formulaRef>
                          <c15:sqref>'Data Fig 2'!#REF!</c15:sqref>
                        </c15:formulaRef>
                      </c:ext>
                    </c:extLst>
                    <c:numCache>
                      <c:formatCode>General</c:formatCode>
                      <c:ptCount val="1"/>
                      <c:pt idx="0">
                        <c:v>1</c:v>
                      </c:pt>
                    </c:numCache>
                  </c:numRef>
                </c:val>
                <c:extLst>
                  <c:ext xmlns:c16="http://schemas.microsoft.com/office/drawing/2014/chart" uri="{C3380CC4-5D6E-409C-BE32-E72D297353CC}">
                    <c16:uniqueId val="{00000001-FCD3-47FB-BC3C-8213853C825A}"/>
                  </c:ext>
                </c:extLst>
              </c15:ser>
            </c15:filteredBarSeries>
          </c:ext>
        </c:extLst>
      </c:barChart>
      <c:catAx>
        <c:axId val="22714839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Age at death</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7146096"/>
        <c:crosses val="autoZero"/>
        <c:auto val="1"/>
        <c:lblAlgn val="ctr"/>
        <c:lblOffset val="100"/>
        <c:noMultiLvlLbl val="0"/>
      </c:catAx>
      <c:valAx>
        <c:axId val="22714609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US" sz="1400" b="1">
                    <a:solidFill>
                      <a:schemeClr val="tx1"/>
                    </a:solidFill>
                  </a:rPr>
                  <a:t>Estimated 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27148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500" b="1">
                <a:solidFill>
                  <a:schemeClr val="tx1"/>
                </a:solidFill>
              </a:rPr>
              <a:t>Figure 3. Estimated homeless death rates by local authority in Scotand, 2022</a:t>
            </a:r>
          </a:p>
        </c:rich>
      </c:tx>
      <c:layout>
        <c:manualLayout>
          <c:xMode val="edge"/>
          <c:yMode val="edge"/>
          <c:x val="0.14185448130459102"/>
          <c:y val="0"/>
        </c:manualLayout>
      </c:layout>
      <c:overlay val="0"/>
      <c:spPr>
        <a:noFill/>
        <a:ln>
          <a:noFill/>
        </a:ln>
        <a:effectLst/>
      </c:spPr>
      <c:txPr>
        <a:bodyPr rot="0" spcFirstLastPara="1" vertOverflow="ellipsis" vert="horz" wrap="square" anchor="ctr" anchorCtr="1"/>
        <a:lstStyle/>
        <a:p>
          <a:pPr>
            <a:defRPr sz="15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102786124709957E-2"/>
          <c:y val="7.8940116038297689E-2"/>
          <c:w val="0.91202020463925848"/>
          <c:h val="0.61641480514773006"/>
        </c:manualLayout>
      </c:layout>
      <c:barChart>
        <c:barDir val="col"/>
        <c:grouping val="clustered"/>
        <c:varyColors val="0"/>
        <c:ser>
          <c:idx val="0"/>
          <c:order val="0"/>
          <c:tx>
            <c:strRef>
              <c:f>Data_Figure_3!$G$5</c:f>
              <c:strCache>
                <c:ptCount val="1"/>
                <c:pt idx="0">
                  <c:v>Estimated homeless death rate 2022</c:v>
                </c:pt>
              </c:strCache>
            </c:strRef>
          </c:tx>
          <c:spPr>
            <a:solidFill>
              <a:srgbClr val="6C297F"/>
            </a:solidFill>
            <a:ln>
              <a:noFill/>
            </a:ln>
            <a:effectLst/>
          </c:spPr>
          <c:invertIfNegative val="0"/>
          <c:dPt>
            <c:idx val="9"/>
            <c:invertIfNegative val="0"/>
            <c:bubble3D val="0"/>
            <c:spPr>
              <a:solidFill>
                <a:schemeClr val="bg1">
                  <a:lumMod val="75000"/>
                </a:schemeClr>
              </a:solidFill>
              <a:ln>
                <a:noFill/>
              </a:ln>
              <a:effectLst/>
            </c:spPr>
            <c:extLst>
              <c:ext xmlns:c16="http://schemas.microsoft.com/office/drawing/2014/chart" uri="{C3380CC4-5D6E-409C-BE32-E72D297353CC}">
                <c16:uniqueId val="{00000000-4956-4B2B-9455-D013D0A80F57}"/>
              </c:ext>
            </c:extLst>
          </c:dPt>
          <c:dLbls>
            <c:spPr>
              <a:solidFill>
                <a:schemeClr val="bg1"/>
              </a:solid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Data_Figure_3!$A$6:$A$38</c:f>
              <c:strCache>
                <c:ptCount val="33"/>
                <c:pt idx="0">
                  <c:v>City of Edinburgh</c:v>
                </c:pt>
                <c:pt idx="1">
                  <c:v>Na h-Eileanan Siar</c:v>
                </c:pt>
                <c:pt idx="2">
                  <c:v>Glasgow City</c:v>
                </c:pt>
                <c:pt idx="3">
                  <c:v>Stirling</c:v>
                </c:pt>
                <c:pt idx="4">
                  <c:v>Midlothian</c:v>
                </c:pt>
                <c:pt idx="5">
                  <c:v>Fife</c:v>
                </c:pt>
                <c:pt idx="6">
                  <c:v>South Ayrshire</c:v>
                </c:pt>
                <c:pt idx="7">
                  <c:v>West Dunbartonshire</c:v>
                </c:pt>
                <c:pt idx="8">
                  <c:v>Dumfries and Galloway</c:v>
                </c:pt>
                <c:pt idx="9">
                  <c:v>Scotland</c:v>
                </c:pt>
                <c:pt idx="10">
                  <c:v>Clackmannanshire</c:v>
                </c:pt>
                <c:pt idx="11">
                  <c:v>Highland</c:v>
                </c:pt>
                <c:pt idx="12">
                  <c:v>Dundee City</c:v>
                </c:pt>
                <c:pt idx="13">
                  <c:v>East Ayrshire</c:v>
                </c:pt>
                <c:pt idx="14">
                  <c:v>South Lanarkshire</c:v>
                </c:pt>
                <c:pt idx="15">
                  <c:v>North Ayrshire</c:v>
                </c:pt>
                <c:pt idx="16">
                  <c:v>East Dunbartonshire</c:v>
                </c:pt>
                <c:pt idx="17">
                  <c:v>North Lanarkshire</c:v>
                </c:pt>
                <c:pt idx="18">
                  <c:v>Inverclyde</c:v>
                </c:pt>
                <c:pt idx="19">
                  <c:v>Argyll and Bute</c:v>
                </c:pt>
                <c:pt idx="20">
                  <c:v>Scottish Borders</c:v>
                </c:pt>
                <c:pt idx="21">
                  <c:v>Angus</c:v>
                </c:pt>
                <c:pt idx="22">
                  <c:v>Renfrewshire</c:v>
                </c:pt>
                <c:pt idx="23">
                  <c:v>Perth and Kinross</c:v>
                </c:pt>
                <c:pt idx="24">
                  <c:v>Aberdeen City</c:v>
                </c:pt>
                <c:pt idx="25">
                  <c:v>East Renfrewshire</c:v>
                </c:pt>
                <c:pt idx="26">
                  <c:v>West Lothian</c:v>
                </c:pt>
                <c:pt idx="27">
                  <c:v>East Lothian</c:v>
                </c:pt>
                <c:pt idx="28">
                  <c:v>Aberdeenshire</c:v>
                </c:pt>
                <c:pt idx="29">
                  <c:v>Falkirk</c:v>
                </c:pt>
                <c:pt idx="30">
                  <c:v>Moray</c:v>
                </c:pt>
                <c:pt idx="31">
                  <c:v>Orkney Islands</c:v>
                </c:pt>
                <c:pt idx="32">
                  <c:v>Shetland Islands</c:v>
                </c:pt>
              </c:strCache>
            </c:strRef>
          </c:cat>
          <c:val>
            <c:numRef>
              <c:f>Data_Figure_3!$G$6:$G$38</c:f>
              <c:numCache>
                <c:formatCode>0.0</c:formatCode>
                <c:ptCount val="33"/>
                <c:pt idx="0">
                  <c:v>138.54123268000001</c:v>
                </c:pt>
                <c:pt idx="1">
                  <c:v>115.18431533</c:v>
                </c:pt>
                <c:pt idx="2">
                  <c:v>112.07086694</c:v>
                </c:pt>
                <c:pt idx="3">
                  <c:v>111.34142730000001</c:v>
                </c:pt>
                <c:pt idx="4">
                  <c:v>80.876448319000005</c:v>
                </c:pt>
                <c:pt idx="5">
                  <c:v>68.532218291000007</c:v>
                </c:pt>
                <c:pt idx="6">
                  <c:v>68.063332689999996</c:v>
                </c:pt>
                <c:pt idx="7">
                  <c:v>68.031724013000002</c:v>
                </c:pt>
                <c:pt idx="8">
                  <c:v>61.900929245999997</c:v>
                </c:pt>
                <c:pt idx="9">
                  <c:v>58.740269443000003</c:v>
                </c:pt>
                <c:pt idx="10">
                  <c:v>58.333764285999997</c:v>
                </c:pt>
                <c:pt idx="11">
                  <c:v>57.056787014999998</c:v>
                </c:pt>
                <c:pt idx="12">
                  <c:v>49.827283088000001</c:v>
                </c:pt>
                <c:pt idx="13">
                  <c:v>49.327648408999998</c:v>
                </c:pt>
                <c:pt idx="14">
                  <c:v>46.517957664000001</c:v>
                </c:pt>
                <c:pt idx="15">
                  <c:v>45.061870186999997</c:v>
                </c:pt>
                <c:pt idx="16">
                  <c:v>42.999822105</c:v>
                </c:pt>
                <c:pt idx="17">
                  <c:v>39.335268065999998</c:v>
                </c:pt>
                <c:pt idx="18">
                  <c:v>39.058171745000003</c:v>
                </c:pt>
                <c:pt idx="19">
                  <c:v>35.033231878000002</c:v>
                </c:pt>
                <c:pt idx="20">
                  <c:v>26.453413381000001</c:v>
                </c:pt>
                <c:pt idx="21">
                  <c:v>26.340369886000001</c:v>
                </c:pt>
                <c:pt idx="22">
                  <c:v>24.776506249000001</c:v>
                </c:pt>
                <c:pt idx="23">
                  <c:v>19.817113341999999</c:v>
                </c:pt>
                <c:pt idx="24">
                  <c:v>19.107201336999999</c:v>
                </c:pt>
                <c:pt idx="25">
                  <c:v>16.403693740000001</c:v>
                </c:pt>
                <c:pt idx="26">
                  <c:v>16.200495493999998</c:v>
                </c:pt>
                <c:pt idx="27">
                  <c:v>13.992086036</c:v>
                </c:pt>
                <c:pt idx="28">
                  <c:v>11.608879558</c:v>
                </c:pt>
                <c:pt idx="29">
                  <c:v>9.2968054593999998</c:v>
                </c:pt>
                <c:pt idx="30">
                  <c:v>0</c:v>
                </c:pt>
                <c:pt idx="31">
                  <c:v>0</c:v>
                </c:pt>
                <c:pt idx="32">
                  <c:v>0</c:v>
                </c:pt>
              </c:numCache>
            </c:numRef>
          </c:val>
          <c:extLst>
            <c:ext xmlns:c16="http://schemas.microsoft.com/office/drawing/2014/chart" uri="{C3380CC4-5D6E-409C-BE32-E72D297353CC}">
              <c16:uniqueId val="{00000000-E53D-4161-97E7-EC6FB8442844}"/>
            </c:ext>
          </c:extLst>
        </c:ser>
        <c:dLbls>
          <c:showLegendKey val="0"/>
          <c:showVal val="0"/>
          <c:showCatName val="0"/>
          <c:showSerName val="0"/>
          <c:showPercent val="0"/>
          <c:showBubbleSize val="0"/>
        </c:dLbls>
        <c:gapWidth val="36"/>
        <c:axId val="478928544"/>
        <c:axId val="478927560"/>
        <c:extLst/>
      </c:barChart>
      <c:lineChart>
        <c:grouping val="standard"/>
        <c:varyColors val="0"/>
        <c:ser>
          <c:idx val="4"/>
          <c:order val="1"/>
          <c:tx>
            <c:strRef>
              <c:f>Data_Figure_3!$H$5</c:f>
              <c:strCache>
                <c:ptCount val="1"/>
                <c:pt idx="0">
                  <c:v>Scotland
2022</c:v>
                </c:pt>
              </c:strCache>
            </c:strRef>
          </c:tx>
          <c:spPr>
            <a:ln w="31750" cap="rnd">
              <a:solidFill>
                <a:srgbClr val="333333"/>
              </a:solidFill>
              <a:prstDash val="sysDash"/>
              <a:round/>
            </a:ln>
            <a:effectLst/>
          </c:spPr>
          <c:marker>
            <c:symbol val="none"/>
          </c:marker>
          <c:dLbls>
            <c:dLbl>
              <c:idx val="0"/>
              <c:layout>
                <c:manualLayout>
                  <c:x val="0.80404301560564928"/>
                  <c:y val="-6.22883189758019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4B3-4527-A42F-45780027DFA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Data_Figure_3!$A$6:$A$38</c:f>
              <c:strCache>
                <c:ptCount val="33"/>
                <c:pt idx="0">
                  <c:v>City of Edinburgh</c:v>
                </c:pt>
                <c:pt idx="1">
                  <c:v>Na h-Eileanan Siar</c:v>
                </c:pt>
                <c:pt idx="2">
                  <c:v>Glasgow City</c:v>
                </c:pt>
                <c:pt idx="3">
                  <c:v>Stirling</c:v>
                </c:pt>
                <c:pt idx="4">
                  <c:v>Midlothian</c:v>
                </c:pt>
                <c:pt idx="5">
                  <c:v>Fife</c:v>
                </c:pt>
                <c:pt idx="6">
                  <c:v>South Ayrshire</c:v>
                </c:pt>
                <c:pt idx="7">
                  <c:v>West Dunbartonshire</c:v>
                </c:pt>
                <c:pt idx="8">
                  <c:v>Dumfries and Galloway</c:v>
                </c:pt>
                <c:pt idx="9">
                  <c:v>Scotland</c:v>
                </c:pt>
                <c:pt idx="10">
                  <c:v>Clackmannanshire</c:v>
                </c:pt>
                <c:pt idx="11">
                  <c:v>Highland</c:v>
                </c:pt>
                <c:pt idx="12">
                  <c:v>Dundee City</c:v>
                </c:pt>
                <c:pt idx="13">
                  <c:v>East Ayrshire</c:v>
                </c:pt>
                <c:pt idx="14">
                  <c:v>South Lanarkshire</c:v>
                </c:pt>
                <c:pt idx="15">
                  <c:v>North Ayrshire</c:v>
                </c:pt>
                <c:pt idx="16">
                  <c:v>East Dunbartonshire</c:v>
                </c:pt>
                <c:pt idx="17">
                  <c:v>North Lanarkshire</c:v>
                </c:pt>
                <c:pt idx="18">
                  <c:v>Inverclyde</c:v>
                </c:pt>
                <c:pt idx="19">
                  <c:v>Argyll and Bute</c:v>
                </c:pt>
                <c:pt idx="20">
                  <c:v>Scottish Borders</c:v>
                </c:pt>
                <c:pt idx="21">
                  <c:v>Angus</c:v>
                </c:pt>
                <c:pt idx="22">
                  <c:v>Renfrewshire</c:v>
                </c:pt>
                <c:pt idx="23">
                  <c:v>Perth and Kinross</c:v>
                </c:pt>
                <c:pt idx="24">
                  <c:v>Aberdeen City</c:v>
                </c:pt>
                <c:pt idx="25">
                  <c:v>East Renfrewshire</c:v>
                </c:pt>
                <c:pt idx="26">
                  <c:v>West Lothian</c:v>
                </c:pt>
                <c:pt idx="27">
                  <c:v>East Lothian</c:v>
                </c:pt>
                <c:pt idx="28">
                  <c:v>Aberdeenshire</c:v>
                </c:pt>
                <c:pt idx="29">
                  <c:v>Falkirk</c:v>
                </c:pt>
                <c:pt idx="30">
                  <c:v>Moray</c:v>
                </c:pt>
                <c:pt idx="31">
                  <c:v>Orkney Islands</c:v>
                </c:pt>
                <c:pt idx="32">
                  <c:v>Shetland Islands</c:v>
                </c:pt>
              </c:strCache>
            </c:strRef>
          </c:cat>
          <c:val>
            <c:numRef>
              <c:f>Data_Figure_3!$H$6:$H$38</c:f>
              <c:numCache>
                <c:formatCode>0.0</c:formatCode>
                <c:ptCount val="33"/>
                <c:pt idx="0">
                  <c:v>58.740269443000003</c:v>
                </c:pt>
                <c:pt idx="1">
                  <c:v>58.740269443000003</c:v>
                </c:pt>
                <c:pt idx="2">
                  <c:v>58.740269443000003</c:v>
                </c:pt>
                <c:pt idx="3">
                  <c:v>58.740269443000003</c:v>
                </c:pt>
                <c:pt idx="4">
                  <c:v>58.740269443000003</c:v>
                </c:pt>
                <c:pt idx="5">
                  <c:v>58.740269443000003</c:v>
                </c:pt>
                <c:pt idx="6">
                  <c:v>58.740269443000003</c:v>
                </c:pt>
                <c:pt idx="7">
                  <c:v>58.740269443000003</c:v>
                </c:pt>
                <c:pt idx="8">
                  <c:v>58.740269443000003</c:v>
                </c:pt>
                <c:pt idx="9">
                  <c:v>58.740269443000003</c:v>
                </c:pt>
                <c:pt idx="10">
                  <c:v>58.740269443000003</c:v>
                </c:pt>
                <c:pt idx="11">
                  <c:v>58.740269443000003</c:v>
                </c:pt>
                <c:pt idx="12">
                  <c:v>58.740269443000003</c:v>
                </c:pt>
                <c:pt idx="13">
                  <c:v>58.740269443000003</c:v>
                </c:pt>
                <c:pt idx="14">
                  <c:v>58.740269443000003</c:v>
                </c:pt>
                <c:pt idx="15">
                  <c:v>58.740269443000003</c:v>
                </c:pt>
                <c:pt idx="16">
                  <c:v>58.740269443000003</c:v>
                </c:pt>
                <c:pt idx="17">
                  <c:v>58.740269443000003</c:v>
                </c:pt>
                <c:pt idx="18">
                  <c:v>58.740269443000003</c:v>
                </c:pt>
                <c:pt idx="19">
                  <c:v>58.740269443000003</c:v>
                </c:pt>
                <c:pt idx="20">
                  <c:v>58.740269443000003</c:v>
                </c:pt>
                <c:pt idx="21">
                  <c:v>58.740269443000003</c:v>
                </c:pt>
                <c:pt idx="22">
                  <c:v>58.740269443000003</c:v>
                </c:pt>
                <c:pt idx="23">
                  <c:v>58.740269443000003</c:v>
                </c:pt>
                <c:pt idx="24">
                  <c:v>58.740269443000003</c:v>
                </c:pt>
                <c:pt idx="25">
                  <c:v>58.740269443000003</c:v>
                </c:pt>
                <c:pt idx="26">
                  <c:v>58.740269443000003</c:v>
                </c:pt>
                <c:pt idx="27">
                  <c:v>58.740269443000003</c:v>
                </c:pt>
                <c:pt idx="28">
                  <c:v>58.740269443000003</c:v>
                </c:pt>
                <c:pt idx="29">
                  <c:v>58.740269443000003</c:v>
                </c:pt>
                <c:pt idx="30">
                  <c:v>58.740269443000003</c:v>
                </c:pt>
                <c:pt idx="31">
                  <c:v>58.740269443000003</c:v>
                </c:pt>
                <c:pt idx="32">
                  <c:v>58.740269443000003</c:v>
                </c:pt>
              </c:numCache>
            </c:numRef>
          </c:val>
          <c:smooth val="0"/>
          <c:extLst>
            <c:ext xmlns:c16="http://schemas.microsoft.com/office/drawing/2014/chart" uri="{C3380CC4-5D6E-409C-BE32-E72D297353CC}">
              <c16:uniqueId val="{00000002-82D6-4FF9-B67A-5DB930B2B86B}"/>
            </c:ext>
          </c:extLst>
        </c:ser>
        <c:dLbls>
          <c:showLegendKey val="0"/>
          <c:showVal val="0"/>
          <c:showCatName val="0"/>
          <c:showSerName val="0"/>
          <c:showPercent val="0"/>
          <c:showBubbleSize val="0"/>
        </c:dLbls>
        <c:marker val="1"/>
        <c:smooth val="0"/>
        <c:axId val="478928544"/>
        <c:axId val="478927560"/>
        <c:extLst/>
      </c:lineChart>
      <c:catAx>
        <c:axId val="478928544"/>
        <c:scaling>
          <c:orientation val="minMax"/>
        </c:scaling>
        <c:delete val="0"/>
        <c:axPos val="b"/>
        <c:numFmt formatCode="General" sourceLinked="1"/>
        <c:majorTickMark val="none"/>
        <c:minorTickMark val="out"/>
        <c:tickLblPos val="nextTo"/>
        <c:spPr>
          <a:noFill/>
          <a:ln w="9525" cap="flat" cmpd="sng" algn="ctr">
            <a:noFill/>
            <a:round/>
          </a:ln>
          <a:effectLst/>
        </c:spPr>
        <c:txPr>
          <a:bodyPr rot="-54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8927560"/>
        <c:crosses val="autoZero"/>
        <c:auto val="1"/>
        <c:lblAlgn val="ctr"/>
        <c:lblOffset val="100"/>
        <c:noMultiLvlLbl val="0"/>
      </c:catAx>
      <c:valAx>
        <c:axId val="478927560"/>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US" sz="1400" b="1">
                    <a:solidFill>
                      <a:schemeClr val="tx1"/>
                    </a:solidFill>
                  </a:rPr>
                  <a:t>Estimated death rate per million population aged 15-74</a:t>
                </a:r>
              </a:p>
            </c:rich>
          </c:tx>
          <c:layout>
            <c:manualLayout>
              <c:xMode val="edge"/>
              <c:yMode val="edge"/>
              <c:x val="4.0821649722352481E-3"/>
              <c:y val="0.1266901773493599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8928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500" b="1">
                <a:solidFill>
                  <a:schemeClr val="tx1"/>
                </a:solidFill>
              </a:rPr>
              <a:t>Figure 4. Estimated</a:t>
            </a:r>
            <a:r>
              <a:rPr lang="en-US" sz="1500" b="1" baseline="0">
                <a:solidFill>
                  <a:schemeClr val="tx1"/>
                </a:solidFill>
              </a:rPr>
              <a:t> of</a:t>
            </a:r>
            <a:r>
              <a:rPr lang="en-US" sz="1500" b="1">
                <a:solidFill>
                  <a:schemeClr val="tx1"/>
                </a:solidFill>
              </a:rPr>
              <a:t> homeless deaths by cause of death (ICD-10 chapter), 2022 </a:t>
            </a:r>
          </a:p>
        </c:rich>
      </c:tx>
      <c:overlay val="0"/>
      <c:spPr>
        <a:noFill/>
        <a:ln>
          <a:noFill/>
        </a:ln>
        <a:effectLst/>
      </c:spPr>
      <c:txPr>
        <a:bodyPr rot="0" spcFirstLastPara="1" vertOverflow="ellipsis" vert="horz" wrap="square" anchor="ctr" anchorCtr="1"/>
        <a:lstStyle/>
        <a:p>
          <a:pPr>
            <a:defRPr sz="15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091274138111294"/>
          <c:y val="0.10234147063905415"/>
          <c:w val="0.78727808131590049"/>
          <c:h val="0.79179621356107921"/>
        </c:manualLayout>
      </c:layout>
      <c:barChart>
        <c:barDir val="bar"/>
        <c:grouping val="clustered"/>
        <c:varyColors val="0"/>
        <c:ser>
          <c:idx val="0"/>
          <c:order val="0"/>
          <c:tx>
            <c:strRef>
              <c:f>Data_Figure_4!$L$5</c:f>
              <c:strCache>
                <c:ptCount val="1"/>
                <c:pt idx="0">
                  <c:v>Estimated homeless deaths 2022</c:v>
                </c:pt>
              </c:strCache>
            </c:strRef>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Data_Figure_4!$A$6:$A$13</c:f>
              <c:strCache>
                <c:ptCount val="8"/>
                <c:pt idx="0">
                  <c:v>Endrocrine, nutritional and metabolic diseases </c:v>
                </c:pt>
                <c:pt idx="1">
                  <c:v>All other causes</c:v>
                </c:pt>
                <c:pt idx="2">
                  <c:v>Respiratory diseases</c:v>
                </c:pt>
                <c:pt idx="3">
                  <c:v>Mental and behavioural disorders</c:v>
                </c:pt>
                <c:pt idx="4">
                  <c:v>Neoplasms</c:v>
                </c:pt>
                <c:pt idx="5">
                  <c:v>Digestive system diseases</c:v>
                </c:pt>
                <c:pt idx="6">
                  <c:v>Circulatory diseases</c:v>
                </c:pt>
                <c:pt idx="7">
                  <c:v>External causes</c:v>
                </c:pt>
              </c:strCache>
            </c:strRef>
          </c:cat>
          <c:val>
            <c:numRef>
              <c:f>Data_Figure_4!$M$6:$M$13</c:f>
              <c:numCache>
                <c:formatCode>0%</c:formatCode>
                <c:ptCount val="8"/>
                <c:pt idx="0">
                  <c:v>4.5081967213114756E-2</c:v>
                </c:pt>
                <c:pt idx="1">
                  <c:v>4.5081967213114756E-2</c:v>
                </c:pt>
                <c:pt idx="2">
                  <c:v>4.9180327868852458E-2</c:v>
                </c:pt>
                <c:pt idx="3">
                  <c:v>6.9672131147540978E-2</c:v>
                </c:pt>
                <c:pt idx="4">
                  <c:v>7.7868852459016397E-2</c:v>
                </c:pt>
                <c:pt idx="5">
                  <c:v>9.8360655737704916E-2</c:v>
                </c:pt>
                <c:pt idx="6">
                  <c:v>0.11065573770491803</c:v>
                </c:pt>
                <c:pt idx="7">
                  <c:v>0.50409836065573765</c:v>
                </c:pt>
              </c:numCache>
            </c:numRef>
          </c:val>
          <c:extLst>
            <c:ext xmlns:c16="http://schemas.microsoft.com/office/drawing/2014/chart" uri="{C3380CC4-5D6E-409C-BE32-E72D297353CC}">
              <c16:uniqueId val="{00000000-D2FE-45EB-811B-50E365B4DD07}"/>
            </c:ext>
          </c:extLst>
        </c:ser>
        <c:dLbls>
          <c:dLblPos val="inEnd"/>
          <c:showLegendKey val="0"/>
          <c:showVal val="1"/>
          <c:showCatName val="0"/>
          <c:showSerName val="0"/>
          <c:showPercent val="0"/>
          <c:showBubbleSize val="0"/>
        </c:dLbls>
        <c:gapWidth val="28"/>
        <c:axId val="588277608"/>
        <c:axId val="588278920"/>
      </c:barChart>
      <c:catAx>
        <c:axId val="58827760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278920"/>
        <c:crosses val="autoZero"/>
        <c:auto val="1"/>
        <c:lblAlgn val="ctr"/>
        <c:lblOffset val="100"/>
        <c:noMultiLvlLbl val="0"/>
      </c:catAx>
      <c:valAx>
        <c:axId val="58827892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Proportion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2776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500" b="1"/>
              <a:t>Figure 5. Estimated homeless deaths by selected causes of death, 2017-2022 </a:t>
            </a:r>
          </a:p>
        </c:rich>
      </c:tx>
      <c:overlay val="0"/>
      <c:spPr>
        <a:noFill/>
        <a:ln>
          <a:noFill/>
        </a:ln>
        <a:effectLst/>
      </c:spPr>
      <c:txPr>
        <a:bodyPr rot="0" spcFirstLastPara="1" vertOverflow="ellipsis" vert="horz" wrap="square" anchor="ctr" anchorCtr="1"/>
        <a:lstStyle/>
        <a:p>
          <a:pPr>
            <a:defRPr sz="15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154859303891603E-2"/>
          <c:y val="0.11508569265832366"/>
          <c:w val="0.72979064413263606"/>
          <c:h val="0.78268457038481476"/>
        </c:manualLayout>
      </c:layout>
      <c:lineChart>
        <c:grouping val="standard"/>
        <c:varyColors val="0"/>
        <c:ser>
          <c:idx val="3"/>
          <c:order val="0"/>
          <c:tx>
            <c:strRef>
              <c:f>Data_Figure_5!$D$5</c:f>
              <c:strCache>
                <c:ptCount val="1"/>
                <c:pt idx="0">
                  <c:v>Drug misuse deaths</c:v>
                </c:pt>
              </c:strCache>
            </c:strRef>
          </c:tx>
          <c:spPr>
            <a:ln w="38100" cap="rnd">
              <a:solidFill>
                <a:srgbClr val="6C297F"/>
              </a:solidFill>
              <a:prstDash val="sysDash"/>
              <a:round/>
            </a:ln>
            <a:effectLst/>
          </c:spPr>
          <c:marker>
            <c:symbol val="none"/>
          </c:marker>
          <c:dPt>
            <c:idx val="5"/>
            <c:marker>
              <c:symbol val="circle"/>
              <c:size val="9"/>
              <c:spPr>
                <a:solidFill>
                  <a:srgbClr val="6C297F"/>
                </a:solidFill>
                <a:ln w="9525">
                  <a:solidFill>
                    <a:srgbClr val="6C297F"/>
                  </a:solidFill>
                </a:ln>
                <a:effectLst/>
              </c:spPr>
            </c:marker>
            <c:bubble3D val="0"/>
            <c:extLst>
              <c:ext xmlns:c16="http://schemas.microsoft.com/office/drawing/2014/chart" uri="{C3380CC4-5D6E-409C-BE32-E72D297353CC}">
                <c16:uniqueId val="{00000000-C7CA-4A39-B8F5-6F7F357201A5}"/>
              </c:ext>
            </c:extLst>
          </c:dPt>
          <c:dLbls>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CA-4A39-B8F5-6F7F357201A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Data_Figure_5!$A$6:$A$11</c:f>
              <c:numCache>
                <c:formatCode>General</c:formatCode>
                <c:ptCount val="6"/>
                <c:pt idx="0">
                  <c:v>2017</c:v>
                </c:pt>
                <c:pt idx="1">
                  <c:v>2018</c:v>
                </c:pt>
                <c:pt idx="2">
                  <c:v>2019</c:v>
                </c:pt>
                <c:pt idx="3">
                  <c:v>2020</c:v>
                </c:pt>
                <c:pt idx="4">
                  <c:v>2021</c:v>
                </c:pt>
                <c:pt idx="5">
                  <c:v>2022</c:v>
                </c:pt>
              </c:numCache>
            </c:numRef>
          </c:cat>
          <c:val>
            <c:numRef>
              <c:f>Data_Figure_5!$D$6:$D$11</c:f>
              <c:numCache>
                <c:formatCode>0</c:formatCode>
                <c:ptCount val="6"/>
                <c:pt idx="0">
                  <c:v>68</c:v>
                </c:pt>
                <c:pt idx="1">
                  <c:v>104</c:v>
                </c:pt>
                <c:pt idx="2">
                  <c:v>117</c:v>
                </c:pt>
                <c:pt idx="3">
                  <c:v>151</c:v>
                </c:pt>
                <c:pt idx="4">
                  <c:v>127</c:v>
                </c:pt>
                <c:pt idx="5">
                  <c:v>89</c:v>
                </c:pt>
              </c:numCache>
            </c:numRef>
          </c:val>
          <c:smooth val="0"/>
          <c:extLst>
            <c:ext xmlns:c16="http://schemas.microsoft.com/office/drawing/2014/chart" uri="{C3380CC4-5D6E-409C-BE32-E72D297353CC}">
              <c16:uniqueId val="{00000003-DE5A-4E6B-8090-114789BC8502}"/>
            </c:ext>
          </c:extLst>
        </c:ser>
        <c:ser>
          <c:idx val="2"/>
          <c:order val="1"/>
          <c:tx>
            <c:strRef>
              <c:f>Data_Figure_5!$C$5</c:f>
              <c:strCache>
                <c:ptCount val="1"/>
                <c:pt idx="0">
                  <c:v>Probable suicide deaths</c:v>
                </c:pt>
              </c:strCache>
            </c:strRef>
          </c:tx>
          <c:spPr>
            <a:ln w="38100" cap="rnd">
              <a:solidFill>
                <a:srgbClr val="6C297F"/>
              </a:solidFill>
              <a:prstDash val="sysDot"/>
              <a:round/>
            </a:ln>
            <a:effectLst/>
          </c:spPr>
          <c:marker>
            <c:symbol val="none"/>
          </c:marker>
          <c:dPt>
            <c:idx val="5"/>
            <c:marker>
              <c:symbol val="circle"/>
              <c:size val="9"/>
              <c:spPr>
                <a:solidFill>
                  <a:srgbClr val="6C297F"/>
                </a:solidFill>
                <a:ln w="9525">
                  <a:solidFill>
                    <a:srgbClr val="6C297F"/>
                  </a:solidFill>
                </a:ln>
                <a:effectLst/>
              </c:spPr>
            </c:marker>
            <c:bubble3D val="0"/>
            <c:extLst>
              <c:ext xmlns:c16="http://schemas.microsoft.com/office/drawing/2014/chart" uri="{C3380CC4-5D6E-409C-BE32-E72D297353CC}">
                <c16:uniqueId val="{00000003-C7CA-4A39-B8F5-6F7F357201A5}"/>
              </c:ext>
            </c:extLst>
          </c:dPt>
          <c:dLbls>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CA-4A39-B8F5-6F7F357201A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Data_Figure_5!$A$6:$A$11</c:f>
              <c:numCache>
                <c:formatCode>General</c:formatCode>
                <c:ptCount val="6"/>
                <c:pt idx="0">
                  <c:v>2017</c:v>
                </c:pt>
                <c:pt idx="1">
                  <c:v>2018</c:v>
                </c:pt>
                <c:pt idx="2">
                  <c:v>2019</c:v>
                </c:pt>
                <c:pt idx="3">
                  <c:v>2020</c:v>
                </c:pt>
                <c:pt idx="4">
                  <c:v>2021</c:v>
                </c:pt>
                <c:pt idx="5">
                  <c:v>2022</c:v>
                </c:pt>
              </c:numCache>
            </c:numRef>
          </c:cat>
          <c:val>
            <c:numRef>
              <c:f>Data_Figure_5!$C$6:$C$11</c:f>
              <c:numCache>
                <c:formatCode>0</c:formatCode>
                <c:ptCount val="6"/>
                <c:pt idx="0">
                  <c:v>19</c:v>
                </c:pt>
                <c:pt idx="1">
                  <c:v>15</c:v>
                </c:pt>
                <c:pt idx="2">
                  <c:v>25</c:v>
                </c:pt>
                <c:pt idx="3">
                  <c:v>18</c:v>
                </c:pt>
                <c:pt idx="4">
                  <c:v>23</c:v>
                </c:pt>
                <c:pt idx="5">
                  <c:v>19</c:v>
                </c:pt>
              </c:numCache>
            </c:numRef>
          </c:val>
          <c:smooth val="0"/>
          <c:extLst>
            <c:ext xmlns:c16="http://schemas.microsoft.com/office/drawing/2014/chart" uri="{C3380CC4-5D6E-409C-BE32-E72D297353CC}">
              <c16:uniqueId val="{00000002-DE5A-4E6B-8090-114789BC8502}"/>
            </c:ext>
          </c:extLst>
        </c:ser>
        <c:ser>
          <c:idx val="1"/>
          <c:order val="2"/>
          <c:tx>
            <c:strRef>
              <c:f>Data_Figure_5!$B$5</c:f>
              <c:strCache>
                <c:ptCount val="1"/>
                <c:pt idx="0">
                  <c:v>Alcohol-specific deaths</c:v>
                </c:pt>
              </c:strCache>
            </c:strRef>
          </c:tx>
          <c:spPr>
            <a:ln w="38100" cap="rnd">
              <a:solidFill>
                <a:srgbClr val="6C297F"/>
              </a:solidFill>
              <a:prstDash val="solid"/>
              <a:round/>
            </a:ln>
            <a:effectLst/>
          </c:spPr>
          <c:marker>
            <c:symbol val="none"/>
          </c:marker>
          <c:dPt>
            <c:idx val="5"/>
            <c:marker>
              <c:symbol val="circle"/>
              <c:size val="9"/>
              <c:spPr>
                <a:solidFill>
                  <a:srgbClr val="6C297F"/>
                </a:solidFill>
                <a:ln w="9525">
                  <a:solidFill>
                    <a:srgbClr val="6C297F"/>
                  </a:solidFill>
                </a:ln>
                <a:effectLst/>
              </c:spPr>
            </c:marker>
            <c:bubble3D val="0"/>
            <c:extLst>
              <c:ext xmlns:c16="http://schemas.microsoft.com/office/drawing/2014/chart" uri="{C3380CC4-5D6E-409C-BE32-E72D297353CC}">
                <c16:uniqueId val="{00000001-C7CA-4A39-B8F5-6F7F357201A5}"/>
              </c:ext>
            </c:extLst>
          </c:dPt>
          <c:dLbls>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CA-4A39-B8F5-6F7F357201A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Data_Figure_5!$A$6:$A$11</c:f>
              <c:numCache>
                <c:formatCode>General</c:formatCode>
                <c:ptCount val="6"/>
                <c:pt idx="0">
                  <c:v>2017</c:v>
                </c:pt>
                <c:pt idx="1">
                  <c:v>2018</c:v>
                </c:pt>
                <c:pt idx="2">
                  <c:v>2019</c:v>
                </c:pt>
                <c:pt idx="3">
                  <c:v>2020</c:v>
                </c:pt>
                <c:pt idx="4">
                  <c:v>2021</c:v>
                </c:pt>
                <c:pt idx="5">
                  <c:v>2022</c:v>
                </c:pt>
              </c:numCache>
            </c:numRef>
          </c:cat>
          <c:val>
            <c:numRef>
              <c:f>Data_Figure_5!$B$6:$B$11</c:f>
              <c:numCache>
                <c:formatCode>0</c:formatCode>
                <c:ptCount val="6"/>
                <c:pt idx="0">
                  <c:v>15</c:v>
                </c:pt>
                <c:pt idx="1">
                  <c:v>15</c:v>
                </c:pt>
                <c:pt idx="2">
                  <c:v>7</c:v>
                </c:pt>
                <c:pt idx="3">
                  <c:v>14</c:v>
                </c:pt>
                <c:pt idx="4">
                  <c:v>17</c:v>
                </c:pt>
                <c:pt idx="5">
                  <c:v>32</c:v>
                </c:pt>
              </c:numCache>
            </c:numRef>
          </c:val>
          <c:smooth val="0"/>
          <c:extLst>
            <c:ext xmlns:c16="http://schemas.microsoft.com/office/drawing/2014/chart" uri="{C3380CC4-5D6E-409C-BE32-E72D297353CC}">
              <c16:uniqueId val="{00000001-DE5A-4E6B-8090-114789BC8502}"/>
            </c:ext>
          </c:extLst>
        </c:ser>
        <c:dLbls>
          <c:showLegendKey val="0"/>
          <c:showVal val="1"/>
          <c:showCatName val="0"/>
          <c:showSerName val="0"/>
          <c:showPercent val="0"/>
          <c:showBubbleSize val="0"/>
        </c:dLbls>
        <c:smooth val="0"/>
        <c:axId val="515818744"/>
        <c:axId val="515819728"/>
      </c:lineChart>
      <c:catAx>
        <c:axId val="5158187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5819728"/>
        <c:crosses val="autoZero"/>
        <c:auto val="1"/>
        <c:lblAlgn val="ctr"/>
        <c:lblOffset val="100"/>
        <c:noMultiLvlLbl val="0"/>
      </c:catAx>
      <c:valAx>
        <c:axId val="5158197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Estimated number of deaths</a:t>
                </a:r>
              </a:p>
            </c:rich>
          </c:tx>
          <c:layout>
            <c:manualLayout>
              <c:xMode val="edge"/>
              <c:yMode val="edge"/>
              <c:x val="1.6337333473029281E-2"/>
              <c:y val="0.2846567768370646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58187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600" b="1"/>
              <a:t>Figure 6: </a:t>
            </a:r>
            <a:r>
              <a:rPr lang="en-GB" sz="1600" b="1" i="0" u="none" strike="noStrike" kern="1200" spc="0" baseline="0">
                <a:solidFill>
                  <a:sysClr val="windowText" lastClr="000000"/>
                </a:solidFill>
                <a:latin typeface="Arial" panose="020B0604020202020204" pitchFamily="34" charset="0"/>
                <a:cs typeface="Arial" panose="020B0604020202020204" pitchFamily="34" charset="0"/>
              </a:rPr>
              <a:t>Estimated homeless deaths by month of registration, 2017-2022</a:t>
            </a:r>
          </a:p>
        </c:rich>
      </c:tx>
      <c:layout>
        <c:manualLayout>
          <c:xMode val="edge"/>
          <c:yMode val="edge"/>
          <c:x val="0.14693316767883444"/>
          <c:y val="3.7869632308920736E-6"/>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86237297260925E-2"/>
          <c:y val="0.10762091358298524"/>
          <c:w val="0.89627102766000388"/>
          <c:h val="0.66584911627830556"/>
        </c:manualLayout>
      </c:layout>
      <c:areaChart>
        <c:grouping val="standard"/>
        <c:varyColors val="0"/>
        <c:ser>
          <c:idx val="1"/>
          <c:order val="1"/>
          <c:tx>
            <c:v>Max/min for that month 2017-2021</c:v>
          </c:tx>
          <c:spPr>
            <a:solidFill>
              <a:srgbClr val="BF78D3">
                <a:alpha val="44000"/>
              </a:srgbClr>
            </a:solidFill>
            <a:ln>
              <a:noFill/>
            </a:ln>
            <a:effectLst/>
          </c:spPr>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Ref>
              <c:f>Data_Figure_6!$O$6:$O$17</c:f>
              <c:numCache>
                <c:formatCode>0</c:formatCode>
                <c:ptCount val="12"/>
                <c:pt idx="0">
                  <c:v>20</c:v>
                </c:pt>
                <c:pt idx="1">
                  <c:v>32</c:v>
                </c:pt>
                <c:pt idx="2">
                  <c:v>30</c:v>
                </c:pt>
                <c:pt idx="3">
                  <c:v>22</c:v>
                </c:pt>
                <c:pt idx="4">
                  <c:v>29</c:v>
                </c:pt>
                <c:pt idx="5">
                  <c:v>25</c:v>
                </c:pt>
                <c:pt idx="6">
                  <c:v>24</c:v>
                </c:pt>
                <c:pt idx="7">
                  <c:v>23</c:v>
                </c:pt>
                <c:pt idx="8">
                  <c:v>24</c:v>
                </c:pt>
                <c:pt idx="9">
                  <c:v>22</c:v>
                </c:pt>
                <c:pt idx="10">
                  <c:v>24</c:v>
                </c:pt>
                <c:pt idx="11">
                  <c:v>27</c:v>
                </c:pt>
              </c:numCache>
            </c:numRef>
          </c:val>
          <c:extLst>
            <c:ext xmlns:c16="http://schemas.microsoft.com/office/drawing/2014/chart" uri="{C3380CC4-5D6E-409C-BE32-E72D297353CC}">
              <c16:uniqueId val="{00000000-979A-46C4-9849-EABA1C30BEAF}"/>
            </c:ext>
          </c:extLst>
        </c:ser>
        <c:ser>
          <c:idx val="2"/>
          <c:order val="2"/>
          <c:tx>
            <c:v>Minimum</c:v>
          </c:tx>
          <c:spPr>
            <a:solidFill>
              <a:schemeClr val="bg1"/>
            </a:solidFill>
            <a:ln>
              <a:noFill/>
            </a:ln>
            <a:effectLst/>
          </c:spPr>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Ref>
              <c:f>Data_Figure_6!$N$6:$N$17</c:f>
              <c:numCache>
                <c:formatCode>0</c:formatCode>
                <c:ptCount val="12"/>
                <c:pt idx="0">
                  <c:v>15</c:v>
                </c:pt>
                <c:pt idx="1">
                  <c:v>8</c:v>
                </c:pt>
                <c:pt idx="2">
                  <c:v>11</c:v>
                </c:pt>
                <c:pt idx="3">
                  <c:v>16</c:v>
                </c:pt>
                <c:pt idx="4">
                  <c:v>11</c:v>
                </c:pt>
                <c:pt idx="5">
                  <c:v>10</c:v>
                </c:pt>
                <c:pt idx="6">
                  <c:v>7</c:v>
                </c:pt>
                <c:pt idx="7">
                  <c:v>10</c:v>
                </c:pt>
                <c:pt idx="8">
                  <c:v>10</c:v>
                </c:pt>
                <c:pt idx="9">
                  <c:v>13</c:v>
                </c:pt>
                <c:pt idx="10">
                  <c:v>15</c:v>
                </c:pt>
                <c:pt idx="11">
                  <c:v>14</c:v>
                </c:pt>
              </c:numCache>
            </c:numRef>
          </c:val>
          <c:extLst>
            <c:ext xmlns:c16="http://schemas.microsoft.com/office/drawing/2014/chart" uri="{C3380CC4-5D6E-409C-BE32-E72D297353CC}">
              <c16:uniqueId val="{00000001-979A-46C4-9849-EABA1C30BEAF}"/>
            </c:ext>
          </c:extLst>
        </c:ser>
        <c:dLbls>
          <c:showLegendKey val="0"/>
          <c:showVal val="0"/>
          <c:showCatName val="0"/>
          <c:showSerName val="0"/>
          <c:showPercent val="0"/>
          <c:showBubbleSize val="0"/>
        </c:dLbls>
        <c:axId val="581329840"/>
        <c:axId val="581331152"/>
      </c:areaChart>
      <c:lineChart>
        <c:grouping val="standard"/>
        <c:varyColors val="0"/>
        <c:ser>
          <c:idx val="0"/>
          <c:order val="0"/>
          <c:tx>
            <c:v>2017-2021 average</c:v>
          </c:tx>
          <c:spPr>
            <a:ln w="50800" cap="rnd">
              <a:solidFill>
                <a:srgbClr val="6C297F"/>
              </a:solidFill>
              <a:round/>
            </a:ln>
            <a:effectLst/>
          </c:spPr>
          <c:marker>
            <c:symbol val="none"/>
          </c:marker>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Ref>
              <c:f>Data_Figure_6!$P$6:$P$17</c:f>
              <c:numCache>
                <c:formatCode>0</c:formatCode>
                <c:ptCount val="12"/>
                <c:pt idx="0">
                  <c:v>17.399999999999999</c:v>
                </c:pt>
                <c:pt idx="1">
                  <c:v>18.399999999999999</c:v>
                </c:pt>
                <c:pt idx="2">
                  <c:v>22</c:v>
                </c:pt>
                <c:pt idx="3">
                  <c:v>19.8</c:v>
                </c:pt>
                <c:pt idx="4">
                  <c:v>16.399999999999999</c:v>
                </c:pt>
                <c:pt idx="5">
                  <c:v>18.600000000000001</c:v>
                </c:pt>
                <c:pt idx="6">
                  <c:v>14.2</c:v>
                </c:pt>
                <c:pt idx="7">
                  <c:v>16.399999999999999</c:v>
                </c:pt>
                <c:pt idx="8">
                  <c:v>16.2</c:v>
                </c:pt>
                <c:pt idx="9">
                  <c:v>16.8</c:v>
                </c:pt>
                <c:pt idx="10">
                  <c:v>19.8</c:v>
                </c:pt>
                <c:pt idx="11">
                  <c:v>20.6</c:v>
                </c:pt>
              </c:numCache>
            </c:numRef>
          </c:val>
          <c:smooth val="0"/>
          <c:extLst>
            <c:ext xmlns:c16="http://schemas.microsoft.com/office/drawing/2014/chart" uri="{C3380CC4-5D6E-409C-BE32-E72D297353CC}">
              <c16:uniqueId val="{00000002-979A-46C4-9849-EABA1C30BEAF}"/>
            </c:ext>
          </c:extLst>
        </c:ser>
        <c:ser>
          <c:idx val="3"/>
          <c:order val="3"/>
          <c:tx>
            <c:v>2022</c:v>
          </c:tx>
          <c:spPr>
            <a:ln w="50800" cap="rnd">
              <a:solidFill>
                <a:srgbClr val="F46A25"/>
              </a:solidFill>
              <a:round/>
            </a:ln>
            <a:effectLst/>
          </c:spPr>
          <c:marker>
            <c:symbol val="circle"/>
            <c:size val="20"/>
            <c:spPr>
              <a:solidFill>
                <a:srgbClr val="F46A25"/>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Ref>
              <c:f>Data_Figure_6!$M$6:$M$17</c:f>
              <c:numCache>
                <c:formatCode>0</c:formatCode>
                <c:ptCount val="12"/>
                <c:pt idx="0">
                  <c:v>21</c:v>
                </c:pt>
                <c:pt idx="1">
                  <c:v>17</c:v>
                </c:pt>
                <c:pt idx="2">
                  <c:v>25</c:v>
                </c:pt>
                <c:pt idx="3">
                  <c:v>18</c:v>
                </c:pt>
                <c:pt idx="4">
                  <c:v>19</c:v>
                </c:pt>
                <c:pt idx="5">
                  <c:v>23</c:v>
                </c:pt>
                <c:pt idx="6">
                  <c:v>23</c:v>
                </c:pt>
                <c:pt idx="7">
                  <c:v>26</c:v>
                </c:pt>
                <c:pt idx="8">
                  <c:v>20</c:v>
                </c:pt>
                <c:pt idx="9">
                  <c:v>15</c:v>
                </c:pt>
                <c:pt idx="10">
                  <c:v>18</c:v>
                </c:pt>
                <c:pt idx="11">
                  <c:v>19</c:v>
                </c:pt>
              </c:numCache>
            </c:numRef>
          </c:val>
          <c:smooth val="0"/>
          <c:extLst>
            <c:ext xmlns:c16="http://schemas.microsoft.com/office/drawing/2014/chart" uri="{C3380CC4-5D6E-409C-BE32-E72D297353CC}">
              <c16:uniqueId val="{00000003-979A-46C4-9849-EABA1C30BEAF}"/>
            </c:ext>
          </c:extLst>
        </c:ser>
        <c:dLbls>
          <c:showLegendKey val="0"/>
          <c:showVal val="0"/>
          <c:showCatName val="0"/>
          <c:showSerName val="0"/>
          <c:showPercent val="0"/>
          <c:showBubbleSize val="0"/>
        </c:dLbls>
        <c:marker val="1"/>
        <c:smooth val="0"/>
        <c:axId val="581329840"/>
        <c:axId val="581331152"/>
      </c:lineChart>
      <c:catAx>
        <c:axId val="5813298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Month of registration</a:t>
                </a:r>
              </a:p>
            </c:rich>
          </c:tx>
          <c:layout>
            <c:manualLayout>
              <c:xMode val="edge"/>
              <c:yMode val="edge"/>
              <c:x val="0.41962511609125785"/>
              <c:y val="0.92155820897974605"/>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31152"/>
        <c:crosses val="autoZero"/>
        <c:auto val="1"/>
        <c:lblAlgn val="ctr"/>
        <c:lblOffset val="100"/>
        <c:noMultiLvlLbl val="0"/>
      </c:catAx>
      <c:valAx>
        <c:axId val="58133115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Estimated number of deaths</a:t>
                </a:r>
              </a:p>
            </c:rich>
          </c:tx>
          <c:layout>
            <c:manualLayout>
              <c:xMode val="edge"/>
              <c:yMode val="edge"/>
              <c:x val="1.1872006275571757E-3"/>
              <c:y val="0.23199285825948868"/>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29840"/>
        <c:crosses val="autoZero"/>
        <c:crossBetween val="midCat"/>
      </c:valAx>
      <c:spPr>
        <a:noFill/>
        <a:ln>
          <a:noFill/>
        </a:ln>
        <a:effectLst/>
      </c:spPr>
    </c:plotArea>
    <c:legend>
      <c:legendPos val="b"/>
      <c:legendEntry>
        <c:idx val="1"/>
        <c:delete val="1"/>
      </c:legendEntry>
      <c:layout>
        <c:manualLayout>
          <c:xMode val="edge"/>
          <c:yMode val="edge"/>
          <c:x val="0.67327858326818668"/>
          <c:y val="0.59996832292515156"/>
          <c:w val="0.32479773874419537"/>
          <c:h val="0.1641004308423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pageSetup paperSize="9" orientation="landscape" horizontalDpi="90" verticalDpi="9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0.20621</cdr:x>
      <cdr:y>0.10205</cdr:y>
    </cdr:from>
    <cdr:to>
      <cdr:x>0.33163</cdr:x>
      <cdr:y>0.14263</cdr:y>
    </cdr:to>
    <cdr:sp macro="" textlink="">
      <cdr:nvSpPr>
        <cdr:cNvPr id="2" name="TextBox 1"/>
        <cdr:cNvSpPr txBox="1"/>
      </cdr:nvSpPr>
      <cdr:spPr>
        <a:xfrm xmlns:a="http://schemas.openxmlformats.org/drawingml/2006/main">
          <a:off x="1535180" y="496122"/>
          <a:ext cx="933700" cy="197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Females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0.74968</cdr:x>
      <cdr:y>0.10205</cdr:y>
    </cdr:from>
    <cdr:to>
      <cdr:x>0.84442</cdr:x>
      <cdr:y>0.15361</cdr:y>
    </cdr:to>
    <cdr:sp macro="" textlink="">
      <cdr:nvSpPr>
        <cdr:cNvPr id="3" name="TextBox 1"/>
        <cdr:cNvSpPr txBox="1"/>
      </cdr:nvSpPr>
      <cdr:spPr>
        <a:xfrm xmlns:a="http://schemas.openxmlformats.org/drawingml/2006/main">
          <a:off x="5581172" y="496122"/>
          <a:ext cx="705327" cy="250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Arial" panose="020B0604020202020204" pitchFamily="34" charset="0"/>
              <a:cs typeface="Arial" panose="020B0604020202020204" pitchFamily="34" charset="0"/>
            </a:rPr>
            <a:t>Males</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0.71334</cdr:x>
      <cdr:y>0.7279</cdr:y>
    </cdr:from>
    <cdr:to>
      <cdr:x>0.95243</cdr:x>
      <cdr:y>0.81134</cdr:y>
    </cdr:to>
    <cdr:sp macro="" textlink="">
      <cdr:nvSpPr>
        <cdr:cNvPr id="2" name="TextBox 1"/>
        <cdr:cNvSpPr txBox="1"/>
      </cdr:nvSpPr>
      <cdr:spPr>
        <a:xfrm xmlns:a="http://schemas.openxmlformats.org/drawingml/2006/main">
          <a:off x="6649613" y="4428050"/>
          <a:ext cx="2228749" cy="50759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a:solidFill>
                <a:schemeClr val="tx1"/>
              </a:solidFill>
              <a:latin typeface="Arial" panose="020B0604020202020204" pitchFamily="34" charset="0"/>
              <a:cs typeface="Arial" panose="020B0604020202020204" pitchFamily="34" charset="0"/>
            </a:rPr>
            <a:t>labels</a:t>
          </a:r>
          <a:r>
            <a:rPr lang="en-GB" sz="1200" baseline="0">
              <a:solidFill>
                <a:schemeClr val="tx1"/>
              </a:solidFill>
              <a:latin typeface="Arial" panose="020B0604020202020204" pitchFamily="34" charset="0"/>
              <a:cs typeface="Arial" panose="020B0604020202020204" pitchFamily="34" charset="0"/>
            </a:rPr>
            <a:t> are percentage of all homeless deaths that year</a:t>
          </a:r>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0.83308</cdr:x>
      <cdr:y>0.4185</cdr:y>
    </cdr:from>
    <cdr:to>
      <cdr:x>1</cdr:x>
      <cdr:y>0.46282</cdr:y>
    </cdr:to>
    <cdr:sp macro="" textlink="">
      <cdr:nvSpPr>
        <cdr:cNvPr id="2" name="TextBox 1">
          <a:extLst xmlns:a="http://schemas.openxmlformats.org/drawingml/2006/main">
            <a:ext uri="{FF2B5EF4-FFF2-40B4-BE49-F238E27FC236}">
              <a16:creationId xmlns:a16="http://schemas.microsoft.com/office/drawing/2014/main" id="{F909AF50-8B78-65F6-DED1-DC29C4957BA5}"/>
            </a:ext>
          </a:extLst>
        </cdr:cNvPr>
        <cdr:cNvSpPr txBox="1"/>
      </cdr:nvSpPr>
      <cdr:spPr>
        <a:xfrm xmlns:a="http://schemas.openxmlformats.org/drawingml/2006/main">
          <a:off x="7752615" y="2543175"/>
          <a:ext cx="1553310" cy="269369"/>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Drug misuse deaths</a:t>
          </a:r>
        </a:p>
      </cdr:txBody>
    </cdr:sp>
  </cdr:relSizeAnchor>
  <cdr:relSizeAnchor xmlns:cdr="http://schemas.openxmlformats.org/drawingml/2006/chartDrawing">
    <cdr:from>
      <cdr:x>0.83308</cdr:x>
      <cdr:y>0.68391</cdr:y>
    </cdr:from>
    <cdr:to>
      <cdr:x>0.97815</cdr:x>
      <cdr:y>0.75737</cdr:y>
    </cdr:to>
    <cdr:sp macro="" textlink="">
      <cdr:nvSpPr>
        <cdr:cNvPr id="3" name="TextBox 1">
          <a:extLst xmlns:a="http://schemas.openxmlformats.org/drawingml/2006/main">
            <a:ext uri="{FF2B5EF4-FFF2-40B4-BE49-F238E27FC236}">
              <a16:creationId xmlns:a16="http://schemas.microsoft.com/office/drawing/2014/main" id="{86BD8B43-D63D-A8D0-763E-23ED9A9C9EB7}"/>
            </a:ext>
          </a:extLst>
        </cdr:cNvPr>
        <cdr:cNvSpPr txBox="1"/>
      </cdr:nvSpPr>
      <cdr:spPr>
        <a:xfrm xmlns:a="http://schemas.openxmlformats.org/drawingml/2006/main">
          <a:off x="7752615" y="4156075"/>
          <a:ext cx="1350000" cy="44640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Alcohol-specific</a:t>
          </a:r>
          <a:r>
            <a:rPr lang="en-GB" sz="1200" baseline="0">
              <a:latin typeface="Arial" panose="020B0604020202020204" pitchFamily="34" charset="0"/>
              <a:cs typeface="Arial" panose="020B0604020202020204" pitchFamily="34" charset="0"/>
            </a:rPr>
            <a:t> deaths</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0.83308</cdr:x>
      <cdr:y>0.78579</cdr:y>
    </cdr:from>
    <cdr:to>
      <cdr:x>0.97815</cdr:x>
      <cdr:y>0.85925</cdr:y>
    </cdr:to>
    <cdr:sp macro="" textlink="">
      <cdr:nvSpPr>
        <cdr:cNvPr id="4" name="TextBox 1">
          <a:extLst xmlns:a="http://schemas.openxmlformats.org/drawingml/2006/main">
            <a:ext uri="{FF2B5EF4-FFF2-40B4-BE49-F238E27FC236}">
              <a16:creationId xmlns:a16="http://schemas.microsoft.com/office/drawing/2014/main" id="{86BD8B43-D63D-A8D0-763E-23ED9A9C9EB7}"/>
            </a:ext>
          </a:extLst>
        </cdr:cNvPr>
        <cdr:cNvSpPr txBox="1"/>
      </cdr:nvSpPr>
      <cdr:spPr>
        <a:xfrm xmlns:a="http://schemas.openxmlformats.org/drawingml/2006/main">
          <a:off x="7752615" y="4775200"/>
          <a:ext cx="1350000" cy="44640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Probable</a:t>
          </a:r>
          <a:r>
            <a:rPr lang="en-GB" sz="1200" baseline="0">
              <a:latin typeface="Arial" panose="020B0604020202020204" pitchFamily="34" charset="0"/>
              <a:cs typeface="Arial" panose="020B0604020202020204" pitchFamily="34" charset="0"/>
            </a:rPr>
            <a:t> suicide deaths</a:t>
          </a:r>
          <a:endParaRPr lang="en-GB" sz="12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A61C8AFD-D8E6-8195-DD93-1D1045E9C4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le13" displayName="Table13" ref="A3:B14" totalsRowShown="0" headerRowDxfId="102" headerRowBorderDxfId="101" tableBorderDxfId="100" totalsRowBorderDxfId="99">
  <autoFilter ref="A3:B14" xr:uid="{00000000-0009-0000-0100-00000D000000}">
    <filterColumn colId="0" hiddenButton="1"/>
    <filterColumn colId="1" hiddenButton="1"/>
  </autoFilter>
  <tableColumns count="2">
    <tableColumn id="1" xr3:uid="{00000000-0010-0000-0000-000001000000}" name="Worksheet number" dataDxfId="98" dataCellStyle="Hyperlink"/>
    <tableColumn id="2" xr3:uid="{00000000-0010-0000-0000-000002000000}" name="Worksheet title" dataDxfId="9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 displayName="Table5" ref="A5:M13" totalsRowShown="0" headerRowDxfId="40" dataDxfId="38" headerRowBorderDxfId="39">
  <autoFilter ref="A5:M1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sortState xmlns:xlrd2="http://schemas.microsoft.com/office/spreadsheetml/2017/richdata2" ref="A6:M13">
    <sortCondition ref="M6:M13"/>
  </sortState>
  <tableColumns count="13">
    <tableColumn id="1" xr3:uid="{00000000-0010-0000-0900-000001000000}" name="Cause of death" dataDxfId="37"/>
    <tableColumn id="2" xr3:uid="{00000000-0010-0000-0900-000002000000}" name="Estimated homeless deaths 2017" dataDxfId="36"/>
    <tableColumn id="3" xr3:uid="{00000000-0010-0000-0900-000003000000}" name="Percentage of all homeless deaths 2017" dataDxfId="35">
      <calculatedColumnFormula>B6/SUM(B$6:B$13)</calculatedColumnFormula>
    </tableColumn>
    <tableColumn id="4" xr3:uid="{00000000-0010-0000-0900-000004000000}" name="Estimated homeless deaths 2018" dataDxfId="34"/>
    <tableColumn id="5" xr3:uid="{00000000-0010-0000-0900-000005000000}" name="Percentage of all homeless deaths 2018" dataDxfId="33">
      <calculatedColumnFormula>D6/SUM(D$6:D$13)</calculatedColumnFormula>
    </tableColumn>
    <tableColumn id="6" xr3:uid="{00000000-0010-0000-0900-000006000000}" name="Estimated homeless deaths 2019" dataDxfId="32"/>
    <tableColumn id="7" xr3:uid="{00000000-0010-0000-0900-000007000000}" name="Percentage of all homeless deaths 2019" dataDxfId="31">
      <calculatedColumnFormula>F6/SUM(F$6:F$13)</calculatedColumnFormula>
    </tableColumn>
    <tableColumn id="8" xr3:uid="{00000000-0010-0000-0900-000008000000}" name="Estimated homeless deaths 2020" dataDxfId="30"/>
    <tableColumn id="9" xr3:uid="{00000000-0010-0000-0900-000009000000}" name="Percentage of all homeless deaths 2020" dataDxfId="29">
      <calculatedColumnFormula>H6/SUM(H$6:H$13)</calculatedColumnFormula>
    </tableColumn>
    <tableColumn id="10" xr3:uid="{00000000-0010-0000-0900-00000A000000}" name="Estimated homeless deaths 2021" dataDxfId="28"/>
    <tableColumn id="11" xr3:uid="{00000000-0010-0000-0900-00000B000000}" name="Percentage of all homeless deaths 2021" dataDxfId="27">
      <calculatedColumnFormula>J6/SUM(J$6:J$13)</calculatedColumnFormula>
    </tableColumn>
    <tableColumn id="12" xr3:uid="{00000000-0010-0000-0900-00000C000000}" name="Estimated homeless deaths 2022" dataDxfId="26"/>
    <tableColumn id="13" xr3:uid="{00000000-0010-0000-0900-00000D000000}" name="Percentage of all homeless deaths 2022" dataDxfId="25">
      <calculatedColumnFormula>L6/SUM(L$6:L$13)</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Table3" displayName="Table3" ref="A5:D11" totalsRowShown="0" headerRowDxfId="24" dataDxfId="22" headerRowBorderDxfId="23">
  <autoFilter ref="A5:D11" xr:uid="{00000000-0009-0000-0100-000003000000}">
    <filterColumn colId="0" hiddenButton="1"/>
    <filterColumn colId="1" hiddenButton="1"/>
    <filterColumn colId="2" hiddenButton="1"/>
    <filterColumn colId="3" hiddenButton="1"/>
  </autoFilter>
  <tableColumns count="4">
    <tableColumn id="1" xr3:uid="{00000000-0010-0000-0A00-000001000000}" name="Year" dataDxfId="21"/>
    <tableColumn id="2" xr3:uid="{00000000-0010-0000-0A00-000002000000}" name="Alcohol-specific deaths" dataDxfId="20"/>
    <tableColumn id="3" xr3:uid="{00000000-0010-0000-0A00-000003000000}" name="Probable suicide deaths" dataDxfId="19"/>
    <tableColumn id="4" xr3:uid="{00000000-0010-0000-0A00-000004000000}" name="Drug misuse deaths" dataDxfId="1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2" displayName="Table2" ref="A5:P17" totalsRowShown="0" headerRowDxfId="17" dataDxfId="16">
  <autoFilter ref="A5:P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B00-000001000000}" name="Month of registration" dataDxfId="15"/>
    <tableColumn id="2" xr3:uid="{00000000-0010-0000-0B00-000002000000}" name="Identified 2017" dataDxfId="14"/>
    <tableColumn id="3" xr3:uid="{00000000-0010-0000-0B00-000003000000}" name="Estimated 2017" dataDxfId="13"/>
    <tableColumn id="4" xr3:uid="{00000000-0010-0000-0B00-000004000000}" name="Identified 2018" dataDxfId="12"/>
    <tableColumn id="5" xr3:uid="{00000000-0010-0000-0B00-000005000000}" name="Estimated 2018" dataDxfId="11"/>
    <tableColumn id="6" xr3:uid="{00000000-0010-0000-0B00-000006000000}" name="Identified 2019" dataDxfId="10"/>
    <tableColumn id="7" xr3:uid="{00000000-0010-0000-0B00-000007000000}" name="Estimated 2019" dataDxfId="9"/>
    <tableColumn id="8" xr3:uid="{00000000-0010-0000-0B00-000008000000}" name="Identified 2020" dataDxfId="8"/>
    <tableColumn id="9" xr3:uid="{00000000-0010-0000-0B00-000009000000}" name="Estimated 2020" dataDxfId="7"/>
    <tableColumn id="10" xr3:uid="{00000000-0010-0000-0B00-00000A000000}" name="Identified 2021" dataDxfId="6"/>
    <tableColumn id="11" xr3:uid="{00000000-0010-0000-0B00-00000B000000}" name="Estimated 2021" dataDxfId="5"/>
    <tableColumn id="12" xr3:uid="{00000000-0010-0000-0B00-00000C000000}" name="Identified 2022" dataDxfId="4"/>
    <tableColumn id="13" xr3:uid="{00000000-0010-0000-0B00-00000D000000}" name="Estimated 2022" dataDxfId="3"/>
    <tableColumn id="14" xr3:uid="{00000000-0010-0000-0B00-00000E000000}" name="Minimum 2017-2021" dataDxfId="2">
      <calculatedColumnFormula>MIN(C6,E6,G6,I6,K6)</calculatedColumnFormula>
    </tableColumn>
    <tableColumn id="15" xr3:uid="{00000000-0010-0000-0B00-00000F000000}" name="Maximum 2017-2021" dataDxfId="1">
      <calculatedColumnFormula>MAX(C6,E6,G6,I6,K6)</calculatedColumnFormula>
    </tableColumn>
    <tableColumn id="16" xr3:uid="{00000000-0010-0000-0B00-000010000000}" name="Average 2017-2021" dataDxfId="0">
      <calculatedColumnFormula>AVERAGE(C6,E6,G6,I6,K6)</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Notes" displayName="Notes" ref="A3:C10" totalsRowShown="0" headerRowDxfId="96" dataDxfId="94" headerRowBorderDxfId="95" tableBorderDxfId="93">
  <autoFilter ref="A3:C10" xr:uid="{00000000-0009-0000-0100-000001000000}"/>
  <tableColumns count="3">
    <tableColumn id="1" xr3:uid="{00000000-0010-0000-0100-000001000000}" name="Note number " dataDxfId="92"/>
    <tableColumn id="2" xr3:uid="{00000000-0010-0000-0100-000002000000}" name="Note text " dataDxfId="91"/>
    <tableColumn id="3" xr3:uid="{00000000-0010-0000-0100-000003000000}" name="Applies to" dataDxfId="90" dataCellStyle="Normal 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0" displayName="Table10" ref="A5:E203" totalsRowShown="0" headerRowDxfId="89" dataDxfId="88">
  <autoFilter ref="A5:E203" xr:uid="{00000000-0009-0000-0100-00000A000000}">
    <filterColumn colId="0" hiddenButton="1"/>
    <filterColumn colId="1" hiddenButton="1"/>
    <filterColumn colId="2" hiddenButton="1"/>
    <filterColumn colId="3" hiddenButton="1"/>
    <filterColumn colId="4" hiddenButton="1"/>
  </autoFilter>
  <tableColumns count="5">
    <tableColumn id="1" xr3:uid="{00000000-0010-0000-0200-000001000000}" name="Year" dataDxfId="87"/>
    <tableColumn id="2" xr3:uid="{00000000-0010-0000-0200-000002000000}" name="Area" dataDxfId="86"/>
    <tableColumn id="3" xr3:uid="{00000000-0010-0000-0200-000003000000}" name="Identified deaths" dataDxfId="85"/>
    <tableColumn id="4" xr3:uid="{00000000-0010-0000-0200-000004000000}" name="Estimated deaths" dataDxfId="84"/>
    <tableColumn id="5" xr3:uid="{00000000-0010-0000-0200-000005000000}" name="Estimated death rate (per million population)" dataDxfId="8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le11" displayName="Table11" ref="A5:F131" totalsRowShown="0" headerRowDxfId="82" dataDxfId="81">
  <autoFilter ref="A5:F13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Year" dataDxfId="80"/>
    <tableColumn id="2" xr3:uid="{00000000-0010-0000-0300-000002000000}" name="Sex" dataDxfId="79"/>
    <tableColumn id="3" xr3:uid="{00000000-0010-0000-0300-000003000000}" name="Age group" dataDxfId="78"/>
    <tableColumn id="4" xr3:uid="{00000000-0010-0000-0300-000004000000}" name="Identified deaths" dataDxfId="77"/>
    <tableColumn id="5" xr3:uid="{00000000-0010-0000-0300-000005000000}" name="Estimated deaths" dataDxfId="76"/>
    <tableColumn id="6" xr3:uid="{00000000-0010-0000-0300-000006000000}" name="Estimated death rate (per million population)" dataDxfId="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2" displayName="Table12" ref="A5:D143" totalsRowShown="0">
  <autoFilter ref="A5:D143" xr:uid="{00000000-0009-0000-0100-00000C000000}">
    <filterColumn colId="0" hiddenButton="1"/>
    <filterColumn colId="1" hiddenButton="1"/>
    <filterColumn colId="2" hiddenButton="1"/>
    <filterColumn colId="3" hiddenButton="1"/>
  </autoFilter>
  <tableColumns count="4">
    <tableColumn id="1" xr3:uid="{00000000-0010-0000-0400-000001000000}" name="Year" dataDxfId="74"/>
    <tableColumn id="2" xr3:uid="{00000000-0010-0000-0400-000002000000}" name="Cause of death (ICD 10 chapter)" dataDxfId="73"/>
    <tableColumn id="3" xr3:uid="{00000000-0010-0000-0400-000003000000}" name="Identified deaths" dataDxfId="72"/>
    <tableColumn id="4" xr3:uid="{00000000-0010-0000-0400-000004000000}" name="Estimated deaths" dataDxfId="7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5:C23" totalsRowShown="0" headerRowBorderDxfId="70">
  <autoFilter ref="A5:C23" xr:uid="{00000000-0009-0000-0100-000009000000}">
    <filterColumn colId="0" hiddenButton="1"/>
    <filterColumn colId="1" hiddenButton="1"/>
    <filterColumn colId="2" hiddenButton="1"/>
  </autoFilter>
  <tableColumns count="3">
    <tableColumn id="1" xr3:uid="{00000000-0010-0000-0500-000001000000}" name="Year" dataDxfId="69"/>
    <tableColumn id="2" xr3:uid="{00000000-0010-0000-0500-000002000000}" name="Sex" dataDxfId="68"/>
    <tableColumn id="3" xr3:uid="{00000000-0010-0000-0500-000003000000}" name="Average age" dataDxfId="6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5:G11" totalsRowShown="0" headerRowDxfId="66" dataDxfId="64" headerRowBorderDxfId="65">
  <autoFilter ref="A5:G11" xr:uid="{00000000-0009-0000-0100-00000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Year" dataDxfId="63"/>
    <tableColumn id="2" xr3:uid="{00000000-0010-0000-0600-000002000000}" name="Identified homeless deaths" dataDxfId="62"/>
    <tableColumn id="3" xr3:uid="{00000000-0010-0000-0600-000003000000}" name="Estimated homeless deaths" dataDxfId="61"/>
    <tableColumn id="4" xr3:uid="{00000000-0010-0000-0600-000004000000}" name="Standard error of estimates" dataDxfId="60"/>
    <tableColumn id="5" xr3:uid="{00000000-0010-0000-0600-000005000000}" name="95% Confidence interval of estimates" dataDxfId="59">
      <calculatedColumnFormula>1.96*D6</calculatedColumnFormula>
    </tableColumn>
    <tableColumn id="7" xr3:uid="{00000000-0010-0000-0600-000007000000}" name="95% confidence interval_x000a_lower limit" dataDxfId="58">
      <calculatedColumnFormula>C6-E6</calculatedColumnFormula>
    </tableColumn>
    <tableColumn id="6" xr3:uid="{00000000-0010-0000-0600-000006000000}" name="95% confidence interval_x000a_upper limit" dataDxfId="57">
      <calculatedColumnFormula>C6+E6</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5:C19" totalsRowShown="0" headerRowDxfId="56" headerRowBorderDxfId="55">
  <autoFilter ref="A5:C19" xr:uid="{00000000-0009-0000-0100-000007000000}">
    <filterColumn colId="0" hiddenButton="1"/>
    <filterColumn colId="1" hiddenButton="1"/>
    <filterColumn colId="2" hiddenButton="1"/>
  </autoFilter>
  <tableColumns count="3">
    <tableColumn id="1" xr3:uid="{00000000-0010-0000-0700-000001000000}" name="Sex" dataDxfId="54"/>
    <tableColumn id="2" xr3:uid="{00000000-0010-0000-0700-000002000000}" name="Age group" dataDxfId="53"/>
    <tableColumn id="3" xr3:uid="{00000000-0010-0000-0700-000003000000}" name="Estimated homeless deaths" dataDxfId="5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6" displayName="Table6" ref="A5:H38" totalsRowShown="0" headerRowDxfId="51" dataDxfId="49" headerRowBorderDxfId="50">
  <autoFilter ref="A5:H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6:H38">
    <sortCondition descending="1" ref="G6:G38"/>
  </sortState>
  <tableColumns count="8">
    <tableColumn id="1" xr3:uid="{00000000-0010-0000-0800-000001000000}" name="Area" dataDxfId="48"/>
    <tableColumn id="2" xr3:uid="{00000000-0010-0000-0800-000002000000}" name="Estimated homeless death rate 2017" dataDxfId="47"/>
    <tableColumn id="3" xr3:uid="{00000000-0010-0000-0800-000003000000}" name="Estimated homeless death rate 2018" dataDxfId="46"/>
    <tableColumn id="4" xr3:uid="{00000000-0010-0000-0800-000004000000}" name="Estimated homeless death rate 2019" dataDxfId="45"/>
    <tableColumn id="5" xr3:uid="{00000000-0010-0000-0800-000005000000}" name="Estimated homeless death rate 2020" dataDxfId="44"/>
    <tableColumn id="6" xr3:uid="{00000000-0010-0000-0800-000006000000}" name="Estimated homeless death rate 2021" dataDxfId="43"/>
    <tableColumn id="7" xr3:uid="{00000000-0010-0000-0800-000007000000}" name="Estimated homeless death rate 2022" dataDxfId="42"/>
    <tableColumn id="8" xr3:uid="{00000000-0010-0000-0800-000008000000}" name="Scotland_x000a_2022" dataDxfId="4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defaultColWidth="9.1796875" defaultRowHeight="15.5" x14ac:dyDescent="0.35"/>
  <cols>
    <col min="1" max="1" width="104.81640625" style="3" customWidth="1"/>
    <col min="2" max="16384" width="9.1796875" style="2"/>
  </cols>
  <sheetData>
    <row r="1" spans="1:1" ht="20" x14ac:dyDescent="0.4">
      <c r="A1" s="82" t="s">
        <v>206</v>
      </c>
    </row>
    <row r="2" spans="1:1" x14ac:dyDescent="0.35">
      <c r="A2" s="21" t="s">
        <v>210</v>
      </c>
    </row>
    <row r="3" spans="1:1" ht="35.25" customHeight="1" x14ac:dyDescent="0.4">
      <c r="A3" s="4" t="s">
        <v>132</v>
      </c>
    </row>
    <row r="4" spans="1:1" x14ac:dyDescent="0.35">
      <c r="A4" s="2" t="s">
        <v>207</v>
      </c>
    </row>
    <row r="5" spans="1:1" ht="35.25" customHeight="1" x14ac:dyDescent="0.4">
      <c r="A5" s="5" t="s">
        <v>133</v>
      </c>
    </row>
    <row r="6" spans="1:1" x14ac:dyDescent="0.35">
      <c r="A6" s="2" t="s">
        <v>208</v>
      </c>
    </row>
    <row r="7" spans="1:1" ht="35.25" customHeight="1" x14ac:dyDescent="0.4">
      <c r="A7" s="5" t="s">
        <v>134</v>
      </c>
    </row>
    <row r="8" spans="1:1" x14ac:dyDescent="0.35">
      <c r="A8" s="6" t="s">
        <v>209</v>
      </c>
    </row>
    <row r="9" spans="1:1" ht="35.25" customHeight="1" x14ac:dyDescent="0.4">
      <c r="A9" s="5" t="s">
        <v>135</v>
      </c>
    </row>
    <row r="10" spans="1:1" x14ac:dyDescent="0.35">
      <c r="A10" s="2" t="s">
        <v>136</v>
      </c>
    </row>
    <row r="11" spans="1:1" ht="35.25" customHeight="1" x14ac:dyDescent="0.4">
      <c r="A11" s="5" t="s">
        <v>137</v>
      </c>
    </row>
    <row r="12" spans="1:1" x14ac:dyDescent="0.35">
      <c r="A12" s="2" t="s">
        <v>138</v>
      </c>
    </row>
    <row r="13" spans="1:1" ht="25.5" customHeight="1" x14ac:dyDescent="0.35">
      <c r="A13" s="7" t="s">
        <v>139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1"/>
  <sheetViews>
    <sheetView zoomScaleNormal="100" workbookViewId="0"/>
  </sheetViews>
  <sheetFormatPr defaultColWidth="9.1796875" defaultRowHeight="12.75" customHeight="1" x14ac:dyDescent="0.35"/>
  <cols>
    <col min="1" max="1" width="24.7265625" style="21" customWidth="1"/>
    <col min="2" max="7" width="14.1796875" style="59" customWidth="1"/>
    <col min="8" max="8" width="14.1796875" style="31" customWidth="1"/>
    <col min="9" max="12" width="9.1796875" style="16"/>
    <col min="13" max="16384" width="9.1796875" style="21"/>
  </cols>
  <sheetData>
    <row r="1" spans="1:11" ht="20" x14ac:dyDescent="0.4">
      <c r="A1" s="51" t="s">
        <v>202</v>
      </c>
      <c r="B1" s="66"/>
      <c r="C1" s="66"/>
      <c r="D1" s="66"/>
      <c r="E1" s="66"/>
      <c r="F1" s="66"/>
      <c r="G1" s="66"/>
      <c r="I1" s="75"/>
      <c r="J1" s="75"/>
      <c r="K1" s="76"/>
    </row>
    <row r="2" spans="1:11" ht="15.5" x14ac:dyDescent="0.35">
      <c r="A2" s="21" t="s">
        <v>159</v>
      </c>
    </row>
    <row r="3" spans="1:11" ht="15.5" x14ac:dyDescent="0.35">
      <c r="A3" s="16" t="s">
        <v>145</v>
      </c>
    </row>
    <row r="4" spans="1:11" ht="15.5" x14ac:dyDescent="0.35">
      <c r="A4" s="25" t="s">
        <v>146</v>
      </c>
      <c r="B4" s="74"/>
      <c r="C4" s="74"/>
      <c r="D4" s="74"/>
      <c r="E4" s="74"/>
      <c r="F4" s="74"/>
    </row>
    <row r="5" spans="1:11" ht="75" customHeight="1" x14ac:dyDescent="0.35">
      <c r="A5" s="92" t="s">
        <v>63</v>
      </c>
      <c r="B5" s="86" t="s">
        <v>70</v>
      </c>
      <c r="C5" s="68" t="s">
        <v>71</v>
      </c>
      <c r="D5" s="68" t="s">
        <v>92</v>
      </c>
      <c r="E5" s="68" t="s">
        <v>94</v>
      </c>
      <c r="F5" s="68" t="s">
        <v>118</v>
      </c>
      <c r="G5" s="68" t="s">
        <v>177</v>
      </c>
      <c r="H5" s="93" t="s">
        <v>178</v>
      </c>
    </row>
    <row r="6" spans="1:11" ht="15.5" x14ac:dyDescent="0.35">
      <c r="A6" s="72" t="s">
        <v>4</v>
      </c>
      <c r="B6" s="73">
        <v>53.9</v>
      </c>
      <c r="C6" s="27">
        <v>53.5</v>
      </c>
      <c r="D6" s="27">
        <v>51.258429628999998</v>
      </c>
      <c r="E6" s="27">
        <v>80.087609332</v>
      </c>
      <c r="F6" s="27">
        <v>105.75545286000001</v>
      </c>
      <c r="G6" s="27">
        <v>138.54123268000001</v>
      </c>
      <c r="H6" s="26">
        <v>58.740269443000003</v>
      </c>
    </row>
    <row r="7" spans="1:11" ht="15.5" x14ac:dyDescent="0.35">
      <c r="A7" s="72" t="s">
        <v>19</v>
      </c>
      <c r="B7" s="73">
        <v>68.8</v>
      </c>
      <c r="C7" s="27">
        <v>65.5</v>
      </c>
      <c r="D7" s="27">
        <v>191.41424477999999</v>
      </c>
      <c r="E7" s="27">
        <v>61.338002781</v>
      </c>
      <c r="F7" s="27">
        <v>0</v>
      </c>
      <c r="G7" s="27">
        <v>115.18431533</v>
      </c>
      <c r="H7" s="26">
        <v>58.740269443000003</v>
      </c>
    </row>
    <row r="8" spans="1:11" ht="15.5" x14ac:dyDescent="0.35">
      <c r="A8" s="72" t="s">
        <v>14</v>
      </c>
      <c r="B8" s="73">
        <v>80.7</v>
      </c>
      <c r="C8" s="27">
        <v>127.6</v>
      </c>
      <c r="D8" s="27">
        <v>77.428904493999994</v>
      </c>
      <c r="E8" s="27">
        <v>94.761465262000002</v>
      </c>
      <c r="F8" s="27">
        <v>118.58448931</v>
      </c>
      <c r="G8" s="27">
        <v>112.07086694</v>
      </c>
      <c r="H8" s="26">
        <v>58.740269443000003</v>
      </c>
    </row>
    <row r="9" spans="1:11" ht="15.5" x14ac:dyDescent="0.35">
      <c r="A9" s="72" t="s">
        <v>29</v>
      </c>
      <c r="B9" s="73">
        <v>0</v>
      </c>
      <c r="C9" s="27">
        <v>17.899999999999999</v>
      </c>
      <c r="D9" s="27">
        <v>87.157694620000001</v>
      </c>
      <c r="E9" s="27">
        <v>99.910519546000003</v>
      </c>
      <c r="F9" s="27">
        <v>0</v>
      </c>
      <c r="G9" s="27">
        <v>111.34142730000001</v>
      </c>
      <c r="H9" s="26">
        <v>58.740269443000003</v>
      </c>
    </row>
    <row r="10" spans="1:11" ht="15.5" x14ac:dyDescent="0.35">
      <c r="A10" s="72" t="s">
        <v>17</v>
      </c>
      <c r="B10" s="73">
        <v>61</v>
      </c>
      <c r="C10" s="27">
        <v>38</v>
      </c>
      <c r="D10" s="27">
        <v>54.897644728000003</v>
      </c>
      <c r="E10" s="27">
        <v>17.369365165000001</v>
      </c>
      <c r="F10" s="27">
        <v>161.46610071999999</v>
      </c>
      <c r="G10" s="27">
        <v>80.876448319000005</v>
      </c>
      <c r="H10" s="26">
        <v>58.740269443000003</v>
      </c>
    </row>
    <row r="11" spans="1:11" ht="15.5" x14ac:dyDescent="0.35">
      <c r="A11" s="72" t="s">
        <v>13</v>
      </c>
      <c r="B11" s="73">
        <v>24.4</v>
      </c>
      <c r="C11" s="27">
        <v>23.1</v>
      </c>
      <c r="D11" s="27">
        <v>53.604052185999997</v>
      </c>
      <c r="E11" s="27">
        <v>38.367098575</v>
      </c>
      <c r="F11" s="27">
        <v>68.410707266000003</v>
      </c>
      <c r="G11" s="27">
        <v>68.532218291000007</v>
      </c>
      <c r="H11" s="26">
        <v>58.740269443000003</v>
      </c>
    </row>
    <row r="12" spans="1:11" ht="15.5" x14ac:dyDescent="0.35">
      <c r="A12" s="72" t="s">
        <v>27</v>
      </c>
      <c r="B12" s="73">
        <v>16.3</v>
      </c>
      <c r="C12" s="27">
        <v>15.4</v>
      </c>
      <c r="D12" s="27">
        <v>120.27391975</v>
      </c>
      <c r="E12" s="27">
        <v>115.27712243000001</v>
      </c>
      <c r="F12" s="27">
        <v>95.119714231000003</v>
      </c>
      <c r="G12" s="27">
        <v>68.063332689999996</v>
      </c>
      <c r="H12" s="26">
        <v>58.740269443000003</v>
      </c>
    </row>
    <row r="13" spans="1:11" ht="15.5" x14ac:dyDescent="0.35">
      <c r="A13" s="72" t="s">
        <v>30</v>
      </c>
      <c r="B13" s="73">
        <v>80.400000000000006</v>
      </c>
      <c r="C13" s="27">
        <v>38.200000000000003</v>
      </c>
      <c r="D13" s="27">
        <v>37.190575604000003</v>
      </c>
      <c r="E13" s="27">
        <v>196.34319970000001</v>
      </c>
      <c r="F13" s="27">
        <v>67.911100388999998</v>
      </c>
      <c r="G13" s="27">
        <v>68.031724013000002</v>
      </c>
      <c r="H13" s="26">
        <v>58.740269443000003</v>
      </c>
    </row>
    <row r="14" spans="1:11" ht="15.5" x14ac:dyDescent="0.35">
      <c r="A14" s="72" t="s">
        <v>6</v>
      </c>
      <c r="B14" s="73">
        <v>49.2</v>
      </c>
      <c r="C14" s="27">
        <v>35.1</v>
      </c>
      <c r="D14" s="27">
        <v>45.516347742000001</v>
      </c>
      <c r="E14" s="27">
        <v>21.850204099999999</v>
      </c>
      <c r="F14" s="27">
        <v>30.895587912</v>
      </c>
      <c r="G14" s="27">
        <v>61.900929245999997</v>
      </c>
      <c r="H14" s="26">
        <v>58.740269443000003</v>
      </c>
    </row>
    <row r="15" spans="1:11" ht="15.5" x14ac:dyDescent="0.35">
      <c r="A15" s="71" t="s">
        <v>52</v>
      </c>
      <c r="B15" s="73">
        <v>40</v>
      </c>
      <c r="C15" s="27">
        <v>47.4</v>
      </c>
      <c r="D15" s="27">
        <v>52.212984812999998</v>
      </c>
      <c r="E15" s="27">
        <v>61.905384716</v>
      </c>
      <c r="F15" s="27">
        <v>60.264901141000003</v>
      </c>
      <c r="G15" s="27">
        <v>58.740269443000003</v>
      </c>
      <c r="H15" s="26">
        <v>58.740269443000003</v>
      </c>
    </row>
    <row r="16" spans="1:11" ht="15.5" x14ac:dyDescent="0.35">
      <c r="A16" s="72" t="s">
        <v>5</v>
      </c>
      <c r="B16" s="73">
        <v>0</v>
      </c>
      <c r="C16" s="27">
        <v>66.3</v>
      </c>
      <c r="D16" s="27">
        <v>64.218766092999999</v>
      </c>
      <c r="E16" s="27">
        <v>30.941494336000002</v>
      </c>
      <c r="F16" s="27">
        <v>58.230335625999999</v>
      </c>
      <c r="G16" s="27">
        <v>58.333764285999997</v>
      </c>
      <c r="H16" s="26">
        <v>58.740269443000003</v>
      </c>
    </row>
    <row r="17" spans="1:8" ht="15.5" x14ac:dyDescent="0.35">
      <c r="A17" s="72" t="s">
        <v>15</v>
      </c>
      <c r="B17" s="73">
        <v>46.3</v>
      </c>
      <c r="C17" s="27">
        <v>73</v>
      </c>
      <c r="D17" s="27">
        <v>35.439627586</v>
      </c>
      <c r="E17" s="27">
        <v>81.362184686999996</v>
      </c>
      <c r="F17" s="27">
        <v>50.627219998999998</v>
      </c>
      <c r="G17" s="27">
        <v>57.056787014999998</v>
      </c>
      <c r="H17" s="26">
        <v>58.740269443000003</v>
      </c>
    </row>
    <row r="18" spans="1:8" ht="15.5" x14ac:dyDescent="0.35">
      <c r="A18" s="72" t="s">
        <v>7</v>
      </c>
      <c r="B18" s="73">
        <v>59.8</v>
      </c>
      <c r="C18" s="27">
        <v>56.4</v>
      </c>
      <c r="D18" s="27">
        <v>76.318458418000006</v>
      </c>
      <c r="E18" s="27">
        <v>41.736387927999999</v>
      </c>
      <c r="F18" s="27">
        <v>69.634511578000001</v>
      </c>
      <c r="G18" s="27">
        <v>49.827283088000001</v>
      </c>
      <c r="H18" s="26">
        <v>58.740269443000003</v>
      </c>
    </row>
    <row r="19" spans="1:8" ht="15.5" x14ac:dyDescent="0.35">
      <c r="A19" s="72" t="s">
        <v>8</v>
      </c>
      <c r="B19" s="73">
        <v>0</v>
      </c>
      <c r="C19" s="27">
        <v>42.1</v>
      </c>
      <c r="D19" s="27">
        <v>54.451770664999998</v>
      </c>
      <c r="E19" s="27">
        <v>52.262056254999997</v>
      </c>
      <c r="F19" s="27">
        <v>24.62009402</v>
      </c>
      <c r="G19" s="27">
        <v>49.327648408999998</v>
      </c>
      <c r="H19" s="26">
        <v>58.740269443000003</v>
      </c>
    </row>
    <row r="20" spans="1:8" ht="15.5" x14ac:dyDescent="0.35">
      <c r="A20" s="72" t="s">
        <v>28</v>
      </c>
      <c r="B20" s="73">
        <v>73.7</v>
      </c>
      <c r="C20" s="27">
        <v>37.5</v>
      </c>
      <c r="D20" s="27">
        <v>56.996713245999999</v>
      </c>
      <c r="E20" s="27">
        <v>103.78051361</v>
      </c>
      <c r="F20" s="27">
        <v>51.079026917</v>
      </c>
      <c r="G20" s="27">
        <v>46.517957664000001</v>
      </c>
      <c r="H20" s="26">
        <v>58.740269443000003</v>
      </c>
    </row>
    <row r="21" spans="1:8" ht="15.5" x14ac:dyDescent="0.35">
      <c r="A21" s="72" t="s">
        <v>20</v>
      </c>
      <c r="B21" s="73">
        <v>40.200000000000003</v>
      </c>
      <c r="C21" s="27">
        <v>38.200000000000003</v>
      </c>
      <c r="D21" s="27">
        <v>111.83522167</v>
      </c>
      <c r="E21" s="27">
        <v>71.490741018999998</v>
      </c>
      <c r="F21" s="27">
        <v>101.20943982</v>
      </c>
      <c r="G21" s="27">
        <v>45.061870186999997</v>
      </c>
      <c r="H21" s="26">
        <v>58.740269443000003</v>
      </c>
    </row>
    <row r="22" spans="1:8" ht="15.5" x14ac:dyDescent="0.35">
      <c r="A22" s="72" t="s">
        <v>9</v>
      </c>
      <c r="B22" s="73">
        <v>17.2</v>
      </c>
      <c r="C22" s="27">
        <v>16.3</v>
      </c>
      <c r="D22" s="27">
        <v>31.670243431999999</v>
      </c>
      <c r="E22" s="27">
        <v>15.127075051</v>
      </c>
      <c r="F22" s="27">
        <v>14.307860428</v>
      </c>
      <c r="G22" s="27">
        <v>42.999822105</v>
      </c>
      <c r="H22" s="26">
        <v>58.740269443000003</v>
      </c>
    </row>
    <row r="23" spans="1:8" ht="15.5" x14ac:dyDescent="0.35">
      <c r="A23" s="72" t="s">
        <v>21</v>
      </c>
      <c r="B23" s="73">
        <v>26.5</v>
      </c>
      <c r="C23" s="27">
        <v>10</v>
      </c>
      <c r="D23" s="27">
        <v>43.601567994</v>
      </c>
      <c r="E23" s="27">
        <v>83.259218984</v>
      </c>
      <c r="F23" s="27">
        <v>52.354032910999997</v>
      </c>
      <c r="G23" s="27">
        <v>39.335268065999998</v>
      </c>
      <c r="H23" s="26">
        <v>58.740269443000003</v>
      </c>
    </row>
    <row r="24" spans="1:8" ht="15.5" x14ac:dyDescent="0.35">
      <c r="A24" s="72" t="s">
        <v>16</v>
      </c>
      <c r="B24" s="73">
        <v>22.8</v>
      </c>
      <c r="C24" s="27">
        <v>43.6</v>
      </c>
      <c r="D24" s="27">
        <v>213.18790283000001</v>
      </c>
      <c r="E24" s="27">
        <v>123.06261624</v>
      </c>
      <c r="F24" s="27">
        <v>58.483379501000002</v>
      </c>
      <c r="G24" s="27">
        <v>39.058171745000003</v>
      </c>
      <c r="H24" s="26">
        <v>58.740269443000003</v>
      </c>
    </row>
    <row r="25" spans="1:8" ht="15.5" x14ac:dyDescent="0.35">
      <c r="A25" s="72" t="s">
        <v>3</v>
      </c>
      <c r="B25" s="73">
        <v>20.9</v>
      </c>
      <c r="C25" s="27">
        <v>59.8</v>
      </c>
      <c r="D25" s="27">
        <v>0</v>
      </c>
      <c r="E25" s="27">
        <v>0</v>
      </c>
      <c r="F25" s="27">
        <v>52.456674327999998</v>
      </c>
      <c r="G25" s="27">
        <v>35.033231878000002</v>
      </c>
      <c r="H25" s="26">
        <v>58.740269443000003</v>
      </c>
    </row>
    <row r="26" spans="1:8" ht="15.5" x14ac:dyDescent="0.35">
      <c r="A26" s="72" t="s">
        <v>25</v>
      </c>
      <c r="B26" s="73">
        <v>16</v>
      </c>
      <c r="C26" s="27">
        <v>0</v>
      </c>
      <c r="D26" s="27">
        <v>0</v>
      </c>
      <c r="E26" s="27">
        <v>0</v>
      </c>
      <c r="F26" s="27">
        <v>39.609765248999999</v>
      </c>
      <c r="G26" s="27">
        <v>26.453413381000001</v>
      </c>
      <c r="H26" s="26">
        <v>58.740269443000003</v>
      </c>
    </row>
    <row r="27" spans="1:8" ht="15.5" x14ac:dyDescent="0.35">
      <c r="A27" s="72" t="s">
        <v>2</v>
      </c>
      <c r="B27" s="73">
        <v>15.8</v>
      </c>
      <c r="C27" s="27">
        <v>0</v>
      </c>
      <c r="D27" s="27">
        <v>29.076749094</v>
      </c>
      <c r="E27" s="27">
        <v>0</v>
      </c>
      <c r="F27" s="27">
        <v>39.440500653999997</v>
      </c>
      <c r="G27" s="27">
        <v>26.340369886000001</v>
      </c>
      <c r="H27" s="26">
        <v>58.740269443000003</v>
      </c>
    </row>
    <row r="28" spans="1:8" ht="15.5" x14ac:dyDescent="0.35">
      <c r="A28" s="72" t="s">
        <v>24</v>
      </c>
      <c r="B28" s="73">
        <v>50.7</v>
      </c>
      <c r="C28" s="27">
        <v>57.3</v>
      </c>
      <c r="D28" s="27">
        <v>18.417457446</v>
      </c>
      <c r="E28" s="27">
        <v>87.770367367999995</v>
      </c>
      <c r="F28" s="27">
        <v>8.2441920911000004</v>
      </c>
      <c r="G28" s="27">
        <v>24.776506249000001</v>
      </c>
      <c r="H28" s="26">
        <v>58.740269443000003</v>
      </c>
    </row>
    <row r="29" spans="1:8" ht="15.5" x14ac:dyDescent="0.35">
      <c r="A29" s="72" t="s">
        <v>23</v>
      </c>
      <c r="B29" s="73">
        <v>12.1</v>
      </c>
      <c r="C29" s="27">
        <v>34.4</v>
      </c>
      <c r="D29" s="27">
        <v>55.422714869000004</v>
      </c>
      <c r="E29" s="27">
        <v>10.584973071</v>
      </c>
      <c r="F29" s="27">
        <v>0</v>
      </c>
      <c r="G29" s="27">
        <v>19.817113341999999</v>
      </c>
      <c r="H29" s="26">
        <v>58.740269443000003</v>
      </c>
    </row>
    <row r="30" spans="1:8" ht="15.5" x14ac:dyDescent="0.35">
      <c r="A30" s="72" t="s">
        <v>0</v>
      </c>
      <c r="B30" s="73">
        <v>22.7</v>
      </c>
      <c r="C30" s="27">
        <v>86.5</v>
      </c>
      <c r="D30" s="27">
        <v>41.880538031999997</v>
      </c>
      <c r="E30" s="27">
        <v>53.239460229999999</v>
      </c>
      <c r="F30" s="27">
        <v>38.146646640999997</v>
      </c>
      <c r="G30" s="27">
        <v>19.107201336999999</v>
      </c>
      <c r="H30" s="26">
        <v>58.740269443000003</v>
      </c>
    </row>
    <row r="31" spans="1:8" ht="15.5" x14ac:dyDescent="0.35">
      <c r="A31" s="72" t="s">
        <v>11</v>
      </c>
      <c r="B31" s="73">
        <v>0</v>
      </c>
      <c r="C31" s="27">
        <v>0</v>
      </c>
      <c r="D31" s="27">
        <v>0</v>
      </c>
      <c r="E31" s="27">
        <v>0</v>
      </c>
      <c r="F31" s="27">
        <v>16.374609176</v>
      </c>
      <c r="G31" s="27">
        <v>16.403693740000001</v>
      </c>
      <c r="H31" s="26">
        <v>58.740269443000003</v>
      </c>
    </row>
    <row r="32" spans="1:8" ht="15.5" x14ac:dyDescent="0.35">
      <c r="A32" s="72" t="s">
        <v>31</v>
      </c>
      <c r="B32" s="73">
        <v>20</v>
      </c>
      <c r="C32" s="27">
        <v>18.899999999999999</v>
      </c>
      <c r="D32" s="27">
        <v>9.1027877743999994</v>
      </c>
      <c r="E32" s="27">
        <v>17.286423409000001</v>
      </c>
      <c r="F32" s="27">
        <v>32.343542421999999</v>
      </c>
      <c r="G32" s="27">
        <v>16.200495493999998</v>
      </c>
      <c r="H32" s="26">
        <v>58.740269443000003</v>
      </c>
    </row>
    <row r="33" spans="1:8" ht="15.5" x14ac:dyDescent="0.35">
      <c r="A33" s="72" t="s">
        <v>10</v>
      </c>
      <c r="B33" s="73">
        <v>35</v>
      </c>
      <c r="C33" s="27">
        <v>49.4</v>
      </c>
      <c r="D33" s="27">
        <v>0</v>
      </c>
      <c r="E33" s="27">
        <v>60.045374338000002</v>
      </c>
      <c r="F33" s="27">
        <v>41.901832120000002</v>
      </c>
      <c r="G33" s="27">
        <v>13.992086036</v>
      </c>
      <c r="H33" s="26">
        <v>58.740269443000003</v>
      </c>
    </row>
    <row r="34" spans="1:8" ht="15.5" x14ac:dyDescent="0.35">
      <c r="A34" s="72" t="s">
        <v>1</v>
      </c>
      <c r="B34" s="73">
        <v>34.799999999999997</v>
      </c>
      <c r="C34" s="27">
        <v>13.2</v>
      </c>
      <c r="D34" s="27">
        <v>25.780309178</v>
      </c>
      <c r="E34" s="27">
        <v>12.342096808999999</v>
      </c>
      <c r="F34" s="27">
        <v>28.970741095000001</v>
      </c>
      <c r="G34" s="27">
        <v>11.608879558</v>
      </c>
      <c r="H34" s="26">
        <v>58.740269443000003</v>
      </c>
    </row>
    <row r="35" spans="1:8" ht="15.5" x14ac:dyDescent="0.35">
      <c r="A35" s="72" t="s">
        <v>12</v>
      </c>
      <c r="B35" s="73">
        <v>22.5</v>
      </c>
      <c r="C35" s="27">
        <v>21.3</v>
      </c>
      <c r="D35" s="27">
        <v>82.300045374000007</v>
      </c>
      <c r="E35" s="27">
        <v>58.996416953999997</v>
      </c>
      <c r="F35" s="27">
        <v>9.2803217617999998</v>
      </c>
      <c r="G35" s="27">
        <v>9.2968054593999998</v>
      </c>
      <c r="H35" s="26">
        <v>58.740269443000003</v>
      </c>
    </row>
    <row r="36" spans="1:8" ht="15.5" x14ac:dyDescent="0.35">
      <c r="A36" s="72" t="s">
        <v>18</v>
      </c>
      <c r="B36" s="73">
        <v>19</v>
      </c>
      <c r="C36" s="27">
        <v>0</v>
      </c>
      <c r="D36" s="27">
        <v>0</v>
      </c>
      <c r="E36" s="27">
        <v>50.248217474999997</v>
      </c>
      <c r="F36" s="27">
        <v>47.157036560999998</v>
      </c>
      <c r="G36" s="27">
        <v>0</v>
      </c>
      <c r="H36" s="26">
        <v>58.740269443000003</v>
      </c>
    </row>
    <row r="37" spans="1:8" ht="15.5" x14ac:dyDescent="0.35">
      <c r="A37" s="72" t="s">
        <v>22</v>
      </c>
      <c r="B37" s="73">
        <v>0</v>
      </c>
      <c r="C37" s="27">
        <v>77.8</v>
      </c>
      <c r="D37" s="27">
        <v>75.718015665999999</v>
      </c>
      <c r="E37" s="27">
        <v>0</v>
      </c>
      <c r="F37" s="27">
        <v>0</v>
      </c>
      <c r="G37" s="27">
        <v>0</v>
      </c>
      <c r="H37" s="26">
        <v>58.740269443000003</v>
      </c>
    </row>
    <row r="38" spans="1:8" ht="15.5" x14ac:dyDescent="0.35">
      <c r="A38" s="72" t="s">
        <v>26</v>
      </c>
      <c r="B38" s="73">
        <v>0</v>
      </c>
      <c r="C38" s="27">
        <v>150.5</v>
      </c>
      <c r="D38" s="27">
        <v>0</v>
      </c>
      <c r="E38" s="27">
        <v>0</v>
      </c>
      <c r="F38" s="27">
        <v>66.403255293000001</v>
      </c>
      <c r="G38" s="27">
        <v>0</v>
      </c>
      <c r="H38" s="26">
        <v>58.740269443000003</v>
      </c>
    </row>
    <row r="39" spans="1:8" ht="15.5" x14ac:dyDescent="0.35"/>
    <row r="40" spans="1:8" ht="15.5" x14ac:dyDescent="0.35">
      <c r="A40" s="8"/>
    </row>
    <row r="41" spans="1:8" ht="15.5" x14ac:dyDescent="0.35">
      <c r="A41" s="22"/>
    </row>
    <row r="42" spans="1:8" ht="15.5" x14ac:dyDescent="0.35">
      <c r="A42" s="22"/>
    </row>
    <row r="43" spans="1:8" ht="15.5" x14ac:dyDescent="0.35">
      <c r="A43" s="22"/>
    </row>
    <row r="44" spans="1:8" ht="15.5" x14ac:dyDescent="0.35">
      <c r="A44" s="22"/>
    </row>
    <row r="45" spans="1:8" ht="15.5" x14ac:dyDescent="0.35"/>
    <row r="46" spans="1:8" ht="15.5" x14ac:dyDescent="0.35">
      <c r="A46" s="22"/>
    </row>
    <row r="47" spans="1:8" ht="15.5" x14ac:dyDescent="0.35"/>
    <row r="48" spans="1:8" ht="15.5" x14ac:dyDescent="0.35"/>
    <row r="49" ht="15.5" x14ac:dyDescent="0.35"/>
    <row r="50" ht="15.5" x14ac:dyDescent="0.35"/>
    <row r="51" ht="15.5" x14ac:dyDescent="0.35"/>
  </sheetData>
  <hyperlinks>
    <hyperlink ref="A4" location="Table_of_contents!A1" display="Back to table of contents" xr:uid="{00000000-0004-0000-0C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0"/>
  <sheetViews>
    <sheetView zoomScaleNormal="100" workbookViewId="0"/>
  </sheetViews>
  <sheetFormatPr defaultColWidth="9.1796875" defaultRowHeight="12.75" customHeight="1" x14ac:dyDescent="0.25"/>
  <cols>
    <col min="1" max="1" width="28.1796875" style="1" customWidth="1"/>
    <col min="2" max="2" width="12.81640625" style="1" customWidth="1"/>
    <col min="3" max="3" width="14.453125" style="1" customWidth="1"/>
    <col min="4" max="4" width="12.81640625" style="1" customWidth="1"/>
    <col min="5" max="5" width="14.453125" style="1" customWidth="1"/>
    <col min="6" max="6" width="12.81640625" style="1" customWidth="1"/>
    <col min="7" max="7" width="14.453125" style="1" customWidth="1"/>
    <col min="8" max="8" width="12.81640625" style="1" customWidth="1"/>
    <col min="9" max="9" width="14.453125" style="1" customWidth="1"/>
    <col min="10" max="10" width="12.81640625" style="1" customWidth="1"/>
    <col min="11" max="11" width="14.453125" style="1" customWidth="1"/>
    <col min="12" max="12" width="12.81640625" style="1" customWidth="1"/>
    <col min="13" max="13" width="14.453125" style="1" customWidth="1"/>
    <col min="14" max="16384" width="9.1796875" style="1"/>
  </cols>
  <sheetData>
    <row r="1" spans="1:13" ht="20" x14ac:dyDescent="0.4">
      <c r="A1" s="51" t="s">
        <v>204</v>
      </c>
      <c r="B1" s="14"/>
      <c r="C1" s="14"/>
      <c r="D1" s="14"/>
      <c r="E1" s="14"/>
      <c r="K1" s="15"/>
      <c r="L1" s="15"/>
    </row>
    <row r="2" spans="1:13" ht="15.5" x14ac:dyDescent="0.35">
      <c r="A2" s="21" t="s">
        <v>159</v>
      </c>
    </row>
    <row r="3" spans="1:13" ht="15.5" x14ac:dyDescent="0.35">
      <c r="A3" s="16" t="s">
        <v>145</v>
      </c>
      <c r="L3" s="9"/>
    </row>
    <row r="4" spans="1:13" ht="15.5" x14ac:dyDescent="0.35">
      <c r="A4" s="25" t="s">
        <v>146</v>
      </c>
      <c r="B4" s="87"/>
      <c r="C4" s="87"/>
      <c r="D4" s="87"/>
      <c r="E4" s="87"/>
      <c r="F4" s="87"/>
      <c r="G4" s="87"/>
      <c r="H4" s="87"/>
      <c r="I4" s="87"/>
      <c r="J4" s="87"/>
      <c r="K4" s="87"/>
    </row>
    <row r="5" spans="1:13" ht="83.25" customHeight="1" x14ac:dyDescent="0.35">
      <c r="A5" s="94" t="s">
        <v>74</v>
      </c>
      <c r="B5" s="86" t="s">
        <v>64</v>
      </c>
      <c r="C5" s="68" t="s">
        <v>72</v>
      </c>
      <c r="D5" s="86" t="s">
        <v>65</v>
      </c>
      <c r="E5" s="68" t="s">
        <v>73</v>
      </c>
      <c r="F5" s="86" t="s">
        <v>91</v>
      </c>
      <c r="G5" s="68" t="s">
        <v>93</v>
      </c>
      <c r="H5" s="86" t="s">
        <v>95</v>
      </c>
      <c r="I5" s="68" t="s">
        <v>96</v>
      </c>
      <c r="J5" s="86" t="s">
        <v>119</v>
      </c>
      <c r="K5" s="68" t="s">
        <v>120</v>
      </c>
      <c r="L5" s="86" t="s">
        <v>175</v>
      </c>
      <c r="M5" s="68" t="s">
        <v>176</v>
      </c>
    </row>
    <row r="6" spans="1:13" ht="31" x14ac:dyDescent="0.35">
      <c r="A6" s="56" t="s">
        <v>56</v>
      </c>
      <c r="B6" s="88">
        <v>5</v>
      </c>
      <c r="C6" s="91">
        <f t="shared" ref="C6:C13" si="0">B6/SUM(B$6:B$13)</f>
        <v>3.1055900621118012E-2</v>
      </c>
      <c r="D6" s="88">
        <v>8</v>
      </c>
      <c r="E6" s="91">
        <f t="shared" ref="E6:E13" si="1">D6/SUM(D$6:D$13)</f>
        <v>4.0816326530612242E-2</v>
      </c>
      <c r="F6" s="88">
        <v>5</v>
      </c>
      <c r="G6" s="91">
        <f t="shared" ref="G6:G13" si="2">F6/SUM(F$6:F$13)</f>
        <v>2.3148148148148147E-2</v>
      </c>
      <c r="H6" s="88">
        <v>5</v>
      </c>
      <c r="I6" s="91">
        <f t="shared" ref="I6:I13" si="3">H6/SUM(H$6:H$13)</f>
        <v>1.953125E-2</v>
      </c>
      <c r="J6" s="89">
        <v>7</v>
      </c>
      <c r="K6" s="91">
        <f t="shared" ref="K6:K13" si="4">J6/SUM(J$6:J$13)</f>
        <v>2.8112449799196786E-2</v>
      </c>
      <c r="L6" s="89">
        <v>11</v>
      </c>
      <c r="M6" s="91">
        <f t="shared" ref="M6:M13" si="5">L6/SUM(L$6:L$13)</f>
        <v>4.5081967213114756E-2</v>
      </c>
    </row>
    <row r="7" spans="1:13" ht="15.5" x14ac:dyDescent="0.35">
      <c r="A7" s="56" t="s">
        <v>54</v>
      </c>
      <c r="B7" s="88">
        <v>6</v>
      </c>
      <c r="C7" s="91">
        <f t="shared" si="0"/>
        <v>3.7267080745341616E-2</v>
      </c>
      <c r="D7" s="88">
        <v>7</v>
      </c>
      <c r="E7" s="91">
        <f t="shared" si="1"/>
        <v>3.5714285714285712E-2</v>
      </c>
      <c r="F7" s="88">
        <v>14</v>
      </c>
      <c r="G7" s="91">
        <f t="shared" si="2"/>
        <v>6.4814814814814811E-2</v>
      </c>
      <c r="H7" s="88">
        <v>14</v>
      </c>
      <c r="I7" s="91">
        <f t="shared" si="3"/>
        <v>5.46875E-2</v>
      </c>
      <c r="J7" s="88">
        <v>9</v>
      </c>
      <c r="K7" s="91">
        <f t="shared" si="4"/>
        <v>3.614457831325301E-2</v>
      </c>
      <c r="L7" s="89">
        <v>11</v>
      </c>
      <c r="M7" s="91">
        <f t="shared" si="5"/>
        <v>4.5081967213114756E-2</v>
      </c>
    </row>
    <row r="8" spans="1:13" ht="15.5" x14ac:dyDescent="0.35">
      <c r="A8" s="56" t="s">
        <v>55</v>
      </c>
      <c r="B8" s="88">
        <v>5</v>
      </c>
      <c r="C8" s="91">
        <f t="shared" si="0"/>
        <v>3.1055900621118012E-2</v>
      </c>
      <c r="D8" s="88">
        <v>5</v>
      </c>
      <c r="E8" s="91">
        <f t="shared" si="1"/>
        <v>2.5510204081632654E-2</v>
      </c>
      <c r="F8" s="88">
        <v>5</v>
      </c>
      <c r="G8" s="91">
        <f t="shared" si="2"/>
        <v>2.3148148148148147E-2</v>
      </c>
      <c r="H8" s="88">
        <v>7</v>
      </c>
      <c r="I8" s="91">
        <f t="shared" si="3"/>
        <v>2.734375E-2</v>
      </c>
      <c r="J8" s="89">
        <v>3</v>
      </c>
      <c r="K8" s="91">
        <f t="shared" si="4"/>
        <v>1.2048192771084338E-2</v>
      </c>
      <c r="L8" s="89">
        <v>12</v>
      </c>
      <c r="M8" s="91">
        <f t="shared" si="5"/>
        <v>4.9180327868852458E-2</v>
      </c>
    </row>
    <row r="9" spans="1:13" ht="31" x14ac:dyDescent="0.35">
      <c r="A9" s="56" t="s">
        <v>58</v>
      </c>
      <c r="B9" s="88">
        <v>8</v>
      </c>
      <c r="C9" s="91">
        <f t="shared" si="0"/>
        <v>4.9689440993788817E-2</v>
      </c>
      <c r="D9" s="88">
        <v>13</v>
      </c>
      <c r="E9" s="91">
        <f t="shared" si="1"/>
        <v>6.6326530612244902E-2</v>
      </c>
      <c r="F9" s="88">
        <v>6</v>
      </c>
      <c r="G9" s="91">
        <f t="shared" si="2"/>
        <v>2.7777777777777776E-2</v>
      </c>
      <c r="H9" s="88">
        <v>10</v>
      </c>
      <c r="I9" s="91">
        <f t="shared" si="3"/>
        <v>3.90625E-2</v>
      </c>
      <c r="J9" s="89">
        <v>12</v>
      </c>
      <c r="K9" s="91">
        <f t="shared" si="4"/>
        <v>4.8192771084337352E-2</v>
      </c>
      <c r="L9" s="89">
        <v>17</v>
      </c>
      <c r="M9" s="91">
        <f t="shared" si="5"/>
        <v>6.9672131147540978E-2</v>
      </c>
    </row>
    <row r="10" spans="1:13" ht="15.5" x14ac:dyDescent="0.35">
      <c r="A10" s="56" t="s">
        <v>87</v>
      </c>
      <c r="B10" s="88">
        <v>8</v>
      </c>
      <c r="C10" s="91">
        <f t="shared" si="0"/>
        <v>4.9689440993788817E-2</v>
      </c>
      <c r="D10" s="88">
        <v>12</v>
      </c>
      <c r="E10" s="91">
        <f t="shared" si="1"/>
        <v>6.1224489795918366E-2</v>
      </c>
      <c r="F10" s="88">
        <v>11</v>
      </c>
      <c r="G10" s="91">
        <f t="shared" si="2"/>
        <v>5.0925925925925923E-2</v>
      </c>
      <c r="H10" s="88">
        <v>13</v>
      </c>
      <c r="I10" s="91">
        <f t="shared" si="3"/>
        <v>5.078125E-2</v>
      </c>
      <c r="J10" s="89">
        <v>16</v>
      </c>
      <c r="K10" s="91">
        <f t="shared" si="4"/>
        <v>6.4257028112449793E-2</v>
      </c>
      <c r="L10" s="89">
        <v>19</v>
      </c>
      <c r="M10" s="91">
        <f t="shared" si="5"/>
        <v>7.7868852459016397E-2</v>
      </c>
    </row>
    <row r="11" spans="1:13" ht="15.5" x14ac:dyDescent="0.35">
      <c r="A11" s="56" t="s">
        <v>57</v>
      </c>
      <c r="B11" s="88">
        <v>15</v>
      </c>
      <c r="C11" s="91">
        <f t="shared" si="0"/>
        <v>9.3167701863354033E-2</v>
      </c>
      <c r="D11" s="88">
        <v>10</v>
      </c>
      <c r="E11" s="91">
        <f t="shared" si="1"/>
        <v>5.1020408163265307E-2</v>
      </c>
      <c r="F11" s="88">
        <v>9</v>
      </c>
      <c r="G11" s="91">
        <f t="shared" si="2"/>
        <v>4.1666666666666664E-2</v>
      </c>
      <c r="H11" s="88">
        <v>6</v>
      </c>
      <c r="I11" s="91">
        <f t="shared" si="3"/>
        <v>2.34375E-2</v>
      </c>
      <c r="J11" s="89">
        <v>12</v>
      </c>
      <c r="K11" s="91">
        <f t="shared" si="4"/>
        <v>4.8192771084337352E-2</v>
      </c>
      <c r="L11" s="89">
        <v>24</v>
      </c>
      <c r="M11" s="91">
        <f t="shared" si="5"/>
        <v>9.8360655737704916E-2</v>
      </c>
    </row>
    <row r="12" spans="1:13" ht="15.5" x14ac:dyDescent="0.35">
      <c r="A12" s="56" t="s">
        <v>59</v>
      </c>
      <c r="B12" s="88">
        <v>23</v>
      </c>
      <c r="C12" s="91">
        <f t="shared" si="0"/>
        <v>0.14285714285714285</v>
      </c>
      <c r="D12" s="88">
        <v>23</v>
      </c>
      <c r="E12" s="91">
        <f t="shared" si="1"/>
        <v>0.11734693877551021</v>
      </c>
      <c r="F12" s="88">
        <v>15</v>
      </c>
      <c r="G12" s="91">
        <f t="shared" si="2"/>
        <v>6.9444444444444448E-2</v>
      </c>
      <c r="H12" s="88">
        <v>20</v>
      </c>
      <c r="I12" s="91">
        <f t="shared" si="3"/>
        <v>7.8125E-2</v>
      </c>
      <c r="J12" s="89">
        <v>30</v>
      </c>
      <c r="K12" s="91">
        <f t="shared" si="4"/>
        <v>0.12048192771084337</v>
      </c>
      <c r="L12" s="89">
        <v>27</v>
      </c>
      <c r="M12" s="91">
        <f t="shared" si="5"/>
        <v>0.11065573770491803</v>
      </c>
    </row>
    <row r="13" spans="1:13" ht="15.5" x14ac:dyDescent="0.35">
      <c r="A13" s="56" t="s">
        <v>60</v>
      </c>
      <c r="B13" s="88">
        <v>91</v>
      </c>
      <c r="C13" s="91">
        <f t="shared" si="0"/>
        <v>0.56521739130434778</v>
      </c>
      <c r="D13" s="88">
        <v>118</v>
      </c>
      <c r="E13" s="91">
        <f t="shared" si="1"/>
        <v>0.60204081632653061</v>
      </c>
      <c r="F13" s="88">
        <v>151</v>
      </c>
      <c r="G13" s="91">
        <f t="shared" si="2"/>
        <v>0.69907407407407407</v>
      </c>
      <c r="H13" s="88">
        <v>181</v>
      </c>
      <c r="I13" s="91">
        <f t="shared" si="3"/>
        <v>0.70703125</v>
      </c>
      <c r="J13" s="89">
        <v>160</v>
      </c>
      <c r="K13" s="91">
        <f t="shared" si="4"/>
        <v>0.64257028112449799</v>
      </c>
      <c r="L13" s="89">
        <v>123</v>
      </c>
      <c r="M13" s="91">
        <f t="shared" si="5"/>
        <v>0.50409836065573765</v>
      </c>
    </row>
    <row r="14" spans="1:13" ht="12.5" x14ac:dyDescent="0.25">
      <c r="A14" s="58"/>
      <c r="B14" s="52"/>
      <c r="C14" s="90"/>
      <c r="D14" s="52"/>
      <c r="E14" s="90"/>
    </row>
    <row r="15" spans="1:13" ht="12.5" x14ac:dyDescent="0.25">
      <c r="A15" s="11"/>
    </row>
    <row r="16" spans="1:13" ht="12.5" x14ac:dyDescent="0.25">
      <c r="A16" s="12"/>
      <c r="B16" s="12"/>
    </row>
    <row r="17" spans="1:2" ht="12.5" x14ac:dyDescent="0.25">
      <c r="A17" s="12"/>
      <c r="B17" s="12"/>
    </row>
    <row r="18" spans="1:2" ht="12.5" x14ac:dyDescent="0.25">
      <c r="A18" s="12"/>
      <c r="B18" s="12"/>
    </row>
    <row r="20" spans="1:2" ht="12.5" x14ac:dyDescent="0.25">
      <c r="A20" s="13"/>
      <c r="B20" s="13"/>
    </row>
  </sheetData>
  <phoneticPr fontId="29" type="noConversion"/>
  <hyperlinks>
    <hyperlink ref="A4" location="Table_of_contents!A1" display="Back to table of contents" xr:uid="{00000000-0004-0000-0E00-000000000000}"/>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8"/>
  <sheetViews>
    <sheetView zoomScaleNormal="100" workbookViewId="0"/>
  </sheetViews>
  <sheetFormatPr defaultColWidth="9.1796875" defaultRowHeight="12.75" customHeight="1" x14ac:dyDescent="0.35"/>
  <cols>
    <col min="1" max="1" width="11" style="21" customWidth="1"/>
    <col min="2" max="4" width="22.81640625" style="21" customWidth="1"/>
    <col min="5" max="9" width="16.26953125" style="21" customWidth="1"/>
    <col min="10" max="16384" width="9.1796875" style="21"/>
  </cols>
  <sheetData>
    <row r="1" spans="1:9" ht="18" customHeight="1" x14ac:dyDescent="0.4">
      <c r="A1" s="51" t="s">
        <v>190</v>
      </c>
      <c r="B1" s="57"/>
      <c r="C1" s="57"/>
      <c r="D1" s="57"/>
      <c r="E1" s="57"/>
      <c r="F1" s="8"/>
      <c r="G1" s="36"/>
      <c r="H1" s="36"/>
      <c r="I1" s="37"/>
    </row>
    <row r="2" spans="1:9" ht="15" customHeight="1" x14ac:dyDescent="0.35">
      <c r="A2" s="21" t="s">
        <v>159</v>
      </c>
    </row>
    <row r="3" spans="1:9" ht="15.5" x14ac:dyDescent="0.35">
      <c r="A3" s="16" t="s">
        <v>145</v>
      </c>
    </row>
    <row r="4" spans="1:9" ht="15" customHeight="1" x14ac:dyDescent="0.35">
      <c r="A4" s="25" t="s">
        <v>146</v>
      </c>
      <c r="B4" s="69"/>
      <c r="C4" s="69"/>
      <c r="D4" s="69"/>
    </row>
    <row r="5" spans="1:9" ht="31" x14ac:dyDescent="0.35">
      <c r="A5" s="53" t="s">
        <v>88</v>
      </c>
      <c r="B5" s="68" t="s">
        <v>219</v>
      </c>
      <c r="C5" s="68" t="s">
        <v>220</v>
      </c>
      <c r="D5" s="68" t="s">
        <v>221</v>
      </c>
    </row>
    <row r="6" spans="1:9" ht="15" customHeight="1" x14ac:dyDescent="0.35">
      <c r="A6" s="54">
        <v>2017</v>
      </c>
      <c r="B6" s="44">
        <v>15</v>
      </c>
      <c r="C6" s="44">
        <v>19</v>
      </c>
      <c r="D6" s="44">
        <v>68</v>
      </c>
      <c r="G6" s="55"/>
    </row>
    <row r="7" spans="1:9" ht="15" customHeight="1" x14ac:dyDescent="0.35">
      <c r="A7" s="54">
        <v>2018</v>
      </c>
      <c r="B7" s="44">
        <v>15</v>
      </c>
      <c r="C7" s="44">
        <v>15</v>
      </c>
      <c r="D7" s="44">
        <v>104</v>
      </c>
      <c r="G7" s="55"/>
    </row>
    <row r="8" spans="1:9" ht="15" customHeight="1" x14ac:dyDescent="0.35">
      <c r="A8" s="54">
        <v>2019</v>
      </c>
      <c r="B8" s="44">
        <v>7</v>
      </c>
      <c r="C8" s="44">
        <v>25</v>
      </c>
      <c r="D8" s="44">
        <v>117</v>
      </c>
      <c r="G8" s="55"/>
    </row>
    <row r="9" spans="1:9" ht="15" customHeight="1" x14ac:dyDescent="0.35">
      <c r="A9" s="54">
        <v>2020</v>
      </c>
      <c r="B9" s="44">
        <v>14</v>
      </c>
      <c r="C9" s="44">
        <v>18</v>
      </c>
      <c r="D9" s="44">
        <v>151</v>
      </c>
      <c r="G9" s="55"/>
    </row>
    <row r="10" spans="1:9" ht="15" customHeight="1" x14ac:dyDescent="0.35">
      <c r="A10" s="54">
        <v>2021</v>
      </c>
      <c r="B10" s="44">
        <v>17</v>
      </c>
      <c r="C10" s="44">
        <v>23</v>
      </c>
      <c r="D10" s="44">
        <v>127</v>
      </c>
      <c r="G10" s="55"/>
    </row>
    <row r="11" spans="1:9" ht="15" customHeight="1" x14ac:dyDescent="0.35">
      <c r="A11" s="54">
        <v>2022</v>
      </c>
      <c r="B11" s="44">
        <v>32</v>
      </c>
      <c r="C11" s="44">
        <v>19</v>
      </c>
      <c r="D11" s="44">
        <v>89</v>
      </c>
      <c r="G11" s="55"/>
    </row>
    <row r="12" spans="1:9" ht="15" customHeight="1" x14ac:dyDescent="0.35">
      <c r="A12" s="54"/>
      <c r="B12" s="44"/>
      <c r="C12" s="44"/>
      <c r="D12" s="44"/>
      <c r="G12" s="55"/>
    </row>
    <row r="13" spans="1:9" ht="12.75" customHeight="1" x14ac:dyDescent="0.35">
      <c r="A13" s="8"/>
    </row>
    <row r="14" spans="1:9" ht="12.75" customHeight="1" x14ac:dyDescent="0.35">
      <c r="A14" s="22"/>
      <c r="B14" s="22"/>
      <c r="C14" s="22"/>
      <c r="D14" s="22"/>
      <c r="E14" s="22"/>
    </row>
    <row r="15" spans="1:9" ht="12.75" customHeight="1" x14ac:dyDescent="0.35">
      <c r="A15" s="22"/>
      <c r="B15" s="116"/>
      <c r="C15" s="116"/>
      <c r="D15" s="116"/>
      <c r="E15" s="22"/>
    </row>
    <row r="16" spans="1:9" ht="12.75" customHeight="1" x14ac:dyDescent="0.35">
      <c r="A16" s="22"/>
      <c r="B16" s="22"/>
      <c r="C16" s="22"/>
      <c r="D16" s="22"/>
      <c r="E16" s="22"/>
    </row>
    <row r="17" spans="1:5" ht="12.75" customHeight="1" x14ac:dyDescent="0.35">
      <c r="A17" s="56"/>
      <c r="B17" s="56"/>
      <c r="C17" s="56"/>
      <c r="D17" s="56"/>
      <c r="E17" s="56"/>
    </row>
    <row r="18" spans="1:5" ht="12.75" customHeight="1" x14ac:dyDescent="0.35">
      <c r="A18" s="22"/>
      <c r="B18" s="22"/>
    </row>
  </sheetData>
  <sortState xmlns:xlrd2="http://schemas.microsoft.com/office/spreadsheetml/2017/richdata2" ref="A3:E5">
    <sortCondition ref="B3:B5"/>
  </sortState>
  <hyperlinks>
    <hyperlink ref="A4" location="Table_of_contents!A1" display="Back to table of contents" xr:uid="{00000000-0004-0000-10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0"/>
  <sheetViews>
    <sheetView workbookViewId="0"/>
  </sheetViews>
  <sheetFormatPr defaultColWidth="8.81640625" defaultRowHeight="15.5" x14ac:dyDescent="0.35"/>
  <cols>
    <col min="1" max="1" width="16.1796875" style="21" customWidth="1"/>
    <col min="2" max="16" width="13.453125" style="59" customWidth="1"/>
    <col min="17" max="16384" width="8.81640625" style="21"/>
  </cols>
  <sheetData>
    <row r="1" spans="1:16" ht="20" x14ac:dyDescent="0.4">
      <c r="A1" s="51" t="s">
        <v>205</v>
      </c>
      <c r="B1" s="66"/>
      <c r="C1" s="66"/>
      <c r="D1" s="66"/>
      <c r="E1" s="66"/>
      <c r="F1" s="66"/>
      <c r="G1" s="66"/>
      <c r="H1" s="66"/>
      <c r="I1" s="66"/>
      <c r="J1" s="66"/>
      <c r="K1" s="66"/>
      <c r="L1" s="67"/>
      <c r="M1" s="67"/>
    </row>
    <row r="2" spans="1:16" ht="18" customHeight="1" x14ac:dyDescent="0.35">
      <c r="A2" s="21" t="s">
        <v>159</v>
      </c>
      <c r="B2" s="66"/>
      <c r="C2" s="66"/>
      <c r="D2" s="66"/>
      <c r="E2" s="66"/>
      <c r="F2" s="66"/>
      <c r="G2" s="66"/>
      <c r="H2" s="66"/>
      <c r="I2" s="66"/>
      <c r="J2" s="66"/>
      <c r="K2" s="66"/>
      <c r="L2" s="67"/>
      <c r="M2" s="67"/>
    </row>
    <row r="3" spans="1:16" ht="18" customHeight="1" x14ac:dyDescent="0.35">
      <c r="A3" s="16" t="s">
        <v>145</v>
      </c>
      <c r="B3" s="66"/>
      <c r="C3" s="66"/>
      <c r="D3" s="66"/>
      <c r="E3" s="66"/>
      <c r="F3" s="66"/>
      <c r="G3" s="66"/>
      <c r="H3" s="66"/>
      <c r="I3" s="66"/>
      <c r="J3" s="66"/>
      <c r="K3" s="66"/>
      <c r="L3" s="67"/>
      <c r="M3" s="67"/>
    </row>
    <row r="4" spans="1:16" ht="15" customHeight="1" x14ac:dyDescent="0.35">
      <c r="A4" s="117" t="s">
        <v>146</v>
      </c>
    </row>
    <row r="5" spans="1:16" s="8" customFormat="1" ht="56.25" customHeight="1" x14ac:dyDescent="0.35">
      <c r="A5" s="84" t="s">
        <v>117</v>
      </c>
      <c r="B5" s="68" t="s">
        <v>160</v>
      </c>
      <c r="C5" s="85" t="s">
        <v>161</v>
      </c>
      <c r="D5" s="86" t="s">
        <v>162</v>
      </c>
      <c r="E5" s="85" t="s">
        <v>163</v>
      </c>
      <c r="F5" s="86" t="s">
        <v>164</v>
      </c>
      <c r="G5" s="85" t="s">
        <v>165</v>
      </c>
      <c r="H5" s="86" t="s">
        <v>166</v>
      </c>
      <c r="I5" s="85" t="s">
        <v>167</v>
      </c>
      <c r="J5" s="86" t="s">
        <v>168</v>
      </c>
      <c r="K5" s="85" t="s">
        <v>169</v>
      </c>
      <c r="L5" s="86" t="s">
        <v>170</v>
      </c>
      <c r="M5" s="85" t="s">
        <v>171</v>
      </c>
      <c r="N5" s="86" t="s">
        <v>172</v>
      </c>
      <c r="O5" s="68" t="s">
        <v>173</v>
      </c>
      <c r="P5" s="85" t="s">
        <v>174</v>
      </c>
    </row>
    <row r="6" spans="1:16" x14ac:dyDescent="0.35">
      <c r="A6" s="61" t="s">
        <v>97</v>
      </c>
      <c r="B6" s="60">
        <v>11</v>
      </c>
      <c r="C6" s="62">
        <v>15</v>
      </c>
      <c r="D6" s="63">
        <v>15</v>
      </c>
      <c r="E6" s="62">
        <v>19</v>
      </c>
      <c r="F6" s="63">
        <v>16</v>
      </c>
      <c r="G6" s="62">
        <v>20</v>
      </c>
      <c r="H6" s="63">
        <v>13</v>
      </c>
      <c r="I6" s="62">
        <v>15</v>
      </c>
      <c r="J6" s="63">
        <v>16</v>
      </c>
      <c r="K6" s="64">
        <v>18</v>
      </c>
      <c r="L6" s="63">
        <v>19</v>
      </c>
      <c r="M6" s="64">
        <v>21</v>
      </c>
      <c r="N6" s="65">
        <f>MIN(C6,E6,G6,I6,K6)</f>
        <v>15</v>
      </c>
      <c r="O6" s="65">
        <f>MAX(C6,E6,G6,I6,K6)</f>
        <v>20</v>
      </c>
      <c r="P6" s="64">
        <f>AVERAGE(C6,E6,G6,I6,K6)</f>
        <v>17.399999999999999</v>
      </c>
    </row>
    <row r="7" spans="1:16" x14ac:dyDescent="0.35">
      <c r="A7" s="61" t="s">
        <v>98</v>
      </c>
      <c r="B7" s="60">
        <v>14</v>
      </c>
      <c r="C7" s="62">
        <v>19</v>
      </c>
      <c r="D7" s="63">
        <v>13</v>
      </c>
      <c r="E7" s="62">
        <v>17</v>
      </c>
      <c r="F7" s="63">
        <v>13</v>
      </c>
      <c r="G7" s="62">
        <v>16</v>
      </c>
      <c r="H7" s="63">
        <v>7</v>
      </c>
      <c r="I7" s="62">
        <v>8</v>
      </c>
      <c r="J7" s="63">
        <v>28</v>
      </c>
      <c r="K7" s="64">
        <v>32</v>
      </c>
      <c r="L7" s="63">
        <v>15</v>
      </c>
      <c r="M7" s="64">
        <v>17</v>
      </c>
      <c r="N7" s="65">
        <f t="shared" ref="N7:N17" si="0">MIN(C7,E7,G7,I7,K7)</f>
        <v>8</v>
      </c>
      <c r="O7" s="65">
        <f t="shared" ref="O7:O17" si="1">MAX(C7,E7,G7,I7,K7)</f>
        <v>32</v>
      </c>
      <c r="P7" s="64">
        <f t="shared" ref="P7:P17" si="2">AVERAGE(C7,E7,G7,I7,K7)</f>
        <v>18.399999999999999</v>
      </c>
    </row>
    <row r="8" spans="1:16" x14ac:dyDescent="0.35">
      <c r="A8" s="61" t="s">
        <v>99</v>
      </c>
      <c r="B8" s="60">
        <v>8</v>
      </c>
      <c r="C8" s="62">
        <v>11</v>
      </c>
      <c r="D8" s="63">
        <v>18</v>
      </c>
      <c r="E8" s="62">
        <v>23</v>
      </c>
      <c r="F8" s="63">
        <v>24</v>
      </c>
      <c r="G8" s="62">
        <v>30</v>
      </c>
      <c r="H8" s="63">
        <v>15</v>
      </c>
      <c r="I8" s="62">
        <v>18</v>
      </c>
      <c r="J8" s="63">
        <v>25</v>
      </c>
      <c r="K8" s="64">
        <v>28</v>
      </c>
      <c r="L8" s="63">
        <v>22</v>
      </c>
      <c r="M8" s="64">
        <v>25</v>
      </c>
      <c r="N8" s="65">
        <f t="shared" si="0"/>
        <v>11</v>
      </c>
      <c r="O8" s="65">
        <f t="shared" si="1"/>
        <v>30</v>
      </c>
      <c r="P8" s="64">
        <f t="shared" si="2"/>
        <v>22</v>
      </c>
    </row>
    <row r="9" spans="1:16" x14ac:dyDescent="0.35">
      <c r="A9" s="61" t="s">
        <v>100</v>
      </c>
      <c r="B9" s="60">
        <v>12</v>
      </c>
      <c r="C9" s="62">
        <v>16</v>
      </c>
      <c r="D9" s="63">
        <v>17</v>
      </c>
      <c r="E9" s="62">
        <v>22</v>
      </c>
      <c r="F9" s="63">
        <v>16</v>
      </c>
      <c r="G9" s="62">
        <v>20</v>
      </c>
      <c r="H9" s="63">
        <v>18</v>
      </c>
      <c r="I9" s="62">
        <v>21</v>
      </c>
      <c r="J9" s="63">
        <v>18</v>
      </c>
      <c r="K9" s="64">
        <v>20</v>
      </c>
      <c r="L9" s="63">
        <v>16</v>
      </c>
      <c r="M9" s="64">
        <v>18</v>
      </c>
      <c r="N9" s="65">
        <f t="shared" si="0"/>
        <v>16</v>
      </c>
      <c r="O9" s="65">
        <f t="shared" si="1"/>
        <v>22</v>
      </c>
      <c r="P9" s="64">
        <f t="shared" si="2"/>
        <v>19.8</v>
      </c>
    </row>
    <row r="10" spans="1:16" x14ac:dyDescent="0.35">
      <c r="A10" s="61" t="s">
        <v>101</v>
      </c>
      <c r="B10" s="60">
        <v>8</v>
      </c>
      <c r="C10" s="62">
        <v>11</v>
      </c>
      <c r="D10" s="63">
        <v>11</v>
      </c>
      <c r="E10" s="62">
        <v>14</v>
      </c>
      <c r="F10" s="63">
        <v>10</v>
      </c>
      <c r="G10" s="62">
        <v>12</v>
      </c>
      <c r="H10" s="63">
        <v>24</v>
      </c>
      <c r="I10" s="62">
        <v>29</v>
      </c>
      <c r="J10" s="63">
        <v>14</v>
      </c>
      <c r="K10" s="64">
        <v>16</v>
      </c>
      <c r="L10" s="63">
        <v>17</v>
      </c>
      <c r="M10" s="64">
        <v>19</v>
      </c>
      <c r="N10" s="65">
        <f t="shared" si="0"/>
        <v>11</v>
      </c>
      <c r="O10" s="65">
        <f t="shared" si="1"/>
        <v>29</v>
      </c>
      <c r="P10" s="64">
        <f t="shared" si="2"/>
        <v>16.399999999999999</v>
      </c>
    </row>
    <row r="11" spans="1:16" x14ac:dyDescent="0.35">
      <c r="A11" s="61" t="s">
        <v>102</v>
      </c>
      <c r="B11" s="60">
        <v>10</v>
      </c>
      <c r="C11" s="62">
        <v>14</v>
      </c>
      <c r="D11" s="63">
        <v>8</v>
      </c>
      <c r="E11" s="62">
        <v>10</v>
      </c>
      <c r="F11" s="63">
        <v>15</v>
      </c>
      <c r="G11" s="62">
        <v>19</v>
      </c>
      <c r="H11" s="63">
        <v>21</v>
      </c>
      <c r="I11" s="62">
        <v>25</v>
      </c>
      <c r="J11" s="63">
        <v>22</v>
      </c>
      <c r="K11" s="64">
        <v>25</v>
      </c>
      <c r="L11" s="63">
        <v>20</v>
      </c>
      <c r="M11" s="64">
        <v>23</v>
      </c>
      <c r="N11" s="65">
        <f t="shared" si="0"/>
        <v>10</v>
      </c>
      <c r="O11" s="65">
        <f t="shared" si="1"/>
        <v>25</v>
      </c>
      <c r="P11" s="64">
        <f t="shared" si="2"/>
        <v>18.600000000000001</v>
      </c>
    </row>
    <row r="12" spans="1:16" x14ac:dyDescent="0.35">
      <c r="A12" s="61" t="s">
        <v>103</v>
      </c>
      <c r="B12" s="60">
        <v>5</v>
      </c>
      <c r="C12" s="62">
        <v>7</v>
      </c>
      <c r="D12" s="63">
        <v>12</v>
      </c>
      <c r="E12" s="62">
        <v>15</v>
      </c>
      <c r="F12" s="63">
        <v>11</v>
      </c>
      <c r="G12" s="62">
        <v>14</v>
      </c>
      <c r="H12" s="63">
        <v>20</v>
      </c>
      <c r="I12" s="62">
        <v>24</v>
      </c>
      <c r="J12" s="63">
        <v>10</v>
      </c>
      <c r="K12" s="64">
        <v>11</v>
      </c>
      <c r="L12" s="63">
        <v>20</v>
      </c>
      <c r="M12" s="64">
        <v>23</v>
      </c>
      <c r="N12" s="65">
        <f t="shared" si="0"/>
        <v>7</v>
      </c>
      <c r="O12" s="65">
        <f t="shared" si="1"/>
        <v>24</v>
      </c>
      <c r="P12" s="64">
        <f t="shared" si="2"/>
        <v>14.2</v>
      </c>
    </row>
    <row r="13" spans="1:16" x14ac:dyDescent="0.35">
      <c r="A13" s="61" t="s">
        <v>104</v>
      </c>
      <c r="B13" s="60">
        <v>7</v>
      </c>
      <c r="C13" s="62">
        <v>10</v>
      </c>
      <c r="D13" s="63">
        <v>9</v>
      </c>
      <c r="E13" s="62">
        <v>12</v>
      </c>
      <c r="F13" s="63">
        <v>15</v>
      </c>
      <c r="G13" s="62">
        <v>19</v>
      </c>
      <c r="H13" s="63">
        <v>19</v>
      </c>
      <c r="I13" s="62">
        <v>23</v>
      </c>
      <c r="J13" s="63">
        <v>16</v>
      </c>
      <c r="K13" s="64">
        <v>18</v>
      </c>
      <c r="L13" s="63">
        <v>23</v>
      </c>
      <c r="M13" s="64">
        <v>26</v>
      </c>
      <c r="N13" s="65">
        <f t="shared" si="0"/>
        <v>10</v>
      </c>
      <c r="O13" s="65">
        <f t="shared" si="1"/>
        <v>23</v>
      </c>
      <c r="P13" s="64">
        <f t="shared" si="2"/>
        <v>16.399999999999999</v>
      </c>
    </row>
    <row r="14" spans="1:16" x14ac:dyDescent="0.35">
      <c r="A14" s="61" t="s">
        <v>105</v>
      </c>
      <c r="B14" s="60">
        <v>7</v>
      </c>
      <c r="C14" s="62">
        <v>10</v>
      </c>
      <c r="D14" s="63">
        <v>11</v>
      </c>
      <c r="E14" s="62">
        <v>14</v>
      </c>
      <c r="F14" s="63">
        <v>11</v>
      </c>
      <c r="G14" s="62">
        <v>14</v>
      </c>
      <c r="H14" s="63">
        <v>20</v>
      </c>
      <c r="I14" s="62">
        <v>24</v>
      </c>
      <c r="J14" s="63">
        <v>17</v>
      </c>
      <c r="K14" s="64">
        <v>19</v>
      </c>
      <c r="L14" s="63">
        <v>18</v>
      </c>
      <c r="M14" s="64">
        <v>20</v>
      </c>
      <c r="N14" s="65">
        <f t="shared" si="0"/>
        <v>10</v>
      </c>
      <c r="O14" s="65">
        <f t="shared" si="1"/>
        <v>24</v>
      </c>
      <c r="P14" s="64">
        <f t="shared" si="2"/>
        <v>16.2</v>
      </c>
    </row>
    <row r="15" spans="1:16" x14ac:dyDescent="0.35">
      <c r="A15" s="61" t="s">
        <v>106</v>
      </c>
      <c r="B15" s="60">
        <v>11</v>
      </c>
      <c r="C15" s="62">
        <v>15</v>
      </c>
      <c r="D15" s="63">
        <v>10</v>
      </c>
      <c r="E15" s="62">
        <v>13</v>
      </c>
      <c r="F15" s="63">
        <v>18</v>
      </c>
      <c r="G15" s="62">
        <v>22</v>
      </c>
      <c r="H15" s="63">
        <v>16</v>
      </c>
      <c r="I15" s="62">
        <v>19</v>
      </c>
      <c r="J15" s="63">
        <v>13</v>
      </c>
      <c r="K15" s="64">
        <v>15</v>
      </c>
      <c r="L15" s="63">
        <v>13</v>
      </c>
      <c r="M15" s="64">
        <v>15</v>
      </c>
      <c r="N15" s="65">
        <f t="shared" si="0"/>
        <v>13</v>
      </c>
      <c r="O15" s="65">
        <f t="shared" si="1"/>
        <v>22</v>
      </c>
      <c r="P15" s="64">
        <f t="shared" si="2"/>
        <v>16.8</v>
      </c>
    </row>
    <row r="16" spans="1:16" x14ac:dyDescent="0.35">
      <c r="A16" s="61" t="s">
        <v>107</v>
      </c>
      <c r="B16" s="60">
        <v>18</v>
      </c>
      <c r="C16" s="62">
        <v>24</v>
      </c>
      <c r="D16" s="63">
        <v>12</v>
      </c>
      <c r="E16" s="62">
        <v>15</v>
      </c>
      <c r="F16" s="63">
        <v>12</v>
      </c>
      <c r="G16" s="62">
        <v>15</v>
      </c>
      <c r="H16" s="63">
        <v>20</v>
      </c>
      <c r="I16" s="62">
        <v>24</v>
      </c>
      <c r="J16" s="63">
        <v>19</v>
      </c>
      <c r="K16" s="64">
        <v>21</v>
      </c>
      <c r="L16" s="63">
        <v>16</v>
      </c>
      <c r="M16" s="64">
        <v>18</v>
      </c>
      <c r="N16" s="65">
        <f t="shared" si="0"/>
        <v>15</v>
      </c>
      <c r="O16" s="65">
        <f t="shared" si="1"/>
        <v>24</v>
      </c>
      <c r="P16" s="64">
        <f t="shared" si="2"/>
        <v>19.8</v>
      </c>
    </row>
    <row r="17" spans="1:16" x14ac:dyDescent="0.35">
      <c r="A17" s="61" t="s">
        <v>108</v>
      </c>
      <c r="B17" s="60">
        <v>10</v>
      </c>
      <c r="C17" s="62">
        <v>14</v>
      </c>
      <c r="D17" s="63">
        <v>16</v>
      </c>
      <c r="E17" s="62">
        <v>21</v>
      </c>
      <c r="F17" s="63">
        <v>12</v>
      </c>
      <c r="G17" s="62">
        <v>15</v>
      </c>
      <c r="H17" s="63">
        <v>22</v>
      </c>
      <c r="I17" s="62">
        <v>26</v>
      </c>
      <c r="J17" s="63">
        <v>24</v>
      </c>
      <c r="K17" s="64">
        <v>27</v>
      </c>
      <c r="L17" s="63">
        <v>17</v>
      </c>
      <c r="M17" s="64">
        <v>19</v>
      </c>
      <c r="N17" s="65">
        <f t="shared" si="0"/>
        <v>14</v>
      </c>
      <c r="O17" s="65">
        <f t="shared" si="1"/>
        <v>27</v>
      </c>
      <c r="P17" s="64">
        <f t="shared" si="2"/>
        <v>20.6</v>
      </c>
    </row>
    <row r="20" spans="1:16" x14ac:dyDescent="0.35">
      <c r="A20" s="22"/>
    </row>
  </sheetData>
  <hyperlinks>
    <hyperlink ref="A4" location="Table_of_contents!A1" display="Back to table of contents" xr:uid="{00000000-0004-0000-12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workbookViewId="0"/>
  </sheetViews>
  <sheetFormatPr defaultColWidth="9.1796875" defaultRowHeight="15.5" x14ac:dyDescent="0.35"/>
  <cols>
    <col min="1" max="1" width="36.1796875" style="21" bestFit="1" customWidth="1"/>
    <col min="2" max="2" width="81.1796875" style="21" customWidth="1"/>
    <col min="3" max="16384" width="9.1796875" style="21"/>
  </cols>
  <sheetData>
    <row r="1" spans="1:9" ht="20" x14ac:dyDescent="0.4">
      <c r="A1" s="81" t="s">
        <v>140</v>
      </c>
      <c r="B1" s="14"/>
      <c r="C1" s="14"/>
      <c r="D1" s="14"/>
      <c r="E1" s="14"/>
      <c r="F1" s="14"/>
      <c r="G1" s="14"/>
      <c r="H1" s="8"/>
    </row>
    <row r="2" spans="1:9" x14ac:dyDescent="0.35">
      <c r="A2" s="22" t="s">
        <v>141</v>
      </c>
    </row>
    <row r="3" spans="1:9" ht="20.25" customHeight="1" x14ac:dyDescent="0.35">
      <c r="A3" s="112" t="s">
        <v>142</v>
      </c>
      <c r="B3" s="113" t="s">
        <v>143</v>
      </c>
    </row>
    <row r="4" spans="1:9" ht="20.25" customHeight="1" x14ac:dyDescent="0.35">
      <c r="A4" s="108" t="s">
        <v>144</v>
      </c>
      <c r="B4" s="110" t="s">
        <v>144</v>
      </c>
    </row>
    <row r="5" spans="1:9" ht="20.25" customHeight="1" x14ac:dyDescent="0.35">
      <c r="A5" s="109" t="s">
        <v>84</v>
      </c>
      <c r="B5" s="111" t="s">
        <v>191</v>
      </c>
      <c r="C5" s="10"/>
      <c r="D5" s="10"/>
      <c r="E5" s="10"/>
      <c r="F5" s="10"/>
      <c r="G5" s="10"/>
      <c r="H5" s="10"/>
      <c r="I5" s="10"/>
    </row>
    <row r="6" spans="1:9" ht="20.25" customHeight="1" x14ac:dyDescent="0.35">
      <c r="A6" s="109" t="s">
        <v>85</v>
      </c>
      <c r="B6" s="111" t="s">
        <v>192</v>
      </c>
      <c r="C6" s="10"/>
      <c r="D6" s="10"/>
      <c r="E6" s="10"/>
      <c r="F6" s="10"/>
      <c r="G6" s="10"/>
      <c r="H6" s="10"/>
      <c r="I6" s="10"/>
    </row>
    <row r="7" spans="1:9" ht="20.25" customHeight="1" x14ac:dyDescent="0.35">
      <c r="A7" s="109" t="s">
        <v>86</v>
      </c>
      <c r="B7" s="111" t="s">
        <v>193</v>
      </c>
      <c r="C7" s="10"/>
      <c r="D7" s="10"/>
      <c r="E7" s="10"/>
      <c r="F7" s="10"/>
      <c r="G7" s="10"/>
      <c r="H7" s="10"/>
      <c r="I7" s="10"/>
    </row>
    <row r="8" spans="1:9" ht="20.25" customHeight="1" x14ac:dyDescent="0.35">
      <c r="A8" s="109" t="s">
        <v>131</v>
      </c>
      <c r="B8" s="111" t="s">
        <v>197</v>
      </c>
      <c r="C8" s="10"/>
      <c r="D8" s="10"/>
      <c r="E8" s="10"/>
      <c r="F8" s="10"/>
      <c r="G8" s="10"/>
      <c r="H8" s="10"/>
      <c r="I8" s="10"/>
    </row>
    <row r="9" spans="1:9" ht="20.25" customHeight="1" x14ac:dyDescent="0.35">
      <c r="A9" s="109" t="s">
        <v>78</v>
      </c>
      <c r="B9" s="111" t="s">
        <v>198</v>
      </c>
      <c r="C9" s="10"/>
      <c r="D9" s="10"/>
      <c r="E9" s="10"/>
      <c r="F9" s="10"/>
      <c r="G9" s="10"/>
      <c r="H9" s="10"/>
      <c r="I9" s="10"/>
    </row>
    <row r="10" spans="1:9" ht="20.25" customHeight="1" x14ac:dyDescent="0.35">
      <c r="A10" s="109" t="s">
        <v>79</v>
      </c>
      <c r="B10" s="111" t="s">
        <v>200</v>
      </c>
      <c r="C10" s="10"/>
      <c r="D10" s="10"/>
      <c r="E10" s="10"/>
      <c r="F10" s="10"/>
      <c r="G10" s="10"/>
      <c r="H10" s="10"/>
      <c r="I10" s="10"/>
    </row>
    <row r="11" spans="1:9" ht="20.25" customHeight="1" x14ac:dyDescent="0.35">
      <c r="A11" s="109" t="s">
        <v>80</v>
      </c>
      <c r="B11" s="111" t="s">
        <v>201</v>
      </c>
      <c r="C11" s="10"/>
      <c r="D11" s="10"/>
      <c r="E11" s="10"/>
      <c r="F11" s="10"/>
      <c r="G11" s="10"/>
      <c r="H11" s="10"/>
      <c r="I11" s="10"/>
    </row>
    <row r="12" spans="1:9" ht="20.25" customHeight="1" x14ac:dyDescent="0.35">
      <c r="A12" s="109" t="s">
        <v>81</v>
      </c>
      <c r="B12" s="111" t="s">
        <v>203</v>
      </c>
      <c r="C12" s="10"/>
      <c r="D12" s="10"/>
      <c r="E12" s="10"/>
      <c r="F12" s="10"/>
      <c r="G12" s="10"/>
      <c r="H12" s="10"/>
      <c r="I12" s="10"/>
    </row>
    <row r="13" spans="1:9" ht="20.25" customHeight="1" x14ac:dyDescent="0.35">
      <c r="A13" s="109" t="s">
        <v>82</v>
      </c>
      <c r="B13" s="111" t="s">
        <v>194</v>
      </c>
      <c r="C13" s="10"/>
      <c r="D13" s="10"/>
      <c r="E13" s="10"/>
      <c r="F13" s="10"/>
      <c r="G13" s="10"/>
      <c r="H13" s="10"/>
      <c r="I13" s="10"/>
    </row>
    <row r="14" spans="1:9" ht="20.25" customHeight="1" x14ac:dyDescent="0.35">
      <c r="A14" s="114" t="s">
        <v>83</v>
      </c>
      <c r="B14" s="115" t="s">
        <v>195</v>
      </c>
      <c r="C14" s="10"/>
      <c r="D14" s="10"/>
      <c r="E14" s="10"/>
      <c r="F14" s="10"/>
      <c r="G14" s="10"/>
      <c r="H14" s="10"/>
      <c r="I14" s="10"/>
    </row>
    <row r="16" spans="1:9" x14ac:dyDescent="0.35">
      <c r="A16" s="22"/>
      <c r="B16" s="22"/>
      <c r="C16" s="22"/>
    </row>
    <row r="20" spans="1:2" x14ac:dyDescent="0.35">
      <c r="A20" s="8"/>
    </row>
    <row r="21" spans="1:2" x14ac:dyDescent="0.35">
      <c r="A21" s="19"/>
      <c r="B21" s="19"/>
    </row>
    <row r="22" spans="1:2" x14ac:dyDescent="0.35">
      <c r="A22" s="19"/>
      <c r="B22" s="19"/>
    </row>
    <row r="23" spans="1:2" x14ac:dyDescent="0.35">
      <c r="A23" s="19"/>
      <c r="B23" s="19"/>
    </row>
    <row r="24" spans="1:2" x14ac:dyDescent="0.35">
      <c r="A24" s="19"/>
      <c r="B24" s="19"/>
    </row>
    <row r="26" spans="1:2" x14ac:dyDescent="0.35">
      <c r="A26" s="22"/>
      <c r="B26" s="22"/>
    </row>
  </sheetData>
  <hyperlinks>
    <hyperlink ref="A4" location="Notes!A1" display="Notes" xr:uid="{00000000-0004-0000-0100-000000000000}"/>
    <hyperlink ref="A5" location="Table_1!A1" display="Table 1" xr:uid="{00000000-0004-0000-0100-000001000000}"/>
    <hyperlink ref="A6" location="Table_2!A1" display="Table 2" xr:uid="{00000000-0004-0000-0100-000002000000}"/>
    <hyperlink ref="A7" location="Table_3!A1" display="Table 3" xr:uid="{00000000-0004-0000-0100-000003000000}"/>
    <hyperlink ref="A8" location="Table_4!A1" display="Table 4" xr:uid="{00000000-0004-0000-0100-000004000000}"/>
    <hyperlink ref="A9" location="Data_Figure_1!A1" display="Figure 1" xr:uid="{00000000-0004-0000-0100-000005000000}"/>
    <hyperlink ref="A10" location="Data_Figure_2!A1" display="Figure 2" xr:uid="{00000000-0004-0000-0100-000006000000}"/>
    <hyperlink ref="A11" location="Data_Figure_3!A1" display="Figure 3" xr:uid="{00000000-0004-0000-0100-000007000000}"/>
    <hyperlink ref="A12" location="Data_Figure_4!A1" display="Figure 4" xr:uid="{00000000-0004-0000-0100-000008000000}"/>
    <hyperlink ref="A13" location="Data_Figure_5!A1" display="Figure 5" xr:uid="{00000000-0004-0000-0100-000009000000}"/>
    <hyperlink ref="A14" location="Data_Figure_6!A1" display="Figure 6" xr:uid="{00000000-0004-0000-0100-00000A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zoomScaleNormal="100" workbookViewId="0"/>
  </sheetViews>
  <sheetFormatPr defaultColWidth="9.1796875" defaultRowHeight="15.5" x14ac:dyDescent="0.35"/>
  <cols>
    <col min="1" max="1" width="18.1796875" style="2" customWidth="1"/>
    <col min="2" max="2" width="82.1796875" style="3" customWidth="1"/>
    <col min="3" max="3" width="12.26953125" style="2" customWidth="1"/>
    <col min="4" max="16384" width="9.1796875" style="2"/>
  </cols>
  <sheetData>
    <row r="1" spans="1:7" ht="20" x14ac:dyDescent="0.4">
      <c r="A1" s="81" t="s">
        <v>147</v>
      </c>
      <c r="B1" s="29"/>
    </row>
    <row r="2" spans="1:7" x14ac:dyDescent="0.35">
      <c r="A2" s="2" t="s">
        <v>148</v>
      </c>
    </row>
    <row r="3" spans="1:7" ht="21.75" customHeight="1" x14ac:dyDescent="0.35">
      <c r="A3" s="96" t="s">
        <v>149</v>
      </c>
      <c r="B3" s="97" t="s">
        <v>150</v>
      </c>
      <c r="C3" s="98" t="s">
        <v>181</v>
      </c>
    </row>
    <row r="4" spans="1:7" ht="31" x14ac:dyDescent="0.35">
      <c r="A4" s="99" t="s">
        <v>151</v>
      </c>
      <c r="B4" s="100" t="s">
        <v>182</v>
      </c>
      <c r="C4" s="101" t="s">
        <v>184</v>
      </c>
    </row>
    <row r="5" spans="1:7" ht="46.5" x14ac:dyDescent="0.35">
      <c r="A5" s="102" t="s">
        <v>152</v>
      </c>
      <c r="B5" s="103" t="s">
        <v>153</v>
      </c>
      <c r="C5" s="101" t="s">
        <v>184</v>
      </c>
    </row>
    <row r="6" spans="1:7" ht="31" x14ac:dyDescent="0.35">
      <c r="A6" s="104" t="s">
        <v>154</v>
      </c>
      <c r="B6" s="103" t="s">
        <v>183</v>
      </c>
      <c r="C6" s="101" t="s">
        <v>184</v>
      </c>
    </row>
    <row r="7" spans="1:7" ht="62" x14ac:dyDescent="0.35">
      <c r="A7" s="104" t="s">
        <v>155</v>
      </c>
      <c r="B7" s="105" t="s">
        <v>186</v>
      </c>
      <c r="C7" s="101" t="s">
        <v>185</v>
      </c>
    </row>
    <row r="8" spans="1:7" ht="108.5" x14ac:dyDescent="0.35">
      <c r="A8" s="102" t="s">
        <v>156</v>
      </c>
      <c r="B8" s="106" t="s">
        <v>157</v>
      </c>
      <c r="C8" s="107" t="s">
        <v>78</v>
      </c>
      <c r="D8" s="1"/>
      <c r="E8" s="1"/>
      <c r="F8" s="1"/>
      <c r="G8" s="1"/>
    </row>
    <row r="9" spans="1:7" ht="108.5" x14ac:dyDescent="0.35">
      <c r="A9" s="104" t="s">
        <v>158</v>
      </c>
      <c r="B9" s="83" t="s">
        <v>218</v>
      </c>
      <c r="C9" s="107" t="s">
        <v>82</v>
      </c>
    </row>
    <row r="10" spans="1:7" ht="46.5" x14ac:dyDescent="0.35">
      <c r="A10" s="104" t="s">
        <v>223</v>
      </c>
      <c r="B10" s="118" t="s">
        <v>224</v>
      </c>
      <c r="C10" s="119" t="s">
        <v>80</v>
      </c>
    </row>
    <row r="13" spans="1:7" x14ac:dyDescent="0.35">
      <c r="D13" s="19"/>
      <c r="E13" s="19"/>
    </row>
    <row r="14" spans="1:7" x14ac:dyDescent="0.35">
      <c r="D14" s="21"/>
      <c r="E14" s="21"/>
    </row>
    <row r="16" spans="1:7" x14ac:dyDescent="0.35">
      <c r="D16" s="12"/>
      <c r="E16" s="12"/>
      <c r="F16" s="12"/>
    </row>
    <row r="17" spans="4:7" x14ac:dyDescent="0.35">
      <c r="D17" s="12"/>
      <c r="E17" s="12"/>
      <c r="F17" s="12"/>
    </row>
    <row r="18" spans="4:7" x14ac:dyDescent="0.35">
      <c r="D18" s="12"/>
      <c r="E18" s="12"/>
      <c r="F18" s="12"/>
    </row>
    <row r="20" spans="4:7" x14ac:dyDescent="0.35">
      <c r="D20" s="12"/>
      <c r="E20" s="12"/>
    </row>
    <row r="21" spans="4:7" x14ac:dyDescent="0.35">
      <c r="D21" s="1"/>
      <c r="E21" s="1"/>
    </row>
    <row r="22" spans="4:7" x14ac:dyDescent="0.35">
      <c r="D22" s="12"/>
      <c r="E22" s="12"/>
    </row>
    <row r="24" spans="4:7" x14ac:dyDescent="0.35">
      <c r="D24" s="12"/>
      <c r="E24" s="1"/>
      <c r="F24" s="1"/>
      <c r="G24" s="1"/>
    </row>
    <row r="25" spans="4:7" x14ac:dyDescent="0.35">
      <c r="D25" s="1"/>
      <c r="E25" s="1"/>
      <c r="F25" s="1"/>
      <c r="G25" s="1"/>
    </row>
    <row r="26" spans="4:7" x14ac:dyDescent="0.35">
      <c r="D26" s="12"/>
      <c r="E26" s="1"/>
      <c r="F26" s="1"/>
      <c r="G26" s="1"/>
    </row>
    <row r="27" spans="4:7" x14ac:dyDescent="0.35">
      <c r="D27" s="12"/>
      <c r="E27" s="12"/>
      <c r="F27" s="12"/>
      <c r="G27" s="12"/>
    </row>
    <row r="33" spans="4:5" ht="15" customHeight="1" x14ac:dyDescent="0.35">
      <c r="D33" s="83"/>
      <c r="E33" s="83"/>
    </row>
    <row r="34" spans="4:5" x14ac:dyDescent="0.35">
      <c r="D34" s="83"/>
      <c r="E34" s="83"/>
    </row>
    <row r="35" spans="4:5" x14ac:dyDescent="0.35">
      <c r="D35" s="83"/>
      <c r="E35" s="83"/>
    </row>
  </sheetData>
  <phoneticPr fontId="25"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3"/>
  <sheetViews>
    <sheetView zoomScaleNormal="100" workbookViewId="0"/>
  </sheetViews>
  <sheetFormatPr defaultColWidth="11.453125" defaultRowHeight="12.75" customHeight="1" x14ac:dyDescent="0.35"/>
  <cols>
    <col min="1" max="1" width="25" style="16" customWidth="1"/>
    <col min="2" max="2" width="22" style="16" customWidth="1"/>
    <col min="3" max="4" width="22" style="31" customWidth="1"/>
    <col min="5" max="5" width="51" style="31" customWidth="1"/>
    <col min="6" max="16384" width="11.453125" style="16"/>
  </cols>
  <sheetData>
    <row r="1" spans="1:20" ht="20" x14ac:dyDescent="0.4">
      <c r="A1" s="28" t="s">
        <v>187</v>
      </c>
      <c r="B1" s="17"/>
      <c r="C1" s="30"/>
      <c r="D1" s="30"/>
      <c r="G1" s="8"/>
    </row>
    <row r="2" spans="1:20" ht="15.5" x14ac:dyDescent="0.35">
      <c r="A2" s="21" t="s">
        <v>159</v>
      </c>
      <c r="B2" s="18"/>
      <c r="G2" s="19"/>
    </row>
    <row r="3" spans="1:20" ht="15.5" x14ac:dyDescent="0.35">
      <c r="A3" s="16" t="s">
        <v>145</v>
      </c>
      <c r="C3" s="33"/>
      <c r="G3" s="19"/>
    </row>
    <row r="4" spans="1:20" ht="15.5" x14ac:dyDescent="0.35">
      <c r="A4" s="25" t="s">
        <v>146</v>
      </c>
      <c r="B4" s="18"/>
      <c r="G4" s="19"/>
    </row>
    <row r="5" spans="1:20" ht="25" customHeight="1" x14ac:dyDescent="0.35">
      <c r="A5" s="32" t="s">
        <v>88</v>
      </c>
      <c r="B5" s="17" t="s">
        <v>63</v>
      </c>
      <c r="C5" s="34" t="s">
        <v>75</v>
      </c>
      <c r="D5" s="34" t="s">
        <v>89</v>
      </c>
      <c r="E5" s="34" t="s">
        <v>90</v>
      </c>
      <c r="G5" s="19"/>
    </row>
    <row r="6" spans="1:20" ht="15.5" x14ac:dyDescent="0.35">
      <c r="A6" s="35">
        <v>2017</v>
      </c>
      <c r="B6" s="16" t="s">
        <v>52</v>
      </c>
      <c r="C6" s="24">
        <v>121</v>
      </c>
      <c r="D6" s="24">
        <v>164</v>
      </c>
      <c r="E6" s="26">
        <v>40</v>
      </c>
      <c r="G6" s="21"/>
    </row>
    <row r="7" spans="1:20" ht="15.5" x14ac:dyDescent="0.35">
      <c r="A7" s="35">
        <v>2017</v>
      </c>
      <c r="B7" s="16" t="s">
        <v>0</v>
      </c>
      <c r="C7" s="24">
        <v>3</v>
      </c>
      <c r="D7" s="24">
        <v>4</v>
      </c>
      <c r="E7" s="26">
        <v>22.7</v>
      </c>
      <c r="G7" s="22"/>
      <c r="H7" s="23"/>
      <c r="I7" s="23"/>
      <c r="J7" s="23"/>
      <c r="K7" s="23"/>
      <c r="L7" s="23"/>
      <c r="M7" s="23"/>
      <c r="N7" s="23"/>
      <c r="O7" s="23"/>
      <c r="P7" s="23"/>
      <c r="Q7" s="23"/>
      <c r="R7" s="23"/>
      <c r="S7" s="23"/>
      <c r="T7" s="23"/>
    </row>
    <row r="8" spans="1:20" ht="15.5" x14ac:dyDescent="0.35">
      <c r="A8" s="35">
        <v>2017</v>
      </c>
      <c r="B8" s="16" t="s">
        <v>1</v>
      </c>
      <c r="C8" s="24">
        <v>5</v>
      </c>
      <c r="D8" s="24">
        <v>7</v>
      </c>
      <c r="E8" s="26">
        <v>34.799999999999997</v>
      </c>
      <c r="G8" s="23"/>
      <c r="H8" s="23"/>
      <c r="I8" s="23"/>
      <c r="J8" s="23"/>
      <c r="K8" s="23"/>
      <c r="L8" s="23"/>
      <c r="M8" s="23"/>
      <c r="N8" s="23"/>
      <c r="O8" s="23"/>
      <c r="P8" s="23"/>
      <c r="Q8" s="23"/>
      <c r="R8" s="23"/>
      <c r="S8" s="23"/>
      <c r="T8" s="23"/>
    </row>
    <row r="9" spans="1:20" ht="15.5" x14ac:dyDescent="0.35">
      <c r="A9" s="35">
        <v>2017</v>
      </c>
      <c r="B9" s="16" t="s">
        <v>2</v>
      </c>
      <c r="C9" s="24">
        <v>1</v>
      </c>
      <c r="D9" s="24">
        <v>1</v>
      </c>
      <c r="E9" s="26">
        <v>15.8</v>
      </c>
      <c r="G9" s="23"/>
      <c r="H9" s="23"/>
      <c r="I9" s="23"/>
      <c r="J9" s="23"/>
      <c r="K9" s="23"/>
      <c r="L9" s="23"/>
      <c r="M9" s="23"/>
      <c r="N9" s="23"/>
      <c r="O9" s="23"/>
      <c r="P9" s="23"/>
      <c r="Q9" s="23"/>
      <c r="R9" s="23"/>
      <c r="S9" s="23"/>
      <c r="T9" s="23"/>
    </row>
    <row r="10" spans="1:20" ht="15.5" x14ac:dyDescent="0.35">
      <c r="A10" s="35">
        <v>2017</v>
      </c>
      <c r="B10" s="16" t="s">
        <v>3</v>
      </c>
      <c r="C10" s="24">
        <v>1</v>
      </c>
      <c r="D10" s="24">
        <v>1</v>
      </c>
      <c r="E10" s="26">
        <v>20.9</v>
      </c>
      <c r="G10" s="23"/>
      <c r="H10" s="23"/>
      <c r="I10" s="23"/>
      <c r="J10" s="23"/>
      <c r="K10" s="23"/>
      <c r="L10" s="23"/>
      <c r="M10" s="23"/>
      <c r="N10" s="23"/>
      <c r="O10" s="23"/>
      <c r="P10" s="23"/>
      <c r="Q10" s="23"/>
      <c r="R10" s="23"/>
      <c r="S10" s="23"/>
      <c r="T10" s="23"/>
    </row>
    <row r="11" spans="1:20" ht="15.5" x14ac:dyDescent="0.35">
      <c r="A11" s="35">
        <v>2017</v>
      </c>
      <c r="B11" s="16" t="s">
        <v>4</v>
      </c>
      <c r="C11" s="24">
        <v>16</v>
      </c>
      <c r="D11" s="24">
        <v>22</v>
      </c>
      <c r="E11" s="26">
        <v>53.9</v>
      </c>
      <c r="G11" s="23"/>
      <c r="H11" s="23"/>
      <c r="I11" s="23"/>
      <c r="J11" s="23"/>
      <c r="K11" s="23"/>
      <c r="L11" s="23"/>
      <c r="M11" s="23"/>
      <c r="N11" s="23"/>
      <c r="O11" s="23"/>
      <c r="P11" s="23"/>
      <c r="Q11" s="23"/>
      <c r="R11" s="23"/>
      <c r="S11" s="23"/>
      <c r="T11" s="23"/>
    </row>
    <row r="12" spans="1:20" ht="15.5" x14ac:dyDescent="0.35">
      <c r="A12" s="35">
        <v>2017</v>
      </c>
      <c r="B12" s="16" t="s">
        <v>5</v>
      </c>
      <c r="C12" s="24">
        <v>0</v>
      </c>
      <c r="D12" s="24">
        <v>0</v>
      </c>
      <c r="E12" s="26">
        <v>0</v>
      </c>
      <c r="G12" s="23"/>
      <c r="H12" s="23"/>
      <c r="I12" s="23"/>
      <c r="J12" s="23"/>
      <c r="K12" s="23"/>
      <c r="L12" s="23"/>
      <c r="M12" s="23"/>
      <c r="N12" s="23"/>
      <c r="O12" s="23"/>
      <c r="P12" s="23"/>
      <c r="Q12" s="23"/>
      <c r="R12" s="23"/>
      <c r="S12" s="23"/>
      <c r="T12" s="23"/>
    </row>
    <row r="13" spans="1:20" ht="15.5" x14ac:dyDescent="0.35">
      <c r="A13" s="35">
        <v>2017</v>
      </c>
      <c r="B13" s="16" t="s">
        <v>6</v>
      </c>
      <c r="C13" s="24">
        <v>4</v>
      </c>
      <c r="D13" s="24">
        <v>5</v>
      </c>
      <c r="E13" s="26">
        <v>49.2</v>
      </c>
      <c r="G13" s="23"/>
      <c r="H13" s="23"/>
      <c r="I13" s="23"/>
      <c r="J13" s="23"/>
      <c r="K13" s="23"/>
      <c r="L13" s="23"/>
      <c r="M13" s="23"/>
      <c r="N13" s="23"/>
      <c r="O13" s="23"/>
      <c r="P13" s="23"/>
      <c r="Q13" s="23"/>
      <c r="R13" s="23"/>
      <c r="S13" s="23"/>
      <c r="T13" s="23"/>
    </row>
    <row r="14" spans="1:20" ht="15.5" x14ac:dyDescent="0.35">
      <c r="A14" s="35">
        <v>2017</v>
      </c>
      <c r="B14" s="16" t="s">
        <v>7</v>
      </c>
      <c r="C14" s="24">
        <v>5</v>
      </c>
      <c r="D14" s="24">
        <v>7</v>
      </c>
      <c r="E14" s="26">
        <v>59.8</v>
      </c>
      <c r="G14" s="23"/>
      <c r="H14" s="23"/>
      <c r="I14" s="23"/>
      <c r="J14" s="23"/>
      <c r="K14" s="23"/>
      <c r="L14" s="23"/>
      <c r="M14" s="23"/>
      <c r="N14" s="23"/>
      <c r="O14" s="23"/>
      <c r="P14" s="23"/>
      <c r="Q14" s="23"/>
      <c r="R14" s="23"/>
      <c r="S14" s="23"/>
      <c r="T14" s="23"/>
    </row>
    <row r="15" spans="1:20" ht="15.5" x14ac:dyDescent="0.35">
      <c r="A15" s="35">
        <v>2017</v>
      </c>
      <c r="B15" s="16" t="s">
        <v>8</v>
      </c>
      <c r="C15" s="24">
        <v>0</v>
      </c>
      <c r="D15" s="24">
        <v>0</v>
      </c>
      <c r="E15" s="26">
        <v>0</v>
      </c>
      <c r="G15" s="23"/>
      <c r="H15" s="23"/>
      <c r="I15" s="23"/>
      <c r="J15" s="23"/>
      <c r="K15" s="23"/>
      <c r="L15" s="23"/>
      <c r="M15" s="23"/>
      <c r="N15" s="23"/>
      <c r="O15" s="23"/>
      <c r="P15" s="23"/>
      <c r="Q15" s="23"/>
      <c r="R15" s="23"/>
      <c r="S15" s="23"/>
      <c r="T15" s="23"/>
    </row>
    <row r="16" spans="1:20" ht="15.5" x14ac:dyDescent="0.35">
      <c r="A16" s="35">
        <v>2017</v>
      </c>
      <c r="B16" s="16" t="s">
        <v>9</v>
      </c>
      <c r="C16" s="24">
        <v>1</v>
      </c>
      <c r="D16" s="24">
        <v>1</v>
      </c>
      <c r="E16" s="26">
        <v>17.2</v>
      </c>
      <c r="G16" s="23"/>
      <c r="H16" s="23"/>
      <c r="I16" s="23"/>
      <c r="J16" s="23"/>
      <c r="K16" s="23"/>
      <c r="L16" s="23"/>
      <c r="M16" s="23"/>
      <c r="N16" s="23"/>
      <c r="O16" s="23"/>
      <c r="P16" s="23"/>
      <c r="Q16" s="23"/>
      <c r="R16" s="23"/>
      <c r="S16" s="23"/>
      <c r="T16" s="23"/>
    </row>
    <row r="17" spans="1:20" ht="15.5" x14ac:dyDescent="0.35">
      <c r="A17" s="35">
        <v>2017</v>
      </c>
      <c r="B17" s="16" t="s">
        <v>10</v>
      </c>
      <c r="C17" s="24">
        <v>2</v>
      </c>
      <c r="D17" s="24">
        <v>3</v>
      </c>
      <c r="E17" s="26">
        <v>35</v>
      </c>
      <c r="G17" s="23"/>
      <c r="H17" s="23"/>
      <c r="I17" s="23"/>
      <c r="J17" s="23"/>
      <c r="K17" s="23"/>
      <c r="L17" s="23"/>
      <c r="M17" s="23"/>
      <c r="N17" s="23"/>
      <c r="O17" s="23"/>
      <c r="P17" s="23"/>
      <c r="Q17" s="23"/>
      <c r="R17" s="23"/>
      <c r="S17" s="23"/>
      <c r="T17" s="23"/>
    </row>
    <row r="18" spans="1:20" ht="15.5" x14ac:dyDescent="0.35">
      <c r="A18" s="35">
        <v>2017</v>
      </c>
      <c r="B18" s="16" t="s">
        <v>11</v>
      </c>
      <c r="C18" s="24">
        <v>0</v>
      </c>
      <c r="D18" s="24">
        <v>0</v>
      </c>
      <c r="E18" s="26">
        <v>0</v>
      </c>
      <c r="G18" s="23"/>
      <c r="H18" s="23"/>
      <c r="I18" s="23"/>
      <c r="J18" s="23"/>
      <c r="K18" s="23"/>
      <c r="L18" s="23"/>
      <c r="M18" s="23"/>
      <c r="N18" s="23"/>
      <c r="O18" s="23"/>
      <c r="P18" s="23"/>
      <c r="Q18" s="23"/>
      <c r="R18" s="23"/>
      <c r="S18" s="23"/>
      <c r="T18" s="23"/>
    </row>
    <row r="19" spans="1:20" ht="15.5" x14ac:dyDescent="0.35">
      <c r="A19" s="35">
        <v>2017</v>
      </c>
      <c r="B19" s="16" t="s">
        <v>12</v>
      </c>
      <c r="C19" s="24">
        <v>2</v>
      </c>
      <c r="D19" s="24">
        <v>3</v>
      </c>
      <c r="E19" s="26">
        <v>22.5</v>
      </c>
      <c r="G19" s="23"/>
      <c r="H19" s="23"/>
      <c r="I19" s="23"/>
      <c r="J19" s="23"/>
      <c r="K19" s="23"/>
      <c r="L19" s="23"/>
      <c r="M19" s="23"/>
      <c r="N19" s="23"/>
      <c r="O19" s="23"/>
      <c r="P19" s="23"/>
      <c r="Q19" s="23"/>
      <c r="R19" s="23"/>
      <c r="S19" s="23"/>
      <c r="T19" s="23"/>
    </row>
    <row r="20" spans="1:20" ht="15.5" x14ac:dyDescent="0.35">
      <c r="A20" s="35">
        <v>2017</v>
      </c>
      <c r="B20" s="16" t="s">
        <v>13</v>
      </c>
      <c r="C20" s="24">
        <v>5</v>
      </c>
      <c r="D20" s="24">
        <v>7</v>
      </c>
      <c r="E20" s="26">
        <v>24.4</v>
      </c>
      <c r="G20" s="23"/>
      <c r="H20" s="23"/>
      <c r="I20" s="23"/>
      <c r="J20" s="23"/>
      <c r="K20" s="23"/>
      <c r="L20" s="23"/>
      <c r="M20" s="23"/>
      <c r="N20" s="23"/>
      <c r="O20" s="23"/>
      <c r="P20" s="23"/>
      <c r="Q20" s="23"/>
      <c r="R20" s="23"/>
      <c r="S20" s="23"/>
      <c r="T20" s="23"/>
    </row>
    <row r="21" spans="1:20" ht="15.5" x14ac:dyDescent="0.35">
      <c r="A21" s="35">
        <v>2017</v>
      </c>
      <c r="B21" s="16" t="s">
        <v>14</v>
      </c>
      <c r="C21" s="24">
        <v>29</v>
      </c>
      <c r="D21" s="24">
        <v>39</v>
      </c>
      <c r="E21" s="26">
        <v>80.7</v>
      </c>
      <c r="G21" s="23"/>
      <c r="H21" s="23"/>
      <c r="I21" s="23"/>
      <c r="J21" s="23"/>
      <c r="K21" s="23"/>
      <c r="L21" s="23"/>
      <c r="M21" s="23"/>
      <c r="N21" s="23"/>
      <c r="O21" s="23"/>
      <c r="P21" s="23"/>
      <c r="Q21" s="23"/>
      <c r="R21" s="23"/>
      <c r="S21" s="23"/>
      <c r="T21" s="23"/>
    </row>
    <row r="22" spans="1:20" ht="15.5" x14ac:dyDescent="0.35">
      <c r="A22" s="35">
        <v>2017</v>
      </c>
      <c r="B22" s="16" t="s">
        <v>15</v>
      </c>
      <c r="C22" s="24">
        <v>6</v>
      </c>
      <c r="D22" s="24">
        <v>8</v>
      </c>
      <c r="E22" s="26">
        <v>46.3</v>
      </c>
      <c r="G22" s="23"/>
      <c r="H22" s="23"/>
      <c r="I22" s="23"/>
      <c r="J22" s="23"/>
      <c r="K22" s="23"/>
      <c r="L22" s="23"/>
      <c r="M22" s="23"/>
      <c r="N22" s="23"/>
      <c r="O22" s="23"/>
      <c r="P22" s="23"/>
      <c r="Q22" s="23"/>
      <c r="R22" s="23"/>
      <c r="S22" s="23"/>
      <c r="T22" s="23"/>
    </row>
    <row r="23" spans="1:20" ht="15.5" x14ac:dyDescent="0.35">
      <c r="A23" s="35">
        <v>2017</v>
      </c>
      <c r="B23" s="16" t="s">
        <v>16</v>
      </c>
      <c r="C23" s="24">
        <v>1</v>
      </c>
      <c r="D23" s="24">
        <v>1</v>
      </c>
      <c r="E23" s="26">
        <v>22.8</v>
      </c>
      <c r="G23" s="23"/>
      <c r="H23" s="23"/>
      <c r="I23" s="23"/>
      <c r="J23" s="23"/>
      <c r="K23" s="23"/>
      <c r="L23" s="23"/>
      <c r="M23" s="23"/>
      <c r="N23" s="23"/>
      <c r="O23" s="23"/>
      <c r="P23" s="23"/>
      <c r="Q23" s="23"/>
      <c r="R23" s="23"/>
      <c r="S23" s="23"/>
      <c r="T23" s="23"/>
    </row>
    <row r="24" spans="1:20" ht="15.5" x14ac:dyDescent="0.35">
      <c r="A24" s="35">
        <v>2017</v>
      </c>
      <c r="B24" s="16" t="s">
        <v>17</v>
      </c>
      <c r="C24" s="24">
        <v>3</v>
      </c>
      <c r="D24" s="24">
        <v>4</v>
      </c>
      <c r="E24" s="26">
        <v>61</v>
      </c>
      <c r="G24" s="23"/>
      <c r="H24" s="23"/>
      <c r="I24" s="23"/>
      <c r="J24" s="23"/>
      <c r="K24" s="23"/>
      <c r="L24" s="23"/>
      <c r="M24" s="23"/>
      <c r="N24" s="23"/>
      <c r="O24" s="23"/>
      <c r="P24" s="23"/>
      <c r="Q24" s="23"/>
      <c r="R24" s="23"/>
      <c r="S24" s="23"/>
      <c r="T24" s="23"/>
    </row>
    <row r="25" spans="1:20" ht="15.5" x14ac:dyDescent="0.35">
      <c r="A25" s="35">
        <v>2017</v>
      </c>
      <c r="B25" s="16" t="s">
        <v>18</v>
      </c>
      <c r="C25" s="24">
        <v>1</v>
      </c>
      <c r="D25" s="24">
        <v>1</v>
      </c>
      <c r="E25" s="26">
        <v>19</v>
      </c>
      <c r="G25" s="23"/>
      <c r="H25" s="23"/>
      <c r="I25" s="23"/>
      <c r="J25" s="23"/>
      <c r="K25" s="23"/>
      <c r="L25" s="23"/>
      <c r="M25" s="23"/>
      <c r="N25" s="23"/>
      <c r="O25" s="23"/>
      <c r="P25" s="23"/>
      <c r="Q25" s="23"/>
      <c r="R25" s="23"/>
      <c r="S25" s="23"/>
      <c r="T25" s="23"/>
    </row>
    <row r="26" spans="1:20" ht="15.5" x14ac:dyDescent="0.35">
      <c r="A26" s="35">
        <v>2017</v>
      </c>
      <c r="B26" s="16" t="s">
        <v>19</v>
      </c>
      <c r="C26" s="24">
        <v>1</v>
      </c>
      <c r="D26" s="24">
        <v>1</v>
      </c>
      <c r="E26" s="26">
        <v>68.8</v>
      </c>
      <c r="G26" s="23"/>
      <c r="H26" s="23"/>
      <c r="I26" s="23"/>
      <c r="J26" s="23"/>
      <c r="K26" s="23"/>
      <c r="L26" s="23"/>
      <c r="M26" s="23"/>
      <c r="N26" s="23"/>
      <c r="O26" s="23"/>
      <c r="P26" s="23"/>
      <c r="Q26" s="23"/>
      <c r="R26" s="23"/>
      <c r="S26" s="23"/>
      <c r="T26" s="23"/>
    </row>
    <row r="27" spans="1:20" ht="15.5" x14ac:dyDescent="0.35">
      <c r="A27" s="35">
        <v>2017</v>
      </c>
      <c r="B27" s="16" t="s">
        <v>20</v>
      </c>
      <c r="C27" s="24">
        <v>3</v>
      </c>
      <c r="D27" s="24">
        <v>4</v>
      </c>
      <c r="E27" s="26">
        <v>40.200000000000003</v>
      </c>
      <c r="G27" s="23"/>
      <c r="H27" s="23"/>
      <c r="I27" s="23"/>
      <c r="J27" s="23"/>
      <c r="K27" s="23"/>
      <c r="L27" s="23"/>
      <c r="M27" s="23"/>
      <c r="N27" s="23"/>
      <c r="O27" s="23"/>
      <c r="P27" s="23"/>
      <c r="Q27" s="23"/>
      <c r="R27" s="23"/>
      <c r="S27" s="23"/>
      <c r="T27" s="23"/>
    </row>
    <row r="28" spans="1:20" ht="15.5" x14ac:dyDescent="0.35">
      <c r="A28" s="35">
        <v>2017</v>
      </c>
      <c r="B28" s="16" t="s">
        <v>21</v>
      </c>
      <c r="C28" s="24">
        <v>5</v>
      </c>
      <c r="D28" s="24">
        <v>7</v>
      </c>
      <c r="E28" s="26">
        <v>26.5</v>
      </c>
      <c r="G28" s="23"/>
      <c r="H28" s="23"/>
      <c r="I28" s="23"/>
      <c r="J28" s="23"/>
      <c r="K28" s="23"/>
      <c r="L28" s="23"/>
      <c r="M28" s="23"/>
      <c r="N28" s="23"/>
      <c r="O28" s="23"/>
      <c r="P28" s="23"/>
      <c r="Q28" s="23"/>
      <c r="R28" s="23"/>
      <c r="S28" s="23"/>
      <c r="T28" s="23"/>
    </row>
    <row r="29" spans="1:20" ht="15.5" x14ac:dyDescent="0.35">
      <c r="A29" s="35">
        <v>2017</v>
      </c>
      <c r="B29" s="16" t="s">
        <v>22</v>
      </c>
      <c r="C29" s="24">
        <v>0</v>
      </c>
      <c r="D29" s="24">
        <v>0</v>
      </c>
      <c r="E29" s="26">
        <v>0</v>
      </c>
      <c r="G29" s="23"/>
      <c r="H29" s="23"/>
      <c r="I29" s="23"/>
      <c r="J29" s="23"/>
      <c r="K29" s="23"/>
      <c r="L29" s="23"/>
      <c r="M29" s="23"/>
      <c r="N29" s="23"/>
      <c r="O29" s="23"/>
      <c r="P29" s="23"/>
      <c r="Q29" s="23"/>
      <c r="R29" s="23"/>
      <c r="S29" s="23"/>
      <c r="T29" s="23"/>
    </row>
    <row r="30" spans="1:20" ht="15.5" x14ac:dyDescent="0.35">
      <c r="A30" s="35">
        <v>2017</v>
      </c>
      <c r="B30" s="16" t="s">
        <v>23</v>
      </c>
      <c r="C30" s="24">
        <v>1</v>
      </c>
      <c r="D30" s="24">
        <v>1</v>
      </c>
      <c r="E30" s="26">
        <v>12.1</v>
      </c>
      <c r="G30" s="23"/>
      <c r="H30" s="23"/>
      <c r="I30" s="23"/>
      <c r="J30" s="23"/>
      <c r="K30" s="23"/>
      <c r="L30" s="23"/>
      <c r="M30" s="23"/>
      <c r="N30" s="23"/>
      <c r="O30" s="23"/>
      <c r="P30" s="23"/>
      <c r="Q30" s="23"/>
      <c r="R30" s="23"/>
      <c r="S30" s="23"/>
      <c r="T30" s="23"/>
    </row>
    <row r="31" spans="1:20" ht="15.5" x14ac:dyDescent="0.35">
      <c r="A31" s="35">
        <v>2017</v>
      </c>
      <c r="B31" s="16" t="s">
        <v>24</v>
      </c>
      <c r="C31" s="24">
        <v>5</v>
      </c>
      <c r="D31" s="24">
        <v>7</v>
      </c>
      <c r="E31" s="26">
        <v>50.7</v>
      </c>
      <c r="G31" s="23"/>
      <c r="H31" s="23"/>
      <c r="I31" s="23"/>
      <c r="J31" s="23"/>
      <c r="K31" s="23"/>
      <c r="L31" s="23"/>
      <c r="M31" s="23"/>
      <c r="N31" s="23"/>
      <c r="O31" s="23"/>
      <c r="P31" s="23"/>
      <c r="Q31" s="23"/>
      <c r="R31" s="23"/>
      <c r="S31" s="23"/>
      <c r="T31" s="23"/>
    </row>
    <row r="32" spans="1:20" ht="15.5" x14ac:dyDescent="0.35">
      <c r="A32" s="35">
        <v>2017</v>
      </c>
      <c r="B32" s="16" t="s">
        <v>25</v>
      </c>
      <c r="C32" s="24">
        <v>1</v>
      </c>
      <c r="D32" s="24">
        <v>1</v>
      </c>
      <c r="E32" s="26">
        <v>16</v>
      </c>
      <c r="G32" s="23"/>
      <c r="H32" s="23"/>
      <c r="I32" s="23"/>
      <c r="J32" s="23"/>
      <c r="K32" s="23"/>
      <c r="L32" s="23"/>
      <c r="M32" s="23"/>
      <c r="N32" s="23"/>
      <c r="O32" s="23"/>
      <c r="P32" s="23"/>
      <c r="Q32" s="23"/>
      <c r="R32" s="23"/>
      <c r="S32" s="23"/>
      <c r="T32" s="23"/>
    </row>
    <row r="33" spans="1:20" ht="15.5" x14ac:dyDescent="0.35">
      <c r="A33" s="35">
        <v>2017</v>
      </c>
      <c r="B33" s="16" t="s">
        <v>26</v>
      </c>
      <c r="C33" s="24">
        <v>0</v>
      </c>
      <c r="D33" s="24">
        <v>0</v>
      </c>
      <c r="E33" s="26">
        <v>0</v>
      </c>
      <c r="G33" s="23"/>
      <c r="H33" s="23"/>
      <c r="I33" s="23"/>
      <c r="J33" s="23"/>
      <c r="K33" s="23"/>
      <c r="L33" s="23"/>
      <c r="M33" s="23"/>
      <c r="N33" s="23"/>
      <c r="O33" s="23"/>
      <c r="P33" s="23"/>
      <c r="Q33" s="23"/>
      <c r="R33" s="23"/>
      <c r="S33" s="23"/>
      <c r="T33" s="23"/>
    </row>
    <row r="34" spans="1:20" ht="15.5" x14ac:dyDescent="0.35">
      <c r="A34" s="35">
        <v>2017</v>
      </c>
      <c r="B34" s="16" t="s">
        <v>27</v>
      </c>
      <c r="C34" s="24">
        <v>1</v>
      </c>
      <c r="D34" s="24">
        <v>1</v>
      </c>
      <c r="E34" s="26">
        <v>16.3</v>
      </c>
      <c r="G34" s="23"/>
      <c r="H34" s="23"/>
      <c r="I34" s="23"/>
      <c r="J34" s="23"/>
      <c r="K34" s="23"/>
      <c r="L34" s="23"/>
      <c r="M34" s="23"/>
      <c r="N34" s="23"/>
      <c r="O34" s="23"/>
      <c r="P34" s="23"/>
      <c r="Q34" s="23"/>
      <c r="R34" s="23"/>
      <c r="S34" s="23"/>
      <c r="T34" s="23"/>
    </row>
    <row r="35" spans="1:20" ht="15.5" x14ac:dyDescent="0.35">
      <c r="A35" s="35">
        <v>2017</v>
      </c>
      <c r="B35" s="16" t="s">
        <v>28</v>
      </c>
      <c r="C35" s="24">
        <v>13</v>
      </c>
      <c r="D35" s="24">
        <v>18</v>
      </c>
      <c r="E35" s="26">
        <v>73.7</v>
      </c>
      <c r="G35" s="23"/>
      <c r="H35" s="23"/>
      <c r="I35" s="23"/>
      <c r="J35" s="23"/>
      <c r="K35" s="23"/>
      <c r="L35" s="23"/>
      <c r="M35" s="23"/>
      <c r="N35" s="23"/>
      <c r="O35" s="23"/>
      <c r="P35" s="23"/>
      <c r="Q35" s="23"/>
      <c r="R35" s="23"/>
      <c r="S35" s="23"/>
      <c r="T35" s="23"/>
    </row>
    <row r="36" spans="1:20" ht="15.5" x14ac:dyDescent="0.35">
      <c r="A36" s="35">
        <v>2017</v>
      </c>
      <c r="B36" s="16" t="s">
        <v>29</v>
      </c>
      <c r="C36" s="24">
        <v>0</v>
      </c>
      <c r="D36" s="24">
        <v>0</v>
      </c>
      <c r="E36" s="26">
        <v>0</v>
      </c>
      <c r="G36" s="23"/>
      <c r="H36" s="23"/>
      <c r="I36" s="23"/>
      <c r="J36" s="23"/>
      <c r="K36" s="23"/>
      <c r="L36" s="23"/>
      <c r="M36" s="23"/>
      <c r="N36" s="23"/>
      <c r="O36" s="23"/>
      <c r="P36" s="23"/>
      <c r="Q36" s="23"/>
      <c r="R36" s="23"/>
      <c r="S36" s="23"/>
      <c r="T36" s="23"/>
    </row>
    <row r="37" spans="1:20" ht="15.5" x14ac:dyDescent="0.35">
      <c r="A37" s="35">
        <v>2017</v>
      </c>
      <c r="B37" s="16" t="s">
        <v>30</v>
      </c>
      <c r="C37" s="24">
        <v>4</v>
      </c>
      <c r="D37" s="24">
        <v>5</v>
      </c>
      <c r="E37" s="26">
        <v>80.400000000000006</v>
      </c>
      <c r="G37" s="23"/>
      <c r="H37" s="23"/>
      <c r="I37" s="23"/>
      <c r="J37" s="23"/>
      <c r="K37" s="23"/>
      <c r="L37" s="23"/>
      <c r="M37" s="23"/>
      <c r="N37" s="23"/>
      <c r="O37" s="23"/>
      <c r="P37" s="23"/>
      <c r="Q37" s="23"/>
      <c r="R37" s="23"/>
      <c r="S37" s="23"/>
      <c r="T37" s="23"/>
    </row>
    <row r="38" spans="1:20" ht="15.5" x14ac:dyDescent="0.35">
      <c r="A38" s="35">
        <v>2017</v>
      </c>
      <c r="B38" s="16" t="s">
        <v>31</v>
      </c>
      <c r="C38" s="24">
        <v>2</v>
      </c>
      <c r="D38" s="24">
        <v>3</v>
      </c>
      <c r="E38" s="26">
        <v>20</v>
      </c>
      <c r="G38" s="23"/>
      <c r="H38" s="23"/>
      <c r="I38" s="23"/>
      <c r="J38" s="23"/>
      <c r="K38" s="23"/>
      <c r="L38" s="23"/>
      <c r="M38" s="23"/>
      <c r="N38" s="23"/>
      <c r="O38" s="23"/>
      <c r="P38" s="23"/>
      <c r="Q38" s="23"/>
      <c r="R38" s="23"/>
      <c r="S38" s="23"/>
      <c r="T38" s="23"/>
    </row>
    <row r="39" spans="1:20" ht="15.5" x14ac:dyDescent="0.35">
      <c r="A39" s="35">
        <v>2018</v>
      </c>
      <c r="B39" s="16" t="s">
        <v>52</v>
      </c>
      <c r="C39" s="24">
        <v>152</v>
      </c>
      <c r="D39" s="24">
        <v>195</v>
      </c>
      <c r="E39" s="26">
        <v>47.4</v>
      </c>
      <c r="G39" s="23"/>
      <c r="H39" s="23"/>
      <c r="I39" s="23"/>
      <c r="J39" s="23"/>
      <c r="K39" s="23"/>
      <c r="L39" s="23"/>
      <c r="M39" s="23"/>
      <c r="N39" s="23"/>
      <c r="O39" s="23"/>
      <c r="P39" s="23"/>
      <c r="Q39" s="23"/>
      <c r="R39" s="23"/>
      <c r="S39" s="23"/>
      <c r="T39" s="23"/>
    </row>
    <row r="40" spans="1:20" ht="15.5" x14ac:dyDescent="0.35">
      <c r="A40" s="35">
        <v>2018</v>
      </c>
      <c r="B40" s="16" t="s">
        <v>0</v>
      </c>
      <c r="C40" s="24">
        <v>12</v>
      </c>
      <c r="D40" s="24">
        <v>15</v>
      </c>
      <c r="E40" s="26">
        <v>86.5</v>
      </c>
    </row>
    <row r="41" spans="1:20" ht="15.5" x14ac:dyDescent="0.35">
      <c r="A41" s="35">
        <v>2018</v>
      </c>
      <c r="B41" s="16" t="s">
        <v>1</v>
      </c>
      <c r="C41" s="24">
        <v>2</v>
      </c>
      <c r="D41" s="24">
        <v>3</v>
      </c>
      <c r="E41" s="26">
        <v>13.2</v>
      </c>
    </row>
    <row r="42" spans="1:20" ht="15.5" x14ac:dyDescent="0.35">
      <c r="A42" s="35">
        <v>2018</v>
      </c>
      <c r="B42" s="16" t="s">
        <v>2</v>
      </c>
      <c r="C42" s="24">
        <v>0</v>
      </c>
      <c r="D42" s="24">
        <v>0</v>
      </c>
      <c r="E42" s="26">
        <v>0</v>
      </c>
    </row>
    <row r="43" spans="1:20" ht="15.5" x14ac:dyDescent="0.35">
      <c r="A43" s="35">
        <v>2018</v>
      </c>
      <c r="B43" s="16" t="s">
        <v>3</v>
      </c>
      <c r="C43" s="24">
        <v>3</v>
      </c>
      <c r="D43" s="24">
        <v>4</v>
      </c>
      <c r="E43" s="26">
        <v>59.8</v>
      </c>
    </row>
    <row r="44" spans="1:20" ht="15.5" x14ac:dyDescent="0.35">
      <c r="A44" s="35">
        <v>2018</v>
      </c>
      <c r="B44" s="16" t="s">
        <v>4</v>
      </c>
      <c r="C44" s="24">
        <v>17</v>
      </c>
      <c r="D44" s="24">
        <v>22</v>
      </c>
      <c r="E44" s="26">
        <v>53.5</v>
      </c>
    </row>
    <row r="45" spans="1:20" ht="15.5" x14ac:dyDescent="0.35">
      <c r="A45" s="35">
        <v>2018</v>
      </c>
      <c r="B45" s="16" t="s">
        <v>5</v>
      </c>
      <c r="C45" s="24">
        <v>2</v>
      </c>
      <c r="D45" s="24">
        <v>3</v>
      </c>
      <c r="E45" s="26">
        <v>66.3</v>
      </c>
    </row>
    <row r="46" spans="1:20" ht="15.5" x14ac:dyDescent="0.35">
      <c r="A46" s="35">
        <v>2018</v>
      </c>
      <c r="B46" s="16" t="s">
        <v>6</v>
      </c>
      <c r="C46" s="24">
        <v>3</v>
      </c>
      <c r="D46" s="24">
        <v>4</v>
      </c>
      <c r="E46" s="26">
        <v>35.1</v>
      </c>
    </row>
    <row r="47" spans="1:20" ht="15.5" x14ac:dyDescent="0.35">
      <c r="A47" s="35">
        <v>2018</v>
      </c>
      <c r="B47" s="16" t="s">
        <v>7</v>
      </c>
      <c r="C47" s="24">
        <v>5</v>
      </c>
      <c r="D47" s="24">
        <v>6</v>
      </c>
      <c r="E47" s="26">
        <v>56.4</v>
      </c>
    </row>
    <row r="48" spans="1:20" ht="15.5" x14ac:dyDescent="0.35">
      <c r="A48" s="35">
        <v>2018</v>
      </c>
      <c r="B48" s="16" t="s">
        <v>8</v>
      </c>
      <c r="C48" s="24">
        <v>3</v>
      </c>
      <c r="D48" s="24">
        <v>4</v>
      </c>
      <c r="E48" s="26">
        <v>42.1</v>
      </c>
    </row>
    <row r="49" spans="1:5" ht="15.5" x14ac:dyDescent="0.35">
      <c r="A49" s="35">
        <v>2018</v>
      </c>
      <c r="B49" s="16" t="s">
        <v>9</v>
      </c>
      <c r="C49" s="24">
        <v>1</v>
      </c>
      <c r="D49" s="24">
        <v>1</v>
      </c>
      <c r="E49" s="26">
        <v>16.3</v>
      </c>
    </row>
    <row r="50" spans="1:5" ht="15.5" x14ac:dyDescent="0.35">
      <c r="A50" s="35">
        <v>2018</v>
      </c>
      <c r="B50" s="16" t="s">
        <v>10</v>
      </c>
      <c r="C50" s="24">
        <v>3</v>
      </c>
      <c r="D50" s="24">
        <v>4</v>
      </c>
      <c r="E50" s="26">
        <v>49.4</v>
      </c>
    </row>
    <row r="51" spans="1:5" ht="15.5" x14ac:dyDescent="0.35">
      <c r="A51" s="35">
        <v>2018</v>
      </c>
      <c r="B51" s="16" t="s">
        <v>11</v>
      </c>
      <c r="C51" s="24">
        <v>0</v>
      </c>
      <c r="D51" s="24">
        <v>0</v>
      </c>
      <c r="E51" s="26">
        <v>0</v>
      </c>
    </row>
    <row r="52" spans="1:5" ht="15.5" x14ac:dyDescent="0.35">
      <c r="A52" s="35">
        <v>2018</v>
      </c>
      <c r="B52" s="16" t="s">
        <v>12</v>
      </c>
      <c r="C52" s="24">
        <v>2</v>
      </c>
      <c r="D52" s="24">
        <v>3</v>
      </c>
      <c r="E52" s="26">
        <v>21.3</v>
      </c>
    </row>
    <row r="53" spans="1:5" ht="15.5" x14ac:dyDescent="0.35">
      <c r="A53" s="35">
        <v>2018</v>
      </c>
      <c r="B53" s="16" t="s">
        <v>13</v>
      </c>
      <c r="C53" s="24">
        <v>5</v>
      </c>
      <c r="D53" s="24">
        <v>6</v>
      </c>
      <c r="E53" s="26">
        <v>23.1</v>
      </c>
    </row>
    <row r="54" spans="1:5" ht="15.5" x14ac:dyDescent="0.35">
      <c r="A54" s="35">
        <v>2018</v>
      </c>
      <c r="B54" s="16" t="s">
        <v>14</v>
      </c>
      <c r="C54" s="24">
        <v>49</v>
      </c>
      <c r="D54" s="24">
        <v>63</v>
      </c>
      <c r="E54" s="26">
        <v>127.6</v>
      </c>
    </row>
    <row r="55" spans="1:5" ht="15.5" x14ac:dyDescent="0.35">
      <c r="A55" s="35">
        <v>2018</v>
      </c>
      <c r="B55" s="16" t="s">
        <v>15</v>
      </c>
      <c r="C55" s="24">
        <v>10</v>
      </c>
      <c r="D55" s="24">
        <v>13</v>
      </c>
      <c r="E55" s="26">
        <v>73</v>
      </c>
    </row>
    <row r="56" spans="1:5" ht="15.5" x14ac:dyDescent="0.35">
      <c r="A56" s="35">
        <v>2018</v>
      </c>
      <c r="B56" s="16" t="s">
        <v>16</v>
      </c>
      <c r="C56" s="24">
        <v>2</v>
      </c>
      <c r="D56" s="24">
        <v>3</v>
      </c>
      <c r="E56" s="26">
        <v>43.6</v>
      </c>
    </row>
    <row r="57" spans="1:5" ht="15.5" x14ac:dyDescent="0.35">
      <c r="A57" s="35">
        <v>2018</v>
      </c>
      <c r="B57" s="16" t="s">
        <v>17</v>
      </c>
      <c r="C57" s="24">
        <v>2</v>
      </c>
      <c r="D57" s="24">
        <v>3</v>
      </c>
      <c r="E57" s="26">
        <v>38</v>
      </c>
    </row>
    <row r="58" spans="1:5" ht="15.5" x14ac:dyDescent="0.35">
      <c r="A58" s="35">
        <v>2018</v>
      </c>
      <c r="B58" s="16" t="s">
        <v>18</v>
      </c>
      <c r="C58" s="24">
        <v>0</v>
      </c>
      <c r="D58" s="24">
        <v>0</v>
      </c>
      <c r="E58" s="26">
        <v>0</v>
      </c>
    </row>
    <row r="59" spans="1:5" ht="15.5" x14ac:dyDescent="0.35">
      <c r="A59" s="35">
        <v>2018</v>
      </c>
      <c r="B59" s="16" t="s">
        <v>19</v>
      </c>
      <c r="C59" s="24">
        <v>1</v>
      </c>
      <c r="D59" s="24">
        <v>1</v>
      </c>
      <c r="E59" s="26">
        <v>65.5</v>
      </c>
    </row>
    <row r="60" spans="1:5" ht="15.5" x14ac:dyDescent="0.35">
      <c r="A60" s="35">
        <v>2018</v>
      </c>
      <c r="B60" s="16" t="s">
        <v>20</v>
      </c>
      <c r="C60" s="24">
        <v>3</v>
      </c>
      <c r="D60" s="24">
        <v>4</v>
      </c>
      <c r="E60" s="26">
        <v>38.200000000000003</v>
      </c>
    </row>
    <row r="61" spans="1:5" ht="15.5" x14ac:dyDescent="0.35">
      <c r="A61" s="35">
        <v>2018</v>
      </c>
      <c r="B61" s="16" t="s">
        <v>21</v>
      </c>
      <c r="C61" s="24">
        <v>2</v>
      </c>
      <c r="D61" s="24">
        <v>3</v>
      </c>
      <c r="E61" s="26">
        <v>10</v>
      </c>
    </row>
    <row r="62" spans="1:5" ht="15.5" x14ac:dyDescent="0.35">
      <c r="A62" s="35">
        <v>2018</v>
      </c>
      <c r="B62" s="16" t="s">
        <v>22</v>
      </c>
      <c r="C62" s="24">
        <v>1</v>
      </c>
      <c r="D62" s="24">
        <v>1</v>
      </c>
      <c r="E62" s="26">
        <v>77.8</v>
      </c>
    </row>
    <row r="63" spans="1:5" ht="15.5" x14ac:dyDescent="0.35">
      <c r="A63" s="35">
        <v>2018</v>
      </c>
      <c r="B63" s="16" t="s">
        <v>23</v>
      </c>
      <c r="C63" s="24">
        <v>3</v>
      </c>
      <c r="D63" s="24">
        <v>4</v>
      </c>
      <c r="E63" s="26">
        <v>34.4</v>
      </c>
    </row>
    <row r="64" spans="1:5" ht="15.5" x14ac:dyDescent="0.35">
      <c r="A64" s="35">
        <v>2018</v>
      </c>
      <c r="B64" s="16" t="s">
        <v>24</v>
      </c>
      <c r="C64" s="24">
        <v>6</v>
      </c>
      <c r="D64" s="24">
        <v>8</v>
      </c>
      <c r="E64" s="26">
        <v>57.3</v>
      </c>
    </row>
    <row r="65" spans="1:5" ht="15.5" x14ac:dyDescent="0.35">
      <c r="A65" s="35">
        <v>2018</v>
      </c>
      <c r="B65" s="16" t="s">
        <v>25</v>
      </c>
      <c r="C65" s="24">
        <v>0</v>
      </c>
      <c r="D65" s="24">
        <v>0</v>
      </c>
      <c r="E65" s="26">
        <v>0</v>
      </c>
    </row>
    <row r="66" spans="1:5" ht="15.5" x14ac:dyDescent="0.35">
      <c r="A66" s="35">
        <v>2018</v>
      </c>
      <c r="B66" s="16" t="s">
        <v>26</v>
      </c>
      <c r="C66" s="24">
        <v>2</v>
      </c>
      <c r="D66" s="24">
        <v>3</v>
      </c>
      <c r="E66" s="26">
        <v>150.5</v>
      </c>
    </row>
    <row r="67" spans="1:5" ht="15.5" x14ac:dyDescent="0.35">
      <c r="A67" s="35">
        <v>2018</v>
      </c>
      <c r="B67" s="16" t="s">
        <v>27</v>
      </c>
      <c r="C67" s="24">
        <v>1</v>
      </c>
      <c r="D67" s="24">
        <v>1</v>
      </c>
      <c r="E67" s="26">
        <v>15.4</v>
      </c>
    </row>
    <row r="68" spans="1:5" ht="15.5" x14ac:dyDescent="0.35">
      <c r="A68" s="35">
        <v>2018</v>
      </c>
      <c r="B68" s="16" t="s">
        <v>28</v>
      </c>
      <c r="C68" s="24">
        <v>7</v>
      </c>
      <c r="D68" s="24">
        <v>9</v>
      </c>
      <c r="E68" s="26">
        <v>37.5</v>
      </c>
    </row>
    <row r="69" spans="1:5" ht="15.5" x14ac:dyDescent="0.35">
      <c r="A69" s="35">
        <v>2018</v>
      </c>
      <c r="B69" s="16" t="s">
        <v>29</v>
      </c>
      <c r="C69" s="24">
        <v>1</v>
      </c>
      <c r="D69" s="24">
        <v>1</v>
      </c>
      <c r="E69" s="26">
        <v>17.899999999999999</v>
      </c>
    </row>
    <row r="70" spans="1:5" ht="15.5" x14ac:dyDescent="0.35">
      <c r="A70" s="35">
        <v>2018</v>
      </c>
      <c r="B70" s="16" t="s">
        <v>30</v>
      </c>
      <c r="C70" s="24">
        <v>2</v>
      </c>
      <c r="D70" s="24">
        <v>3</v>
      </c>
      <c r="E70" s="26">
        <v>38.200000000000003</v>
      </c>
    </row>
    <row r="71" spans="1:5" ht="15.5" x14ac:dyDescent="0.35">
      <c r="A71" s="35">
        <v>2018</v>
      </c>
      <c r="B71" s="16" t="s">
        <v>31</v>
      </c>
      <c r="C71" s="24">
        <v>2</v>
      </c>
      <c r="D71" s="24">
        <v>3</v>
      </c>
      <c r="E71" s="26">
        <v>18.899999999999999</v>
      </c>
    </row>
    <row r="72" spans="1:5" ht="15.5" x14ac:dyDescent="0.35">
      <c r="A72" s="35">
        <v>2019</v>
      </c>
      <c r="B72" s="16" t="s">
        <v>52</v>
      </c>
      <c r="C72" s="24">
        <v>173</v>
      </c>
      <c r="D72" s="24">
        <v>216</v>
      </c>
      <c r="E72" s="26">
        <v>52.212984812999998</v>
      </c>
    </row>
    <row r="73" spans="1:5" ht="15.5" x14ac:dyDescent="0.35">
      <c r="A73" s="35">
        <v>2019</v>
      </c>
      <c r="B73" s="16" t="s">
        <v>0</v>
      </c>
      <c r="C73" s="24">
        <v>6</v>
      </c>
      <c r="D73" s="24">
        <v>7</v>
      </c>
      <c r="E73" s="26">
        <v>41.880538031999997</v>
      </c>
    </row>
    <row r="74" spans="1:5" ht="15.5" x14ac:dyDescent="0.35">
      <c r="A74" s="35">
        <v>2019</v>
      </c>
      <c r="B74" s="16" t="s">
        <v>1</v>
      </c>
      <c r="C74" s="24">
        <v>4</v>
      </c>
      <c r="D74" s="24">
        <v>5</v>
      </c>
      <c r="E74" s="26">
        <v>25.780309178</v>
      </c>
    </row>
    <row r="75" spans="1:5" ht="15.5" x14ac:dyDescent="0.35">
      <c r="A75" s="35">
        <v>2019</v>
      </c>
      <c r="B75" s="16" t="s">
        <v>2</v>
      </c>
      <c r="C75" s="24">
        <v>2</v>
      </c>
      <c r="D75" s="24">
        <v>2</v>
      </c>
      <c r="E75" s="26">
        <v>29.076749094</v>
      </c>
    </row>
    <row r="76" spans="1:5" ht="15.5" x14ac:dyDescent="0.35">
      <c r="A76" s="35">
        <v>2019</v>
      </c>
      <c r="B76" s="16" t="s">
        <v>3</v>
      </c>
      <c r="C76" s="24">
        <v>0</v>
      </c>
      <c r="D76" s="24">
        <v>0</v>
      </c>
      <c r="E76" s="26">
        <v>0</v>
      </c>
    </row>
    <row r="77" spans="1:5" ht="15.5" x14ac:dyDescent="0.35">
      <c r="A77" s="35">
        <v>2019</v>
      </c>
      <c r="B77" s="16" t="s">
        <v>4</v>
      </c>
      <c r="C77" s="24">
        <v>17</v>
      </c>
      <c r="D77" s="24">
        <v>21</v>
      </c>
      <c r="E77" s="26">
        <v>51.258429628999998</v>
      </c>
    </row>
    <row r="78" spans="1:5" ht="15.5" x14ac:dyDescent="0.35">
      <c r="A78" s="35">
        <v>2019</v>
      </c>
      <c r="B78" s="16" t="s">
        <v>5</v>
      </c>
      <c r="C78" s="24">
        <v>2</v>
      </c>
      <c r="D78" s="24">
        <v>2</v>
      </c>
      <c r="E78" s="26">
        <v>64.218766092999999</v>
      </c>
    </row>
    <row r="79" spans="1:5" ht="15.5" x14ac:dyDescent="0.35">
      <c r="A79" s="35">
        <v>2019</v>
      </c>
      <c r="B79" s="16" t="s">
        <v>6</v>
      </c>
      <c r="C79" s="24">
        <v>4</v>
      </c>
      <c r="D79" s="24">
        <v>5</v>
      </c>
      <c r="E79" s="26">
        <v>45.516347742000001</v>
      </c>
    </row>
    <row r="80" spans="1:5" ht="15.5" x14ac:dyDescent="0.35">
      <c r="A80" s="35">
        <v>2019</v>
      </c>
      <c r="B80" s="16" t="s">
        <v>7</v>
      </c>
      <c r="C80" s="24">
        <v>7</v>
      </c>
      <c r="D80" s="24">
        <v>9</v>
      </c>
      <c r="E80" s="26">
        <v>76.318458418000006</v>
      </c>
    </row>
    <row r="81" spans="1:5" ht="15.5" x14ac:dyDescent="0.35">
      <c r="A81" s="35">
        <v>2019</v>
      </c>
      <c r="B81" s="16" t="s">
        <v>8</v>
      </c>
      <c r="C81" s="24">
        <v>4</v>
      </c>
      <c r="D81" s="24">
        <v>5</v>
      </c>
      <c r="E81" s="26">
        <v>54.451770664999998</v>
      </c>
    </row>
    <row r="82" spans="1:5" ht="15.5" x14ac:dyDescent="0.35">
      <c r="A82" s="35">
        <v>2019</v>
      </c>
      <c r="B82" s="16" t="s">
        <v>9</v>
      </c>
      <c r="C82" s="24">
        <v>2</v>
      </c>
      <c r="D82" s="24">
        <v>2</v>
      </c>
      <c r="E82" s="26">
        <v>31.670243431999999</v>
      </c>
    </row>
    <row r="83" spans="1:5" ht="15.5" x14ac:dyDescent="0.35">
      <c r="A83" s="35">
        <v>2019</v>
      </c>
      <c r="B83" s="16" t="s">
        <v>10</v>
      </c>
      <c r="C83" s="24">
        <v>0</v>
      </c>
      <c r="D83" s="24">
        <v>0</v>
      </c>
      <c r="E83" s="26">
        <v>0</v>
      </c>
    </row>
    <row r="84" spans="1:5" ht="15.5" x14ac:dyDescent="0.35">
      <c r="A84" s="35">
        <v>2019</v>
      </c>
      <c r="B84" s="16" t="s">
        <v>11</v>
      </c>
      <c r="C84" s="24">
        <v>0</v>
      </c>
      <c r="D84" s="24">
        <v>0</v>
      </c>
      <c r="E84" s="26">
        <v>0</v>
      </c>
    </row>
    <row r="85" spans="1:5" ht="15.5" x14ac:dyDescent="0.35">
      <c r="A85" s="35">
        <v>2019</v>
      </c>
      <c r="B85" s="16" t="s">
        <v>12</v>
      </c>
      <c r="C85" s="24">
        <v>8</v>
      </c>
      <c r="D85" s="24">
        <v>10</v>
      </c>
      <c r="E85" s="26">
        <v>82.300045374000007</v>
      </c>
    </row>
    <row r="86" spans="1:5" ht="15.5" x14ac:dyDescent="0.35">
      <c r="A86" s="35">
        <v>2019</v>
      </c>
      <c r="B86" s="16" t="s">
        <v>13</v>
      </c>
      <c r="C86" s="24">
        <v>12</v>
      </c>
      <c r="D86" s="24">
        <v>15</v>
      </c>
      <c r="E86" s="26">
        <v>53.604052185999997</v>
      </c>
    </row>
    <row r="87" spans="1:5" ht="15.5" x14ac:dyDescent="0.35">
      <c r="A87" s="35">
        <v>2019</v>
      </c>
      <c r="B87" s="16" t="s">
        <v>14</v>
      </c>
      <c r="C87" s="24">
        <v>31</v>
      </c>
      <c r="D87" s="24">
        <v>39</v>
      </c>
      <c r="E87" s="26">
        <v>77.428904493999994</v>
      </c>
    </row>
    <row r="88" spans="1:5" ht="15.5" x14ac:dyDescent="0.35">
      <c r="A88" s="35">
        <v>2019</v>
      </c>
      <c r="B88" s="16" t="s">
        <v>15</v>
      </c>
      <c r="C88" s="24">
        <v>5</v>
      </c>
      <c r="D88" s="24">
        <v>6</v>
      </c>
      <c r="E88" s="26">
        <v>35.439627586</v>
      </c>
    </row>
    <row r="89" spans="1:5" ht="15.5" x14ac:dyDescent="0.35">
      <c r="A89" s="35">
        <v>2019</v>
      </c>
      <c r="B89" s="16" t="s">
        <v>16</v>
      </c>
      <c r="C89" s="24">
        <v>10</v>
      </c>
      <c r="D89" s="24">
        <v>12</v>
      </c>
      <c r="E89" s="26">
        <v>213.18790283000001</v>
      </c>
    </row>
    <row r="90" spans="1:5" ht="15.5" x14ac:dyDescent="0.35">
      <c r="A90" s="35">
        <v>2019</v>
      </c>
      <c r="B90" s="16" t="s">
        <v>17</v>
      </c>
      <c r="C90" s="24">
        <v>3</v>
      </c>
      <c r="D90" s="24">
        <v>4</v>
      </c>
      <c r="E90" s="26">
        <v>54.897644728000003</v>
      </c>
    </row>
    <row r="91" spans="1:5" ht="15.5" x14ac:dyDescent="0.35">
      <c r="A91" s="35">
        <v>2019</v>
      </c>
      <c r="B91" s="16" t="s">
        <v>18</v>
      </c>
      <c r="C91" s="24">
        <v>0</v>
      </c>
      <c r="D91" s="24">
        <v>0</v>
      </c>
      <c r="E91" s="26">
        <v>0</v>
      </c>
    </row>
    <row r="92" spans="1:5" ht="15.5" x14ac:dyDescent="0.35">
      <c r="A92" s="35">
        <v>2019</v>
      </c>
      <c r="B92" s="16" t="s">
        <v>19</v>
      </c>
      <c r="C92" s="24">
        <v>3</v>
      </c>
      <c r="D92" s="24">
        <v>4</v>
      </c>
      <c r="E92" s="26">
        <v>191.41424477999999</v>
      </c>
    </row>
    <row r="93" spans="1:5" ht="15.5" x14ac:dyDescent="0.35">
      <c r="A93" s="35">
        <v>2019</v>
      </c>
      <c r="B93" s="16" t="s">
        <v>20</v>
      </c>
      <c r="C93" s="24">
        <v>9</v>
      </c>
      <c r="D93" s="24">
        <v>11</v>
      </c>
      <c r="E93" s="26">
        <v>111.83522167</v>
      </c>
    </row>
    <row r="94" spans="1:5" ht="15.5" x14ac:dyDescent="0.35">
      <c r="A94" s="35">
        <v>2019</v>
      </c>
      <c r="B94" s="16" t="s">
        <v>21</v>
      </c>
      <c r="C94" s="24">
        <v>9</v>
      </c>
      <c r="D94" s="24">
        <v>11</v>
      </c>
      <c r="E94" s="26">
        <v>43.601567994</v>
      </c>
    </row>
    <row r="95" spans="1:5" ht="15.5" x14ac:dyDescent="0.35">
      <c r="A95" s="35">
        <v>2019</v>
      </c>
      <c r="B95" s="16" t="s">
        <v>22</v>
      </c>
      <c r="C95" s="24">
        <v>1</v>
      </c>
      <c r="D95" s="24">
        <v>1</v>
      </c>
      <c r="E95" s="26">
        <v>75.718015665999999</v>
      </c>
    </row>
    <row r="96" spans="1:5" ht="15.5" x14ac:dyDescent="0.35">
      <c r="A96" s="35">
        <v>2019</v>
      </c>
      <c r="B96" s="16" t="s">
        <v>23</v>
      </c>
      <c r="C96" s="24">
        <v>5</v>
      </c>
      <c r="D96" s="24">
        <v>6</v>
      </c>
      <c r="E96" s="26">
        <v>55.422714869000004</v>
      </c>
    </row>
    <row r="97" spans="1:5" ht="15.5" x14ac:dyDescent="0.35">
      <c r="A97" s="35">
        <v>2019</v>
      </c>
      <c r="B97" s="16" t="s">
        <v>24</v>
      </c>
      <c r="C97" s="24">
        <v>2</v>
      </c>
      <c r="D97" s="24">
        <v>2</v>
      </c>
      <c r="E97" s="26">
        <v>18.417457446</v>
      </c>
    </row>
    <row r="98" spans="1:5" ht="15.5" x14ac:dyDescent="0.35">
      <c r="A98" s="35">
        <v>2019</v>
      </c>
      <c r="B98" s="16" t="s">
        <v>25</v>
      </c>
      <c r="C98" s="24">
        <v>0</v>
      </c>
      <c r="D98" s="24">
        <v>0</v>
      </c>
      <c r="E98" s="26">
        <v>0</v>
      </c>
    </row>
    <row r="99" spans="1:5" ht="15.5" x14ac:dyDescent="0.35">
      <c r="A99" s="35">
        <v>2019</v>
      </c>
      <c r="B99" s="16" t="s">
        <v>26</v>
      </c>
      <c r="C99" s="24">
        <v>0</v>
      </c>
      <c r="D99" s="24">
        <v>0</v>
      </c>
      <c r="E99" s="26">
        <v>0</v>
      </c>
    </row>
    <row r="100" spans="1:5" ht="15.5" x14ac:dyDescent="0.35">
      <c r="A100" s="35">
        <v>2019</v>
      </c>
      <c r="B100" s="16" t="s">
        <v>27</v>
      </c>
      <c r="C100" s="24">
        <v>8</v>
      </c>
      <c r="D100" s="24">
        <v>10</v>
      </c>
      <c r="E100" s="26">
        <v>120.27391975</v>
      </c>
    </row>
    <row r="101" spans="1:5" ht="15.5" x14ac:dyDescent="0.35">
      <c r="A101" s="35">
        <v>2019</v>
      </c>
      <c r="B101" s="16" t="s">
        <v>28</v>
      </c>
      <c r="C101" s="24">
        <v>11</v>
      </c>
      <c r="D101" s="24">
        <v>14</v>
      </c>
      <c r="E101" s="26">
        <v>56.996713245999999</v>
      </c>
    </row>
    <row r="102" spans="1:5" ht="15.5" x14ac:dyDescent="0.35">
      <c r="A102" s="35">
        <v>2019</v>
      </c>
      <c r="B102" s="16" t="s">
        <v>29</v>
      </c>
      <c r="C102" s="24">
        <v>5</v>
      </c>
      <c r="D102" s="24">
        <v>6</v>
      </c>
      <c r="E102" s="26">
        <v>87.157694620000001</v>
      </c>
    </row>
    <row r="103" spans="1:5" ht="15.5" x14ac:dyDescent="0.35">
      <c r="A103" s="35">
        <v>2019</v>
      </c>
      <c r="B103" s="16" t="s">
        <v>30</v>
      </c>
      <c r="C103" s="24">
        <v>2</v>
      </c>
      <c r="D103" s="24">
        <v>2</v>
      </c>
      <c r="E103" s="26">
        <v>37.190575604000003</v>
      </c>
    </row>
    <row r="104" spans="1:5" ht="15.5" x14ac:dyDescent="0.35">
      <c r="A104" s="35">
        <v>2019</v>
      </c>
      <c r="B104" s="16" t="s">
        <v>31</v>
      </c>
      <c r="C104" s="24">
        <v>1</v>
      </c>
      <c r="D104" s="24">
        <v>1</v>
      </c>
      <c r="E104" s="26">
        <v>9.1027877743999994</v>
      </c>
    </row>
    <row r="105" spans="1:5" ht="15.5" x14ac:dyDescent="0.35">
      <c r="A105" s="35">
        <v>2020</v>
      </c>
      <c r="B105" s="16" t="s">
        <v>52</v>
      </c>
      <c r="C105" s="24">
        <v>215</v>
      </c>
      <c r="D105" s="24">
        <v>256</v>
      </c>
      <c r="E105" s="27">
        <v>61.905384716</v>
      </c>
    </row>
    <row r="106" spans="1:5" ht="15.5" x14ac:dyDescent="0.35">
      <c r="A106" s="35">
        <v>2020</v>
      </c>
      <c r="B106" s="16" t="s">
        <v>0</v>
      </c>
      <c r="C106" s="24">
        <v>8</v>
      </c>
      <c r="D106" s="24">
        <v>10</v>
      </c>
      <c r="E106" s="27">
        <v>53.239460229999999</v>
      </c>
    </row>
    <row r="107" spans="1:5" ht="15.5" x14ac:dyDescent="0.35">
      <c r="A107" s="35">
        <v>2020</v>
      </c>
      <c r="B107" s="16" t="s">
        <v>1</v>
      </c>
      <c r="C107" s="24">
        <v>2</v>
      </c>
      <c r="D107" s="24">
        <v>2</v>
      </c>
      <c r="E107" s="27">
        <v>12.342096808999999</v>
      </c>
    </row>
    <row r="108" spans="1:5" ht="15.5" x14ac:dyDescent="0.35">
      <c r="A108" s="35">
        <v>2020</v>
      </c>
      <c r="B108" s="16" t="s">
        <v>2</v>
      </c>
      <c r="C108" s="24">
        <v>0</v>
      </c>
      <c r="D108" s="24">
        <v>0</v>
      </c>
      <c r="E108" s="27">
        <v>0</v>
      </c>
    </row>
    <row r="109" spans="1:5" ht="15.5" x14ac:dyDescent="0.35">
      <c r="A109" s="35">
        <v>2020</v>
      </c>
      <c r="B109" s="16" t="s">
        <v>3</v>
      </c>
      <c r="C109" s="24">
        <v>0</v>
      </c>
      <c r="D109" s="24">
        <v>0</v>
      </c>
      <c r="E109" s="27">
        <v>0</v>
      </c>
    </row>
    <row r="110" spans="1:5" ht="15.5" x14ac:dyDescent="0.35">
      <c r="A110" s="35">
        <v>2020</v>
      </c>
      <c r="B110" s="16" t="s">
        <v>4</v>
      </c>
      <c r="C110" s="24">
        <v>28</v>
      </c>
      <c r="D110" s="24">
        <v>33</v>
      </c>
      <c r="E110" s="27">
        <v>80.087609332</v>
      </c>
    </row>
    <row r="111" spans="1:5" ht="15.5" x14ac:dyDescent="0.35">
      <c r="A111" s="35">
        <v>2020</v>
      </c>
      <c r="B111" s="16" t="s">
        <v>5</v>
      </c>
      <c r="C111" s="24">
        <v>1</v>
      </c>
      <c r="D111" s="24">
        <v>1</v>
      </c>
      <c r="E111" s="27">
        <v>30.941494336000002</v>
      </c>
    </row>
    <row r="112" spans="1:5" ht="15.5" x14ac:dyDescent="0.35">
      <c r="A112" s="35">
        <v>2020</v>
      </c>
      <c r="B112" s="16" t="s">
        <v>6</v>
      </c>
      <c r="C112" s="24">
        <v>2</v>
      </c>
      <c r="D112" s="24">
        <v>2</v>
      </c>
      <c r="E112" s="27">
        <v>21.850204099999999</v>
      </c>
    </row>
    <row r="113" spans="1:5" ht="15.5" x14ac:dyDescent="0.35">
      <c r="A113" s="35">
        <v>2020</v>
      </c>
      <c r="B113" s="16" t="s">
        <v>7</v>
      </c>
      <c r="C113" s="24">
        <v>4</v>
      </c>
      <c r="D113" s="24">
        <v>5</v>
      </c>
      <c r="E113" s="27">
        <v>41.736387927999999</v>
      </c>
    </row>
    <row r="114" spans="1:5" ht="15.5" x14ac:dyDescent="0.35">
      <c r="A114" s="35">
        <v>2020</v>
      </c>
      <c r="B114" s="16" t="s">
        <v>8</v>
      </c>
      <c r="C114" s="24">
        <v>4</v>
      </c>
      <c r="D114" s="24">
        <v>5</v>
      </c>
      <c r="E114" s="27">
        <v>52.262056254999997</v>
      </c>
    </row>
    <row r="115" spans="1:5" ht="15.5" x14ac:dyDescent="0.35">
      <c r="A115" s="35">
        <v>2020</v>
      </c>
      <c r="B115" s="16" t="s">
        <v>9</v>
      </c>
      <c r="C115" s="24">
        <v>1</v>
      </c>
      <c r="D115" s="24">
        <v>1</v>
      </c>
      <c r="E115" s="27">
        <v>15.127075051</v>
      </c>
    </row>
    <row r="116" spans="1:5" ht="15.5" x14ac:dyDescent="0.35">
      <c r="A116" s="35">
        <v>2020</v>
      </c>
      <c r="B116" s="16" t="s">
        <v>10</v>
      </c>
      <c r="C116" s="24">
        <v>4</v>
      </c>
      <c r="D116" s="24">
        <v>5</v>
      </c>
      <c r="E116" s="27">
        <v>60.045374338000002</v>
      </c>
    </row>
    <row r="117" spans="1:5" ht="15.5" x14ac:dyDescent="0.35">
      <c r="A117" s="35">
        <v>2020</v>
      </c>
      <c r="B117" s="16" t="s">
        <v>11</v>
      </c>
      <c r="C117" s="24">
        <v>0</v>
      </c>
      <c r="D117" s="24">
        <v>0</v>
      </c>
      <c r="E117" s="27">
        <v>0</v>
      </c>
    </row>
    <row r="118" spans="1:5" ht="15.5" x14ac:dyDescent="0.35">
      <c r="A118" s="35">
        <v>2020</v>
      </c>
      <c r="B118" s="16" t="s">
        <v>12</v>
      </c>
      <c r="C118" s="24">
        <v>6</v>
      </c>
      <c r="D118" s="24">
        <v>7</v>
      </c>
      <c r="E118" s="27">
        <v>58.996416953999997</v>
      </c>
    </row>
    <row r="119" spans="1:5" ht="15.5" x14ac:dyDescent="0.35">
      <c r="A119" s="35">
        <v>2020</v>
      </c>
      <c r="B119" s="16" t="s">
        <v>13</v>
      </c>
      <c r="C119" s="24">
        <v>9</v>
      </c>
      <c r="D119" s="24">
        <v>11</v>
      </c>
      <c r="E119" s="27">
        <v>38.367098575</v>
      </c>
    </row>
    <row r="120" spans="1:5" ht="15.5" x14ac:dyDescent="0.35">
      <c r="A120" s="35">
        <v>2020</v>
      </c>
      <c r="B120" s="16" t="s">
        <v>14</v>
      </c>
      <c r="C120" s="24">
        <v>40</v>
      </c>
      <c r="D120" s="24">
        <v>48</v>
      </c>
      <c r="E120" s="27">
        <v>94.761465262000002</v>
      </c>
    </row>
    <row r="121" spans="1:5" ht="15.5" x14ac:dyDescent="0.35">
      <c r="A121" s="35">
        <v>2020</v>
      </c>
      <c r="B121" s="16" t="s">
        <v>15</v>
      </c>
      <c r="C121" s="24">
        <v>12</v>
      </c>
      <c r="D121" s="24">
        <v>14</v>
      </c>
      <c r="E121" s="27">
        <v>81.362184686999996</v>
      </c>
    </row>
    <row r="122" spans="1:5" ht="15.5" x14ac:dyDescent="0.35">
      <c r="A122" s="35">
        <v>2020</v>
      </c>
      <c r="B122" s="16" t="s">
        <v>16</v>
      </c>
      <c r="C122" s="24">
        <v>6</v>
      </c>
      <c r="D122" s="24">
        <v>7</v>
      </c>
      <c r="E122" s="27">
        <v>123.06261624</v>
      </c>
    </row>
    <row r="123" spans="1:5" ht="15.5" x14ac:dyDescent="0.35">
      <c r="A123" s="35">
        <v>2020</v>
      </c>
      <c r="B123" s="16" t="s">
        <v>17</v>
      </c>
      <c r="C123" s="24">
        <v>1</v>
      </c>
      <c r="D123" s="24">
        <v>1</v>
      </c>
      <c r="E123" s="27">
        <v>17.369365165000001</v>
      </c>
    </row>
    <row r="124" spans="1:5" ht="15.5" x14ac:dyDescent="0.35">
      <c r="A124" s="35">
        <v>2020</v>
      </c>
      <c r="B124" s="16" t="s">
        <v>18</v>
      </c>
      <c r="C124" s="24">
        <v>3</v>
      </c>
      <c r="D124" s="24">
        <v>4</v>
      </c>
      <c r="E124" s="27">
        <v>50.248217474999997</v>
      </c>
    </row>
    <row r="125" spans="1:5" ht="15.5" x14ac:dyDescent="0.35">
      <c r="A125" s="35">
        <v>2020</v>
      </c>
      <c r="B125" s="16" t="s">
        <v>19</v>
      </c>
      <c r="C125" s="24">
        <v>1</v>
      </c>
      <c r="D125" s="24">
        <v>1</v>
      </c>
      <c r="E125" s="27">
        <v>61.338002781</v>
      </c>
    </row>
    <row r="126" spans="1:5" ht="15.5" x14ac:dyDescent="0.35">
      <c r="A126" s="35">
        <v>2020</v>
      </c>
      <c r="B126" s="16" t="s">
        <v>20</v>
      </c>
      <c r="C126" s="24">
        <v>6</v>
      </c>
      <c r="D126" s="24">
        <v>7</v>
      </c>
      <c r="E126" s="27">
        <v>71.490741018999998</v>
      </c>
    </row>
    <row r="127" spans="1:5" ht="15.5" x14ac:dyDescent="0.35">
      <c r="A127" s="35">
        <v>2020</v>
      </c>
      <c r="B127" s="16" t="s">
        <v>21</v>
      </c>
      <c r="C127" s="24">
        <v>18</v>
      </c>
      <c r="D127" s="24">
        <v>21</v>
      </c>
      <c r="E127" s="27">
        <v>83.259218984</v>
      </c>
    </row>
    <row r="128" spans="1:5" ht="15.5" x14ac:dyDescent="0.35">
      <c r="A128" s="35">
        <v>2020</v>
      </c>
      <c r="B128" s="16" t="s">
        <v>22</v>
      </c>
      <c r="C128" s="24">
        <v>0</v>
      </c>
      <c r="D128" s="24">
        <v>0</v>
      </c>
      <c r="E128" s="27">
        <v>0</v>
      </c>
    </row>
    <row r="129" spans="1:5" ht="15.5" x14ac:dyDescent="0.35">
      <c r="A129" s="35">
        <v>2020</v>
      </c>
      <c r="B129" s="16" t="s">
        <v>23</v>
      </c>
      <c r="C129" s="24">
        <v>1</v>
      </c>
      <c r="D129" s="24">
        <v>1</v>
      </c>
      <c r="E129" s="27">
        <v>10.584973071</v>
      </c>
    </row>
    <row r="130" spans="1:5" ht="15.5" x14ac:dyDescent="0.35">
      <c r="A130" s="35">
        <v>2020</v>
      </c>
      <c r="B130" s="16" t="s">
        <v>24</v>
      </c>
      <c r="C130" s="24">
        <v>10</v>
      </c>
      <c r="D130" s="24">
        <v>12</v>
      </c>
      <c r="E130" s="27">
        <v>87.770367367999995</v>
      </c>
    </row>
    <row r="131" spans="1:5" ht="15.5" x14ac:dyDescent="0.35">
      <c r="A131" s="35">
        <v>2020</v>
      </c>
      <c r="B131" s="16" t="s">
        <v>25</v>
      </c>
      <c r="C131" s="24">
        <v>0</v>
      </c>
      <c r="D131" s="24">
        <v>0</v>
      </c>
      <c r="E131" s="27">
        <v>0</v>
      </c>
    </row>
    <row r="132" spans="1:5" ht="15.5" x14ac:dyDescent="0.35">
      <c r="A132" s="35">
        <v>2020</v>
      </c>
      <c r="B132" s="16" t="s">
        <v>26</v>
      </c>
      <c r="C132" s="24">
        <v>0</v>
      </c>
      <c r="D132" s="24">
        <v>0</v>
      </c>
      <c r="E132" s="27">
        <v>0</v>
      </c>
    </row>
    <row r="133" spans="1:5" ht="15.5" x14ac:dyDescent="0.35">
      <c r="A133" s="35">
        <v>2020</v>
      </c>
      <c r="B133" s="16" t="s">
        <v>27</v>
      </c>
      <c r="C133" s="24">
        <v>8</v>
      </c>
      <c r="D133" s="24">
        <v>10</v>
      </c>
      <c r="E133" s="27">
        <v>115.27712243000001</v>
      </c>
    </row>
    <row r="134" spans="1:5" ht="15.5" x14ac:dyDescent="0.35">
      <c r="A134" s="35">
        <v>2020</v>
      </c>
      <c r="B134" s="16" t="s">
        <v>28</v>
      </c>
      <c r="C134" s="24">
        <v>21</v>
      </c>
      <c r="D134" s="24">
        <v>25</v>
      </c>
      <c r="E134" s="27">
        <v>103.78051361</v>
      </c>
    </row>
    <row r="135" spans="1:5" ht="15.5" x14ac:dyDescent="0.35">
      <c r="A135" s="35">
        <v>2020</v>
      </c>
      <c r="B135" s="16" t="s">
        <v>29</v>
      </c>
      <c r="C135" s="24">
        <v>6</v>
      </c>
      <c r="D135" s="24">
        <v>7</v>
      </c>
      <c r="E135" s="27">
        <v>99.910519546000003</v>
      </c>
    </row>
    <row r="136" spans="1:5" ht="15.5" x14ac:dyDescent="0.35">
      <c r="A136" s="35">
        <v>2020</v>
      </c>
      <c r="B136" s="16" t="s">
        <v>30</v>
      </c>
      <c r="C136" s="24">
        <v>11</v>
      </c>
      <c r="D136" s="24">
        <v>13</v>
      </c>
      <c r="E136" s="27">
        <v>196.34319970000001</v>
      </c>
    </row>
    <row r="137" spans="1:5" ht="15.5" x14ac:dyDescent="0.35">
      <c r="A137" s="35">
        <v>2020</v>
      </c>
      <c r="B137" s="16" t="s">
        <v>31</v>
      </c>
      <c r="C137" s="24">
        <v>2</v>
      </c>
      <c r="D137" s="24">
        <v>2</v>
      </c>
      <c r="E137" s="27">
        <v>17.286423409000001</v>
      </c>
    </row>
    <row r="138" spans="1:5" ht="15.5" x14ac:dyDescent="0.35">
      <c r="A138" s="35">
        <v>2021</v>
      </c>
      <c r="B138" s="16" t="s">
        <v>52</v>
      </c>
      <c r="C138" s="24">
        <v>222</v>
      </c>
      <c r="D138" s="24">
        <v>250</v>
      </c>
      <c r="E138" s="27">
        <v>60.264901141000003</v>
      </c>
    </row>
    <row r="139" spans="1:5" ht="15.5" x14ac:dyDescent="0.35">
      <c r="A139" s="35">
        <v>2021</v>
      </c>
      <c r="B139" s="16" t="s">
        <v>0</v>
      </c>
      <c r="C139" s="24">
        <v>6</v>
      </c>
      <c r="D139" s="24">
        <v>7</v>
      </c>
      <c r="E139" s="27">
        <v>38.146646640999997</v>
      </c>
    </row>
    <row r="140" spans="1:5" ht="15.5" x14ac:dyDescent="0.35">
      <c r="A140" s="35">
        <v>2021</v>
      </c>
      <c r="B140" s="16" t="s">
        <v>1</v>
      </c>
      <c r="C140" s="24">
        <v>5</v>
      </c>
      <c r="D140" s="24">
        <v>6</v>
      </c>
      <c r="E140" s="27">
        <v>28.970741095000001</v>
      </c>
    </row>
    <row r="141" spans="1:5" ht="15.5" x14ac:dyDescent="0.35">
      <c r="A141" s="35">
        <v>2021</v>
      </c>
      <c r="B141" s="16" t="s">
        <v>2</v>
      </c>
      <c r="C141" s="24">
        <v>3</v>
      </c>
      <c r="D141" s="24">
        <v>3</v>
      </c>
      <c r="E141" s="27">
        <v>39.440500653999997</v>
      </c>
    </row>
    <row r="142" spans="1:5" ht="15.5" x14ac:dyDescent="0.35">
      <c r="A142" s="35">
        <v>2021</v>
      </c>
      <c r="B142" s="16" t="s">
        <v>3</v>
      </c>
      <c r="C142" s="24">
        <v>3</v>
      </c>
      <c r="D142" s="24">
        <v>3</v>
      </c>
      <c r="E142" s="27">
        <v>52.456674327999998</v>
      </c>
    </row>
    <row r="143" spans="1:5" ht="15.5" x14ac:dyDescent="0.35">
      <c r="A143" s="35">
        <v>2021</v>
      </c>
      <c r="B143" s="16" t="s">
        <v>4</v>
      </c>
      <c r="C143" s="24">
        <v>39</v>
      </c>
      <c r="D143" s="24">
        <v>44</v>
      </c>
      <c r="E143" s="27">
        <v>105.75545286000001</v>
      </c>
    </row>
    <row r="144" spans="1:5" ht="15.5" x14ac:dyDescent="0.35">
      <c r="A144" s="35">
        <v>2021</v>
      </c>
      <c r="B144" s="16" t="s">
        <v>5</v>
      </c>
      <c r="C144" s="24">
        <v>2</v>
      </c>
      <c r="D144" s="24">
        <v>2</v>
      </c>
      <c r="E144" s="27">
        <v>58.230335625999999</v>
      </c>
    </row>
    <row r="145" spans="1:5" ht="15.5" x14ac:dyDescent="0.35">
      <c r="A145" s="35">
        <v>2021</v>
      </c>
      <c r="B145" s="16" t="s">
        <v>6</v>
      </c>
      <c r="C145" s="24">
        <v>3</v>
      </c>
      <c r="D145" s="24">
        <v>3</v>
      </c>
      <c r="E145" s="27">
        <v>30.895587912</v>
      </c>
    </row>
    <row r="146" spans="1:5" ht="15.5" x14ac:dyDescent="0.35">
      <c r="A146" s="35">
        <v>2021</v>
      </c>
      <c r="B146" s="16" t="s">
        <v>7</v>
      </c>
      <c r="C146" s="24">
        <v>7</v>
      </c>
      <c r="D146" s="24">
        <v>8</v>
      </c>
      <c r="E146" s="27">
        <v>69.634511578000001</v>
      </c>
    </row>
    <row r="147" spans="1:5" ht="15.5" x14ac:dyDescent="0.35">
      <c r="A147" s="35">
        <v>2021</v>
      </c>
      <c r="B147" s="16" t="s">
        <v>8</v>
      </c>
      <c r="C147" s="24">
        <v>2</v>
      </c>
      <c r="D147" s="24">
        <v>2</v>
      </c>
      <c r="E147" s="27">
        <v>24.62009402</v>
      </c>
    </row>
    <row r="148" spans="1:5" ht="15.5" x14ac:dyDescent="0.35">
      <c r="A148" s="35">
        <v>2021</v>
      </c>
      <c r="B148" s="16" t="s">
        <v>9</v>
      </c>
      <c r="C148" s="24">
        <v>1</v>
      </c>
      <c r="D148" s="24">
        <v>1</v>
      </c>
      <c r="E148" s="27">
        <v>14.307860428</v>
      </c>
    </row>
    <row r="149" spans="1:5" ht="15.5" x14ac:dyDescent="0.35">
      <c r="A149" s="35">
        <v>2021</v>
      </c>
      <c r="B149" s="16" t="s">
        <v>10</v>
      </c>
      <c r="C149" s="24">
        <v>3</v>
      </c>
      <c r="D149" s="24">
        <v>3</v>
      </c>
      <c r="E149" s="27">
        <v>41.901832120000002</v>
      </c>
    </row>
    <row r="150" spans="1:5" ht="15.5" x14ac:dyDescent="0.35">
      <c r="A150" s="35">
        <v>2021</v>
      </c>
      <c r="B150" s="16" t="s">
        <v>11</v>
      </c>
      <c r="C150" s="24">
        <v>1</v>
      </c>
      <c r="D150" s="24">
        <v>1</v>
      </c>
      <c r="E150" s="27">
        <v>16.374609176</v>
      </c>
    </row>
    <row r="151" spans="1:5" ht="15.5" x14ac:dyDescent="0.35">
      <c r="A151" s="35">
        <v>2021</v>
      </c>
      <c r="B151" s="16" t="s">
        <v>12</v>
      </c>
      <c r="C151" s="24">
        <v>1</v>
      </c>
      <c r="D151" s="24">
        <v>1</v>
      </c>
      <c r="E151" s="27">
        <v>9.2803217617999998</v>
      </c>
    </row>
    <row r="152" spans="1:5" ht="15.5" x14ac:dyDescent="0.35">
      <c r="A152" s="35">
        <v>2021</v>
      </c>
      <c r="B152" s="16" t="s">
        <v>13</v>
      </c>
      <c r="C152" s="24">
        <v>17</v>
      </c>
      <c r="D152" s="24">
        <v>19</v>
      </c>
      <c r="E152" s="27">
        <v>68.410707266000003</v>
      </c>
    </row>
    <row r="153" spans="1:5" ht="15.5" x14ac:dyDescent="0.35">
      <c r="A153" s="35">
        <v>2021</v>
      </c>
      <c r="B153" s="16" t="s">
        <v>14</v>
      </c>
      <c r="C153" s="24">
        <v>53</v>
      </c>
      <c r="D153" s="24">
        <v>60</v>
      </c>
      <c r="E153" s="27">
        <v>118.58448931</v>
      </c>
    </row>
    <row r="154" spans="1:5" ht="15.5" x14ac:dyDescent="0.35">
      <c r="A154" s="35">
        <v>2021</v>
      </c>
      <c r="B154" s="16" t="s">
        <v>15</v>
      </c>
      <c r="C154" s="24">
        <v>8</v>
      </c>
      <c r="D154" s="24">
        <v>9</v>
      </c>
      <c r="E154" s="27">
        <v>50.627219998999998</v>
      </c>
    </row>
    <row r="155" spans="1:5" ht="15.5" x14ac:dyDescent="0.35">
      <c r="A155" s="35">
        <v>2021</v>
      </c>
      <c r="B155" s="16" t="s">
        <v>16</v>
      </c>
      <c r="C155" s="24">
        <v>3</v>
      </c>
      <c r="D155" s="24">
        <v>3</v>
      </c>
      <c r="E155" s="27">
        <v>58.483379501000002</v>
      </c>
    </row>
    <row r="156" spans="1:5" ht="15.5" x14ac:dyDescent="0.35">
      <c r="A156" s="35">
        <v>2021</v>
      </c>
      <c r="B156" s="16" t="s">
        <v>17</v>
      </c>
      <c r="C156" s="24">
        <v>10</v>
      </c>
      <c r="D156" s="24">
        <v>11</v>
      </c>
      <c r="E156" s="27">
        <v>161.46610071999999</v>
      </c>
    </row>
    <row r="157" spans="1:5" ht="15.5" x14ac:dyDescent="0.35">
      <c r="A157" s="35">
        <v>2021</v>
      </c>
      <c r="B157" s="16" t="s">
        <v>18</v>
      </c>
      <c r="C157" s="24">
        <v>3</v>
      </c>
      <c r="D157" s="24">
        <v>3</v>
      </c>
      <c r="E157" s="27">
        <v>47.157036560999998</v>
      </c>
    </row>
    <row r="158" spans="1:5" ht="15.5" x14ac:dyDescent="0.35">
      <c r="A158" s="35">
        <v>2021</v>
      </c>
      <c r="B158" s="16" t="s">
        <v>19</v>
      </c>
      <c r="C158" s="24">
        <v>0</v>
      </c>
      <c r="D158" s="24">
        <v>0</v>
      </c>
      <c r="E158" s="27">
        <v>0</v>
      </c>
    </row>
    <row r="159" spans="1:5" ht="15.5" x14ac:dyDescent="0.35">
      <c r="A159" s="35">
        <v>2021</v>
      </c>
      <c r="B159" s="16" t="s">
        <v>20</v>
      </c>
      <c r="C159" s="24">
        <v>9</v>
      </c>
      <c r="D159" s="24">
        <v>10</v>
      </c>
      <c r="E159" s="27">
        <v>101.20943982</v>
      </c>
    </row>
    <row r="160" spans="1:5" ht="15.5" x14ac:dyDescent="0.35">
      <c r="A160" s="35">
        <v>2021</v>
      </c>
      <c r="B160" s="16" t="s">
        <v>21</v>
      </c>
      <c r="C160" s="24">
        <v>12</v>
      </c>
      <c r="D160" s="24">
        <v>14</v>
      </c>
      <c r="E160" s="27">
        <v>52.354032910999997</v>
      </c>
    </row>
    <row r="161" spans="1:5" ht="15.5" x14ac:dyDescent="0.35">
      <c r="A161" s="35">
        <v>2021</v>
      </c>
      <c r="B161" s="16" t="s">
        <v>22</v>
      </c>
      <c r="C161" s="24">
        <v>0</v>
      </c>
      <c r="D161" s="24">
        <v>0</v>
      </c>
      <c r="E161" s="27">
        <v>0</v>
      </c>
    </row>
    <row r="162" spans="1:5" ht="15.5" x14ac:dyDescent="0.35">
      <c r="A162" s="35">
        <v>2021</v>
      </c>
      <c r="B162" s="16" t="s">
        <v>23</v>
      </c>
      <c r="C162" s="24">
        <v>0</v>
      </c>
      <c r="D162" s="24">
        <v>0</v>
      </c>
      <c r="E162" s="27">
        <v>0</v>
      </c>
    </row>
    <row r="163" spans="1:5" ht="15.5" x14ac:dyDescent="0.35">
      <c r="A163" s="35">
        <v>2021</v>
      </c>
      <c r="B163" s="16" t="s">
        <v>24</v>
      </c>
      <c r="C163" s="24">
        <v>1</v>
      </c>
      <c r="D163" s="24">
        <v>1</v>
      </c>
      <c r="E163" s="27">
        <v>8.2441920911000004</v>
      </c>
    </row>
    <row r="164" spans="1:5" ht="15.5" x14ac:dyDescent="0.35">
      <c r="A164" s="35">
        <v>2021</v>
      </c>
      <c r="B164" s="16" t="s">
        <v>25</v>
      </c>
      <c r="C164" s="24">
        <v>3</v>
      </c>
      <c r="D164" s="24">
        <v>3</v>
      </c>
      <c r="E164" s="27">
        <v>39.609765248999999</v>
      </c>
    </row>
    <row r="165" spans="1:5" ht="15.5" x14ac:dyDescent="0.35">
      <c r="A165" s="35">
        <v>2021</v>
      </c>
      <c r="B165" s="16" t="s">
        <v>26</v>
      </c>
      <c r="C165" s="24">
        <v>1</v>
      </c>
      <c r="D165" s="24">
        <v>1</v>
      </c>
      <c r="E165" s="27">
        <v>66.403255293000001</v>
      </c>
    </row>
    <row r="166" spans="1:5" ht="15.5" x14ac:dyDescent="0.35">
      <c r="A166" s="35">
        <v>2021</v>
      </c>
      <c r="B166" s="16" t="s">
        <v>27</v>
      </c>
      <c r="C166" s="24">
        <v>7</v>
      </c>
      <c r="D166" s="24">
        <v>8</v>
      </c>
      <c r="E166" s="27">
        <v>95.119714231000003</v>
      </c>
    </row>
    <row r="167" spans="1:5" ht="15.5" x14ac:dyDescent="0.35">
      <c r="A167" s="35">
        <v>2021</v>
      </c>
      <c r="B167" s="16" t="s">
        <v>28</v>
      </c>
      <c r="C167" s="24">
        <v>11</v>
      </c>
      <c r="D167" s="24">
        <v>12</v>
      </c>
      <c r="E167" s="27">
        <v>51.079026917</v>
      </c>
    </row>
    <row r="168" spans="1:5" ht="15.5" x14ac:dyDescent="0.35">
      <c r="A168" s="35">
        <v>2021</v>
      </c>
      <c r="B168" s="16" t="s">
        <v>29</v>
      </c>
      <c r="C168" s="24">
        <v>0</v>
      </c>
      <c r="D168" s="24">
        <v>0</v>
      </c>
      <c r="E168" s="27">
        <v>0</v>
      </c>
    </row>
    <row r="169" spans="1:5" ht="15.5" x14ac:dyDescent="0.35">
      <c r="A169" s="35">
        <v>2021</v>
      </c>
      <c r="B169" s="16" t="s">
        <v>30</v>
      </c>
      <c r="C169" s="24">
        <v>4</v>
      </c>
      <c r="D169" s="24">
        <v>5</v>
      </c>
      <c r="E169" s="27">
        <v>67.911100388999998</v>
      </c>
    </row>
    <row r="170" spans="1:5" ht="15.5" x14ac:dyDescent="0.35">
      <c r="A170" s="35">
        <v>2021</v>
      </c>
      <c r="B170" s="16" t="s">
        <v>31</v>
      </c>
      <c r="C170" s="24">
        <v>4</v>
      </c>
      <c r="D170" s="24">
        <v>5</v>
      </c>
      <c r="E170" s="27">
        <v>32.343542421999999</v>
      </c>
    </row>
    <row r="171" spans="1:5" ht="15.5" x14ac:dyDescent="0.35">
      <c r="A171" s="35">
        <v>2022</v>
      </c>
      <c r="B171" s="16" t="s">
        <v>52</v>
      </c>
      <c r="C171" s="31">
        <v>216</v>
      </c>
      <c r="D171" s="31">
        <v>244</v>
      </c>
      <c r="E171" s="26">
        <v>58.740269443000003</v>
      </c>
    </row>
    <row r="172" spans="1:5" ht="15.5" x14ac:dyDescent="0.35">
      <c r="A172" s="35">
        <v>2022</v>
      </c>
      <c r="B172" s="16" t="s">
        <v>0</v>
      </c>
      <c r="C172" s="31">
        <v>3</v>
      </c>
      <c r="D172" s="31">
        <v>3</v>
      </c>
      <c r="E172" s="26">
        <v>19.107201336999999</v>
      </c>
    </row>
    <row r="173" spans="1:5" ht="15.5" x14ac:dyDescent="0.35">
      <c r="A173" s="35">
        <v>2022</v>
      </c>
      <c r="B173" s="16" t="s">
        <v>1</v>
      </c>
      <c r="C173" s="31">
        <v>2</v>
      </c>
      <c r="D173" s="31">
        <v>2</v>
      </c>
      <c r="E173" s="26">
        <v>11.608879558</v>
      </c>
    </row>
    <row r="174" spans="1:5" ht="15.5" x14ac:dyDescent="0.35">
      <c r="A174" s="35">
        <v>2022</v>
      </c>
      <c r="B174" s="16" t="s">
        <v>2</v>
      </c>
      <c r="C174" s="31">
        <v>2</v>
      </c>
      <c r="D174" s="31">
        <v>2</v>
      </c>
      <c r="E174" s="26">
        <v>26.340369886000001</v>
      </c>
    </row>
    <row r="175" spans="1:5" ht="15.5" x14ac:dyDescent="0.35">
      <c r="A175" s="35">
        <v>2022</v>
      </c>
      <c r="B175" s="16" t="s">
        <v>3</v>
      </c>
      <c r="C175" s="31">
        <v>2</v>
      </c>
      <c r="D175" s="31">
        <v>2</v>
      </c>
      <c r="E175" s="26">
        <v>35.033231878000002</v>
      </c>
    </row>
    <row r="176" spans="1:5" ht="15.5" x14ac:dyDescent="0.35">
      <c r="A176" s="35">
        <v>2022</v>
      </c>
      <c r="B176" s="16" t="s">
        <v>4</v>
      </c>
      <c r="C176" s="31">
        <v>51</v>
      </c>
      <c r="D176" s="31">
        <v>58</v>
      </c>
      <c r="E176" s="26">
        <v>138.54123268000001</v>
      </c>
    </row>
    <row r="177" spans="1:5" ht="15.5" x14ac:dyDescent="0.35">
      <c r="A177" s="35">
        <v>2022</v>
      </c>
      <c r="B177" s="16" t="s">
        <v>5</v>
      </c>
      <c r="C177" s="31">
        <v>2</v>
      </c>
      <c r="D177" s="31">
        <v>2</v>
      </c>
      <c r="E177" s="26">
        <v>58.333764285999997</v>
      </c>
    </row>
    <row r="178" spans="1:5" ht="15.5" x14ac:dyDescent="0.35">
      <c r="A178" s="35">
        <v>2022</v>
      </c>
      <c r="B178" s="16" t="s">
        <v>6</v>
      </c>
      <c r="C178" s="31">
        <v>6</v>
      </c>
      <c r="D178" s="31">
        <v>7</v>
      </c>
      <c r="E178" s="26">
        <v>61.900929245999997</v>
      </c>
    </row>
    <row r="179" spans="1:5" ht="15.5" x14ac:dyDescent="0.35">
      <c r="A179" s="35">
        <v>2022</v>
      </c>
      <c r="B179" s="16" t="s">
        <v>7</v>
      </c>
      <c r="C179" s="31">
        <v>5</v>
      </c>
      <c r="D179" s="31">
        <v>6</v>
      </c>
      <c r="E179" s="26">
        <v>49.827283088000001</v>
      </c>
    </row>
    <row r="180" spans="1:5" ht="15.5" x14ac:dyDescent="0.35">
      <c r="A180" s="35">
        <v>2022</v>
      </c>
      <c r="B180" s="16" t="s">
        <v>8</v>
      </c>
      <c r="C180" s="31">
        <v>4</v>
      </c>
      <c r="D180" s="31">
        <v>5</v>
      </c>
      <c r="E180" s="26">
        <v>49.327648408999998</v>
      </c>
    </row>
    <row r="181" spans="1:5" ht="15.5" x14ac:dyDescent="0.35">
      <c r="A181" s="35">
        <v>2022</v>
      </c>
      <c r="B181" s="16" t="s">
        <v>9</v>
      </c>
      <c r="C181" s="31">
        <v>3</v>
      </c>
      <c r="D181" s="31">
        <v>3</v>
      </c>
      <c r="E181" s="26">
        <v>42.999822105</v>
      </c>
    </row>
    <row r="182" spans="1:5" ht="15.5" x14ac:dyDescent="0.35">
      <c r="A182" s="35">
        <v>2022</v>
      </c>
      <c r="B182" s="16" t="s">
        <v>10</v>
      </c>
      <c r="C182" s="31">
        <v>1</v>
      </c>
      <c r="D182" s="31">
        <v>1</v>
      </c>
      <c r="E182" s="26">
        <v>13.992086036</v>
      </c>
    </row>
    <row r="183" spans="1:5" ht="15.5" x14ac:dyDescent="0.35">
      <c r="A183" s="35">
        <v>2022</v>
      </c>
      <c r="B183" s="16" t="s">
        <v>11</v>
      </c>
      <c r="C183" s="31">
        <v>1</v>
      </c>
      <c r="D183" s="31">
        <v>1</v>
      </c>
      <c r="E183" s="26">
        <v>16.403693740000001</v>
      </c>
    </row>
    <row r="184" spans="1:5" ht="15.5" x14ac:dyDescent="0.35">
      <c r="A184" s="35">
        <v>2022</v>
      </c>
      <c r="B184" s="16" t="s">
        <v>12</v>
      </c>
      <c r="C184" s="31">
        <v>1</v>
      </c>
      <c r="D184" s="31">
        <v>1</v>
      </c>
      <c r="E184" s="26">
        <v>9.2968054593999998</v>
      </c>
    </row>
    <row r="185" spans="1:5" ht="15.5" x14ac:dyDescent="0.35">
      <c r="A185" s="35">
        <v>2022</v>
      </c>
      <c r="B185" s="16" t="s">
        <v>13</v>
      </c>
      <c r="C185" s="31">
        <v>17</v>
      </c>
      <c r="D185" s="31">
        <v>19</v>
      </c>
      <c r="E185" s="26">
        <v>68.532218291000007</v>
      </c>
    </row>
    <row r="186" spans="1:5" ht="15.5" x14ac:dyDescent="0.35">
      <c r="A186" s="35">
        <v>2022</v>
      </c>
      <c r="B186" s="16" t="s">
        <v>14</v>
      </c>
      <c r="C186" s="31">
        <v>50</v>
      </c>
      <c r="D186" s="31">
        <v>56</v>
      </c>
      <c r="E186" s="26">
        <v>112.07086694</v>
      </c>
    </row>
    <row r="187" spans="1:5" ht="15.5" x14ac:dyDescent="0.35">
      <c r="A187" s="35">
        <v>2022</v>
      </c>
      <c r="B187" s="16" t="s">
        <v>15</v>
      </c>
      <c r="C187" s="31">
        <v>9</v>
      </c>
      <c r="D187" s="31">
        <v>10</v>
      </c>
      <c r="E187" s="26">
        <v>57.056787014999998</v>
      </c>
    </row>
    <row r="188" spans="1:5" ht="15.5" x14ac:dyDescent="0.35">
      <c r="A188" s="35">
        <v>2022</v>
      </c>
      <c r="B188" s="16" t="s">
        <v>16</v>
      </c>
      <c r="C188" s="31">
        <v>2</v>
      </c>
      <c r="D188" s="31">
        <v>2</v>
      </c>
      <c r="E188" s="26">
        <v>39.058171745000003</v>
      </c>
    </row>
    <row r="189" spans="1:5" ht="15.5" x14ac:dyDescent="0.35">
      <c r="A189" s="35">
        <v>2022</v>
      </c>
      <c r="B189" s="16" t="s">
        <v>17</v>
      </c>
      <c r="C189" s="31">
        <v>5</v>
      </c>
      <c r="D189" s="31">
        <v>6</v>
      </c>
      <c r="E189" s="26">
        <v>80.876448319000005</v>
      </c>
    </row>
    <row r="190" spans="1:5" ht="15.5" x14ac:dyDescent="0.35">
      <c r="A190" s="35">
        <v>2022</v>
      </c>
      <c r="B190" s="16" t="s">
        <v>18</v>
      </c>
      <c r="C190" s="31">
        <v>0</v>
      </c>
      <c r="D190" s="31">
        <v>0</v>
      </c>
      <c r="E190" s="26">
        <v>0</v>
      </c>
    </row>
    <row r="191" spans="1:5" ht="15.5" x14ac:dyDescent="0.35">
      <c r="A191" s="35">
        <v>2022</v>
      </c>
      <c r="B191" s="16" t="s">
        <v>19</v>
      </c>
      <c r="C191" s="31">
        <v>2</v>
      </c>
      <c r="D191" s="31">
        <v>2</v>
      </c>
      <c r="E191" s="26">
        <v>115.18431533</v>
      </c>
    </row>
    <row r="192" spans="1:5" ht="15.5" x14ac:dyDescent="0.35">
      <c r="A192" s="35">
        <v>2022</v>
      </c>
      <c r="B192" s="16" t="s">
        <v>20</v>
      </c>
      <c r="C192" s="31">
        <v>4</v>
      </c>
      <c r="D192" s="31">
        <v>5</v>
      </c>
      <c r="E192" s="26">
        <v>45.061870186999997</v>
      </c>
    </row>
    <row r="193" spans="1:5" ht="15.5" x14ac:dyDescent="0.35">
      <c r="A193" s="35">
        <v>2022</v>
      </c>
      <c r="B193" s="16" t="s">
        <v>21</v>
      </c>
      <c r="C193" s="31">
        <v>9</v>
      </c>
      <c r="D193" s="31">
        <v>10</v>
      </c>
      <c r="E193" s="26">
        <v>39.335268065999998</v>
      </c>
    </row>
    <row r="194" spans="1:5" ht="15.5" x14ac:dyDescent="0.35">
      <c r="A194" s="35">
        <v>2022</v>
      </c>
      <c r="B194" s="16" t="s">
        <v>22</v>
      </c>
      <c r="C194" s="31">
        <v>0</v>
      </c>
      <c r="D194" s="31">
        <v>0</v>
      </c>
      <c r="E194" s="26">
        <v>0</v>
      </c>
    </row>
    <row r="195" spans="1:5" ht="15.5" x14ac:dyDescent="0.35">
      <c r="A195" s="35">
        <v>2022</v>
      </c>
      <c r="B195" s="16" t="s">
        <v>23</v>
      </c>
      <c r="C195" s="31">
        <v>2</v>
      </c>
      <c r="D195" s="31">
        <v>2</v>
      </c>
      <c r="E195" s="26">
        <v>19.817113341999999</v>
      </c>
    </row>
    <row r="196" spans="1:5" ht="15.5" x14ac:dyDescent="0.35">
      <c r="A196" s="35">
        <v>2022</v>
      </c>
      <c r="B196" s="16" t="s">
        <v>24</v>
      </c>
      <c r="C196" s="31">
        <v>3</v>
      </c>
      <c r="D196" s="31">
        <v>3</v>
      </c>
      <c r="E196" s="26">
        <v>24.776506249000001</v>
      </c>
    </row>
    <row r="197" spans="1:5" ht="15.5" x14ac:dyDescent="0.35">
      <c r="A197" s="35">
        <v>2022</v>
      </c>
      <c r="B197" s="16" t="s">
        <v>25</v>
      </c>
      <c r="C197" s="31">
        <v>2</v>
      </c>
      <c r="D197" s="31">
        <v>2</v>
      </c>
      <c r="E197" s="26">
        <v>26.453413381000001</v>
      </c>
    </row>
    <row r="198" spans="1:5" ht="15.5" x14ac:dyDescent="0.35">
      <c r="A198" s="35">
        <v>2022</v>
      </c>
      <c r="B198" s="16" t="s">
        <v>26</v>
      </c>
      <c r="C198" s="31">
        <v>0</v>
      </c>
      <c r="D198" s="31">
        <v>0</v>
      </c>
      <c r="E198" s="26">
        <v>0</v>
      </c>
    </row>
    <row r="199" spans="1:5" ht="15.5" x14ac:dyDescent="0.35">
      <c r="A199" s="35">
        <v>2022</v>
      </c>
      <c r="B199" s="16" t="s">
        <v>27</v>
      </c>
      <c r="C199" s="31">
        <v>5</v>
      </c>
      <c r="D199" s="31">
        <v>6</v>
      </c>
      <c r="E199" s="26">
        <v>68.063332689999996</v>
      </c>
    </row>
    <row r="200" spans="1:5" ht="15.5" x14ac:dyDescent="0.35">
      <c r="A200" s="35">
        <v>2022</v>
      </c>
      <c r="B200" s="16" t="s">
        <v>28</v>
      </c>
      <c r="C200" s="31">
        <v>10</v>
      </c>
      <c r="D200" s="31">
        <v>11</v>
      </c>
      <c r="E200" s="26">
        <v>46.517957664000001</v>
      </c>
    </row>
    <row r="201" spans="1:5" ht="15.5" x14ac:dyDescent="0.35">
      <c r="A201" s="35">
        <v>2022</v>
      </c>
      <c r="B201" s="16" t="s">
        <v>29</v>
      </c>
      <c r="C201" s="31">
        <v>7</v>
      </c>
      <c r="D201" s="31">
        <v>8</v>
      </c>
      <c r="E201" s="26">
        <v>111.34142730000001</v>
      </c>
    </row>
    <row r="202" spans="1:5" ht="15.5" x14ac:dyDescent="0.35">
      <c r="A202" s="35">
        <v>2022</v>
      </c>
      <c r="B202" s="16" t="s">
        <v>30</v>
      </c>
      <c r="C202" s="31">
        <v>4</v>
      </c>
      <c r="D202" s="31">
        <v>5</v>
      </c>
      <c r="E202" s="26">
        <v>68.031724013000002</v>
      </c>
    </row>
    <row r="203" spans="1:5" ht="15.5" x14ac:dyDescent="0.35">
      <c r="A203" s="35">
        <v>2022</v>
      </c>
      <c r="B203" s="16" t="s">
        <v>31</v>
      </c>
      <c r="C203" s="31">
        <v>2</v>
      </c>
      <c r="D203" s="31">
        <v>2</v>
      </c>
      <c r="E203" s="26">
        <v>16.200495493999998</v>
      </c>
    </row>
  </sheetData>
  <hyperlinks>
    <hyperlink ref="A4" location="Table_of_contents!A1" display="Back to table of contents" xr:uid="{00000000-0004-0000-0300-000000000000}"/>
  </hyperlinks>
  <pageMargins left="0.05" right="0.05" top="0.5" bottom="0.5" header="0" footer="0"/>
  <pageSetup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1"/>
  <sheetViews>
    <sheetView zoomScaleNormal="100" workbookViewId="0"/>
  </sheetViews>
  <sheetFormatPr defaultColWidth="11.453125" defaultRowHeight="15.5" x14ac:dyDescent="0.35"/>
  <cols>
    <col min="1" max="1" width="10.26953125" style="16" customWidth="1"/>
    <col min="2" max="2" width="10" style="18" bestFit="1" customWidth="1"/>
    <col min="3" max="3" width="14.54296875" style="18" customWidth="1"/>
    <col min="4" max="4" width="21.1796875" style="31" customWidth="1"/>
    <col min="5" max="5" width="22" style="31" customWidth="1"/>
    <col min="6" max="6" width="27.26953125" style="31" customWidth="1"/>
    <col min="7" max="16384" width="11.453125" style="16"/>
  </cols>
  <sheetData>
    <row r="1" spans="1:23" ht="20" x14ac:dyDescent="0.4">
      <c r="A1" s="28" t="s">
        <v>188</v>
      </c>
      <c r="C1" s="17"/>
      <c r="D1" s="30"/>
      <c r="E1" s="30"/>
      <c r="F1" s="30"/>
    </row>
    <row r="2" spans="1:23" x14ac:dyDescent="0.35">
      <c r="A2" s="21" t="s">
        <v>159</v>
      </c>
      <c r="D2" s="41"/>
      <c r="E2" s="41"/>
      <c r="F2" s="41"/>
      <c r="G2"/>
    </row>
    <row r="3" spans="1:23" x14ac:dyDescent="0.35">
      <c r="A3" s="16" t="s">
        <v>145</v>
      </c>
      <c r="D3" s="41"/>
      <c r="E3" s="41"/>
      <c r="F3" s="41"/>
      <c r="G3"/>
    </row>
    <row r="4" spans="1:23" x14ac:dyDescent="0.35">
      <c r="A4" s="25" t="s">
        <v>146</v>
      </c>
      <c r="D4" s="41"/>
      <c r="E4" s="41"/>
      <c r="F4" s="41"/>
      <c r="G4"/>
    </row>
    <row r="5" spans="1:23" ht="31" x14ac:dyDescent="0.35">
      <c r="A5" s="32" t="s">
        <v>88</v>
      </c>
      <c r="B5" s="17" t="s">
        <v>67</v>
      </c>
      <c r="C5" s="17" t="s">
        <v>66</v>
      </c>
      <c r="D5" s="34" t="s">
        <v>75</v>
      </c>
      <c r="E5" s="34" t="s">
        <v>89</v>
      </c>
      <c r="F5" s="34" t="s">
        <v>90</v>
      </c>
    </row>
    <row r="6" spans="1:23" x14ac:dyDescent="0.35">
      <c r="A6" s="35">
        <v>2017</v>
      </c>
      <c r="B6" s="18" t="s">
        <v>68</v>
      </c>
      <c r="C6" s="39" t="s">
        <v>53</v>
      </c>
      <c r="D6" s="24">
        <v>32</v>
      </c>
      <c r="E6" s="24">
        <v>43</v>
      </c>
      <c r="F6" s="40">
        <v>15.6</v>
      </c>
      <c r="H6" s="23"/>
      <c r="I6" s="23"/>
      <c r="J6" s="23"/>
      <c r="K6" s="23"/>
      <c r="L6" s="23"/>
      <c r="M6" s="23"/>
      <c r="N6" s="23"/>
      <c r="O6" s="23"/>
      <c r="P6" s="23"/>
      <c r="Q6" s="23"/>
      <c r="R6" s="23"/>
      <c r="S6" s="23"/>
      <c r="T6" s="23"/>
      <c r="U6" s="23"/>
      <c r="V6" s="23"/>
      <c r="W6" s="23"/>
    </row>
    <row r="7" spans="1:23" x14ac:dyDescent="0.35">
      <c r="A7" s="35">
        <v>2017</v>
      </c>
      <c r="B7" s="18" t="s">
        <v>68</v>
      </c>
      <c r="C7" s="39" t="s">
        <v>32</v>
      </c>
      <c r="D7" s="24">
        <v>0</v>
      </c>
      <c r="E7" s="24">
        <v>0</v>
      </c>
      <c r="F7" s="40">
        <v>0</v>
      </c>
      <c r="H7" s="23"/>
      <c r="I7" s="23"/>
      <c r="J7" s="23"/>
      <c r="K7" s="23"/>
      <c r="L7" s="23"/>
      <c r="M7" s="23"/>
      <c r="N7" s="23"/>
      <c r="O7" s="23"/>
      <c r="P7" s="23"/>
      <c r="Q7" s="23"/>
      <c r="R7" s="23"/>
      <c r="S7" s="23"/>
      <c r="T7" s="23"/>
      <c r="U7" s="23"/>
      <c r="V7" s="23"/>
      <c r="W7" s="23"/>
    </row>
    <row r="8" spans="1:23" x14ac:dyDescent="0.35">
      <c r="A8" s="35">
        <v>2017</v>
      </c>
      <c r="B8" s="18" t="s">
        <v>68</v>
      </c>
      <c r="C8" s="39" t="s">
        <v>33</v>
      </c>
      <c r="D8" s="24">
        <v>9</v>
      </c>
      <c r="E8" s="24">
        <v>12</v>
      </c>
      <c r="F8" s="40">
        <v>32.799999999999997</v>
      </c>
      <c r="H8" s="23"/>
      <c r="I8" s="23"/>
      <c r="J8" s="23"/>
      <c r="K8" s="23"/>
      <c r="L8" s="23"/>
      <c r="M8" s="23"/>
      <c r="N8" s="23"/>
      <c r="O8" s="23"/>
      <c r="P8" s="23"/>
      <c r="Q8" s="23"/>
      <c r="R8" s="23"/>
      <c r="S8" s="23"/>
      <c r="T8" s="23"/>
      <c r="U8" s="23"/>
      <c r="V8" s="23"/>
      <c r="W8" s="23"/>
    </row>
    <row r="9" spans="1:23" x14ac:dyDescent="0.35">
      <c r="A9" s="35">
        <v>2017</v>
      </c>
      <c r="B9" s="18" t="s">
        <v>68</v>
      </c>
      <c r="C9" s="39" t="s">
        <v>34</v>
      </c>
      <c r="D9" s="24">
        <v>11</v>
      </c>
      <c r="E9" s="24">
        <v>15</v>
      </c>
      <c r="F9" s="40">
        <v>44.2</v>
      </c>
      <c r="H9" s="23"/>
      <c r="I9" s="23"/>
      <c r="J9" s="23"/>
      <c r="K9" s="23"/>
      <c r="L9" s="23"/>
      <c r="M9" s="23"/>
      <c r="N9" s="23"/>
      <c r="O9" s="23"/>
      <c r="P9" s="23"/>
      <c r="Q9" s="23"/>
      <c r="R9" s="23"/>
      <c r="S9" s="23"/>
      <c r="T9" s="23"/>
      <c r="U9" s="23"/>
      <c r="V9" s="23"/>
      <c r="W9" s="23"/>
    </row>
    <row r="10" spans="1:23" x14ac:dyDescent="0.35">
      <c r="A10" s="35">
        <v>2017</v>
      </c>
      <c r="B10" s="18" t="s">
        <v>68</v>
      </c>
      <c r="C10" s="39" t="s">
        <v>35</v>
      </c>
      <c r="D10" s="24">
        <v>4</v>
      </c>
      <c r="E10" s="24">
        <v>5</v>
      </c>
      <c r="F10" s="40">
        <v>13.3</v>
      </c>
      <c r="H10" s="23"/>
      <c r="I10" s="23"/>
      <c r="J10" s="23"/>
      <c r="K10" s="23"/>
      <c r="L10" s="23"/>
      <c r="M10" s="23"/>
      <c r="N10" s="23"/>
      <c r="O10" s="23"/>
      <c r="P10" s="23"/>
      <c r="Q10" s="23"/>
      <c r="R10" s="23"/>
      <c r="S10" s="23"/>
      <c r="T10" s="23"/>
      <c r="U10" s="23"/>
      <c r="V10" s="23"/>
      <c r="W10" s="23"/>
    </row>
    <row r="11" spans="1:23" x14ac:dyDescent="0.35">
      <c r="A11" s="35">
        <v>2017</v>
      </c>
      <c r="B11" s="18" t="s">
        <v>68</v>
      </c>
      <c r="C11" s="39" t="s">
        <v>36</v>
      </c>
      <c r="D11" s="24">
        <v>5</v>
      </c>
      <c r="E11" s="24">
        <v>7</v>
      </c>
      <c r="F11" s="40">
        <v>18.7</v>
      </c>
      <c r="H11" s="23"/>
      <c r="I11" s="23"/>
      <c r="J11" s="23"/>
      <c r="K11" s="23"/>
      <c r="L11" s="23"/>
      <c r="M11" s="23"/>
      <c r="N11" s="23"/>
      <c r="O11" s="23"/>
      <c r="P11" s="23"/>
      <c r="Q11" s="23"/>
      <c r="R11" s="23"/>
      <c r="S11" s="23"/>
      <c r="T11" s="23"/>
      <c r="U11" s="23"/>
      <c r="V11" s="23"/>
      <c r="W11" s="23"/>
    </row>
    <row r="12" spans="1:23" x14ac:dyDescent="0.35">
      <c r="A12" s="35">
        <v>2017</v>
      </c>
      <c r="B12" s="18" t="s">
        <v>68</v>
      </c>
      <c r="C12" s="39" t="s">
        <v>37</v>
      </c>
      <c r="D12" s="24">
        <v>3</v>
      </c>
      <c r="E12" s="24">
        <v>4</v>
      </c>
      <c r="F12" s="40">
        <v>7.3</v>
      </c>
      <c r="H12" s="23"/>
      <c r="I12" s="23"/>
      <c r="J12" s="23"/>
      <c r="K12" s="23"/>
      <c r="L12" s="23"/>
      <c r="M12" s="23"/>
      <c r="N12" s="23"/>
      <c r="O12" s="23"/>
      <c r="P12" s="23"/>
      <c r="Q12" s="23"/>
      <c r="R12" s="23"/>
      <c r="S12" s="23"/>
      <c r="T12" s="23"/>
      <c r="U12" s="23"/>
      <c r="V12" s="23"/>
      <c r="W12" s="23"/>
    </row>
    <row r="13" spans="1:23" x14ac:dyDescent="0.35">
      <c r="A13" s="35">
        <v>2017</v>
      </c>
      <c r="B13" s="18" t="s">
        <v>69</v>
      </c>
      <c r="C13" s="39" t="s">
        <v>53</v>
      </c>
      <c r="D13" s="24">
        <v>89</v>
      </c>
      <c r="E13" s="24">
        <v>121</v>
      </c>
      <c r="F13" s="40">
        <v>45.8</v>
      </c>
      <c r="H13" s="23"/>
      <c r="I13" s="23"/>
      <c r="J13" s="23"/>
      <c r="K13" s="23"/>
      <c r="L13" s="23"/>
      <c r="M13" s="23"/>
      <c r="N13" s="23"/>
      <c r="O13" s="23"/>
      <c r="P13" s="23"/>
      <c r="Q13" s="23"/>
      <c r="R13" s="23"/>
      <c r="S13" s="23"/>
      <c r="T13" s="23"/>
      <c r="U13" s="23"/>
      <c r="V13" s="23"/>
      <c r="W13" s="23"/>
    </row>
    <row r="14" spans="1:23" x14ac:dyDescent="0.35">
      <c r="A14" s="35">
        <v>2017</v>
      </c>
      <c r="B14" s="18" t="s">
        <v>69</v>
      </c>
      <c r="C14" s="39" t="s">
        <v>32</v>
      </c>
      <c r="D14" s="24">
        <v>5</v>
      </c>
      <c r="E14" s="24">
        <v>7</v>
      </c>
      <c r="F14" s="40">
        <v>20.8</v>
      </c>
      <c r="H14" s="23"/>
      <c r="I14" s="23"/>
      <c r="J14" s="23"/>
      <c r="K14" s="23"/>
      <c r="L14" s="23"/>
      <c r="M14" s="23"/>
      <c r="N14" s="23"/>
      <c r="O14" s="23"/>
      <c r="P14" s="23"/>
      <c r="Q14" s="23"/>
      <c r="R14" s="23"/>
      <c r="S14" s="23"/>
      <c r="T14" s="23"/>
      <c r="U14" s="23"/>
      <c r="V14" s="23"/>
      <c r="W14" s="23"/>
    </row>
    <row r="15" spans="1:23" x14ac:dyDescent="0.35">
      <c r="A15" s="35">
        <v>2017</v>
      </c>
      <c r="B15" s="18" t="s">
        <v>69</v>
      </c>
      <c r="C15" s="39" t="s">
        <v>33</v>
      </c>
      <c r="D15" s="24">
        <v>13</v>
      </c>
      <c r="E15" s="24">
        <v>18</v>
      </c>
      <c r="F15" s="40">
        <v>48.4</v>
      </c>
      <c r="H15" s="23"/>
      <c r="I15" s="23"/>
      <c r="J15" s="23"/>
      <c r="K15" s="23"/>
      <c r="L15" s="23"/>
      <c r="M15" s="23"/>
      <c r="N15" s="23"/>
      <c r="O15" s="23"/>
      <c r="P15" s="23"/>
      <c r="Q15" s="23"/>
      <c r="R15" s="23"/>
      <c r="S15" s="23"/>
      <c r="T15" s="23"/>
      <c r="U15" s="23"/>
      <c r="V15" s="23"/>
      <c r="W15" s="23"/>
    </row>
    <row r="16" spans="1:23" x14ac:dyDescent="0.35">
      <c r="A16" s="35">
        <v>2017</v>
      </c>
      <c r="B16" s="18" t="s">
        <v>69</v>
      </c>
      <c r="C16" s="39" t="s">
        <v>34</v>
      </c>
      <c r="D16" s="24">
        <v>29</v>
      </c>
      <c r="E16" s="24">
        <v>39</v>
      </c>
      <c r="F16" s="40">
        <v>121</v>
      </c>
      <c r="H16" s="23"/>
      <c r="I16" s="23"/>
      <c r="J16" s="23"/>
      <c r="K16" s="23"/>
      <c r="L16" s="23"/>
      <c r="M16" s="23"/>
      <c r="N16" s="23"/>
      <c r="O16" s="23"/>
      <c r="P16" s="23"/>
      <c r="Q16" s="23"/>
      <c r="R16" s="23"/>
      <c r="S16" s="23"/>
      <c r="T16" s="23"/>
      <c r="U16" s="23"/>
      <c r="V16" s="23"/>
      <c r="W16" s="23"/>
    </row>
    <row r="17" spans="1:23" x14ac:dyDescent="0.35">
      <c r="A17" s="35">
        <v>2017</v>
      </c>
      <c r="B17" s="18" t="s">
        <v>69</v>
      </c>
      <c r="C17" s="39" t="s">
        <v>35</v>
      </c>
      <c r="D17" s="24">
        <v>25</v>
      </c>
      <c r="E17" s="24">
        <v>34</v>
      </c>
      <c r="F17" s="40">
        <v>88.7</v>
      </c>
      <c r="H17" s="23"/>
      <c r="I17" s="23"/>
      <c r="J17" s="23"/>
      <c r="K17" s="23"/>
      <c r="L17" s="23"/>
      <c r="M17" s="23"/>
      <c r="N17" s="23"/>
      <c r="O17" s="23"/>
      <c r="P17" s="23"/>
      <c r="Q17" s="23"/>
      <c r="R17" s="23"/>
      <c r="S17" s="23"/>
      <c r="T17" s="23"/>
      <c r="U17" s="23"/>
      <c r="V17" s="23"/>
      <c r="W17" s="23"/>
    </row>
    <row r="18" spans="1:23" x14ac:dyDescent="0.35">
      <c r="A18" s="35">
        <v>2017</v>
      </c>
      <c r="B18" s="18" t="s">
        <v>69</v>
      </c>
      <c r="C18" s="39" t="s">
        <v>36</v>
      </c>
      <c r="D18" s="24">
        <v>11</v>
      </c>
      <c r="E18" s="24">
        <v>15</v>
      </c>
      <c r="F18" s="40">
        <v>43.4</v>
      </c>
      <c r="H18" s="23"/>
      <c r="I18" s="23"/>
      <c r="J18" s="23"/>
      <c r="K18" s="23"/>
      <c r="L18" s="23"/>
      <c r="M18" s="23"/>
      <c r="N18" s="23"/>
      <c r="O18" s="23"/>
      <c r="P18" s="23"/>
      <c r="Q18" s="23"/>
      <c r="R18" s="23"/>
      <c r="S18" s="23"/>
      <c r="T18" s="23"/>
      <c r="U18" s="23"/>
      <c r="V18" s="23"/>
      <c r="W18" s="23"/>
    </row>
    <row r="19" spans="1:23" x14ac:dyDescent="0.35">
      <c r="A19" s="35">
        <v>2017</v>
      </c>
      <c r="B19" s="18" t="s">
        <v>69</v>
      </c>
      <c r="C19" s="39" t="s">
        <v>37</v>
      </c>
      <c r="D19" s="24">
        <v>6</v>
      </c>
      <c r="E19" s="24">
        <v>8</v>
      </c>
      <c r="F19" s="40">
        <v>18</v>
      </c>
      <c r="H19" s="23"/>
      <c r="I19" s="23"/>
      <c r="J19" s="23"/>
      <c r="K19" s="23"/>
      <c r="L19" s="23"/>
      <c r="M19" s="23"/>
      <c r="N19" s="23"/>
      <c r="O19" s="23"/>
      <c r="P19" s="23"/>
      <c r="Q19" s="23"/>
      <c r="R19" s="23"/>
      <c r="S19" s="23"/>
      <c r="T19" s="23"/>
      <c r="U19" s="23"/>
      <c r="V19" s="23"/>
      <c r="W19" s="23"/>
    </row>
    <row r="20" spans="1:23" x14ac:dyDescent="0.35">
      <c r="A20" s="35">
        <v>2017</v>
      </c>
      <c r="B20" s="18" t="s">
        <v>76</v>
      </c>
      <c r="C20" s="39" t="s">
        <v>53</v>
      </c>
      <c r="D20" s="24">
        <v>121</v>
      </c>
      <c r="E20" s="24">
        <v>164</v>
      </c>
      <c r="F20" s="40">
        <v>30.3</v>
      </c>
      <c r="H20" s="23"/>
      <c r="I20" s="23"/>
      <c r="J20" s="23"/>
      <c r="K20" s="23"/>
      <c r="L20" s="23"/>
      <c r="M20" s="23"/>
      <c r="N20" s="23"/>
      <c r="O20" s="23"/>
      <c r="P20" s="23"/>
      <c r="Q20" s="23"/>
      <c r="R20" s="23"/>
      <c r="S20" s="23"/>
      <c r="T20" s="23"/>
      <c r="U20" s="23"/>
      <c r="V20" s="23"/>
      <c r="W20" s="23"/>
    </row>
    <row r="21" spans="1:23" x14ac:dyDescent="0.35">
      <c r="A21" s="35">
        <v>2017</v>
      </c>
      <c r="B21" s="18" t="s">
        <v>76</v>
      </c>
      <c r="C21" s="39" t="s">
        <v>32</v>
      </c>
      <c r="D21" s="24">
        <v>5</v>
      </c>
      <c r="E21" s="24">
        <v>7</v>
      </c>
      <c r="F21" s="40">
        <v>10.5</v>
      </c>
      <c r="H21" s="23"/>
      <c r="I21" s="23"/>
      <c r="J21" s="23"/>
      <c r="K21" s="23"/>
      <c r="L21" s="23"/>
      <c r="M21" s="23"/>
      <c r="N21" s="23"/>
      <c r="O21" s="23"/>
      <c r="P21" s="23"/>
      <c r="Q21" s="23"/>
      <c r="R21" s="23"/>
      <c r="S21" s="23"/>
      <c r="T21" s="23"/>
      <c r="U21" s="23"/>
      <c r="V21" s="23"/>
      <c r="W21" s="23"/>
    </row>
    <row r="22" spans="1:23" x14ac:dyDescent="0.35">
      <c r="A22" s="35">
        <v>2017</v>
      </c>
      <c r="B22" s="18" t="s">
        <v>76</v>
      </c>
      <c r="C22" s="39" t="s">
        <v>33</v>
      </c>
      <c r="D22" s="24">
        <v>22</v>
      </c>
      <c r="E22" s="24">
        <v>30</v>
      </c>
      <c r="F22" s="40">
        <v>40.5</v>
      </c>
      <c r="H22" s="23"/>
      <c r="I22" s="23"/>
      <c r="J22" s="23"/>
      <c r="K22" s="23"/>
      <c r="L22" s="23"/>
      <c r="M22" s="23"/>
      <c r="N22" s="23"/>
      <c r="O22" s="23"/>
      <c r="P22" s="23"/>
      <c r="Q22" s="23"/>
      <c r="R22" s="23"/>
      <c r="S22" s="23"/>
      <c r="T22" s="23"/>
      <c r="U22" s="23"/>
      <c r="V22" s="23"/>
      <c r="W22" s="23"/>
    </row>
    <row r="23" spans="1:23" x14ac:dyDescent="0.35">
      <c r="A23" s="35">
        <v>2017</v>
      </c>
      <c r="B23" s="18" t="s">
        <v>76</v>
      </c>
      <c r="C23" s="39" t="s">
        <v>34</v>
      </c>
      <c r="D23" s="24">
        <v>40</v>
      </c>
      <c r="E23" s="24">
        <v>54</v>
      </c>
      <c r="F23" s="40">
        <v>81.900000000000006</v>
      </c>
      <c r="H23" s="23"/>
      <c r="I23" s="23"/>
      <c r="J23" s="23"/>
      <c r="K23" s="23"/>
      <c r="L23" s="23"/>
      <c r="M23" s="23"/>
      <c r="N23" s="23"/>
      <c r="O23" s="23"/>
      <c r="P23" s="23"/>
      <c r="Q23" s="23"/>
      <c r="R23" s="23"/>
      <c r="S23" s="23"/>
      <c r="T23" s="23"/>
      <c r="U23" s="23"/>
      <c r="V23" s="23"/>
      <c r="W23" s="23"/>
    </row>
    <row r="24" spans="1:23" x14ac:dyDescent="0.35">
      <c r="A24" s="35">
        <v>2017</v>
      </c>
      <c r="B24" s="18" t="s">
        <v>76</v>
      </c>
      <c r="C24" s="39" t="s">
        <v>35</v>
      </c>
      <c r="D24" s="24">
        <v>29</v>
      </c>
      <c r="E24" s="24">
        <v>39</v>
      </c>
      <c r="F24" s="40">
        <v>49.8</v>
      </c>
      <c r="H24" s="23"/>
      <c r="I24" s="23"/>
      <c r="J24" s="23"/>
      <c r="K24" s="23"/>
      <c r="L24" s="23"/>
      <c r="M24" s="23"/>
      <c r="N24" s="23"/>
      <c r="O24" s="23"/>
      <c r="P24" s="23"/>
      <c r="Q24" s="23"/>
      <c r="R24" s="23"/>
      <c r="S24" s="23"/>
      <c r="T24" s="23"/>
      <c r="U24" s="23"/>
      <c r="V24" s="23"/>
      <c r="W24" s="23"/>
    </row>
    <row r="25" spans="1:23" x14ac:dyDescent="0.35">
      <c r="A25" s="35">
        <v>2017</v>
      </c>
      <c r="B25" s="18" t="s">
        <v>76</v>
      </c>
      <c r="C25" s="39" t="s">
        <v>36</v>
      </c>
      <c r="D25" s="24">
        <v>16</v>
      </c>
      <c r="E25" s="24">
        <v>22</v>
      </c>
      <c r="F25" s="40">
        <v>30.7</v>
      </c>
      <c r="H25" s="23"/>
      <c r="I25" s="23"/>
      <c r="J25" s="23"/>
      <c r="K25" s="23"/>
      <c r="L25" s="23"/>
      <c r="M25" s="23"/>
      <c r="N25" s="23"/>
      <c r="O25" s="23"/>
      <c r="P25" s="23"/>
      <c r="Q25" s="23"/>
      <c r="R25" s="23"/>
      <c r="S25" s="23"/>
      <c r="T25" s="23"/>
      <c r="U25" s="23"/>
      <c r="V25" s="23"/>
      <c r="W25" s="23"/>
    </row>
    <row r="26" spans="1:23" x14ac:dyDescent="0.35">
      <c r="A26" s="35">
        <v>2017</v>
      </c>
      <c r="B26" s="18" t="s">
        <v>76</v>
      </c>
      <c r="C26" s="39" t="s">
        <v>37</v>
      </c>
      <c r="D26" s="24">
        <v>9</v>
      </c>
      <c r="E26" s="24">
        <v>12</v>
      </c>
      <c r="F26" s="40">
        <v>12.1</v>
      </c>
      <c r="H26" s="23"/>
      <c r="I26" s="23"/>
      <c r="J26" s="23"/>
      <c r="K26" s="23"/>
      <c r="L26" s="23"/>
      <c r="M26" s="23"/>
      <c r="N26" s="23"/>
      <c r="O26" s="23"/>
      <c r="P26" s="23"/>
      <c r="Q26" s="23"/>
      <c r="R26" s="23"/>
      <c r="S26" s="23"/>
      <c r="T26" s="23"/>
      <c r="U26" s="23"/>
      <c r="V26" s="23"/>
      <c r="W26" s="23"/>
    </row>
    <row r="27" spans="1:23" x14ac:dyDescent="0.35">
      <c r="A27" s="35">
        <v>2018</v>
      </c>
      <c r="B27" s="18" t="s">
        <v>68</v>
      </c>
      <c r="C27" s="39" t="s">
        <v>53</v>
      </c>
      <c r="D27" s="24">
        <v>31</v>
      </c>
      <c r="E27" s="24">
        <v>40</v>
      </c>
      <c r="F27" s="40">
        <v>14.3</v>
      </c>
    </row>
    <row r="28" spans="1:23" x14ac:dyDescent="0.35">
      <c r="A28" s="35">
        <v>2018</v>
      </c>
      <c r="B28" s="18" t="s">
        <v>68</v>
      </c>
      <c r="C28" s="39" t="s">
        <v>32</v>
      </c>
      <c r="D28" s="24">
        <v>0</v>
      </c>
      <c r="E28" s="24">
        <v>0</v>
      </c>
      <c r="F28" s="40">
        <v>0</v>
      </c>
    </row>
    <row r="29" spans="1:23" x14ac:dyDescent="0.35">
      <c r="A29" s="35">
        <v>2018</v>
      </c>
      <c r="B29" s="18" t="s">
        <v>68</v>
      </c>
      <c r="C29" s="39" t="s">
        <v>33</v>
      </c>
      <c r="D29" s="24">
        <v>6</v>
      </c>
      <c r="E29" s="24">
        <v>8</v>
      </c>
      <c r="F29" s="40">
        <v>20.6</v>
      </c>
    </row>
    <row r="30" spans="1:23" x14ac:dyDescent="0.35">
      <c r="A30" s="35">
        <v>2018</v>
      </c>
      <c r="B30" s="18" t="s">
        <v>68</v>
      </c>
      <c r="C30" s="39" t="s">
        <v>34</v>
      </c>
      <c r="D30" s="24">
        <v>16</v>
      </c>
      <c r="E30" s="24">
        <v>21</v>
      </c>
      <c r="F30" s="40">
        <v>60.6</v>
      </c>
    </row>
    <row r="31" spans="1:23" x14ac:dyDescent="0.35">
      <c r="A31" s="35">
        <v>2018</v>
      </c>
      <c r="B31" s="18" t="s">
        <v>68</v>
      </c>
      <c r="C31" s="39" t="s">
        <v>35</v>
      </c>
      <c r="D31" s="24">
        <v>5</v>
      </c>
      <c r="E31" s="24">
        <v>6</v>
      </c>
      <c r="F31" s="40">
        <v>16</v>
      </c>
    </row>
    <row r="32" spans="1:23" x14ac:dyDescent="0.35">
      <c r="A32" s="35">
        <v>2018</v>
      </c>
      <c r="B32" s="18" t="s">
        <v>68</v>
      </c>
      <c r="C32" s="39" t="s">
        <v>36</v>
      </c>
      <c r="D32" s="24">
        <v>2</v>
      </c>
      <c r="E32" s="24">
        <v>3</v>
      </c>
      <c r="F32" s="40">
        <v>6.9</v>
      </c>
    </row>
    <row r="33" spans="1:6" x14ac:dyDescent="0.35">
      <c r="A33" s="35">
        <v>2018</v>
      </c>
      <c r="B33" s="18" t="s">
        <v>68</v>
      </c>
      <c r="C33" s="39" t="s">
        <v>37</v>
      </c>
      <c r="D33" s="24">
        <v>2</v>
      </c>
      <c r="E33" s="24">
        <v>3</v>
      </c>
      <c r="F33" s="40">
        <v>4.5</v>
      </c>
    </row>
    <row r="34" spans="1:6" x14ac:dyDescent="0.35">
      <c r="A34" s="35">
        <v>2018</v>
      </c>
      <c r="B34" s="18" t="s">
        <v>69</v>
      </c>
      <c r="C34" s="39" t="s">
        <v>53</v>
      </c>
      <c r="D34" s="24">
        <v>121</v>
      </c>
      <c r="E34" s="24">
        <v>155</v>
      </c>
      <c r="F34" s="40">
        <v>58.7</v>
      </c>
    </row>
    <row r="35" spans="1:6" x14ac:dyDescent="0.35">
      <c r="A35" s="35">
        <v>2018</v>
      </c>
      <c r="B35" s="18" t="s">
        <v>69</v>
      </c>
      <c r="C35" s="39" t="s">
        <v>32</v>
      </c>
      <c r="D35" s="24">
        <v>5</v>
      </c>
      <c r="E35" s="24">
        <v>6</v>
      </c>
      <c r="F35" s="40">
        <v>19.899999999999999</v>
      </c>
    </row>
    <row r="36" spans="1:6" x14ac:dyDescent="0.35">
      <c r="A36" s="35">
        <v>2018</v>
      </c>
      <c r="B36" s="18" t="s">
        <v>69</v>
      </c>
      <c r="C36" s="39" t="s">
        <v>33</v>
      </c>
      <c r="D36" s="24">
        <v>17</v>
      </c>
      <c r="E36" s="24">
        <v>22</v>
      </c>
      <c r="F36" s="40">
        <v>59.3</v>
      </c>
    </row>
    <row r="37" spans="1:6" x14ac:dyDescent="0.35">
      <c r="A37" s="35">
        <v>2018</v>
      </c>
      <c r="B37" s="18" t="s">
        <v>69</v>
      </c>
      <c r="C37" s="39" t="s">
        <v>34</v>
      </c>
      <c r="D37" s="24">
        <v>40</v>
      </c>
      <c r="E37" s="24">
        <v>51</v>
      </c>
      <c r="F37" s="40">
        <v>157.5</v>
      </c>
    </row>
    <row r="38" spans="1:6" x14ac:dyDescent="0.35">
      <c r="A38" s="35">
        <v>2018</v>
      </c>
      <c r="B38" s="18" t="s">
        <v>69</v>
      </c>
      <c r="C38" s="39" t="s">
        <v>35</v>
      </c>
      <c r="D38" s="24">
        <v>38</v>
      </c>
      <c r="E38" s="24">
        <v>49</v>
      </c>
      <c r="F38" s="40">
        <v>129.69999999999999</v>
      </c>
    </row>
    <row r="39" spans="1:6" x14ac:dyDescent="0.35">
      <c r="A39" s="35">
        <v>2018</v>
      </c>
      <c r="B39" s="18" t="s">
        <v>69</v>
      </c>
      <c r="C39" s="39" t="s">
        <v>36</v>
      </c>
      <c r="D39" s="24">
        <v>17</v>
      </c>
      <c r="E39" s="24">
        <v>22</v>
      </c>
      <c r="F39" s="40">
        <v>62.2</v>
      </c>
    </row>
    <row r="40" spans="1:6" x14ac:dyDescent="0.35">
      <c r="A40" s="35">
        <v>2018</v>
      </c>
      <c r="B40" s="18" t="s">
        <v>69</v>
      </c>
      <c r="C40" s="39" t="s">
        <v>37</v>
      </c>
      <c r="D40" s="24">
        <v>4</v>
      </c>
      <c r="E40" s="24">
        <v>5</v>
      </c>
      <c r="F40" s="40">
        <v>11.2</v>
      </c>
    </row>
    <row r="41" spans="1:6" x14ac:dyDescent="0.35">
      <c r="A41" s="35">
        <v>2018</v>
      </c>
      <c r="B41" s="18" t="s">
        <v>76</v>
      </c>
      <c r="C41" s="39" t="s">
        <v>53</v>
      </c>
      <c r="D41" s="24">
        <v>152</v>
      </c>
      <c r="E41" s="24">
        <v>195</v>
      </c>
      <c r="F41" s="40">
        <v>35.9</v>
      </c>
    </row>
    <row r="42" spans="1:6" x14ac:dyDescent="0.35">
      <c r="A42" s="35">
        <v>2018</v>
      </c>
      <c r="B42" s="18" t="s">
        <v>76</v>
      </c>
      <c r="C42" s="39" t="s">
        <v>32</v>
      </c>
      <c r="D42" s="24">
        <v>5</v>
      </c>
      <c r="E42" s="24">
        <v>6</v>
      </c>
      <c r="F42" s="40">
        <v>10.1</v>
      </c>
    </row>
    <row r="43" spans="1:6" x14ac:dyDescent="0.35">
      <c r="A43" s="35">
        <v>2018</v>
      </c>
      <c r="B43" s="18" t="s">
        <v>76</v>
      </c>
      <c r="C43" s="39" t="s">
        <v>33</v>
      </c>
      <c r="D43" s="24">
        <v>23</v>
      </c>
      <c r="E43" s="24">
        <v>30</v>
      </c>
      <c r="F43" s="40">
        <v>39.700000000000003</v>
      </c>
    </row>
    <row r="44" spans="1:6" x14ac:dyDescent="0.35">
      <c r="A44" s="35">
        <v>2018</v>
      </c>
      <c r="B44" s="18" t="s">
        <v>76</v>
      </c>
      <c r="C44" s="39" t="s">
        <v>34</v>
      </c>
      <c r="D44" s="24">
        <v>56</v>
      </c>
      <c r="E44" s="24">
        <v>72</v>
      </c>
      <c r="F44" s="40">
        <v>108.1</v>
      </c>
    </row>
    <row r="45" spans="1:6" x14ac:dyDescent="0.35">
      <c r="A45" s="35">
        <v>2018</v>
      </c>
      <c r="B45" s="18" t="s">
        <v>76</v>
      </c>
      <c r="C45" s="39" t="s">
        <v>35</v>
      </c>
      <c r="D45" s="24">
        <v>43</v>
      </c>
      <c r="E45" s="24">
        <v>55</v>
      </c>
      <c r="F45" s="40">
        <v>70.900000000000006</v>
      </c>
    </row>
    <row r="46" spans="1:6" x14ac:dyDescent="0.35">
      <c r="A46" s="35">
        <v>2018</v>
      </c>
      <c r="B46" s="18" t="s">
        <v>76</v>
      </c>
      <c r="C46" s="39" t="s">
        <v>36</v>
      </c>
      <c r="D46" s="24">
        <v>19</v>
      </c>
      <c r="E46" s="24">
        <v>24</v>
      </c>
      <c r="F46" s="40">
        <v>33.799999999999997</v>
      </c>
    </row>
    <row r="47" spans="1:6" x14ac:dyDescent="0.35">
      <c r="A47" s="35">
        <v>2018</v>
      </c>
      <c r="B47" s="18" t="s">
        <v>76</v>
      </c>
      <c r="C47" s="39" t="s">
        <v>37</v>
      </c>
      <c r="D47" s="24">
        <v>6</v>
      </c>
      <c r="E47" s="24">
        <v>8</v>
      </c>
      <c r="F47" s="40">
        <v>7.5</v>
      </c>
    </row>
    <row r="48" spans="1:6" x14ac:dyDescent="0.35">
      <c r="A48" s="35">
        <v>2019</v>
      </c>
      <c r="B48" s="18" t="s">
        <v>68</v>
      </c>
      <c r="C48" s="39" t="s">
        <v>53</v>
      </c>
      <c r="D48" s="24">
        <v>47</v>
      </c>
      <c r="E48" s="24">
        <v>59</v>
      </c>
      <c r="F48" s="40">
        <v>27.840903692866032</v>
      </c>
    </row>
    <row r="49" spans="1:6" x14ac:dyDescent="0.35">
      <c r="A49" s="35">
        <v>2019</v>
      </c>
      <c r="B49" s="18" t="s">
        <v>68</v>
      </c>
      <c r="C49" s="39" t="s">
        <v>32</v>
      </c>
      <c r="D49" s="24">
        <v>3</v>
      </c>
      <c r="E49" s="24">
        <v>4</v>
      </c>
      <c r="F49" s="40">
        <v>12.099904261650323</v>
      </c>
    </row>
    <row r="50" spans="1:6" x14ac:dyDescent="0.35">
      <c r="A50" s="35">
        <v>2019</v>
      </c>
      <c r="B50" s="18" t="s">
        <v>68</v>
      </c>
      <c r="C50" s="39" t="s">
        <v>33</v>
      </c>
      <c r="D50" s="24">
        <v>14</v>
      </c>
      <c r="E50" s="24">
        <v>17</v>
      </c>
      <c r="F50" s="40">
        <v>46.192761775740998</v>
      </c>
    </row>
    <row r="51" spans="1:6" x14ac:dyDescent="0.35">
      <c r="A51" s="35">
        <v>2019</v>
      </c>
      <c r="B51" s="18" t="s">
        <v>68</v>
      </c>
      <c r="C51" s="39" t="s">
        <v>34</v>
      </c>
      <c r="D51" s="24">
        <v>20</v>
      </c>
      <c r="E51" s="24">
        <v>25</v>
      </c>
      <c r="F51" s="40">
        <v>72.809015005546797</v>
      </c>
    </row>
    <row r="52" spans="1:6" x14ac:dyDescent="0.35">
      <c r="A52" s="35">
        <v>2019</v>
      </c>
      <c r="B52" s="18" t="s">
        <v>68</v>
      </c>
      <c r="C52" s="39" t="s">
        <v>35</v>
      </c>
      <c r="D52" s="24">
        <v>6</v>
      </c>
      <c r="E52" s="24">
        <v>7</v>
      </c>
      <c r="F52" s="40">
        <v>18.999685116151515</v>
      </c>
    </row>
    <row r="53" spans="1:6" x14ac:dyDescent="0.35">
      <c r="A53" s="35">
        <v>2019</v>
      </c>
      <c r="B53" s="18" t="s">
        <v>68</v>
      </c>
      <c r="C53" s="39" t="s">
        <v>36</v>
      </c>
      <c r="D53" s="24">
        <v>2</v>
      </c>
      <c r="E53" s="24">
        <v>2</v>
      </c>
      <c r="F53" s="40">
        <v>6.5598952100139671</v>
      </c>
    </row>
    <row r="54" spans="1:6" x14ac:dyDescent="0.35">
      <c r="A54" s="35">
        <v>2019</v>
      </c>
      <c r="B54" s="18" t="s">
        <v>68</v>
      </c>
      <c r="C54" s="39" t="s">
        <v>37</v>
      </c>
      <c r="D54" s="24">
        <v>2</v>
      </c>
      <c r="E54" s="24">
        <v>2</v>
      </c>
      <c r="F54" s="40">
        <v>8.2719460300297509</v>
      </c>
    </row>
    <row r="55" spans="1:6" x14ac:dyDescent="0.35">
      <c r="A55" s="35">
        <v>2019</v>
      </c>
      <c r="B55" s="18" t="s">
        <v>69</v>
      </c>
      <c r="C55" s="39" t="s">
        <v>53</v>
      </c>
      <c r="D55" s="24">
        <v>126</v>
      </c>
      <c r="E55" s="24">
        <v>157</v>
      </c>
      <c r="F55" s="40">
        <v>77.529470396376226</v>
      </c>
    </row>
    <row r="56" spans="1:6" x14ac:dyDescent="0.35">
      <c r="A56" s="35">
        <v>2019</v>
      </c>
      <c r="B56" s="18" t="s">
        <v>69</v>
      </c>
      <c r="C56" s="39" t="s">
        <v>32</v>
      </c>
      <c r="D56" s="24">
        <v>10</v>
      </c>
      <c r="E56" s="24">
        <v>12</v>
      </c>
      <c r="F56" s="40">
        <v>38.939788532279117</v>
      </c>
    </row>
    <row r="57" spans="1:6" x14ac:dyDescent="0.35">
      <c r="A57" s="35">
        <v>2019</v>
      </c>
      <c r="B57" s="18" t="s">
        <v>69</v>
      </c>
      <c r="C57" s="39" t="s">
        <v>33</v>
      </c>
      <c r="D57" s="24">
        <v>25</v>
      </c>
      <c r="E57" s="24">
        <v>31</v>
      </c>
      <c r="F57" s="40">
        <v>83.404676547701868</v>
      </c>
    </row>
    <row r="58" spans="1:6" x14ac:dyDescent="0.35">
      <c r="A58" s="35">
        <v>2019</v>
      </c>
      <c r="B58" s="18" t="s">
        <v>69</v>
      </c>
      <c r="C58" s="39" t="s">
        <v>34</v>
      </c>
      <c r="D58" s="24">
        <v>41</v>
      </c>
      <c r="E58" s="24">
        <v>51</v>
      </c>
      <c r="F58" s="40">
        <v>155.20591110274609</v>
      </c>
    </row>
    <row r="59" spans="1:6" x14ac:dyDescent="0.35">
      <c r="A59" s="35">
        <v>2019</v>
      </c>
      <c r="B59" s="18" t="s">
        <v>69</v>
      </c>
      <c r="C59" s="39" t="s">
        <v>35</v>
      </c>
      <c r="D59" s="24">
        <v>28</v>
      </c>
      <c r="E59" s="24">
        <v>35</v>
      </c>
      <c r="F59" s="40">
        <v>94.686944070811833</v>
      </c>
    </row>
    <row r="60" spans="1:6" x14ac:dyDescent="0.35">
      <c r="A60" s="35">
        <v>2019</v>
      </c>
      <c r="B60" s="18" t="s">
        <v>69</v>
      </c>
      <c r="C60" s="39" t="s">
        <v>36</v>
      </c>
      <c r="D60" s="24">
        <v>17</v>
      </c>
      <c r="E60" s="24">
        <v>21</v>
      </c>
      <c r="F60" s="40">
        <v>59.276844309853566</v>
      </c>
    </row>
    <row r="61" spans="1:6" x14ac:dyDescent="0.35">
      <c r="A61" s="35">
        <v>2019</v>
      </c>
      <c r="B61" s="18" t="s">
        <v>69</v>
      </c>
      <c r="C61" s="39" t="s">
        <v>37</v>
      </c>
      <c r="D61" s="24">
        <v>5</v>
      </c>
      <c r="E61" s="24">
        <v>6</v>
      </c>
      <c r="F61" s="40">
        <v>22.525370395124263</v>
      </c>
    </row>
    <row r="62" spans="1:6" x14ac:dyDescent="0.35">
      <c r="A62" s="35">
        <v>2019</v>
      </c>
      <c r="B62" s="18" t="s">
        <v>76</v>
      </c>
      <c r="C62" s="39" t="s">
        <v>53</v>
      </c>
      <c r="D62" s="24">
        <v>173</v>
      </c>
      <c r="E62" s="24">
        <v>216</v>
      </c>
      <c r="F62" s="40">
        <v>52.212984812730689</v>
      </c>
    </row>
    <row r="63" spans="1:6" x14ac:dyDescent="0.35">
      <c r="A63" s="35">
        <v>2019</v>
      </c>
      <c r="B63" s="18" t="s">
        <v>76</v>
      </c>
      <c r="C63" s="39" t="s">
        <v>32</v>
      </c>
      <c r="D63" s="24">
        <v>13</v>
      </c>
      <c r="E63" s="24">
        <v>16</v>
      </c>
      <c r="F63" s="40">
        <v>25.755702923671862</v>
      </c>
    </row>
    <row r="64" spans="1:6" x14ac:dyDescent="0.35">
      <c r="A64" s="35">
        <v>2019</v>
      </c>
      <c r="B64" s="18" t="s">
        <v>76</v>
      </c>
      <c r="C64" s="39" t="s">
        <v>33</v>
      </c>
      <c r="D64" s="24">
        <v>39</v>
      </c>
      <c r="E64" s="24">
        <v>49</v>
      </c>
      <c r="F64" s="40">
        <v>64.695803479496305</v>
      </c>
    </row>
    <row r="65" spans="1:6" x14ac:dyDescent="0.35">
      <c r="A65" s="35">
        <v>2019</v>
      </c>
      <c r="B65" s="18" t="s">
        <v>76</v>
      </c>
      <c r="C65" s="39" t="s">
        <v>34</v>
      </c>
      <c r="D65" s="24">
        <v>61</v>
      </c>
      <c r="E65" s="24">
        <v>76</v>
      </c>
      <c r="F65" s="40">
        <v>113.2026894698149</v>
      </c>
    </row>
    <row r="66" spans="1:6" x14ac:dyDescent="0.35">
      <c r="A66" s="35">
        <v>2019</v>
      </c>
      <c r="B66" s="18" t="s">
        <v>76</v>
      </c>
      <c r="C66" s="39" t="s">
        <v>35</v>
      </c>
      <c r="D66" s="24">
        <v>34</v>
      </c>
      <c r="E66" s="24">
        <v>42</v>
      </c>
      <c r="F66" s="40">
        <v>55.600434333314105</v>
      </c>
    </row>
    <row r="67" spans="1:6" x14ac:dyDescent="0.35">
      <c r="A67" s="35">
        <v>2019</v>
      </c>
      <c r="B67" s="18" t="s">
        <v>76</v>
      </c>
      <c r="C67" s="39" t="s">
        <v>36</v>
      </c>
      <c r="D67" s="24">
        <v>19</v>
      </c>
      <c r="E67" s="24">
        <v>24</v>
      </c>
      <c r="F67" s="40">
        <v>32.11234237262407</v>
      </c>
    </row>
    <row r="68" spans="1:6" x14ac:dyDescent="0.35">
      <c r="A68" s="35">
        <v>2019</v>
      </c>
      <c r="B68" s="18" t="s">
        <v>76</v>
      </c>
      <c r="C68" s="39" t="s">
        <v>37</v>
      </c>
      <c r="D68" s="24">
        <v>7</v>
      </c>
      <c r="E68" s="24">
        <v>9</v>
      </c>
      <c r="F68" s="40">
        <v>15.094241743039946</v>
      </c>
    </row>
    <row r="69" spans="1:6" x14ac:dyDescent="0.35">
      <c r="A69" s="35">
        <v>2020</v>
      </c>
      <c r="B69" s="18" t="s">
        <v>68</v>
      </c>
      <c r="C69" s="39" t="s">
        <v>53</v>
      </c>
      <c r="D69" s="24">
        <v>50</v>
      </c>
      <c r="E69" s="24">
        <v>60</v>
      </c>
      <c r="F69" s="40">
        <v>28.259928702</v>
      </c>
    </row>
    <row r="70" spans="1:6" x14ac:dyDescent="0.35">
      <c r="A70" s="35">
        <v>2020</v>
      </c>
      <c r="B70" s="18" t="s">
        <v>68</v>
      </c>
      <c r="C70" s="39" t="s">
        <v>32</v>
      </c>
      <c r="D70" s="24">
        <v>5</v>
      </c>
      <c r="E70" s="24">
        <v>6</v>
      </c>
      <c r="F70" s="40">
        <v>19.437535496999999</v>
      </c>
    </row>
    <row r="71" spans="1:6" x14ac:dyDescent="0.35">
      <c r="A71" s="35">
        <v>2020</v>
      </c>
      <c r="B71" s="18" t="s">
        <v>68</v>
      </c>
      <c r="C71" s="39" t="s">
        <v>33</v>
      </c>
      <c r="D71" s="24">
        <v>8</v>
      </c>
      <c r="E71" s="24">
        <v>10</v>
      </c>
      <c r="F71" s="40">
        <v>25.306974558</v>
      </c>
    </row>
    <row r="72" spans="1:6" x14ac:dyDescent="0.35">
      <c r="A72" s="35">
        <v>2020</v>
      </c>
      <c r="B72" s="18" t="s">
        <v>68</v>
      </c>
      <c r="C72" s="39" t="s">
        <v>34</v>
      </c>
      <c r="D72" s="24">
        <v>19</v>
      </c>
      <c r="E72" s="24">
        <v>23</v>
      </c>
      <c r="F72" s="40">
        <v>65.332436404000006</v>
      </c>
    </row>
    <row r="73" spans="1:6" x14ac:dyDescent="0.35">
      <c r="A73" s="35">
        <v>2020</v>
      </c>
      <c r="B73" s="18" t="s">
        <v>68</v>
      </c>
      <c r="C73" s="39" t="s">
        <v>35</v>
      </c>
      <c r="D73" s="24">
        <v>9</v>
      </c>
      <c r="E73" s="24">
        <v>11</v>
      </c>
      <c r="F73" s="40">
        <v>27.891836193</v>
      </c>
    </row>
    <row r="74" spans="1:6" x14ac:dyDescent="0.35">
      <c r="A74" s="35">
        <v>2020</v>
      </c>
      <c r="B74" s="18" t="s">
        <v>68</v>
      </c>
      <c r="C74" s="39" t="s">
        <v>36</v>
      </c>
      <c r="D74" s="24">
        <v>6</v>
      </c>
      <c r="E74" s="24">
        <v>7</v>
      </c>
      <c r="F74" s="40">
        <v>18.423983664000001</v>
      </c>
    </row>
    <row r="75" spans="1:6" x14ac:dyDescent="0.35">
      <c r="A75" s="35">
        <v>2020</v>
      </c>
      <c r="B75" s="18" t="s">
        <v>68</v>
      </c>
      <c r="C75" s="39" t="s">
        <v>37</v>
      </c>
      <c r="D75" s="24">
        <v>3</v>
      </c>
      <c r="E75" s="24">
        <v>4</v>
      </c>
      <c r="F75" s="40">
        <v>11.683190332000001</v>
      </c>
    </row>
    <row r="76" spans="1:6" x14ac:dyDescent="0.35">
      <c r="A76" s="35">
        <v>2020</v>
      </c>
      <c r="B76" s="18" t="s">
        <v>69</v>
      </c>
      <c r="C76" s="39" t="s">
        <v>53</v>
      </c>
      <c r="D76" s="24">
        <v>165</v>
      </c>
      <c r="E76" s="24">
        <v>197</v>
      </c>
      <c r="F76" s="40">
        <v>96.845063175999996</v>
      </c>
    </row>
    <row r="77" spans="1:6" x14ac:dyDescent="0.35">
      <c r="A77" s="35">
        <v>2020</v>
      </c>
      <c r="B77" s="18" t="s">
        <v>69</v>
      </c>
      <c r="C77" s="39" t="s">
        <v>32</v>
      </c>
      <c r="D77" s="24">
        <v>15</v>
      </c>
      <c r="E77" s="24">
        <v>18</v>
      </c>
      <c r="F77" s="40">
        <v>56.266121589999997</v>
      </c>
    </row>
    <row r="78" spans="1:6" x14ac:dyDescent="0.35">
      <c r="A78" s="35">
        <v>2020</v>
      </c>
      <c r="B78" s="18" t="s">
        <v>69</v>
      </c>
      <c r="C78" s="39" t="s">
        <v>33</v>
      </c>
      <c r="D78" s="24">
        <v>34</v>
      </c>
      <c r="E78" s="24">
        <v>40</v>
      </c>
      <c r="F78" s="40">
        <v>108.048541</v>
      </c>
    </row>
    <row r="79" spans="1:6" x14ac:dyDescent="0.35">
      <c r="A79" s="35">
        <v>2020</v>
      </c>
      <c r="B79" s="18" t="s">
        <v>69</v>
      </c>
      <c r="C79" s="39" t="s">
        <v>34</v>
      </c>
      <c r="D79" s="24">
        <v>45</v>
      </c>
      <c r="E79" s="24">
        <v>54</v>
      </c>
      <c r="F79" s="40">
        <v>160.62517794999999</v>
      </c>
    </row>
    <row r="80" spans="1:6" x14ac:dyDescent="0.35">
      <c r="A80" s="35">
        <v>2020</v>
      </c>
      <c r="B80" s="18" t="s">
        <v>69</v>
      </c>
      <c r="C80" s="39" t="s">
        <v>35</v>
      </c>
      <c r="D80" s="24">
        <v>48</v>
      </c>
      <c r="E80" s="24">
        <v>57</v>
      </c>
      <c r="F80" s="40">
        <v>159.36175016999999</v>
      </c>
    </row>
    <row r="81" spans="1:6" x14ac:dyDescent="0.35">
      <c r="A81" s="35">
        <v>2020</v>
      </c>
      <c r="B81" s="18" t="s">
        <v>69</v>
      </c>
      <c r="C81" s="39" t="s">
        <v>36</v>
      </c>
      <c r="D81" s="24">
        <v>17</v>
      </c>
      <c r="E81" s="24">
        <v>20</v>
      </c>
      <c r="F81" s="40">
        <v>55.616139586000003</v>
      </c>
    </row>
    <row r="82" spans="1:6" x14ac:dyDescent="0.35">
      <c r="A82" s="35">
        <v>2020</v>
      </c>
      <c r="B82" s="18" t="s">
        <v>69</v>
      </c>
      <c r="C82" s="39" t="s">
        <v>37</v>
      </c>
      <c r="D82" s="24">
        <v>6</v>
      </c>
      <c r="E82" s="24">
        <v>7</v>
      </c>
      <c r="F82" s="40">
        <v>25.481477255000001</v>
      </c>
    </row>
    <row r="83" spans="1:6" x14ac:dyDescent="0.35">
      <c r="A83" s="35">
        <v>2020</v>
      </c>
      <c r="B83" s="18" t="s">
        <v>76</v>
      </c>
      <c r="C83" s="39" t="s">
        <v>53</v>
      </c>
      <c r="D83" s="24">
        <v>215</v>
      </c>
      <c r="E83" s="24">
        <v>256</v>
      </c>
      <c r="F83" s="40">
        <v>61.905384716</v>
      </c>
    </row>
    <row r="84" spans="1:6" x14ac:dyDescent="0.35">
      <c r="A84" s="35">
        <v>2020</v>
      </c>
      <c r="B84" s="18" t="s">
        <v>76</v>
      </c>
      <c r="C84" s="39" t="s">
        <v>32</v>
      </c>
      <c r="D84" s="24">
        <v>20</v>
      </c>
      <c r="E84" s="24">
        <v>24</v>
      </c>
      <c r="F84" s="40">
        <v>38.180725305999999</v>
      </c>
    </row>
    <row r="85" spans="1:6" x14ac:dyDescent="0.35">
      <c r="A85" s="35">
        <v>2020</v>
      </c>
      <c r="B85" s="18" t="s">
        <v>76</v>
      </c>
      <c r="C85" s="39" t="s">
        <v>33</v>
      </c>
      <c r="D85" s="24">
        <v>42</v>
      </c>
      <c r="E85" s="24">
        <v>50</v>
      </c>
      <c r="F85" s="40">
        <v>66.582986477999995</v>
      </c>
    </row>
    <row r="86" spans="1:6" x14ac:dyDescent="0.35">
      <c r="A86" s="35">
        <v>2020</v>
      </c>
      <c r="B86" s="18" t="s">
        <v>76</v>
      </c>
      <c r="C86" s="39" t="s">
        <v>34</v>
      </c>
      <c r="D86" s="24">
        <v>64</v>
      </c>
      <c r="E86" s="24">
        <v>76</v>
      </c>
      <c r="F86" s="40">
        <v>112.08884288</v>
      </c>
    </row>
    <row r="87" spans="1:6" x14ac:dyDescent="0.35">
      <c r="A87" s="35">
        <v>2020</v>
      </c>
      <c r="B87" s="18" t="s">
        <v>76</v>
      </c>
      <c r="C87" s="39" t="s">
        <v>35</v>
      </c>
      <c r="D87" s="24">
        <v>57</v>
      </c>
      <c r="E87" s="24">
        <v>68</v>
      </c>
      <c r="F87" s="40">
        <v>91.364225469000004</v>
      </c>
    </row>
    <row r="88" spans="1:6" x14ac:dyDescent="0.35">
      <c r="A88" s="35">
        <v>2020</v>
      </c>
      <c r="B88" s="18" t="s">
        <v>76</v>
      </c>
      <c r="C88" s="39" t="s">
        <v>36</v>
      </c>
      <c r="D88" s="24">
        <v>23</v>
      </c>
      <c r="E88" s="24">
        <v>27</v>
      </c>
      <c r="F88" s="40">
        <v>36.431076468000001</v>
      </c>
    </row>
    <row r="89" spans="1:6" x14ac:dyDescent="0.35">
      <c r="A89" s="35">
        <v>2020</v>
      </c>
      <c r="B89" s="18" t="s">
        <v>76</v>
      </c>
      <c r="C89" s="39" t="s">
        <v>37</v>
      </c>
      <c r="D89" s="24">
        <v>9</v>
      </c>
      <c r="E89" s="24">
        <v>11</v>
      </c>
      <c r="F89" s="40">
        <v>18.283603093</v>
      </c>
    </row>
    <row r="90" spans="1:6" x14ac:dyDescent="0.35">
      <c r="A90" s="35">
        <v>2021</v>
      </c>
      <c r="B90" s="18" t="s">
        <v>68</v>
      </c>
      <c r="C90" s="39" t="s">
        <v>53</v>
      </c>
      <c r="D90" s="24">
        <v>43</v>
      </c>
      <c r="E90" s="24">
        <v>48</v>
      </c>
      <c r="F90" s="40">
        <v>22.912919264999999</v>
      </c>
    </row>
    <row r="91" spans="1:6" x14ac:dyDescent="0.35">
      <c r="A91" s="35">
        <v>2021</v>
      </c>
      <c r="B91" s="18" t="s">
        <v>68</v>
      </c>
      <c r="C91" s="39" t="s">
        <v>32</v>
      </c>
      <c r="D91" s="24">
        <v>2</v>
      </c>
      <c r="E91" s="24">
        <v>2</v>
      </c>
      <c r="F91" s="40">
        <v>7.4510815979</v>
      </c>
    </row>
    <row r="92" spans="1:6" x14ac:dyDescent="0.35">
      <c r="A92" s="35">
        <v>2021</v>
      </c>
      <c r="B92" s="18" t="s">
        <v>68</v>
      </c>
      <c r="C92" s="39" t="s">
        <v>33</v>
      </c>
      <c r="D92" s="24">
        <v>12</v>
      </c>
      <c r="E92" s="24">
        <v>14</v>
      </c>
      <c r="F92" s="40">
        <v>35.826404208</v>
      </c>
    </row>
    <row r="93" spans="1:6" x14ac:dyDescent="0.35">
      <c r="A93" s="35">
        <v>2021</v>
      </c>
      <c r="B93" s="18" t="s">
        <v>68</v>
      </c>
      <c r="C93" s="39" t="s">
        <v>34</v>
      </c>
      <c r="D93" s="24">
        <v>17</v>
      </c>
      <c r="E93" s="24">
        <v>19</v>
      </c>
      <c r="F93" s="40">
        <v>54.336687625000003</v>
      </c>
    </row>
    <row r="94" spans="1:6" x14ac:dyDescent="0.35">
      <c r="A94" s="35">
        <v>2021</v>
      </c>
      <c r="B94" s="18" t="s">
        <v>68</v>
      </c>
      <c r="C94" s="39" t="s">
        <v>35</v>
      </c>
      <c r="D94" s="24">
        <v>6</v>
      </c>
      <c r="E94" s="24">
        <v>7</v>
      </c>
      <c r="F94" s="40">
        <v>17.946320419999999</v>
      </c>
    </row>
    <row r="95" spans="1:6" x14ac:dyDescent="0.35">
      <c r="A95" s="35">
        <v>2021</v>
      </c>
      <c r="B95" s="18" t="s">
        <v>68</v>
      </c>
      <c r="C95" s="39" t="s">
        <v>36</v>
      </c>
      <c r="D95" s="24">
        <v>3</v>
      </c>
      <c r="E95" s="24">
        <v>3</v>
      </c>
      <c r="F95" s="40">
        <v>8.5739740040000001</v>
      </c>
    </row>
    <row r="96" spans="1:6" x14ac:dyDescent="0.35">
      <c r="A96" s="35">
        <v>2021</v>
      </c>
      <c r="B96" s="18" t="s">
        <v>68</v>
      </c>
      <c r="C96" s="39" t="s">
        <v>37</v>
      </c>
      <c r="D96" s="24">
        <v>3</v>
      </c>
      <c r="E96" s="24">
        <v>3</v>
      </c>
      <c r="F96" s="40">
        <v>10.861142639000001</v>
      </c>
    </row>
    <row r="97" spans="1:6" x14ac:dyDescent="0.35">
      <c r="A97" s="35">
        <v>2021</v>
      </c>
      <c r="B97" s="18" t="s">
        <v>69</v>
      </c>
      <c r="C97" s="39" t="s">
        <v>53</v>
      </c>
      <c r="D97" s="24">
        <v>179</v>
      </c>
      <c r="E97" s="24">
        <v>202</v>
      </c>
      <c r="F97" s="40">
        <v>99.055611581999997</v>
      </c>
    </row>
    <row r="98" spans="1:6" x14ac:dyDescent="0.35">
      <c r="A98" s="35">
        <v>2021</v>
      </c>
      <c r="B98" s="18" t="s">
        <v>69</v>
      </c>
      <c r="C98" s="39" t="s">
        <v>32</v>
      </c>
      <c r="D98" s="24">
        <v>13</v>
      </c>
      <c r="E98" s="24">
        <v>15</v>
      </c>
      <c r="F98" s="40">
        <v>46.711555031000003</v>
      </c>
    </row>
    <row r="99" spans="1:6" x14ac:dyDescent="0.35">
      <c r="A99" s="35">
        <v>2021</v>
      </c>
      <c r="B99" s="18" t="s">
        <v>69</v>
      </c>
      <c r="C99" s="39" t="s">
        <v>33</v>
      </c>
      <c r="D99" s="24">
        <v>38</v>
      </c>
      <c r="E99" s="24">
        <v>43</v>
      </c>
      <c r="F99" s="40">
        <v>113.52643546</v>
      </c>
    </row>
    <row r="100" spans="1:6" x14ac:dyDescent="0.35">
      <c r="A100" s="35">
        <v>2021</v>
      </c>
      <c r="B100" s="18" t="s">
        <v>69</v>
      </c>
      <c r="C100" s="39" t="s">
        <v>34</v>
      </c>
      <c r="D100" s="24">
        <v>52</v>
      </c>
      <c r="E100" s="24">
        <v>59</v>
      </c>
      <c r="F100" s="40">
        <v>172.09028921000001</v>
      </c>
    </row>
    <row r="101" spans="1:6" x14ac:dyDescent="0.35">
      <c r="A101" s="35">
        <v>2021</v>
      </c>
      <c r="B101" s="18" t="s">
        <v>69</v>
      </c>
      <c r="C101" s="39" t="s">
        <v>35</v>
      </c>
      <c r="D101" s="24">
        <v>44</v>
      </c>
      <c r="E101" s="24">
        <v>50</v>
      </c>
      <c r="F101" s="40">
        <v>140.89690103000001</v>
      </c>
    </row>
    <row r="102" spans="1:6" x14ac:dyDescent="0.35">
      <c r="A102" s="35">
        <v>2021</v>
      </c>
      <c r="B102" s="18" t="s">
        <v>69</v>
      </c>
      <c r="C102" s="39" t="s">
        <v>36</v>
      </c>
      <c r="D102" s="24">
        <v>20</v>
      </c>
      <c r="E102" s="24">
        <v>23</v>
      </c>
      <c r="F102" s="40">
        <v>61.186839939000002</v>
      </c>
    </row>
    <row r="103" spans="1:6" x14ac:dyDescent="0.35">
      <c r="A103" s="35">
        <v>2021</v>
      </c>
      <c r="B103" s="18" t="s">
        <v>69</v>
      </c>
      <c r="C103" s="39" t="s">
        <v>37</v>
      </c>
      <c r="D103" s="24">
        <v>12</v>
      </c>
      <c r="E103" s="24">
        <v>14</v>
      </c>
      <c r="F103" s="40">
        <v>47.483667824999998</v>
      </c>
    </row>
    <row r="104" spans="1:6" x14ac:dyDescent="0.35">
      <c r="A104" s="35">
        <v>2021</v>
      </c>
      <c r="B104" s="18" t="s">
        <v>76</v>
      </c>
      <c r="C104" s="39" t="s">
        <v>53</v>
      </c>
      <c r="D104" s="24">
        <v>222</v>
      </c>
      <c r="E104" s="24">
        <v>250</v>
      </c>
      <c r="F104" s="40">
        <v>60.264901141000003</v>
      </c>
    </row>
    <row r="105" spans="1:6" x14ac:dyDescent="0.35">
      <c r="A105" s="35">
        <v>2021</v>
      </c>
      <c r="B105" s="18" t="s">
        <v>76</v>
      </c>
      <c r="C105" s="39" t="s">
        <v>32</v>
      </c>
      <c r="D105" s="24">
        <v>15</v>
      </c>
      <c r="E105" s="24">
        <v>17</v>
      </c>
      <c r="F105" s="40">
        <v>27.436290627000002</v>
      </c>
    </row>
    <row r="106" spans="1:6" x14ac:dyDescent="0.35">
      <c r="A106" s="35">
        <v>2021</v>
      </c>
      <c r="B106" s="18" t="s">
        <v>76</v>
      </c>
      <c r="C106" s="39" t="s">
        <v>33</v>
      </c>
      <c r="D106" s="24">
        <v>50</v>
      </c>
      <c r="E106" s="24">
        <v>56</v>
      </c>
      <c r="F106" s="40">
        <v>74.663384836999995</v>
      </c>
    </row>
    <row r="107" spans="1:6" x14ac:dyDescent="0.35">
      <c r="A107" s="35">
        <v>2021</v>
      </c>
      <c r="B107" s="18" t="s">
        <v>76</v>
      </c>
      <c r="C107" s="39" t="s">
        <v>34</v>
      </c>
      <c r="D107" s="24">
        <v>69</v>
      </c>
      <c r="E107" s="24">
        <v>78</v>
      </c>
      <c r="F107" s="40">
        <v>112.18945164</v>
      </c>
    </row>
    <row r="108" spans="1:6" x14ac:dyDescent="0.35">
      <c r="A108" s="35">
        <v>2021</v>
      </c>
      <c r="B108" s="18" t="s">
        <v>76</v>
      </c>
      <c r="C108" s="39" t="s">
        <v>35</v>
      </c>
      <c r="D108" s="24">
        <v>50</v>
      </c>
      <c r="E108" s="24">
        <v>56</v>
      </c>
      <c r="F108" s="40">
        <v>77.325711553999994</v>
      </c>
    </row>
    <row r="109" spans="1:6" x14ac:dyDescent="0.35">
      <c r="A109" s="35">
        <v>2021</v>
      </c>
      <c r="B109" s="18" t="s">
        <v>76</v>
      </c>
      <c r="C109" s="39" t="s">
        <v>36</v>
      </c>
      <c r="D109" s="24">
        <v>23</v>
      </c>
      <c r="E109" s="24">
        <v>26</v>
      </c>
      <c r="F109" s="40">
        <v>33.985271036999997</v>
      </c>
    </row>
    <row r="110" spans="1:6" x14ac:dyDescent="0.35">
      <c r="A110" s="35">
        <v>2021</v>
      </c>
      <c r="B110" s="18" t="s">
        <v>76</v>
      </c>
      <c r="C110" s="39" t="s">
        <v>37</v>
      </c>
      <c r="D110" s="24">
        <v>15</v>
      </c>
      <c r="E110" s="24">
        <v>17</v>
      </c>
      <c r="F110" s="40">
        <v>28.359005873000001</v>
      </c>
    </row>
    <row r="111" spans="1:6" x14ac:dyDescent="0.35">
      <c r="A111" s="35">
        <v>2022</v>
      </c>
      <c r="B111" s="18" t="s">
        <v>68</v>
      </c>
      <c r="C111" s="39" t="s">
        <v>211</v>
      </c>
      <c r="D111" s="31">
        <v>58</v>
      </c>
      <c r="E111" s="31">
        <v>65</v>
      </c>
      <c r="F111" s="26">
        <v>30.960692924</v>
      </c>
    </row>
    <row r="112" spans="1:6" x14ac:dyDescent="0.35">
      <c r="A112" s="35">
        <v>2022</v>
      </c>
      <c r="B112" s="18" t="s">
        <v>68</v>
      </c>
      <c r="C112" s="39" t="s">
        <v>212</v>
      </c>
      <c r="D112" s="31">
        <v>4</v>
      </c>
      <c r="E112" s="31">
        <v>5</v>
      </c>
      <c r="F112" s="26">
        <v>14.928632402</v>
      </c>
    </row>
    <row r="113" spans="1:6" x14ac:dyDescent="0.35">
      <c r="A113" s="35">
        <v>2022</v>
      </c>
      <c r="B113" s="18" t="s">
        <v>68</v>
      </c>
      <c r="C113" s="39" t="s">
        <v>213</v>
      </c>
      <c r="D113" s="31">
        <v>9</v>
      </c>
      <c r="E113" s="31">
        <v>10</v>
      </c>
      <c r="F113" s="26">
        <v>26.917529271999999</v>
      </c>
    </row>
    <row r="114" spans="1:6" x14ac:dyDescent="0.35">
      <c r="A114" s="35">
        <v>2022</v>
      </c>
      <c r="B114" s="18" t="s">
        <v>68</v>
      </c>
      <c r="C114" s="39" t="s">
        <v>214</v>
      </c>
      <c r="D114" s="31">
        <v>23</v>
      </c>
      <c r="E114" s="31">
        <v>26</v>
      </c>
      <c r="F114" s="26">
        <v>73.644918176999994</v>
      </c>
    </row>
    <row r="115" spans="1:6" x14ac:dyDescent="0.35">
      <c r="A115" s="35">
        <v>2022</v>
      </c>
      <c r="B115" s="18" t="s">
        <v>68</v>
      </c>
      <c r="C115" s="39" t="s">
        <v>215</v>
      </c>
      <c r="D115" s="31">
        <v>12</v>
      </c>
      <c r="E115" s="31">
        <v>14</v>
      </c>
      <c r="F115" s="26">
        <v>35.956393310000003</v>
      </c>
    </row>
    <row r="116" spans="1:6" x14ac:dyDescent="0.35">
      <c r="A116" s="35">
        <v>2022</v>
      </c>
      <c r="B116" s="18" t="s">
        <v>68</v>
      </c>
      <c r="C116" s="39" t="s">
        <v>216</v>
      </c>
      <c r="D116" s="31">
        <v>9</v>
      </c>
      <c r="E116" s="31">
        <v>10</v>
      </c>
      <c r="F116" s="26">
        <v>25.767609262000001</v>
      </c>
    </row>
    <row r="117" spans="1:6" x14ac:dyDescent="0.35">
      <c r="A117" s="35">
        <v>2022</v>
      </c>
      <c r="B117" s="18" t="s">
        <v>68</v>
      </c>
      <c r="C117" s="39" t="s">
        <v>217</v>
      </c>
      <c r="D117" s="31">
        <v>1</v>
      </c>
      <c r="E117" s="31">
        <v>1</v>
      </c>
      <c r="F117" s="26">
        <v>3.6268113961999999</v>
      </c>
    </row>
    <row r="118" spans="1:6" x14ac:dyDescent="0.35">
      <c r="A118" s="35">
        <v>2022</v>
      </c>
      <c r="B118" s="18" t="s">
        <v>69</v>
      </c>
      <c r="C118" s="39" t="s">
        <v>211</v>
      </c>
      <c r="D118" s="31">
        <v>158</v>
      </c>
      <c r="E118" s="31">
        <v>178</v>
      </c>
      <c r="F118" s="26">
        <v>87.589863355000006</v>
      </c>
    </row>
    <row r="119" spans="1:6" x14ac:dyDescent="0.35">
      <c r="A119" s="35">
        <v>2022</v>
      </c>
      <c r="B119" s="18" t="s">
        <v>69</v>
      </c>
      <c r="C119" s="39" t="s">
        <v>212</v>
      </c>
      <c r="D119" s="31">
        <v>7</v>
      </c>
      <c r="E119" s="31">
        <v>8</v>
      </c>
      <c r="F119" s="26">
        <v>25.197051409</v>
      </c>
    </row>
    <row r="120" spans="1:6" x14ac:dyDescent="0.35">
      <c r="A120" s="35">
        <v>2022</v>
      </c>
      <c r="B120" s="18" t="s">
        <v>69</v>
      </c>
      <c r="C120" s="39" t="s">
        <v>213</v>
      </c>
      <c r="D120" s="31">
        <v>24</v>
      </c>
      <c r="E120" s="31">
        <v>27</v>
      </c>
      <c r="F120" s="26">
        <v>71.828261682999994</v>
      </c>
    </row>
    <row r="121" spans="1:6" x14ac:dyDescent="0.35">
      <c r="A121" s="35">
        <v>2022</v>
      </c>
      <c r="B121" s="18" t="s">
        <v>69</v>
      </c>
      <c r="C121" s="39" t="s">
        <v>214</v>
      </c>
      <c r="D121" s="31">
        <v>39</v>
      </c>
      <c r="E121" s="31">
        <v>44</v>
      </c>
      <c r="F121" s="26">
        <v>129.29696684999999</v>
      </c>
    </row>
    <row r="122" spans="1:6" x14ac:dyDescent="0.35">
      <c r="A122" s="35">
        <v>2022</v>
      </c>
      <c r="B122" s="18" t="s">
        <v>69</v>
      </c>
      <c r="C122" s="39" t="s">
        <v>215</v>
      </c>
      <c r="D122" s="31">
        <v>48</v>
      </c>
      <c r="E122" s="31">
        <v>54</v>
      </c>
      <c r="F122" s="26">
        <v>153.97872212999999</v>
      </c>
    </row>
    <row r="123" spans="1:6" x14ac:dyDescent="0.35">
      <c r="A123" s="35">
        <v>2022</v>
      </c>
      <c r="B123" s="18" t="s">
        <v>69</v>
      </c>
      <c r="C123" s="39" t="s">
        <v>216</v>
      </c>
      <c r="D123" s="31">
        <v>29</v>
      </c>
      <c r="E123" s="31">
        <v>33</v>
      </c>
      <c r="F123" s="26">
        <v>88.878503910999996</v>
      </c>
    </row>
    <row r="124" spans="1:6" x14ac:dyDescent="0.35">
      <c r="A124" s="35">
        <v>2022</v>
      </c>
      <c r="B124" s="18" t="s">
        <v>69</v>
      </c>
      <c r="C124" s="39" t="s">
        <v>217</v>
      </c>
      <c r="D124" s="31">
        <v>11</v>
      </c>
      <c r="E124" s="31">
        <v>12</v>
      </c>
      <c r="F124" s="26">
        <v>43.604007576999997</v>
      </c>
    </row>
    <row r="125" spans="1:6" x14ac:dyDescent="0.35">
      <c r="A125" s="35">
        <v>2022</v>
      </c>
      <c r="B125" s="18" t="s">
        <v>76</v>
      </c>
      <c r="C125" s="39" t="s">
        <v>211</v>
      </c>
      <c r="D125" s="31">
        <v>216</v>
      </c>
      <c r="E125" s="31">
        <v>244</v>
      </c>
      <c r="F125" s="26">
        <v>58.740269443000003</v>
      </c>
    </row>
    <row r="126" spans="1:6" x14ac:dyDescent="0.35">
      <c r="A126" s="35">
        <v>2022</v>
      </c>
      <c r="B126" s="18" t="s">
        <v>76</v>
      </c>
      <c r="C126" s="39" t="s">
        <v>212</v>
      </c>
      <c r="D126" s="31">
        <v>11</v>
      </c>
      <c r="E126" s="31">
        <v>12</v>
      </c>
      <c r="F126" s="26">
        <v>20.155683487000001</v>
      </c>
    </row>
    <row r="127" spans="1:6" x14ac:dyDescent="0.35">
      <c r="A127" s="35">
        <v>2022</v>
      </c>
      <c r="B127" s="18" t="s">
        <v>76</v>
      </c>
      <c r="C127" s="39" t="s">
        <v>213</v>
      </c>
      <c r="D127" s="31">
        <v>33</v>
      </c>
      <c r="E127" s="31">
        <v>37</v>
      </c>
      <c r="F127" s="26">
        <v>49.365361229000001</v>
      </c>
    </row>
    <row r="128" spans="1:6" x14ac:dyDescent="0.35">
      <c r="A128" s="35">
        <v>2022</v>
      </c>
      <c r="B128" s="18" t="s">
        <v>76</v>
      </c>
      <c r="C128" s="39" t="s">
        <v>214</v>
      </c>
      <c r="D128" s="31">
        <v>62</v>
      </c>
      <c r="E128" s="31">
        <v>70</v>
      </c>
      <c r="F128" s="26">
        <v>100.98696798</v>
      </c>
    </row>
    <row r="129" spans="1:6" x14ac:dyDescent="0.35">
      <c r="A129" s="35">
        <v>2022</v>
      </c>
      <c r="B129" s="18" t="s">
        <v>76</v>
      </c>
      <c r="C129" s="39" t="s">
        <v>215</v>
      </c>
      <c r="D129" s="31">
        <v>60</v>
      </c>
      <c r="E129" s="31">
        <v>68</v>
      </c>
      <c r="F129" s="26">
        <v>92.955668880999994</v>
      </c>
    </row>
    <row r="130" spans="1:6" x14ac:dyDescent="0.35">
      <c r="A130" s="35">
        <v>2022</v>
      </c>
      <c r="B130" s="18" t="s">
        <v>76</v>
      </c>
      <c r="C130" s="39" t="s">
        <v>216</v>
      </c>
      <c r="D130" s="31">
        <v>38</v>
      </c>
      <c r="E130" s="31">
        <v>43</v>
      </c>
      <c r="F130" s="26">
        <v>56.249311056000003</v>
      </c>
    </row>
    <row r="131" spans="1:6" x14ac:dyDescent="0.35">
      <c r="A131" s="35">
        <v>2022</v>
      </c>
      <c r="B131" s="18" t="s">
        <v>76</v>
      </c>
      <c r="C131" s="39" t="s">
        <v>217</v>
      </c>
      <c r="D131" s="31">
        <v>12</v>
      </c>
      <c r="E131" s="31">
        <v>14</v>
      </c>
      <c r="F131" s="26">
        <v>22.727501687</v>
      </c>
    </row>
  </sheetData>
  <phoneticPr fontId="25" type="noConversion"/>
  <hyperlinks>
    <hyperlink ref="A4" location="Table_of_contents!A1" display="Back to table of contents" xr:uid="{00000000-0004-0000-0400-000000000000}"/>
  </hyperlinks>
  <pageMargins left="0.05" right="0.05" top="0.5" bottom="0.5" header="0" footer="0"/>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43"/>
  <sheetViews>
    <sheetView zoomScaleNormal="100" workbookViewId="0"/>
  </sheetViews>
  <sheetFormatPr defaultColWidth="11.453125" defaultRowHeight="12.75" customHeight="1" x14ac:dyDescent="0.35"/>
  <cols>
    <col min="1" max="1" width="10" style="16" customWidth="1"/>
    <col min="2" max="2" width="121.7265625" style="16" bestFit="1" customWidth="1"/>
    <col min="3" max="3" width="21.1796875" style="31" customWidth="1"/>
    <col min="4" max="4" width="22" style="31" customWidth="1"/>
    <col min="5" max="5" width="10.7265625" bestFit="1" customWidth="1"/>
    <col min="6" max="6" width="11.7265625" bestFit="1" customWidth="1"/>
    <col min="8" max="8" width="11.81640625" customWidth="1"/>
    <col min="15" max="16384" width="11.453125" style="16"/>
  </cols>
  <sheetData>
    <row r="1" spans="1:25" ht="20" x14ac:dyDescent="0.4">
      <c r="A1" s="28" t="s">
        <v>222</v>
      </c>
      <c r="D1" s="43"/>
    </row>
    <row r="2" spans="1:25" ht="15.5" x14ac:dyDescent="0.35">
      <c r="A2" s="21" t="s">
        <v>159</v>
      </c>
    </row>
    <row r="3" spans="1:25" ht="15.5" x14ac:dyDescent="0.35">
      <c r="A3" s="16" t="s">
        <v>145</v>
      </c>
      <c r="C3" s="33"/>
    </row>
    <row r="4" spans="1:25" ht="15.5" x14ac:dyDescent="0.35">
      <c r="A4" s="25" t="s">
        <v>146</v>
      </c>
      <c r="B4" s="18"/>
    </row>
    <row r="5" spans="1:25" ht="25" customHeight="1" x14ac:dyDescent="0.35">
      <c r="A5" s="32" t="s">
        <v>88</v>
      </c>
      <c r="B5" s="17" t="s">
        <v>77</v>
      </c>
      <c r="C5" s="34" t="s">
        <v>75</v>
      </c>
      <c r="D5" s="34" t="s">
        <v>89</v>
      </c>
    </row>
    <row r="6" spans="1:25" ht="15.5" x14ac:dyDescent="0.35">
      <c r="A6" s="16">
        <v>2017</v>
      </c>
      <c r="B6" s="16" t="s">
        <v>38</v>
      </c>
      <c r="C6" s="24">
        <v>121</v>
      </c>
      <c r="D6" s="24">
        <v>164</v>
      </c>
      <c r="O6" s="23"/>
      <c r="P6" s="23"/>
      <c r="Q6" s="23"/>
      <c r="R6" s="23"/>
      <c r="S6" s="23"/>
      <c r="T6" s="23"/>
      <c r="U6" s="23"/>
      <c r="V6" s="23"/>
      <c r="W6" s="23"/>
      <c r="X6" s="23"/>
      <c r="Y6" s="23"/>
    </row>
    <row r="7" spans="1:25" ht="15.5" x14ac:dyDescent="0.35">
      <c r="A7" s="16">
        <v>2017</v>
      </c>
      <c r="B7" s="42" t="s">
        <v>39</v>
      </c>
      <c r="C7" s="24">
        <v>1</v>
      </c>
      <c r="D7" s="24">
        <v>1</v>
      </c>
      <c r="O7" s="23"/>
      <c r="P7" s="23"/>
      <c r="Q7" s="23"/>
      <c r="R7" s="23"/>
      <c r="S7" s="23"/>
      <c r="T7" s="23"/>
      <c r="U7" s="23"/>
      <c r="V7" s="23"/>
      <c r="W7" s="23"/>
      <c r="X7" s="23"/>
      <c r="Y7" s="23"/>
    </row>
    <row r="8" spans="1:25" ht="15.5" x14ac:dyDescent="0.35">
      <c r="A8" s="16">
        <v>2017</v>
      </c>
      <c r="B8" s="42" t="s">
        <v>40</v>
      </c>
      <c r="C8" s="24">
        <v>6</v>
      </c>
      <c r="D8" s="24">
        <v>8</v>
      </c>
      <c r="O8" s="23"/>
      <c r="P8" s="23"/>
      <c r="Q8" s="23"/>
      <c r="R8" s="23"/>
      <c r="S8" s="23"/>
      <c r="T8" s="23"/>
      <c r="U8" s="23"/>
      <c r="V8" s="23"/>
      <c r="W8" s="23"/>
      <c r="X8" s="23"/>
      <c r="Y8" s="23"/>
    </row>
    <row r="9" spans="1:25" ht="15.5" x14ac:dyDescent="0.35">
      <c r="A9" s="16">
        <v>2017</v>
      </c>
      <c r="B9" s="42" t="s">
        <v>121</v>
      </c>
      <c r="C9" s="24">
        <v>0</v>
      </c>
      <c r="D9" s="24">
        <v>0</v>
      </c>
      <c r="O9" s="23"/>
      <c r="P9" s="23"/>
      <c r="Q9" s="23"/>
      <c r="R9" s="23"/>
      <c r="S9" s="23"/>
      <c r="T9" s="23"/>
      <c r="U9" s="23"/>
      <c r="V9" s="23"/>
      <c r="W9" s="23"/>
      <c r="X9" s="23"/>
      <c r="Y9" s="23"/>
    </row>
    <row r="10" spans="1:25" ht="15.5" x14ac:dyDescent="0.35">
      <c r="A10" s="16">
        <v>2017</v>
      </c>
      <c r="B10" s="42" t="s">
        <v>41</v>
      </c>
      <c r="C10" s="24">
        <v>4</v>
      </c>
      <c r="D10" s="24">
        <v>5</v>
      </c>
      <c r="O10" s="23"/>
      <c r="P10" s="23"/>
      <c r="Q10" s="23"/>
      <c r="R10" s="23"/>
      <c r="S10" s="23"/>
      <c r="T10" s="23"/>
      <c r="U10" s="23"/>
      <c r="V10" s="23"/>
      <c r="W10" s="23"/>
      <c r="X10" s="23"/>
      <c r="Y10" s="23"/>
    </row>
    <row r="11" spans="1:25" ht="15.5" x14ac:dyDescent="0.35">
      <c r="A11" s="16">
        <v>2017</v>
      </c>
      <c r="B11" s="42" t="s">
        <v>42</v>
      </c>
      <c r="C11" s="24">
        <v>6</v>
      </c>
      <c r="D11" s="24">
        <v>8</v>
      </c>
      <c r="O11" s="23"/>
      <c r="P11" s="23"/>
      <c r="Q11" s="23"/>
      <c r="R11" s="23"/>
      <c r="S11" s="23"/>
      <c r="T11" s="23"/>
      <c r="U11" s="23"/>
      <c r="V11" s="23"/>
      <c r="W11" s="23"/>
      <c r="X11" s="23"/>
      <c r="Y11" s="23"/>
    </row>
    <row r="12" spans="1:25" ht="15.5" x14ac:dyDescent="0.35">
      <c r="A12" s="16">
        <v>2017</v>
      </c>
      <c r="B12" s="42" t="s">
        <v>43</v>
      </c>
      <c r="C12" s="24">
        <v>1</v>
      </c>
      <c r="D12" s="24">
        <v>1</v>
      </c>
      <c r="O12" s="23"/>
      <c r="P12" s="23"/>
      <c r="Q12" s="23"/>
      <c r="R12" s="23"/>
      <c r="S12" s="23"/>
      <c r="T12" s="23"/>
      <c r="U12" s="23"/>
      <c r="V12" s="23"/>
      <c r="W12" s="23"/>
      <c r="X12" s="23"/>
      <c r="Y12" s="23"/>
    </row>
    <row r="13" spans="1:25" ht="15.5" x14ac:dyDescent="0.35">
      <c r="A13" s="16">
        <v>2017</v>
      </c>
      <c r="B13" s="42" t="s">
        <v>122</v>
      </c>
      <c r="C13" s="24">
        <v>0</v>
      </c>
      <c r="D13" s="24">
        <v>0</v>
      </c>
      <c r="O13" s="23"/>
      <c r="P13" s="23"/>
      <c r="Q13" s="23"/>
      <c r="R13" s="23"/>
      <c r="S13" s="23"/>
      <c r="T13" s="23"/>
      <c r="U13" s="23"/>
      <c r="V13" s="23"/>
      <c r="W13" s="23"/>
      <c r="X13" s="23"/>
      <c r="Y13" s="23"/>
    </row>
    <row r="14" spans="1:25" ht="15.5" x14ac:dyDescent="0.35">
      <c r="A14" s="16">
        <v>2017</v>
      </c>
      <c r="B14" s="42" t="s">
        <v>123</v>
      </c>
      <c r="C14" s="24">
        <v>0</v>
      </c>
      <c r="D14" s="24">
        <v>0</v>
      </c>
      <c r="O14" s="23"/>
      <c r="P14" s="23"/>
      <c r="Q14" s="23"/>
      <c r="R14" s="23"/>
      <c r="S14" s="23"/>
      <c r="T14" s="23"/>
      <c r="U14" s="23"/>
      <c r="V14" s="23"/>
      <c r="W14" s="23"/>
      <c r="X14" s="23"/>
      <c r="Y14" s="23"/>
    </row>
    <row r="15" spans="1:25" ht="15.5" x14ac:dyDescent="0.35">
      <c r="A15" s="16">
        <v>2017</v>
      </c>
      <c r="B15" s="42" t="s">
        <v>44</v>
      </c>
      <c r="C15" s="24">
        <v>17</v>
      </c>
      <c r="D15" s="24">
        <v>23</v>
      </c>
      <c r="O15" s="23"/>
      <c r="P15" s="23"/>
      <c r="Q15" s="23"/>
      <c r="R15" s="23"/>
      <c r="S15" s="23"/>
      <c r="T15" s="23"/>
      <c r="U15" s="23"/>
      <c r="V15" s="23"/>
      <c r="W15" s="23"/>
      <c r="X15" s="23"/>
      <c r="Y15" s="23"/>
    </row>
    <row r="16" spans="1:25" ht="15.5" x14ac:dyDescent="0.35">
      <c r="A16" s="16">
        <v>2017</v>
      </c>
      <c r="B16" s="42" t="s">
        <v>45</v>
      </c>
      <c r="C16" s="24">
        <v>4</v>
      </c>
      <c r="D16" s="24">
        <v>5</v>
      </c>
      <c r="O16" s="23"/>
      <c r="P16" s="23"/>
      <c r="Q16" s="23"/>
      <c r="R16" s="23"/>
      <c r="S16" s="23"/>
      <c r="T16" s="23"/>
      <c r="U16" s="23"/>
      <c r="V16" s="23"/>
      <c r="W16" s="23"/>
      <c r="X16" s="23"/>
      <c r="Y16" s="23"/>
    </row>
    <row r="17" spans="1:25" ht="15.5" x14ac:dyDescent="0.35">
      <c r="A17" s="16">
        <v>2017</v>
      </c>
      <c r="B17" s="42" t="s">
        <v>46</v>
      </c>
      <c r="C17" s="24">
        <v>11</v>
      </c>
      <c r="D17" s="24">
        <v>15</v>
      </c>
      <c r="O17" s="23"/>
      <c r="P17" s="23"/>
      <c r="Q17" s="23"/>
      <c r="R17" s="23"/>
      <c r="S17" s="23"/>
      <c r="T17" s="23"/>
      <c r="U17" s="23"/>
      <c r="V17" s="23"/>
      <c r="W17" s="23"/>
      <c r="X17" s="23"/>
      <c r="Y17" s="23"/>
    </row>
    <row r="18" spans="1:25" ht="15.5" x14ac:dyDescent="0.35">
      <c r="A18" s="16">
        <v>2017</v>
      </c>
      <c r="B18" s="42" t="s">
        <v>124</v>
      </c>
      <c r="C18" s="24">
        <v>0</v>
      </c>
      <c r="D18" s="24">
        <v>0</v>
      </c>
      <c r="O18" s="23"/>
      <c r="P18" s="23"/>
      <c r="Q18" s="23"/>
      <c r="R18" s="23"/>
      <c r="S18" s="23"/>
      <c r="T18" s="23"/>
      <c r="U18" s="23"/>
      <c r="V18" s="23"/>
      <c r="W18" s="23"/>
      <c r="X18" s="23"/>
      <c r="Y18" s="23"/>
    </row>
    <row r="19" spans="1:25" ht="15.5" x14ac:dyDescent="0.35">
      <c r="A19" s="16">
        <v>2017</v>
      </c>
      <c r="B19" s="42" t="s">
        <v>47</v>
      </c>
      <c r="C19" s="24">
        <v>1</v>
      </c>
      <c r="D19" s="24">
        <v>1</v>
      </c>
      <c r="O19" s="23"/>
      <c r="P19" s="23"/>
      <c r="Q19" s="23"/>
      <c r="R19" s="23"/>
      <c r="S19" s="23"/>
      <c r="T19" s="23"/>
      <c r="U19" s="23"/>
      <c r="V19" s="23"/>
      <c r="W19" s="23"/>
      <c r="X19" s="23"/>
      <c r="Y19" s="23"/>
    </row>
    <row r="20" spans="1:25" ht="15.5" x14ac:dyDescent="0.35">
      <c r="A20" s="16">
        <v>2017</v>
      </c>
      <c r="B20" s="42" t="s">
        <v>48</v>
      </c>
      <c r="C20" s="24">
        <v>1</v>
      </c>
      <c r="D20" s="24">
        <v>1</v>
      </c>
      <c r="O20" s="23"/>
      <c r="P20" s="23"/>
      <c r="Q20" s="23"/>
      <c r="R20" s="23"/>
      <c r="S20" s="23"/>
      <c r="T20" s="23"/>
      <c r="U20" s="23"/>
      <c r="V20" s="23"/>
      <c r="W20" s="23"/>
      <c r="X20" s="23"/>
      <c r="Y20" s="23"/>
    </row>
    <row r="21" spans="1:25" ht="15.5" x14ac:dyDescent="0.35">
      <c r="A21" s="16">
        <v>2017</v>
      </c>
      <c r="B21" s="42" t="s">
        <v>49</v>
      </c>
      <c r="C21" s="24">
        <v>1</v>
      </c>
      <c r="D21" s="24">
        <v>1</v>
      </c>
      <c r="O21" s="23"/>
      <c r="P21" s="23"/>
      <c r="Q21" s="23"/>
      <c r="R21" s="23"/>
      <c r="S21" s="23"/>
      <c r="T21" s="23"/>
      <c r="U21" s="23"/>
      <c r="V21" s="23"/>
      <c r="W21" s="23"/>
      <c r="X21" s="23"/>
      <c r="Y21" s="23"/>
    </row>
    <row r="22" spans="1:25" ht="15.5" x14ac:dyDescent="0.35">
      <c r="A22" s="16">
        <v>2017</v>
      </c>
      <c r="B22" s="42" t="s">
        <v>125</v>
      </c>
      <c r="C22" s="24">
        <v>0</v>
      </c>
      <c r="D22" s="24">
        <v>0</v>
      </c>
      <c r="O22" s="23"/>
      <c r="P22" s="23"/>
      <c r="Q22" s="23"/>
      <c r="R22" s="23"/>
      <c r="S22" s="23"/>
      <c r="T22" s="23"/>
      <c r="U22" s="23"/>
      <c r="V22" s="23"/>
      <c r="W22" s="23"/>
      <c r="X22" s="23"/>
      <c r="Y22" s="23"/>
    </row>
    <row r="23" spans="1:25" ht="15.5" x14ac:dyDescent="0.35">
      <c r="A23" s="16">
        <v>2017</v>
      </c>
      <c r="B23" s="42" t="s">
        <v>126</v>
      </c>
      <c r="C23" s="24">
        <v>0</v>
      </c>
      <c r="D23" s="24">
        <v>0</v>
      </c>
      <c r="O23" s="23"/>
      <c r="P23" s="23"/>
      <c r="Q23" s="23"/>
      <c r="R23" s="23"/>
      <c r="S23" s="23"/>
      <c r="T23" s="23"/>
      <c r="U23" s="23"/>
      <c r="V23" s="23"/>
      <c r="W23" s="23"/>
      <c r="X23" s="23"/>
      <c r="Y23" s="23"/>
    </row>
    <row r="24" spans="1:25" ht="15.5" x14ac:dyDescent="0.35">
      <c r="A24" s="16">
        <v>2017</v>
      </c>
      <c r="B24" s="42" t="s">
        <v>50</v>
      </c>
      <c r="C24" s="24">
        <v>1</v>
      </c>
      <c r="D24" s="24">
        <v>1</v>
      </c>
      <c r="O24" s="23"/>
      <c r="P24" s="23"/>
      <c r="Q24" s="23"/>
      <c r="R24" s="23"/>
      <c r="S24" s="23"/>
      <c r="T24" s="23"/>
      <c r="U24" s="23"/>
      <c r="V24" s="23"/>
      <c r="W24" s="23"/>
      <c r="X24" s="23"/>
      <c r="Y24" s="23"/>
    </row>
    <row r="25" spans="1:25" ht="15.5" x14ac:dyDescent="0.35">
      <c r="A25" s="16">
        <v>2017</v>
      </c>
      <c r="B25" s="42" t="s">
        <v>127</v>
      </c>
      <c r="C25" s="24">
        <v>0</v>
      </c>
      <c r="D25" s="24">
        <v>0</v>
      </c>
      <c r="O25" s="23"/>
      <c r="P25" s="23"/>
      <c r="Q25" s="23"/>
      <c r="R25" s="23"/>
      <c r="S25" s="23"/>
      <c r="T25" s="23"/>
      <c r="U25" s="23"/>
      <c r="V25" s="23"/>
      <c r="W25" s="23"/>
      <c r="X25" s="23"/>
      <c r="Y25" s="23"/>
    </row>
    <row r="26" spans="1:25" ht="15.5" x14ac:dyDescent="0.35">
      <c r="A26" s="16">
        <v>2017</v>
      </c>
      <c r="B26" s="42" t="s">
        <v>51</v>
      </c>
      <c r="C26" s="24">
        <v>67</v>
      </c>
      <c r="D26" s="24">
        <v>91</v>
      </c>
      <c r="O26" s="23"/>
      <c r="P26" s="23"/>
      <c r="Q26" s="23"/>
      <c r="R26" s="23"/>
      <c r="S26" s="23"/>
      <c r="T26" s="23"/>
      <c r="U26" s="23"/>
      <c r="V26" s="23"/>
      <c r="W26" s="23"/>
      <c r="X26" s="23"/>
      <c r="Y26" s="23"/>
    </row>
    <row r="27" spans="1:25" ht="15.5" x14ac:dyDescent="0.35">
      <c r="A27" s="16">
        <v>2017</v>
      </c>
      <c r="B27" s="42" t="s">
        <v>128</v>
      </c>
      <c r="C27" s="24">
        <v>0</v>
      </c>
      <c r="D27" s="24">
        <v>0</v>
      </c>
      <c r="O27" s="23"/>
      <c r="P27" s="23"/>
      <c r="Q27" s="23"/>
      <c r="R27" s="23"/>
      <c r="S27" s="23"/>
      <c r="T27" s="23"/>
      <c r="U27" s="23"/>
      <c r="V27" s="23"/>
      <c r="W27" s="23"/>
      <c r="X27" s="23"/>
      <c r="Y27" s="23"/>
    </row>
    <row r="28" spans="1:25" ht="15.5" x14ac:dyDescent="0.35">
      <c r="A28" s="16">
        <v>2017</v>
      </c>
      <c r="B28" s="42" t="s">
        <v>129</v>
      </c>
      <c r="C28" s="24">
        <v>0</v>
      </c>
      <c r="D28" s="24">
        <v>0</v>
      </c>
      <c r="F28" s="45"/>
      <c r="O28" s="23"/>
      <c r="P28" s="23"/>
      <c r="Q28" s="23"/>
      <c r="R28" s="23"/>
      <c r="S28" s="23"/>
      <c r="T28" s="23"/>
      <c r="U28" s="23"/>
      <c r="V28" s="23"/>
      <c r="W28" s="23"/>
      <c r="X28" s="23"/>
      <c r="Y28" s="23"/>
    </row>
    <row r="29" spans="1:25" ht="15.5" x14ac:dyDescent="0.35">
      <c r="A29" s="16">
        <v>2018</v>
      </c>
      <c r="B29" s="16" t="s">
        <v>38</v>
      </c>
      <c r="C29" s="24">
        <v>152</v>
      </c>
      <c r="D29" s="24">
        <v>195</v>
      </c>
    </row>
    <row r="30" spans="1:25" ht="15.5" x14ac:dyDescent="0.35">
      <c r="A30" s="16">
        <v>2018</v>
      </c>
      <c r="B30" s="42" t="s">
        <v>39</v>
      </c>
      <c r="C30" s="24">
        <v>2</v>
      </c>
      <c r="D30" s="24">
        <v>3</v>
      </c>
    </row>
    <row r="31" spans="1:25" ht="15.5" x14ac:dyDescent="0.35">
      <c r="A31" s="16">
        <v>2018</v>
      </c>
      <c r="B31" s="42" t="s">
        <v>40</v>
      </c>
      <c r="C31" s="24">
        <v>9</v>
      </c>
      <c r="D31" s="24">
        <v>12</v>
      </c>
    </row>
    <row r="32" spans="1:25" ht="15.5" x14ac:dyDescent="0.35">
      <c r="A32" s="16">
        <v>2018</v>
      </c>
      <c r="B32" s="42" t="s">
        <v>121</v>
      </c>
      <c r="C32" s="24">
        <v>0</v>
      </c>
      <c r="D32" s="24">
        <v>0</v>
      </c>
    </row>
    <row r="33" spans="1:4" ht="15.5" x14ac:dyDescent="0.35">
      <c r="A33" s="16">
        <v>2018</v>
      </c>
      <c r="B33" s="42" t="s">
        <v>41</v>
      </c>
      <c r="C33" s="24">
        <v>6</v>
      </c>
      <c r="D33" s="24">
        <v>8</v>
      </c>
    </row>
    <row r="34" spans="1:4" ht="15.5" x14ac:dyDescent="0.35">
      <c r="A34" s="16">
        <v>2018</v>
      </c>
      <c r="B34" s="42" t="s">
        <v>42</v>
      </c>
      <c r="C34" s="24">
        <v>10</v>
      </c>
      <c r="D34" s="24">
        <v>13</v>
      </c>
    </row>
    <row r="35" spans="1:4" ht="15.5" x14ac:dyDescent="0.35">
      <c r="A35" s="16">
        <v>2018</v>
      </c>
      <c r="B35" s="42" t="s">
        <v>43</v>
      </c>
      <c r="C35" s="24">
        <v>0</v>
      </c>
      <c r="D35" s="24">
        <v>0</v>
      </c>
    </row>
    <row r="36" spans="1:4" ht="15.5" x14ac:dyDescent="0.35">
      <c r="A36" s="16">
        <v>2018</v>
      </c>
      <c r="B36" s="42" t="s">
        <v>122</v>
      </c>
      <c r="C36" s="24">
        <v>0</v>
      </c>
      <c r="D36" s="24">
        <v>0</v>
      </c>
    </row>
    <row r="37" spans="1:4" ht="15.5" x14ac:dyDescent="0.35">
      <c r="A37" s="16">
        <v>2018</v>
      </c>
      <c r="B37" s="42" t="s">
        <v>123</v>
      </c>
      <c r="C37" s="24">
        <v>0</v>
      </c>
      <c r="D37" s="24">
        <v>0</v>
      </c>
    </row>
    <row r="38" spans="1:4" ht="15.5" x14ac:dyDescent="0.35">
      <c r="A38" s="16">
        <v>2018</v>
      </c>
      <c r="B38" s="42" t="s">
        <v>44</v>
      </c>
      <c r="C38" s="24">
        <v>18</v>
      </c>
      <c r="D38" s="24">
        <v>23</v>
      </c>
    </row>
    <row r="39" spans="1:4" ht="15.5" x14ac:dyDescent="0.35">
      <c r="A39" s="16">
        <v>2018</v>
      </c>
      <c r="B39" s="42" t="s">
        <v>45</v>
      </c>
      <c r="C39" s="24">
        <v>4</v>
      </c>
      <c r="D39" s="24">
        <v>5</v>
      </c>
    </row>
    <row r="40" spans="1:4" ht="15.5" x14ac:dyDescent="0.35">
      <c r="A40" s="16">
        <v>2018</v>
      </c>
      <c r="B40" s="42" t="s">
        <v>46</v>
      </c>
      <c r="C40" s="24">
        <v>8</v>
      </c>
      <c r="D40" s="24">
        <v>10</v>
      </c>
    </row>
    <row r="41" spans="1:4" ht="15.5" x14ac:dyDescent="0.35">
      <c r="A41" s="16">
        <v>2018</v>
      </c>
      <c r="B41" s="42" t="s">
        <v>124</v>
      </c>
      <c r="C41" s="24">
        <v>0</v>
      </c>
      <c r="D41" s="24">
        <v>0</v>
      </c>
    </row>
    <row r="42" spans="1:4" ht="15.5" x14ac:dyDescent="0.35">
      <c r="A42" s="16">
        <v>2018</v>
      </c>
      <c r="B42" s="42" t="s">
        <v>47</v>
      </c>
      <c r="C42" s="24">
        <v>0</v>
      </c>
      <c r="D42" s="24">
        <v>0</v>
      </c>
    </row>
    <row r="43" spans="1:4" ht="15.5" x14ac:dyDescent="0.35">
      <c r="A43" s="16">
        <v>2018</v>
      </c>
      <c r="B43" s="42" t="s">
        <v>48</v>
      </c>
      <c r="C43" s="24">
        <v>0</v>
      </c>
      <c r="D43" s="24">
        <v>0</v>
      </c>
    </row>
    <row r="44" spans="1:4" ht="15.5" x14ac:dyDescent="0.35">
      <c r="A44" s="16">
        <v>2018</v>
      </c>
      <c r="B44" s="42" t="s">
        <v>49</v>
      </c>
      <c r="C44" s="24">
        <v>0</v>
      </c>
      <c r="D44" s="24">
        <v>0</v>
      </c>
    </row>
    <row r="45" spans="1:4" ht="15.5" x14ac:dyDescent="0.35">
      <c r="A45" s="16">
        <v>2018</v>
      </c>
      <c r="B45" s="42" t="s">
        <v>125</v>
      </c>
      <c r="C45" s="24">
        <v>0</v>
      </c>
      <c r="D45" s="24">
        <v>0</v>
      </c>
    </row>
    <row r="46" spans="1:4" ht="15.5" x14ac:dyDescent="0.35">
      <c r="A46" s="16">
        <v>2018</v>
      </c>
      <c r="B46" s="42" t="s">
        <v>126</v>
      </c>
      <c r="C46" s="24">
        <v>0</v>
      </c>
      <c r="D46" s="24">
        <v>0</v>
      </c>
    </row>
    <row r="47" spans="1:4" ht="15.5" x14ac:dyDescent="0.35">
      <c r="A47" s="16">
        <v>2018</v>
      </c>
      <c r="B47" s="42" t="s">
        <v>50</v>
      </c>
      <c r="C47" s="24">
        <v>3</v>
      </c>
      <c r="D47" s="24">
        <v>4</v>
      </c>
    </row>
    <row r="48" spans="1:4" ht="15.5" x14ac:dyDescent="0.35">
      <c r="A48" s="16">
        <v>2018</v>
      </c>
      <c r="B48" s="42" t="s">
        <v>127</v>
      </c>
      <c r="C48" s="24">
        <v>0</v>
      </c>
      <c r="D48" s="24">
        <v>0</v>
      </c>
    </row>
    <row r="49" spans="1:4" ht="15.5" x14ac:dyDescent="0.35">
      <c r="A49" s="16">
        <v>2018</v>
      </c>
      <c r="B49" s="42" t="s">
        <v>51</v>
      </c>
      <c r="C49" s="24">
        <v>92</v>
      </c>
      <c r="D49" s="24">
        <v>118</v>
      </c>
    </row>
    <row r="50" spans="1:4" ht="15.5" x14ac:dyDescent="0.35">
      <c r="A50" s="16">
        <v>2018</v>
      </c>
      <c r="B50" s="42" t="s">
        <v>128</v>
      </c>
      <c r="C50" s="24">
        <v>0</v>
      </c>
      <c r="D50" s="24">
        <v>0</v>
      </c>
    </row>
    <row r="51" spans="1:4" ht="15.5" x14ac:dyDescent="0.35">
      <c r="A51" s="16">
        <v>2018</v>
      </c>
      <c r="B51" s="42" t="s">
        <v>129</v>
      </c>
      <c r="C51" s="24">
        <v>0</v>
      </c>
      <c r="D51" s="24">
        <v>0</v>
      </c>
    </row>
    <row r="52" spans="1:4" ht="15.5" x14ac:dyDescent="0.35">
      <c r="A52" s="16">
        <v>2019</v>
      </c>
      <c r="B52" s="16" t="s">
        <v>38</v>
      </c>
      <c r="C52" s="44">
        <v>173</v>
      </c>
      <c r="D52" s="44">
        <v>216</v>
      </c>
    </row>
    <row r="53" spans="1:4" ht="15.5" x14ac:dyDescent="0.35">
      <c r="A53" s="16">
        <v>2019</v>
      </c>
      <c r="B53" s="42" t="s">
        <v>39</v>
      </c>
      <c r="C53" s="24">
        <v>3</v>
      </c>
      <c r="D53" s="24">
        <v>4</v>
      </c>
    </row>
    <row r="54" spans="1:4" ht="15.5" x14ac:dyDescent="0.35">
      <c r="A54" s="16">
        <v>2019</v>
      </c>
      <c r="B54" s="42" t="s">
        <v>40</v>
      </c>
      <c r="C54" s="24">
        <v>9</v>
      </c>
      <c r="D54" s="24">
        <v>11</v>
      </c>
    </row>
    <row r="55" spans="1:4" ht="15.5" x14ac:dyDescent="0.35">
      <c r="A55" s="16">
        <v>2019</v>
      </c>
      <c r="B55" s="42" t="s">
        <v>121</v>
      </c>
      <c r="C55" s="24">
        <v>0</v>
      </c>
      <c r="D55" s="24">
        <v>0</v>
      </c>
    </row>
    <row r="56" spans="1:4" ht="15.5" x14ac:dyDescent="0.35">
      <c r="A56" s="16">
        <v>2019</v>
      </c>
      <c r="B56" s="42" t="s">
        <v>41</v>
      </c>
      <c r="C56" s="24">
        <v>4</v>
      </c>
      <c r="D56" s="24">
        <v>5</v>
      </c>
    </row>
    <row r="57" spans="1:4" ht="15.5" x14ac:dyDescent="0.35">
      <c r="A57" s="16">
        <v>2019</v>
      </c>
      <c r="B57" s="42" t="s">
        <v>42</v>
      </c>
      <c r="C57" s="24">
        <v>5</v>
      </c>
      <c r="D57" s="24">
        <v>6</v>
      </c>
    </row>
    <row r="58" spans="1:4" ht="15.5" x14ac:dyDescent="0.35">
      <c r="A58" s="16">
        <v>2019</v>
      </c>
      <c r="B58" s="42" t="s">
        <v>43</v>
      </c>
      <c r="C58" s="24">
        <v>3</v>
      </c>
      <c r="D58" s="24">
        <v>4</v>
      </c>
    </row>
    <row r="59" spans="1:4" ht="15.5" x14ac:dyDescent="0.35">
      <c r="A59" s="16">
        <v>2019</v>
      </c>
      <c r="B59" s="42" t="s">
        <v>122</v>
      </c>
      <c r="C59" s="24">
        <v>0</v>
      </c>
      <c r="D59" s="24">
        <v>0</v>
      </c>
    </row>
    <row r="60" spans="1:4" ht="15.5" x14ac:dyDescent="0.35">
      <c r="A60" s="16">
        <v>2019</v>
      </c>
      <c r="B60" s="42" t="s">
        <v>123</v>
      </c>
      <c r="C60" s="24">
        <v>0</v>
      </c>
      <c r="D60" s="24">
        <v>0</v>
      </c>
    </row>
    <row r="61" spans="1:4" ht="15.5" x14ac:dyDescent="0.35">
      <c r="A61" s="16">
        <v>2019</v>
      </c>
      <c r="B61" s="42" t="s">
        <v>44</v>
      </c>
      <c r="C61" s="24">
        <v>12</v>
      </c>
      <c r="D61" s="24">
        <v>15</v>
      </c>
    </row>
    <row r="62" spans="1:4" ht="15.5" x14ac:dyDescent="0.35">
      <c r="A62" s="16">
        <v>2019</v>
      </c>
      <c r="B62" s="42" t="s">
        <v>45</v>
      </c>
      <c r="C62" s="24">
        <v>4</v>
      </c>
      <c r="D62" s="24">
        <v>5</v>
      </c>
    </row>
    <row r="63" spans="1:4" ht="15.5" x14ac:dyDescent="0.35">
      <c r="A63" s="16">
        <v>2019</v>
      </c>
      <c r="B63" s="42" t="s">
        <v>46</v>
      </c>
      <c r="C63" s="24">
        <v>7</v>
      </c>
      <c r="D63" s="24">
        <v>9</v>
      </c>
    </row>
    <row r="64" spans="1:4" ht="15.5" x14ac:dyDescent="0.35">
      <c r="A64" s="16">
        <v>2019</v>
      </c>
      <c r="B64" s="42" t="s">
        <v>124</v>
      </c>
      <c r="C64" s="24">
        <v>0</v>
      </c>
      <c r="D64" s="24">
        <v>0</v>
      </c>
    </row>
    <row r="65" spans="1:4" ht="15.5" x14ac:dyDescent="0.35">
      <c r="A65" s="16">
        <v>2019</v>
      </c>
      <c r="B65" s="42" t="s">
        <v>47</v>
      </c>
      <c r="C65" s="24">
        <v>1</v>
      </c>
      <c r="D65" s="24">
        <v>1</v>
      </c>
    </row>
    <row r="66" spans="1:4" ht="15.5" x14ac:dyDescent="0.35">
      <c r="A66" s="16">
        <v>2019</v>
      </c>
      <c r="B66" s="42" t="s">
        <v>48</v>
      </c>
      <c r="C66" s="24">
        <v>0</v>
      </c>
      <c r="D66" s="24">
        <v>0</v>
      </c>
    </row>
    <row r="67" spans="1:4" ht="15.5" x14ac:dyDescent="0.35">
      <c r="A67" s="16">
        <v>2019</v>
      </c>
      <c r="B67" s="42" t="s">
        <v>49</v>
      </c>
      <c r="C67" s="24">
        <v>0</v>
      </c>
      <c r="D67" s="24">
        <v>0</v>
      </c>
    </row>
    <row r="68" spans="1:4" ht="15.5" x14ac:dyDescent="0.35">
      <c r="A68" s="16">
        <v>2019</v>
      </c>
      <c r="B68" s="42" t="s">
        <v>125</v>
      </c>
      <c r="C68" s="24">
        <v>0</v>
      </c>
      <c r="D68" s="24">
        <v>0</v>
      </c>
    </row>
    <row r="69" spans="1:4" ht="15.5" x14ac:dyDescent="0.35">
      <c r="A69" s="16">
        <v>2019</v>
      </c>
      <c r="B69" s="42" t="s">
        <v>126</v>
      </c>
      <c r="C69" s="24">
        <v>0</v>
      </c>
      <c r="D69" s="24">
        <v>0</v>
      </c>
    </row>
    <row r="70" spans="1:4" ht="15.5" x14ac:dyDescent="0.35">
      <c r="A70" s="16">
        <v>2019</v>
      </c>
      <c r="B70" s="42" t="s">
        <v>50</v>
      </c>
      <c r="C70" s="24">
        <v>4</v>
      </c>
      <c r="D70" s="24">
        <v>5</v>
      </c>
    </row>
    <row r="71" spans="1:4" ht="15.5" x14ac:dyDescent="0.35">
      <c r="A71" s="16">
        <v>2019</v>
      </c>
      <c r="B71" s="42" t="s">
        <v>127</v>
      </c>
      <c r="C71" s="24">
        <v>0</v>
      </c>
      <c r="D71" s="24">
        <v>0</v>
      </c>
    </row>
    <row r="72" spans="1:4" ht="15.5" x14ac:dyDescent="0.35">
      <c r="A72" s="16">
        <v>2019</v>
      </c>
      <c r="B72" s="42" t="s">
        <v>51</v>
      </c>
      <c r="C72" s="24">
        <v>121</v>
      </c>
      <c r="D72" s="24">
        <v>151</v>
      </c>
    </row>
    <row r="73" spans="1:4" ht="15.5" x14ac:dyDescent="0.35">
      <c r="A73" s="16">
        <v>2019</v>
      </c>
      <c r="B73" s="42" t="s">
        <v>128</v>
      </c>
      <c r="C73" s="24">
        <v>0</v>
      </c>
      <c r="D73" s="24">
        <v>0</v>
      </c>
    </row>
    <row r="74" spans="1:4" ht="15.5" x14ac:dyDescent="0.35">
      <c r="A74" s="16">
        <v>2019</v>
      </c>
      <c r="B74" s="42" t="s">
        <v>129</v>
      </c>
      <c r="C74" s="24">
        <v>0</v>
      </c>
      <c r="D74" s="24">
        <v>0</v>
      </c>
    </row>
    <row r="75" spans="1:4" ht="15.5" x14ac:dyDescent="0.35">
      <c r="A75" s="16">
        <v>2020</v>
      </c>
      <c r="B75" s="16" t="s">
        <v>38</v>
      </c>
      <c r="C75" s="44">
        <v>215</v>
      </c>
      <c r="D75" s="44">
        <v>256</v>
      </c>
    </row>
    <row r="76" spans="1:4" ht="15.5" x14ac:dyDescent="0.35">
      <c r="A76" s="16">
        <v>2020</v>
      </c>
      <c r="B76" s="42" t="s">
        <v>39</v>
      </c>
      <c r="C76" s="24">
        <v>3</v>
      </c>
      <c r="D76" s="24">
        <v>4</v>
      </c>
    </row>
    <row r="77" spans="1:4" ht="15.5" x14ac:dyDescent="0.35">
      <c r="A77" s="16">
        <v>2020</v>
      </c>
      <c r="B77" s="42" t="s">
        <v>40</v>
      </c>
      <c r="C77" s="24">
        <v>11</v>
      </c>
      <c r="D77" s="24">
        <v>13</v>
      </c>
    </row>
    <row r="78" spans="1:4" ht="15.5" x14ac:dyDescent="0.35">
      <c r="A78" s="16">
        <v>2020</v>
      </c>
      <c r="B78" s="42" t="s">
        <v>121</v>
      </c>
      <c r="C78" s="24">
        <v>0</v>
      </c>
      <c r="D78" s="24">
        <v>0</v>
      </c>
    </row>
    <row r="79" spans="1:4" ht="15.5" x14ac:dyDescent="0.35">
      <c r="A79" s="16">
        <v>2020</v>
      </c>
      <c r="B79" s="42" t="s">
        <v>41</v>
      </c>
      <c r="C79" s="24">
        <v>4</v>
      </c>
      <c r="D79" s="24">
        <v>5</v>
      </c>
    </row>
    <row r="80" spans="1:4" ht="15.5" x14ac:dyDescent="0.35">
      <c r="A80" s="16">
        <v>2020</v>
      </c>
      <c r="B80" s="42" t="s">
        <v>42</v>
      </c>
      <c r="C80" s="24">
        <v>8</v>
      </c>
      <c r="D80" s="24">
        <v>10</v>
      </c>
    </row>
    <row r="81" spans="1:4" ht="15.5" x14ac:dyDescent="0.35">
      <c r="A81" s="16">
        <v>2020</v>
      </c>
      <c r="B81" s="42" t="s">
        <v>43</v>
      </c>
      <c r="C81" s="24">
        <v>2</v>
      </c>
      <c r="D81" s="24">
        <v>2</v>
      </c>
    </row>
    <row r="82" spans="1:4" ht="15.5" x14ac:dyDescent="0.35">
      <c r="A82" s="16">
        <v>2020</v>
      </c>
      <c r="B82" s="42" t="s">
        <v>122</v>
      </c>
      <c r="C82" s="24">
        <v>0</v>
      </c>
      <c r="D82" s="24">
        <v>0</v>
      </c>
    </row>
    <row r="83" spans="1:4" ht="15.5" x14ac:dyDescent="0.35">
      <c r="A83" s="16">
        <v>2020</v>
      </c>
      <c r="B83" s="42" t="s">
        <v>123</v>
      </c>
      <c r="C83" s="24">
        <v>0</v>
      </c>
      <c r="D83" s="24">
        <v>0</v>
      </c>
    </row>
    <row r="84" spans="1:4" ht="15.5" x14ac:dyDescent="0.35">
      <c r="A84" s="16">
        <v>2020</v>
      </c>
      <c r="B84" s="42" t="s">
        <v>44</v>
      </c>
      <c r="C84" s="24">
        <v>17</v>
      </c>
      <c r="D84" s="24">
        <v>20</v>
      </c>
    </row>
    <row r="85" spans="1:4" ht="15.5" x14ac:dyDescent="0.35">
      <c r="A85" s="16">
        <v>2020</v>
      </c>
      <c r="B85" s="42" t="s">
        <v>45</v>
      </c>
      <c r="C85" s="24">
        <v>6</v>
      </c>
      <c r="D85" s="24">
        <v>7</v>
      </c>
    </row>
    <row r="86" spans="1:4" ht="15.5" x14ac:dyDescent="0.35">
      <c r="A86" s="16">
        <v>2020</v>
      </c>
      <c r="B86" s="42" t="s">
        <v>46</v>
      </c>
      <c r="C86" s="24">
        <v>5</v>
      </c>
      <c r="D86" s="24">
        <v>6</v>
      </c>
    </row>
    <row r="87" spans="1:4" ht="15.5" x14ac:dyDescent="0.35">
      <c r="A87" s="16">
        <v>2020</v>
      </c>
      <c r="B87" s="42" t="s">
        <v>124</v>
      </c>
      <c r="C87" s="24">
        <v>0</v>
      </c>
      <c r="D87" s="24">
        <v>0</v>
      </c>
    </row>
    <row r="88" spans="1:4" ht="15.5" x14ac:dyDescent="0.35">
      <c r="A88" s="16">
        <v>2020</v>
      </c>
      <c r="B88" s="42" t="s">
        <v>47</v>
      </c>
      <c r="C88" s="24">
        <v>0</v>
      </c>
      <c r="D88" s="24">
        <v>0</v>
      </c>
    </row>
    <row r="89" spans="1:4" ht="15.5" x14ac:dyDescent="0.35">
      <c r="A89" s="16">
        <v>2020</v>
      </c>
      <c r="B89" s="42" t="s">
        <v>48</v>
      </c>
      <c r="C89" s="24">
        <v>1</v>
      </c>
      <c r="D89" s="24">
        <v>1</v>
      </c>
    </row>
    <row r="90" spans="1:4" ht="15.5" x14ac:dyDescent="0.35">
      <c r="A90" s="16">
        <v>2020</v>
      </c>
      <c r="B90" s="42" t="s">
        <v>49</v>
      </c>
      <c r="C90" s="24">
        <v>0</v>
      </c>
      <c r="D90" s="24">
        <v>0</v>
      </c>
    </row>
    <row r="91" spans="1:4" ht="15.5" x14ac:dyDescent="0.35">
      <c r="A91" s="16">
        <v>2020</v>
      </c>
      <c r="B91" s="42" t="s">
        <v>125</v>
      </c>
      <c r="C91" s="24">
        <v>0</v>
      </c>
      <c r="D91" s="24">
        <v>0</v>
      </c>
    </row>
    <row r="92" spans="1:4" ht="15.5" x14ac:dyDescent="0.35">
      <c r="A92" s="16">
        <v>2020</v>
      </c>
      <c r="B92" s="42" t="s">
        <v>126</v>
      </c>
      <c r="C92" s="24">
        <v>0</v>
      </c>
      <c r="D92" s="24">
        <v>0</v>
      </c>
    </row>
    <row r="93" spans="1:4" ht="15.5" x14ac:dyDescent="0.35">
      <c r="A93" s="16">
        <v>2020</v>
      </c>
      <c r="B93" s="42" t="s">
        <v>50</v>
      </c>
      <c r="C93" s="24">
        <v>6</v>
      </c>
      <c r="D93" s="24">
        <v>7</v>
      </c>
    </row>
    <row r="94" spans="1:4" ht="15.5" x14ac:dyDescent="0.35">
      <c r="A94" s="16">
        <v>2020</v>
      </c>
      <c r="B94" s="42" t="s">
        <v>127</v>
      </c>
      <c r="C94" s="24">
        <v>0</v>
      </c>
      <c r="D94" s="24">
        <v>0</v>
      </c>
    </row>
    <row r="95" spans="1:4" ht="15.5" x14ac:dyDescent="0.35">
      <c r="A95" s="16">
        <v>2020</v>
      </c>
      <c r="B95" s="42" t="s">
        <v>51</v>
      </c>
      <c r="C95" s="24">
        <v>152</v>
      </c>
      <c r="D95" s="24">
        <v>181</v>
      </c>
    </row>
    <row r="96" spans="1:4" ht="15.5" x14ac:dyDescent="0.35">
      <c r="A96" s="16">
        <v>2020</v>
      </c>
      <c r="B96" s="42" t="s">
        <v>128</v>
      </c>
      <c r="C96" s="24">
        <v>0</v>
      </c>
      <c r="D96" s="24">
        <v>0</v>
      </c>
    </row>
    <row r="97" spans="1:4" ht="15.5" x14ac:dyDescent="0.35">
      <c r="A97" s="16">
        <v>2020</v>
      </c>
      <c r="B97" s="42" t="s">
        <v>129</v>
      </c>
      <c r="C97" s="24">
        <v>0</v>
      </c>
      <c r="D97" s="24">
        <v>0</v>
      </c>
    </row>
    <row r="98" spans="1:4" ht="15.5" x14ac:dyDescent="0.35">
      <c r="A98" s="16">
        <v>2021</v>
      </c>
      <c r="B98" s="16" t="s">
        <v>38</v>
      </c>
      <c r="C98" s="44">
        <v>222</v>
      </c>
      <c r="D98" s="44">
        <v>250</v>
      </c>
    </row>
    <row r="99" spans="1:4" ht="15.5" x14ac:dyDescent="0.35">
      <c r="A99" s="16">
        <v>2021</v>
      </c>
      <c r="B99" s="42" t="s">
        <v>39</v>
      </c>
      <c r="C99" s="24">
        <v>1</v>
      </c>
      <c r="D99" s="24">
        <v>1</v>
      </c>
    </row>
    <row r="100" spans="1:4" ht="15.5" x14ac:dyDescent="0.35">
      <c r="A100" s="16">
        <v>2021</v>
      </c>
      <c r="B100" s="42" t="s">
        <v>40</v>
      </c>
      <c r="C100" s="24">
        <v>14</v>
      </c>
      <c r="D100" s="24">
        <v>16</v>
      </c>
    </row>
    <row r="101" spans="1:4" ht="15.5" x14ac:dyDescent="0.35">
      <c r="A101" s="16">
        <v>2021</v>
      </c>
      <c r="B101" s="42" t="s">
        <v>121</v>
      </c>
      <c r="C101" s="24">
        <v>0</v>
      </c>
      <c r="D101" s="24">
        <v>0</v>
      </c>
    </row>
    <row r="102" spans="1:4" ht="15.5" x14ac:dyDescent="0.35">
      <c r="A102" s="16">
        <v>2021</v>
      </c>
      <c r="B102" s="42" t="s">
        <v>41</v>
      </c>
      <c r="C102" s="24">
        <v>6</v>
      </c>
      <c r="D102" s="24">
        <v>7</v>
      </c>
    </row>
    <row r="103" spans="1:4" ht="15.5" x14ac:dyDescent="0.35">
      <c r="A103" s="16">
        <v>2021</v>
      </c>
      <c r="B103" s="42" t="s">
        <v>42</v>
      </c>
      <c r="C103" s="24">
        <v>11</v>
      </c>
      <c r="D103" s="24">
        <v>12</v>
      </c>
    </row>
    <row r="104" spans="1:4" ht="15.5" x14ac:dyDescent="0.35">
      <c r="A104" s="16">
        <v>2021</v>
      </c>
      <c r="B104" s="42" t="s">
        <v>43</v>
      </c>
      <c r="C104" s="24">
        <v>3</v>
      </c>
      <c r="D104" s="24">
        <v>3</v>
      </c>
    </row>
    <row r="105" spans="1:4" ht="15.5" x14ac:dyDescent="0.35">
      <c r="A105" s="16">
        <v>2021</v>
      </c>
      <c r="B105" s="42" t="s">
        <v>122</v>
      </c>
      <c r="C105" s="24">
        <v>0</v>
      </c>
      <c r="D105" s="24">
        <v>0</v>
      </c>
    </row>
    <row r="106" spans="1:4" ht="15.5" x14ac:dyDescent="0.35">
      <c r="A106" s="16">
        <v>2021</v>
      </c>
      <c r="B106" s="42" t="s">
        <v>123</v>
      </c>
      <c r="C106" s="24">
        <v>0</v>
      </c>
      <c r="D106" s="24">
        <v>0</v>
      </c>
    </row>
    <row r="107" spans="1:4" ht="15.5" x14ac:dyDescent="0.35">
      <c r="A107" s="16">
        <v>2021</v>
      </c>
      <c r="B107" s="42" t="s">
        <v>44</v>
      </c>
      <c r="C107" s="24">
        <v>27</v>
      </c>
      <c r="D107" s="24">
        <v>30</v>
      </c>
    </row>
    <row r="108" spans="1:4" ht="15.5" x14ac:dyDescent="0.35">
      <c r="A108" s="16">
        <v>2021</v>
      </c>
      <c r="B108" s="42" t="s">
        <v>45</v>
      </c>
      <c r="C108" s="24">
        <v>3</v>
      </c>
      <c r="D108" s="24">
        <v>3</v>
      </c>
    </row>
    <row r="109" spans="1:4" ht="15.5" x14ac:dyDescent="0.35">
      <c r="A109" s="16">
        <v>2021</v>
      </c>
      <c r="B109" s="42" t="s">
        <v>46</v>
      </c>
      <c r="C109" s="24">
        <v>11</v>
      </c>
      <c r="D109" s="24">
        <v>12</v>
      </c>
    </row>
    <row r="110" spans="1:4" ht="15.5" x14ac:dyDescent="0.35">
      <c r="A110" s="16">
        <v>2021</v>
      </c>
      <c r="B110" s="42" t="s">
        <v>124</v>
      </c>
      <c r="C110" s="24">
        <v>0</v>
      </c>
      <c r="D110" s="24">
        <v>0</v>
      </c>
    </row>
    <row r="111" spans="1:4" ht="15.5" x14ac:dyDescent="0.35">
      <c r="A111" s="16">
        <v>2021</v>
      </c>
      <c r="B111" s="42" t="s">
        <v>47</v>
      </c>
      <c r="C111" s="24">
        <v>1</v>
      </c>
      <c r="D111" s="24">
        <v>1</v>
      </c>
    </row>
    <row r="112" spans="1:4" ht="15.5" x14ac:dyDescent="0.35">
      <c r="A112" s="16">
        <v>2021</v>
      </c>
      <c r="B112" s="42" t="s">
        <v>48</v>
      </c>
      <c r="C112" s="24">
        <v>0</v>
      </c>
      <c r="D112" s="24">
        <v>0</v>
      </c>
    </row>
    <row r="113" spans="1:4" ht="15.5" x14ac:dyDescent="0.35">
      <c r="A113" s="16">
        <v>2021</v>
      </c>
      <c r="B113" s="42" t="s">
        <v>49</v>
      </c>
      <c r="C113" s="24">
        <v>0</v>
      </c>
      <c r="D113" s="24">
        <v>0</v>
      </c>
    </row>
    <row r="114" spans="1:4" ht="15.5" x14ac:dyDescent="0.35">
      <c r="A114" s="16">
        <v>2021</v>
      </c>
      <c r="B114" s="42" t="s">
        <v>125</v>
      </c>
      <c r="C114" s="24">
        <v>0</v>
      </c>
      <c r="D114" s="24">
        <v>0</v>
      </c>
    </row>
    <row r="115" spans="1:4" ht="15.5" x14ac:dyDescent="0.35">
      <c r="A115" s="16">
        <v>2021</v>
      </c>
      <c r="B115" s="42" t="s">
        <v>126</v>
      </c>
      <c r="C115" s="24">
        <v>0</v>
      </c>
      <c r="D115" s="24">
        <v>0</v>
      </c>
    </row>
    <row r="116" spans="1:4" ht="15.5" x14ac:dyDescent="0.35">
      <c r="A116" s="16">
        <v>2021</v>
      </c>
      <c r="B116" s="42" t="s">
        <v>50</v>
      </c>
      <c r="C116" s="24">
        <v>1</v>
      </c>
      <c r="D116" s="24">
        <v>1</v>
      </c>
    </row>
    <row r="117" spans="1:4" ht="15.5" x14ac:dyDescent="0.35">
      <c r="A117" s="16">
        <v>2021</v>
      </c>
      <c r="B117" s="42" t="s">
        <v>127</v>
      </c>
      <c r="C117" s="24">
        <v>0</v>
      </c>
      <c r="D117" s="24">
        <v>0</v>
      </c>
    </row>
    <row r="118" spans="1:4" ht="15.5" x14ac:dyDescent="0.35">
      <c r="A118" s="16">
        <v>2021</v>
      </c>
      <c r="B118" s="42" t="s">
        <v>51</v>
      </c>
      <c r="C118" s="24">
        <v>142</v>
      </c>
      <c r="D118" s="24">
        <v>160</v>
      </c>
    </row>
    <row r="119" spans="1:4" ht="15.5" x14ac:dyDescent="0.35">
      <c r="A119" s="16">
        <v>2021</v>
      </c>
      <c r="B119" s="42" t="s">
        <v>128</v>
      </c>
      <c r="C119" s="24">
        <v>0</v>
      </c>
      <c r="D119" s="24">
        <v>0</v>
      </c>
    </row>
    <row r="120" spans="1:4" ht="15.5" x14ac:dyDescent="0.35">
      <c r="A120" s="16">
        <v>2021</v>
      </c>
      <c r="B120" s="42" t="s">
        <v>129</v>
      </c>
      <c r="C120" s="24">
        <v>2</v>
      </c>
      <c r="D120" s="24">
        <v>2</v>
      </c>
    </row>
    <row r="121" spans="1:4" ht="15.5" x14ac:dyDescent="0.35">
      <c r="A121" s="16">
        <v>2022</v>
      </c>
      <c r="B121" s="16" t="s">
        <v>38</v>
      </c>
      <c r="C121" s="31">
        <v>216</v>
      </c>
      <c r="D121" s="31">
        <v>244</v>
      </c>
    </row>
    <row r="122" spans="1:4" ht="15.5" x14ac:dyDescent="0.35">
      <c r="A122" s="16">
        <v>2022</v>
      </c>
      <c r="B122" s="42" t="s">
        <v>39</v>
      </c>
      <c r="C122" s="31">
        <v>1</v>
      </c>
      <c r="D122" s="31">
        <v>1</v>
      </c>
    </row>
    <row r="123" spans="1:4" ht="15.5" x14ac:dyDescent="0.35">
      <c r="A123" s="16">
        <v>2022</v>
      </c>
      <c r="B123" s="42" t="s">
        <v>40</v>
      </c>
      <c r="C123" s="31">
        <v>17</v>
      </c>
      <c r="D123" s="31">
        <v>19</v>
      </c>
    </row>
    <row r="124" spans="1:4" ht="15.5" x14ac:dyDescent="0.35">
      <c r="A124" s="16">
        <v>2022</v>
      </c>
      <c r="B124" s="42" t="s">
        <v>121</v>
      </c>
      <c r="C124" s="31">
        <v>0</v>
      </c>
      <c r="D124" s="31">
        <v>0</v>
      </c>
    </row>
    <row r="125" spans="1:4" ht="15.5" x14ac:dyDescent="0.35">
      <c r="A125" s="16">
        <v>2022</v>
      </c>
      <c r="B125" s="42" t="s">
        <v>41</v>
      </c>
      <c r="C125" s="31">
        <v>10</v>
      </c>
      <c r="D125" s="31">
        <v>11</v>
      </c>
    </row>
    <row r="126" spans="1:4" ht="15.5" x14ac:dyDescent="0.35">
      <c r="A126" s="16">
        <v>2022</v>
      </c>
      <c r="B126" s="42" t="s">
        <v>42</v>
      </c>
      <c r="C126" s="31">
        <v>15</v>
      </c>
      <c r="D126" s="31">
        <v>17</v>
      </c>
    </row>
    <row r="127" spans="1:4" ht="15.5" x14ac:dyDescent="0.35">
      <c r="A127" s="16">
        <v>2022</v>
      </c>
      <c r="B127" s="42" t="s">
        <v>43</v>
      </c>
      <c r="C127" s="31">
        <v>4</v>
      </c>
      <c r="D127" s="31">
        <v>5</v>
      </c>
    </row>
    <row r="128" spans="1:4" ht="15.5" x14ac:dyDescent="0.35">
      <c r="A128" s="16">
        <v>2022</v>
      </c>
      <c r="B128" s="42" t="s">
        <v>122</v>
      </c>
      <c r="C128" s="31">
        <v>0</v>
      </c>
      <c r="D128" s="31">
        <v>0</v>
      </c>
    </row>
    <row r="129" spans="1:4" ht="15.5" x14ac:dyDescent="0.35">
      <c r="A129" s="16">
        <v>2022</v>
      </c>
      <c r="B129" s="42" t="s">
        <v>123</v>
      </c>
      <c r="C129" s="31">
        <v>0</v>
      </c>
      <c r="D129" s="31">
        <v>0</v>
      </c>
    </row>
    <row r="130" spans="1:4" ht="15.5" x14ac:dyDescent="0.35">
      <c r="A130" s="16">
        <v>2022</v>
      </c>
      <c r="B130" s="42" t="s">
        <v>44</v>
      </c>
      <c r="C130" s="31">
        <v>24</v>
      </c>
      <c r="D130" s="31">
        <v>27</v>
      </c>
    </row>
    <row r="131" spans="1:4" ht="15.5" x14ac:dyDescent="0.35">
      <c r="A131" s="16">
        <v>2022</v>
      </c>
      <c r="B131" s="42" t="s">
        <v>45</v>
      </c>
      <c r="C131" s="31">
        <v>11</v>
      </c>
      <c r="D131" s="31">
        <v>12</v>
      </c>
    </row>
    <row r="132" spans="1:4" ht="15.5" x14ac:dyDescent="0.35">
      <c r="A132" s="16">
        <v>2022</v>
      </c>
      <c r="B132" s="42" t="s">
        <v>46</v>
      </c>
      <c r="C132" s="31">
        <v>21</v>
      </c>
      <c r="D132" s="31">
        <v>24</v>
      </c>
    </row>
    <row r="133" spans="1:4" ht="15.5" x14ac:dyDescent="0.35">
      <c r="A133" s="16">
        <v>2022</v>
      </c>
      <c r="B133" s="42" t="s">
        <v>124</v>
      </c>
      <c r="C133" s="31">
        <v>0</v>
      </c>
      <c r="D133" s="31">
        <v>0</v>
      </c>
    </row>
    <row r="134" spans="1:4" ht="15.5" x14ac:dyDescent="0.35">
      <c r="A134" s="16">
        <v>2022</v>
      </c>
      <c r="B134" s="42" t="s">
        <v>47</v>
      </c>
      <c r="C134" s="31">
        <v>0</v>
      </c>
      <c r="D134" s="31">
        <v>0</v>
      </c>
    </row>
    <row r="135" spans="1:4" ht="15.5" x14ac:dyDescent="0.35">
      <c r="A135" s="16">
        <v>2022</v>
      </c>
      <c r="B135" s="42" t="s">
        <v>48</v>
      </c>
      <c r="C135" s="31">
        <v>0</v>
      </c>
      <c r="D135" s="31">
        <v>0</v>
      </c>
    </row>
    <row r="136" spans="1:4" ht="15.5" x14ac:dyDescent="0.35">
      <c r="A136" s="16">
        <v>2022</v>
      </c>
      <c r="B136" s="42" t="s">
        <v>49</v>
      </c>
      <c r="C136" s="31">
        <v>0</v>
      </c>
      <c r="D136" s="31">
        <v>0</v>
      </c>
    </row>
    <row r="137" spans="1:4" ht="15.5" x14ac:dyDescent="0.35">
      <c r="A137" s="16">
        <v>2022</v>
      </c>
      <c r="B137" s="42" t="s">
        <v>125</v>
      </c>
      <c r="C137" s="31">
        <v>0</v>
      </c>
      <c r="D137" s="31">
        <v>0</v>
      </c>
    </row>
    <row r="138" spans="1:4" ht="15.5" x14ac:dyDescent="0.35">
      <c r="A138" s="16">
        <v>2022</v>
      </c>
      <c r="B138" s="42" t="s">
        <v>126</v>
      </c>
      <c r="C138" s="31">
        <v>0</v>
      </c>
      <c r="D138" s="31">
        <v>0</v>
      </c>
    </row>
    <row r="139" spans="1:4" ht="15.5" x14ac:dyDescent="0.35">
      <c r="A139" s="16">
        <v>2022</v>
      </c>
      <c r="B139" s="42" t="s">
        <v>50</v>
      </c>
      <c r="C139" s="31">
        <v>4</v>
      </c>
      <c r="D139" s="31">
        <v>5</v>
      </c>
    </row>
    <row r="140" spans="1:4" ht="15.5" x14ac:dyDescent="0.35">
      <c r="A140" s="16">
        <v>2022</v>
      </c>
      <c r="B140" s="42" t="s">
        <v>127</v>
      </c>
      <c r="C140" s="31">
        <v>0</v>
      </c>
      <c r="D140" s="31">
        <v>0</v>
      </c>
    </row>
    <row r="141" spans="1:4" ht="15.5" x14ac:dyDescent="0.35">
      <c r="A141" s="16">
        <v>2022</v>
      </c>
      <c r="B141" s="42" t="s">
        <v>51</v>
      </c>
      <c r="C141" s="31">
        <v>109</v>
      </c>
      <c r="D141" s="31">
        <v>123</v>
      </c>
    </row>
    <row r="142" spans="1:4" ht="15.5" x14ac:dyDescent="0.35">
      <c r="A142" s="16">
        <v>2022</v>
      </c>
      <c r="B142" s="42" t="s">
        <v>128</v>
      </c>
      <c r="C142" s="31">
        <v>0</v>
      </c>
      <c r="D142" s="31">
        <v>0</v>
      </c>
    </row>
    <row r="143" spans="1:4" ht="15.5" x14ac:dyDescent="0.35">
      <c r="A143" s="16">
        <v>2022</v>
      </c>
      <c r="B143" s="42" t="s">
        <v>129</v>
      </c>
      <c r="C143" s="31">
        <v>0</v>
      </c>
      <c r="D143" s="31">
        <v>0</v>
      </c>
    </row>
  </sheetData>
  <sortState xmlns:xlrd2="http://schemas.microsoft.com/office/spreadsheetml/2017/richdata2" ref="B26:D38">
    <sortCondition ref="C26:C38"/>
  </sortState>
  <hyperlinks>
    <hyperlink ref="A4" location="Table_of_contents!A1" display="Back to table of contents" xr:uid="{00000000-0004-0000-0500-000000000000}"/>
  </hyperlinks>
  <pageMargins left="0.05" right="0.05" top="0.5" bottom="0.5" header="0" footer="0"/>
  <pageSetup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3"/>
  <sheetViews>
    <sheetView zoomScaleNormal="100" workbookViewId="0"/>
  </sheetViews>
  <sheetFormatPr defaultColWidth="11.453125" defaultRowHeight="15.5" x14ac:dyDescent="0.35"/>
  <cols>
    <col min="1" max="1" width="14" style="16" customWidth="1"/>
    <col min="2" max="2" width="14.7265625" style="16" bestFit="1" customWidth="1"/>
    <col min="3" max="3" width="16.7265625" style="16" customWidth="1"/>
    <col min="4" max="14" width="12.26953125" style="16" customWidth="1"/>
    <col min="15" max="16384" width="11.453125" style="16"/>
  </cols>
  <sheetData>
    <row r="1" spans="1:11" ht="20" x14ac:dyDescent="0.4">
      <c r="A1" s="51" t="s">
        <v>196</v>
      </c>
      <c r="B1" s="51"/>
      <c r="C1" s="51"/>
      <c r="D1" s="51"/>
      <c r="E1" s="51"/>
      <c r="G1" s="36"/>
      <c r="H1" s="36"/>
      <c r="K1" s="37"/>
    </row>
    <row r="2" spans="1:11" x14ac:dyDescent="0.35">
      <c r="A2" s="21" t="s">
        <v>159</v>
      </c>
      <c r="B2" s="46"/>
      <c r="C2" s="18"/>
      <c r="D2" s="18"/>
      <c r="E2" s="18"/>
      <c r="F2" s="18"/>
      <c r="G2" s="18"/>
      <c r="H2" s="18"/>
    </row>
    <row r="3" spans="1:11" x14ac:dyDescent="0.35">
      <c r="A3" s="16" t="s">
        <v>145</v>
      </c>
      <c r="B3" s="46"/>
      <c r="C3" s="18"/>
      <c r="D3" s="18"/>
      <c r="E3" s="18"/>
      <c r="F3" s="18"/>
      <c r="G3" s="18"/>
      <c r="H3" s="18"/>
    </row>
    <row r="4" spans="1:11" x14ac:dyDescent="0.35">
      <c r="A4" s="25" t="s">
        <v>146</v>
      </c>
      <c r="B4" s="46"/>
      <c r="C4" s="18"/>
      <c r="D4" s="18"/>
      <c r="E4" s="18"/>
      <c r="F4" s="18"/>
      <c r="G4" s="18"/>
      <c r="H4" s="18"/>
    </row>
    <row r="5" spans="1:11" ht="25" customHeight="1" x14ac:dyDescent="0.35">
      <c r="A5" s="47" t="s">
        <v>88</v>
      </c>
      <c r="B5" s="47" t="s">
        <v>67</v>
      </c>
      <c r="C5" s="48" t="s">
        <v>130</v>
      </c>
    </row>
    <row r="6" spans="1:11" x14ac:dyDescent="0.35">
      <c r="A6" s="16">
        <v>2017</v>
      </c>
      <c r="B6" s="16" t="s">
        <v>68</v>
      </c>
      <c r="C6" s="26">
        <v>43.6875</v>
      </c>
    </row>
    <row r="7" spans="1:11" x14ac:dyDescent="0.35">
      <c r="A7" s="16">
        <v>2018</v>
      </c>
      <c r="B7" s="16" t="s">
        <v>68</v>
      </c>
      <c r="C7" s="26">
        <v>43.209677419000002</v>
      </c>
    </row>
    <row r="8" spans="1:11" x14ac:dyDescent="0.35">
      <c r="A8" s="16">
        <v>2019</v>
      </c>
      <c r="B8" s="16" t="s">
        <v>68</v>
      </c>
      <c r="C8" s="26">
        <v>39.095744680999999</v>
      </c>
    </row>
    <row r="9" spans="1:11" x14ac:dyDescent="0.35">
      <c r="A9" s="16">
        <v>2020</v>
      </c>
      <c r="B9" s="16" t="s">
        <v>68</v>
      </c>
      <c r="C9" s="26">
        <v>42.84</v>
      </c>
    </row>
    <row r="10" spans="1:11" x14ac:dyDescent="0.35">
      <c r="A10" s="16">
        <v>2021</v>
      </c>
      <c r="B10" s="16" t="s">
        <v>68</v>
      </c>
      <c r="C10" s="26">
        <v>40.755813953000001</v>
      </c>
    </row>
    <row r="11" spans="1:11" x14ac:dyDescent="0.35">
      <c r="A11" s="16">
        <v>2022</v>
      </c>
      <c r="B11" s="16" t="s">
        <v>68</v>
      </c>
      <c r="C11" s="26">
        <v>43.362068966000002</v>
      </c>
    </row>
    <row r="12" spans="1:11" x14ac:dyDescent="0.35">
      <c r="A12" s="16">
        <v>2017</v>
      </c>
      <c r="B12" s="16" t="s">
        <v>69</v>
      </c>
      <c r="C12" s="26">
        <v>44.634831460999997</v>
      </c>
    </row>
    <row r="13" spans="1:11" x14ac:dyDescent="0.35">
      <c r="A13" s="16">
        <v>2018</v>
      </c>
      <c r="B13" s="16" t="s">
        <v>69</v>
      </c>
      <c r="C13" s="26">
        <v>44.921487603000003</v>
      </c>
    </row>
    <row r="14" spans="1:11" x14ac:dyDescent="0.35">
      <c r="A14" s="16">
        <v>2019</v>
      </c>
      <c r="B14" s="16" t="s">
        <v>69</v>
      </c>
      <c r="C14" s="26">
        <v>42.698412697999998</v>
      </c>
    </row>
    <row r="15" spans="1:11" x14ac:dyDescent="0.35">
      <c r="A15" s="16">
        <v>2020</v>
      </c>
      <c r="B15" s="16" t="s">
        <v>69</v>
      </c>
      <c r="C15" s="26">
        <v>42.087878787999998</v>
      </c>
    </row>
    <row r="16" spans="1:11" x14ac:dyDescent="0.35">
      <c r="A16" s="16">
        <v>2021</v>
      </c>
      <c r="B16" s="16" t="s">
        <v>69</v>
      </c>
      <c r="C16" s="26">
        <v>43.159217877000003</v>
      </c>
    </row>
    <row r="17" spans="1:7" x14ac:dyDescent="0.35">
      <c r="A17" s="16">
        <v>2022</v>
      </c>
      <c r="B17" s="16" t="s">
        <v>69</v>
      </c>
      <c r="C17" s="26">
        <v>46.436708861</v>
      </c>
    </row>
    <row r="18" spans="1:7" x14ac:dyDescent="0.35">
      <c r="A18" s="16">
        <v>2017</v>
      </c>
      <c r="B18" s="16" t="s">
        <v>76</v>
      </c>
      <c r="C18" s="26">
        <v>44.384297521000001</v>
      </c>
    </row>
    <row r="19" spans="1:7" x14ac:dyDescent="0.35">
      <c r="A19" s="16">
        <v>2018</v>
      </c>
      <c r="B19" s="16" t="s">
        <v>76</v>
      </c>
      <c r="C19" s="26">
        <v>44.572368421</v>
      </c>
    </row>
    <row r="20" spans="1:7" x14ac:dyDescent="0.35">
      <c r="A20" s="16">
        <v>2019</v>
      </c>
      <c r="B20" s="16" t="s">
        <v>76</v>
      </c>
      <c r="C20" s="26">
        <v>41.719653178999998</v>
      </c>
    </row>
    <row r="21" spans="1:7" x14ac:dyDescent="0.35">
      <c r="A21" s="16">
        <v>2020</v>
      </c>
      <c r="B21" s="16" t="s">
        <v>76</v>
      </c>
      <c r="C21" s="26">
        <v>42.262790698000003</v>
      </c>
    </row>
    <row r="22" spans="1:7" x14ac:dyDescent="0.35">
      <c r="A22" s="16">
        <v>2021</v>
      </c>
      <c r="B22" s="16" t="s">
        <v>76</v>
      </c>
      <c r="C22" s="26">
        <v>42.693693693999997</v>
      </c>
    </row>
    <row r="23" spans="1:7" x14ac:dyDescent="0.35">
      <c r="A23" s="16">
        <v>2022</v>
      </c>
      <c r="B23" s="16" t="s">
        <v>76</v>
      </c>
      <c r="C23" s="26">
        <v>45.611111111</v>
      </c>
    </row>
    <row r="24" spans="1:7" x14ac:dyDescent="0.35">
      <c r="A24" s="8"/>
      <c r="B24" s="21"/>
      <c r="C24" s="21"/>
      <c r="D24" s="21"/>
      <c r="E24" s="21"/>
      <c r="F24" s="21"/>
      <c r="G24" s="21"/>
    </row>
    <row r="25" spans="1:7" x14ac:dyDescent="0.35">
      <c r="A25" s="19"/>
      <c r="B25" s="19"/>
      <c r="C25" s="19"/>
      <c r="D25" s="19"/>
      <c r="E25" s="19"/>
      <c r="F25" s="21"/>
      <c r="G25" s="21"/>
    </row>
    <row r="26" spans="1:7" x14ac:dyDescent="0.35">
      <c r="A26" s="19"/>
      <c r="B26" s="19"/>
      <c r="C26" s="19"/>
      <c r="D26" s="21"/>
      <c r="E26" s="21"/>
      <c r="F26" s="21"/>
      <c r="G26" s="21"/>
    </row>
    <row r="27" spans="1:7" x14ac:dyDescent="0.35">
      <c r="A27" s="21"/>
      <c r="B27" s="21"/>
      <c r="C27" s="21"/>
      <c r="D27" s="21"/>
      <c r="E27" s="21"/>
      <c r="F27" s="21"/>
      <c r="G27" s="21"/>
    </row>
    <row r="28" spans="1:7" x14ac:dyDescent="0.35">
      <c r="A28" s="22"/>
      <c r="B28" s="22"/>
      <c r="C28" s="21"/>
      <c r="D28" s="21"/>
      <c r="E28" s="21"/>
      <c r="F28" s="21"/>
      <c r="G28" s="21"/>
    </row>
    <row r="29" spans="1:7" x14ac:dyDescent="0.35">
      <c r="A29" s="21"/>
      <c r="B29" s="21"/>
      <c r="C29" s="21"/>
      <c r="D29" s="21"/>
      <c r="E29" s="21"/>
      <c r="F29" s="21"/>
      <c r="G29" s="21"/>
    </row>
    <row r="30" spans="1:7" x14ac:dyDescent="0.35">
      <c r="C30" s="35"/>
      <c r="D30" s="23"/>
      <c r="E30" s="23"/>
      <c r="F30" s="38"/>
      <c r="G30" s="49"/>
    </row>
    <row r="31" spans="1:7" x14ac:dyDescent="0.35">
      <c r="C31" s="35"/>
      <c r="D31" s="23"/>
      <c r="E31" s="23"/>
      <c r="F31" s="38"/>
      <c r="G31" s="49"/>
    </row>
    <row r="32" spans="1:7" x14ac:dyDescent="0.35">
      <c r="C32" s="35"/>
      <c r="D32" s="23"/>
      <c r="E32" s="23"/>
      <c r="F32" s="38"/>
      <c r="G32" s="49"/>
    </row>
    <row r="33" spans="3:7" x14ac:dyDescent="0.35">
      <c r="C33" s="35"/>
      <c r="D33" s="23"/>
      <c r="E33" s="23"/>
      <c r="F33" s="38"/>
      <c r="G33" s="49"/>
    </row>
    <row r="34" spans="3:7" x14ac:dyDescent="0.35">
      <c r="C34" s="35"/>
      <c r="D34" s="23"/>
      <c r="E34" s="23"/>
      <c r="F34" s="38"/>
      <c r="G34" s="49"/>
    </row>
    <row r="35" spans="3:7" x14ac:dyDescent="0.35">
      <c r="C35" s="35"/>
      <c r="D35" s="23"/>
      <c r="E35" s="23"/>
      <c r="F35" s="38"/>
      <c r="G35" s="49"/>
    </row>
    <row r="36" spans="3:7" ht="12.75" customHeight="1" x14ac:dyDescent="0.35">
      <c r="C36" s="35"/>
      <c r="D36" s="23"/>
      <c r="E36" s="23"/>
      <c r="F36" s="38"/>
      <c r="G36" s="49"/>
    </row>
    <row r="37" spans="3:7" ht="12.75" customHeight="1" x14ac:dyDescent="0.35">
      <c r="C37" s="35"/>
      <c r="D37" s="23"/>
      <c r="E37" s="23"/>
      <c r="F37" s="38"/>
      <c r="G37" s="49"/>
    </row>
    <row r="38" spans="3:7" ht="12.75" customHeight="1" x14ac:dyDescent="0.35">
      <c r="C38" s="35"/>
      <c r="D38" s="23"/>
      <c r="E38" s="23"/>
      <c r="F38" s="38"/>
      <c r="G38" s="49"/>
    </row>
    <row r="39" spans="3:7" ht="12.75" customHeight="1" x14ac:dyDescent="0.35">
      <c r="C39" s="35"/>
      <c r="D39" s="23"/>
      <c r="E39" s="23"/>
      <c r="F39" s="38"/>
      <c r="G39" s="49"/>
    </row>
    <row r="40" spans="3:7" ht="12.75" customHeight="1" x14ac:dyDescent="0.35">
      <c r="C40" s="35"/>
      <c r="D40" s="23"/>
      <c r="E40" s="23"/>
      <c r="F40" s="38"/>
      <c r="G40" s="49"/>
    </row>
    <row r="41" spans="3:7" ht="12.75" customHeight="1" x14ac:dyDescent="0.35">
      <c r="C41" s="35"/>
      <c r="D41" s="23"/>
      <c r="E41" s="23"/>
      <c r="F41" s="38"/>
      <c r="G41" s="49"/>
    </row>
    <row r="42" spans="3:7" ht="12.75" customHeight="1" x14ac:dyDescent="0.35">
      <c r="G42" s="50"/>
    </row>
    <row r="43" spans="3:7" ht="12.75" customHeight="1" x14ac:dyDescent="0.35"/>
  </sheetData>
  <hyperlinks>
    <hyperlink ref="A4" location="Table_of_contents!A1" display="Back to table of 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
  <sheetViews>
    <sheetView workbookViewId="0"/>
  </sheetViews>
  <sheetFormatPr defaultColWidth="9.1796875" defaultRowHeight="12.75" customHeight="1" x14ac:dyDescent="0.35"/>
  <cols>
    <col min="1" max="1" width="8" style="21" customWidth="1"/>
    <col min="2" max="5" width="17.26953125" style="21" customWidth="1"/>
    <col min="6" max="7" width="17.26953125" style="16" customWidth="1"/>
    <col min="9" max="9" width="9.1796875" style="16"/>
    <col min="10" max="16384" width="9.1796875" style="21"/>
  </cols>
  <sheetData>
    <row r="1" spans="1:13" ht="18" customHeight="1" x14ac:dyDescent="0.4">
      <c r="A1" s="51" t="s">
        <v>189</v>
      </c>
      <c r="B1" s="14"/>
      <c r="C1" s="14"/>
      <c r="D1" s="14"/>
      <c r="E1" s="14"/>
      <c r="F1" s="17"/>
      <c r="G1" s="17"/>
      <c r="H1" s="17"/>
      <c r="I1" s="21"/>
      <c r="J1" s="36"/>
      <c r="K1" s="36"/>
      <c r="L1" s="37"/>
    </row>
    <row r="2" spans="1:13" ht="15" customHeight="1" x14ac:dyDescent="0.35">
      <c r="A2" s="21" t="s">
        <v>159</v>
      </c>
      <c r="H2" s="16"/>
      <c r="I2" s="21"/>
    </row>
    <row r="3" spans="1:13" ht="15.5" x14ac:dyDescent="0.35">
      <c r="A3" s="16" t="s">
        <v>145</v>
      </c>
      <c r="H3" s="16"/>
      <c r="I3" s="21"/>
    </row>
    <row r="4" spans="1:13" ht="15.5" x14ac:dyDescent="0.35">
      <c r="A4" s="25" t="s">
        <v>146</v>
      </c>
      <c r="B4" s="20"/>
      <c r="C4" s="20"/>
      <c r="D4" s="20"/>
      <c r="E4" s="20"/>
      <c r="H4" s="16"/>
      <c r="I4" s="21"/>
    </row>
    <row r="5" spans="1:13" ht="62" x14ac:dyDescent="0.35">
      <c r="A5" s="94" t="s">
        <v>88</v>
      </c>
      <c r="B5" s="68" t="s">
        <v>61</v>
      </c>
      <c r="C5" s="68" t="s">
        <v>62</v>
      </c>
      <c r="D5" s="68" t="s">
        <v>109</v>
      </c>
      <c r="E5" s="68" t="s">
        <v>110</v>
      </c>
      <c r="F5" s="93" t="s">
        <v>180</v>
      </c>
      <c r="G5" s="93" t="s">
        <v>179</v>
      </c>
      <c r="H5" s="16"/>
      <c r="I5" s="21"/>
    </row>
    <row r="6" spans="1:13" ht="15.5" x14ac:dyDescent="0.35">
      <c r="A6" s="59">
        <v>2017</v>
      </c>
      <c r="B6" s="59">
        <v>121</v>
      </c>
      <c r="C6" s="59">
        <v>164</v>
      </c>
      <c r="D6" s="59">
        <v>13.2</v>
      </c>
      <c r="E6" s="27">
        <f t="shared" ref="E6:E8" si="0">1.96*D6</f>
        <v>25.872</v>
      </c>
      <c r="F6" s="26">
        <f t="shared" ref="F6:F11" si="1">C6-E6</f>
        <v>138.12799999999999</v>
      </c>
      <c r="G6" s="26">
        <f>C6+E6</f>
        <v>189.87200000000001</v>
      </c>
      <c r="H6" s="16"/>
      <c r="I6" s="21"/>
    </row>
    <row r="7" spans="1:13" ht="15.5" x14ac:dyDescent="0.35">
      <c r="A7" s="59">
        <v>2018</v>
      </c>
      <c r="B7" s="59">
        <v>152</v>
      </c>
      <c r="C7" s="59">
        <v>195</v>
      </c>
      <c r="D7" s="59">
        <v>11.9</v>
      </c>
      <c r="E7" s="27">
        <f t="shared" si="0"/>
        <v>23.324000000000002</v>
      </c>
      <c r="F7" s="26">
        <f t="shared" si="1"/>
        <v>171.67599999999999</v>
      </c>
      <c r="G7" s="26">
        <f t="shared" ref="G7:G9" si="2">C7+E7</f>
        <v>218.32400000000001</v>
      </c>
      <c r="H7" s="16"/>
      <c r="I7" s="21"/>
    </row>
    <row r="8" spans="1:13" ht="15.5" x14ac:dyDescent="0.35">
      <c r="A8" s="59">
        <v>2019</v>
      </c>
      <c r="B8" s="59">
        <v>173</v>
      </c>
      <c r="C8" s="59">
        <v>216</v>
      </c>
      <c r="D8" s="59">
        <v>11.3</v>
      </c>
      <c r="E8" s="27">
        <f t="shared" si="0"/>
        <v>22.148</v>
      </c>
      <c r="F8" s="26">
        <f t="shared" si="1"/>
        <v>193.852</v>
      </c>
      <c r="G8" s="26">
        <f t="shared" si="2"/>
        <v>238.148</v>
      </c>
      <c r="H8" s="16"/>
      <c r="I8" s="21"/>
    </row>
    <row r="9" spans="1:13" ht="15.5" x14ac:dyDescent="0.35">
      <c r="A9" s="59">
        <v>2020</v>
      </c>
      <c r="B9" s="59">
        <v>215</v>
      </c>
      <c r="C9" s="59">
        <v>256</v>
      </c>
      <c r="D9" s="59">
        <v>10.3</v>
      </c>
      <c r="E9" s="27">
        <f>1.96*D9</f>
        <v>20.188000000000002</v>
      </c>
      <c r="F9" s="26">
        <f t="shared" si="1"/>
        <v>235.81200000000001</v>
      </c>
      <c r="G9" s="26">
        <f t="shared" si="2"/>
        <v>276.18799999999999</v>
      </c>
      <c r="H9" s="16"/>
      <c r="I9" s="21"/>
    </row>
    <row r="10" spans="1:13" ht="15.5" x14ac:dyDescent="0.35">
      <c r="A10" s="59">
        <v>2021</v>
      </c>
      <c r="B10" s="59">
        <v>222</v>
      </c>
      <c r="C10" s="59">
        <v>250</v>
      </c>
      <c r="D10" s="59">
        <v>7.8</v>
      </c>
      <c r="E10" s="27">
        <f>1.96*D10</f>
        <v>15.288</v>
      </c>
      <c r="F10" s="26">
        <f t="shared" si="1"/>
        <v>234.71199999999999</v>
      </c>
      <c r="G10" s="26">
        <f t="shared" ref="G10:G11" si="3">C10+E10</f>
        <v>265.28800000000001</v>
      </c>
      <c r="H10" s="16"/>
      <c r="I10" s="21"/>
    </row>
    <row r="11" spans="1:13" ht="15.5" x14ac:dyDescent="0.35">
      <c r="A11" s="59">
        <v>2022</v>
      </c>
      <c r="B11" s="59">
        <v>216</v>
      </c>
      <c r="C11" s="59">
        <v>244</v>
      </c>
      <c r="D11" s="27">
        <v>8</v>
      </c>
      <c r="E11" s="27">
        <f>1.96*D11</f>
        <v>15.68</v>
      </c>
      <c r="F11" s="26">
        <f t="shared" si="1"/>
        <v>228.32</v>
      </c>
      <c r="G11" s="26">
        <f t="shared" si="3"/>
        <v>259.68</v>
      </c>
      <c r="H11" s="16"/>
      <c r="I11" s="21"/>
    </row>
    <row r="13" spans="1:13" ht="12.75" customHeight="1" x14ac:dyDescent="0.35">
      <c r="A13" s="14"/>
      <c r="B13" s="14"/>
    </row>
    <row r="14" spans="1:13" ht="12.75" customHeight="1" x14ac:dyDescent="0.35">
      <c r="A14" s="22"/>
      <c r="B14" s="22"/>
      <c r="C14" s="22"/>
      <c r="D14" s="22"/>
      <c r="E14" s="22"/>
      <c r="F14" s="80"/>
      <c r="G14" s="18"/>
      <c r="I14" s="80"/>
      <c r="J14" s="19"/>
      <c r="K14" s="19"/>
      <c r="L14" s="19"/>
      <c r="M14" s="19"/>
    </row>
    <row r="15" spans="1:13" ht="12.75" customHeight="1" x14ac:dyDescent="0.35">
      <c r="A15" s="22"/>
      <c r="B15" s="22"/>
      <c r="C15" s="22"/>
      <c r="D15" s="22"/>
      <c r="F15" s="80"/>
      <c r="I15" s="80"/>
      <c r="J15" s="19"/>
      <c r="K15" s="19"/>
      <c r="L15" s="19"/>
      <c r="M15" s="19"/>
    </row>
    <row r="16" spans="1:13" ht="12.75" customHeight="1" x14ac:dyDescent="0.35">
      <c r="A16" s="22"/>
      <c r="B16" s="22"/>
      <c r="C16" s="22"/>
      <c r="D16" s="22"/>
      <c r="E16" s="22"/>
      <c r="F16" s="80"/>
      <c r="I16" s="80"/>
      <c r="J16" s="19"/>
      <c r="K16" s="19"/>
      <c r="L16" s="19"/>
      <c r="M16" s="19"/>
    </row>
    <row r="18" spans="1:2" ht="12.75" customHeight="1" x14ac:dyDescent="0.35">
      <c r="A18" s="22"/>
      <c r="B18" s="22"/>
    </row>
  </sheetData>
  <hyperlinks>
    <hyperlink ref="A4" location="Table_of_contents!A1" display="Back to table of contents" xr:uid="{00000000-0004-0000-08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6"/>
  <sheetViews>
    <sheetView workbookViewId="0"/>
  </sheetViews>
  <sheetFormatPr defaultColWidth="9.1796875" defaultRowHeight="12.75" customHeight="1" x14ac:dyDescent="0.35"/>
  <cols>
    <col min="1" max="1" width="11.1796875" style="21" customWidth="1"/>
    <col min="2" max="2" width="13.453125" style="21" customWidth="1"/>
    <col min="3" max="3" width="29.453125" style="21" bestFit="1" customWidth="1"/>
    <col min="4" max="4" width="9.1796875" style="21" customWidth="1"/>
    <col min="5" max="16384" width="9.1796875" style="21"/>
  </cols>
  <sheetData>
    <row r="1" spans="1:10" ht="20" x14ac:dyDescent="0.4">
      <c r="A1" s="51" t="s">
        <v>199</v>
      </c>
      <c r="B1" s="14"/>
      <c r="C1" s="14"/>
      <c r="D1" s="14"/>
      <c r="E1" s="14"/>
      <c r="F1" s="14"/>
      <c r="G1" s="14"/>
      <c r="I1" s="36"/>
      <c r="J1" s="36"/>
    </row>
    <row r="2" spans="1:10" ht="15" customHeight="1" x14ac:dyDescent="0.35">
      <c r="A2" s="21" t="s">
        <v>159</v>
      </c>
    </row>
    <row r="3" spans="1:10" ht="15" customHeight="1" x14ac:dyDescent="0.35">
      <c r="A3" s="16" t="s">
        <v>145</v>
      </c>
    </row>
    <row r="4" spans="1:10" ht="15.5" x14ac:dyDescent="0.35">
      <c r="A4" s="25" t="s">
        <v>146</v>
      </c>
      <c r="B4" s="70"/>
      <c r="C4" s="79"/>
    </row>
    <row r="5" spans="1:10" ht="36.75" customHeight="1" x14ac:dyDescent="0.35">
      <c r="A5" s="95" t="s">
        <v>67</v>
      </c>
      <c r="B5" s="68" t="s">
        <v>66</v>
      </c>
      <c r="C5" s="68" t="s">
        <v>62</v>
      </c>
    </row>
    <row r="6" spans="1:10" ht="15.5" x14ac:dyDescent="0.35">
      <c r="A6" s="21" t="s">
        <v>68</v>
      </c>
      <c r="B6" s="59" t="s">
        <v>111</v>
      </c>
      <c r="C6" s="44">
        <v>5</v>
      </c>
      <c r="E6" s="55"/>
    </row>
    <row r="7" spans="1:10" ht="15.5" x14ac:dyDescent="0.35">
      <c r="A7" s="21" t="s">
        <v>68</v>
      </c>
      <c r="B7" s="59" t="s">
        <v>112</v>
      </c>
      <c r="C7" s="44">
        <v>10</v>
      </c>
      <c r="E7" s="55"/>
    </row>
    <row r="8" spans="1:10" ht="15.5" x14ac:dyDescent="0.35">
      <c r="A8" s="21" t="s">
        <v>68</v>
      </c>
      <c r="B8" s="59" t="s">
        <v>113</v>
      </c>
      <c r="C8" s="44">
        <v>26</v>
      </c>
      <c r="D8" s="55"/>
      <c r="E8" s="55"/>
    </row>
    <row r="9" spans="1:10" ht="15.5" x14ac:dyDescent="0.35">
      <c r="A9" s="21" t="s">
        <v>68</v>
      </c>
      <c r="B9" s="59" t="s">
        <v>114</v>
      </c>
      <c r="C9" s="44">
        <v>14</v>
      </c>
      <c r="D9" s="55"/>
      <c r="E9" s="55"/>
    </row>
    <row r="10" spans="1:10" ht="15.5" x14ac:dyDescent="0.35">
      <c r="A10" s="21" t="s">
        <v>68</v>
      </c>
      <c r="B10" s="59" t="s">
        <v>115</v>
      </c>
      <c r="C10" s="44">
        <v>10</v>
      </c>
      <c r="E10" s="55"/>
    </row>
    <row r="11" spans="1:10" ht="15.5" x14ac:dyDescent="0.35">
      <c r="A11" s="21" t="s">
        <v>68</v>
      </c>
      <c r="B11" s="59" t="s">
        <v>116</v>
      </c>
      <c r="C11" s="44">
        <v>1</v>
      </c>
      <c r="D11" s="77"/>
      <c r="E11" s="55"/>
    </row>
    <row r="12" spans="1:10" ht="15.5" x14ac:dyDescent="0.35">
      <c r="B12" s="59"/>
      <c r="C12" s="44"/>
      <c r="D12" s="55"/>
      <c r="E12" s="55"/>
    </row>
    <row r="13" spans="1:10" ht="15.5" x14ac:dyDescent="0.35">
      <c r="B13" s="59"/>
      <c r="C13" s="59"/>
      <c r="D13" s="55"/>
      <c r="E13" s="55"/>
    </row>
    <row r="14" spans="1:10" ht="15.5" x14ac:dyDescent="0.35">
      <c r="A14" s="21" t="s">
        <v>69</v>
      </c>
      <c r="B14" s="59" t="s">
        <v>111</v>
      </c>
      <c r="C14" s="44">
        <v>8</v>
      </c>
      <c r="D14" s="55"/>
      <c r="E14" s="55"/>
    </row>
    <row r="15" spans="1:10" ht="15.5" x14ac:dyDescent="0.35">
      <c r="A15" s="21" t="s">
        <v>69</v>
      </c>
      <c r="B15" s="59" t="s">
        <v>112</v>
      </c>
      <c r="C15" s="44">
        <v>27</v>
      </c>
      <c r="E15" s="55"/>
    </row>
    <row r="16" spans="1:10" ht="15.5" x14ac:dyDescent="0.35">
      <c r="A16" s="21" t="s">
        <v>69</v>
      </c>
      <c r="B16" s="59" t="s">
        <v>113</v>
      </c>
      <c r="C16" s="44">
        <v>44</v>
      </c>
      <c r="E16" s="55"/>
    </row>
    <row r="17" spans="1:5" ht="15.5" x14ac:dyDescent="0.35">
      <c r="A17" s="21" t="s">
        <v>69</v>
      </c>
      <c r="B17" s="59" t="s">
        <v>114</v>
      </c>
      <c r="C17" s="44">
        <v>54</v>
      </c>
      <c r="E17" s="55"/>
    </row>
    <row r="18" spans="1:5" ht="15.5" x14ac:dyDescent="0.35">
      <c r="A18" s="21" t="s">
        <v>69</v>
      </c>
      <c r="B18" s="59" t="s">
        <v>115</v>
      </c>
      <c r="C18" s="44">
        <v>33</v>
      </c>
      <c r="E18" s="55"/>
    </row>
    <row r="19" spans="1:5" ht="15.5" x14ac:dyDescent="0.35">
      <c r="A19" s="21" t="s">
        <v>69</v>
      </c>
      <c r="B19" s="59" t="s">
        <v>116</v>
      </c>
      <c r="C19" s="44">
        <v>12</v>
      </c>
      <c r="E19" s="55"/>
    </row>
    <row r="20" spans="1:5" ht="12.75" customHeight="1" x14ac:dyDescent="0.35">
      <c r="A20" s="78"/>
    </row>
    <row r="21" spans="1:5" ht="12.75" customHeight="1" x14ac:dyDescent="0.35">
      <c r="A21" s="8"/>
    </row>
    <row r="22" spans="1:5" ht="12.75" customHeight="1" x14ac:dyDescent="0.35">
      <c r="A22" s="22"/>
      <c r="B22" s="22"/>
      <c r="C22" s="22"/>
      <c r="D22" s="22"/>
      <c r="E22" s="22"/>
    </row>
    <row r="23" spans="1:5" ht="12.75" customHeight="1" x14ac:dyDescent="0.35">
      <c r="A23" s="22"/>
      <c r="B23" s="22"/>
      <c r="C23" s="22"/>
    </row>
    <row r="24" spans="1:5" ht="12.75" customHeight="1" x14ac:dyDescent="0.35">
      <c r="A24" s="22"/>
      <c r="B24" s="22"/>
      <c r="C24" s="22"/>
      <c r="D24" s="22"/>
      <c r="E24" s="22"/>
    </row>
    <row r="26" spans="1:5" ht="12.75" customHeight="1" x14ac:dyDescent="0.35">
      <c r="A26" s="22"/>
      <c r="B26" s="22"/>
    </row>
  </sheetData>
  <phoneticPr fontId="25" type="noConversion"/>
  <hyperlinks>
    <hyperlink ref="A4" location="Table_of_contents!A1" display="Back to table of contents" xr:uid="{00000000-0004-0000-0A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A46006149</value>
    </field>
    <field name="Objective-Title">
      <value order="0">NRS - Homeless deaths - 2022 - 2. Output - Tables and figures</value>
    </field>
    <field name="Objective-Description">
      <value order="0"/>
    </field>
    <field name="Objective-CreationStamp">
      <value order="0">2023-11-16T12:00:36Z</value>
    </field>
    <field name="Objective-IsApproved">
      <value order="0">false</value>
    </field>
    <field name="Objective-IsPublished">
      <value order="0">true</value>
    </field>
    <field name="Objective-DatePublished">
      <value order="0">2023-11-22T14:50:01Z</value>
    </field>
    <field name="Objective-ModificationStamp">
      <value order="0">2023-11-22T14:50:01Z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of Homeless People: 2019-2024</value>
    </field>
    <field name="Objective-Parent">
      <value order="0">National Records of Scotland (NRS): Vital Events: Publications: Deaths of Homeless People: 2019-2024</value>
    </field>
    <field name="Objective-State">
      <value order="0">Published</value>
    </field>
    <field name="Objective-VersionId">
      <value order="0">vA69045745</value>
    </field>
    <field name="Objective-Version">
      <value order="0">1.0</value>
    </field>
    <field name="Objective-VersionNumber">
      <value order="0">4</value>
    </field>
    <field name="Objective-VersionComment">
      <value order="0"/>
    </field>
    <field name="Objective-FileNumber">
      <value order="0">PROJ/39772</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6</vt:i4>
      </vt:variant>
    </vt:vector>
  </HeadingPairs>
  <TitlesOfParts>
    <vt:vector size="19" baseType="lpstr">
      <vt:lpstr>Cover_sheet</vt:lpstr>
      <vt:lpstr>Table_of_contents</vt:lpstr>
      <vt:lpstr>Notes</vt:lpstr>
      <vt:lpstr>Table_1</vt:lpstr>
      <vt:lpstr>Table_2</vt:lpstr>
      <vt:lpstr>Table_3</vt:lpstr>
      <vt:lpstr>Table_4</vt:lpstr>
      <vt:lpstr>Data_Figure_1</vt:lpstr>
      <vt:lpstr>Data_Figure_2</vt:lpstr>
      <vt:lpstr>Data_Figure_3</vt:lpstr>
      <vt:lpstr>Data_Figure_4</vt:lpstr>
      <vt:lpstr>Data_Figure_5</vt:lpstr>
      <vt:lpstr>Data_Figure_6</vt:lpstr>
      <vt:lpstr>Figure_1</vt:lpstr>
      <vt:lpstr>Figure_2</vt:lpstr>
      <vt:lpstr>Figure_3</vt:lpstr>
      <vt:lpstr>Figure_4</vt:lpstr>
      <vt:lpstr>Figure_5</vt:lpstr>
      <vt:lpstr>Figure_6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revision>1</cp:revision>
  <dcterms:created xsi:type="dcterms:W3CDTF">2020-01-14T11:59:32Z</dcterms:created>
  <dcterms:modified xsi:type="dcterms:W3CDTF">2023-11-23T14:33:39Z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A46006149</vt:lpwstr>
  </property>
  <property fmtid="{D5CDD505-2E9C-101B-9397-08002B2CF9AE}" pid="4" name="Objective-Title">
    <vt:lpwstr>NRS - Homeless deaths - 2022 - 2. Output - Tables and figures</vt:lpwstr>
  </property>
  <property fmtid="{D5CDD505-2E9C-101B-9397-08002B2CF9AE}" pid="5" name="Objective-Description">
    <vt:lpwstr/>
  </property>
  <property fmtid="{D5CDD505-2E9C-101B-9397-08002B2CF9AE}" pid="6" name="Objective-CreationStamp">
    <vt:filetime>2023-11-16T12:00:36Z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2023-11-22T14:50:01Z</vt:filetime>
  </property>
  <property fmtid="{D5CDD505-2E9C-101B-9397-08002B2CF9AE}" pid="10" name="Objective-ModificationStamp">
    <vt:filetime>2023-11-22T14:50:01Z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of Homeless People: 2019-2024</vt:lpwstr>
  </property>
  <property fmtid="{D5CDD505-2E9C-101B-9397-08002B2CF9AE}" pid="13" name="Objective-Parent">
    <vt:lpwstr>National Records of Scotland (NRS): Vital Events: Publications: Deaths of Homeless People: 2019-2024</vt:lpwstr>
  </property>
  <property fmtid="{D5CDD505-2E9C-101B-9397-08002B2CF9AE}" pid="14" name="Objective-State">
    <vt:lpwstr>Published</vt:lpwstr>
  </property>
  <property fmtid="{D5CDD505-2E9C-101B-9397-08002B2CF9AE}" pid="15" name="Objective-VersionId">
    <vt:lpwstr>vA69045745</vt:lpwstr>
  </property>
  <property fmtid="{D5CDD505-2E9C-101B-9397-08002B2CF9AE}" pid="16" name="Objective-Version">
    <vt:lpwstr>1.0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PROJ/39772</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