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3 - household-and-dwelling-estimates-by-urban-rural-classification\"/>
    </mc:Choice>
  </mc:AlternateContent>
  <bookViews>
    <workbookView xWindow="0" yWindow="0" windowWidth="13128" windowHeight="6108"/>
  </bookViews>
  <sheets>
    <sheet name="Cover Sheet" sheetId="49" r:id="rId1"/>
    <sheet name="Table of contents" sheetId="50" r:id="rId2"/>
    <sheet name="2014" sheetId="51" r:id="rId3"/>
    <sheet name="2015" sheetId="52" r:id="rId4"/>
    <sheet name="2016" sheetId="53" r:id="rId5"/>
    <sheet name="2017" sheetId="54" r:id="rId6"/>
    <sheet name="2018" sheetId="55" r:id="rId7"/>
    <sheet name="2019" sheetId="56" r:id="rId8"/>
    <sheet name="2020" sheetId="57" r:id="rId9"/>
    <sheet name="2021" sheetId="58" r:id="rId10"/>
  </sheets>
  <calcPr calcId="162913"/>
</workbook>
</file>

<file path=xl/calcChain.xml><?xml version="1.0" encoding="utf-8"?>
<calcChain xmlns="http://schemas.openxmlformats.org/spreadsheetml/2006/main">
  <c r="A12" i="50" l="1"/>
  <c r="A11" i="50"/>
  <c r="A10" i="50"/>
  <c r="A9" i="50"/>
  <c r="A8" i="50"/>
  <c r="A7" i="50"/>
  <c r="A6" i="50"/>
  <c r="A5" i="50"/>
  <c r="A37" i="49"/>
  <c r="A3" i="58"/>
  <c r="A3" i="57"/>
  <c r="A3" i="56"/>
  <c r="A3" i="55"/>
  <c r="A3" i="54"/>
  <c r="A3" i="53"/>
  <c r="A3" i="52"/>
  <c r="A3" i="51"/>
</calcChain>
</file>

<file path=xl/sharedStrings.xml><?xml version="1.0" encoding="utf-8"?>
<sst xmlns="http://schemas.openxmlformats.org/spreadsheetml/2006/main" count="264" uniqueCount="74">
  <si>
    <t>National Records of Scotland (NRS)</t>
  </si>
  <si>
    <t>Methodology</t>
  </si>
  <si>
    <t>General notes</t>
  </si>
  <si>
    <t>Source:</t>
  </si>
  <si>
    <t>Household estimates and projections</t>
  </si>
  <si>
    <t>Department</t>
  </si>
  <si>
    <t>Supplier</t>
  </si>
  <si>
    <t>Time period of data</t>
  </si>
  <si>
    <t>Geographic coverage</t>
  </si>
  <si>
    <t>Publication date</t>
  </si>
  <si>
    <t>Link to NRS website: Small area statistics on households and dwellings (opens a new window)</t>
  </si>
  <si>
    <t>Each of the 6,976 2011 Data Zones in Scotland have been assigned to the 6-fold Urban Rural classification based upon the location of its population weighted centroid. 
The classification of 2011 Data Zones is on a 'best-fit' basis, as a result a small number of 2011 Data Zones may straddle urban/rural classification boundaries.</t>
  </si>
  <si>
    <t>Scottish Government Urban Rural Classification</t>
  </si>
  <si>
    <t>September 2014 to September 2021.</t>
  </si>
  <si>
    <t>Council Tax data</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</si>
  <si>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</si>
  <si>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</si>
  <si>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Mid-year household estimates - Table 1 (download a new spredasheet)</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</si>
  <si>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</si>
  <si>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Household estimates</t>
  </si>
  <si>
    <t>Figures have been rounded to the nearest whole number. Totals may not equal the sum of their parts as a result of this rounding.
Due to the methodology used, totals for Scotland are not equal to the sum of 6-fold urban rural classes values.</t>
  </si>
  <si>
    <r>
      <rPr>
        <sz val="12"/>
        <rFont val="Arial"/>
        <family val="2"/>
      </rPr>
      <t>The Scottish Government Urban Rural Classification was first released in 2000 and is consistent with the Government's core definition of rurality which defines settlements of 3,000 or less people to be rural. 
It also classifies areas as remote based on drive times from settlements of 10,000 or more people. The definitions of urban and rural areas underlying the classification are unchanged.</t>
    </r>
    <r>
      <rPr>
        <sz val="12"/>
        <color theme="1"/>
        <rFont val="Arial"/>
        <family val="2"/>
      </rPr>
      <t xml:space="preserve">
The dwellings estimates and characteristics of dwellings for each year have been derived using the Urban Rural Classification 2020 version. 
M</t>
    </r>
    <r>
      <rPr>
        <sz val="12"/>
        <rFont val="Arial"/>
        <family val="2"/>
      </rPr>
      <t>ore details can be found on the Scottish Goverment website:</t>
    </r>
  </si>
  <si>
    <t>Scottish Government Urban Rural Classification 2020 (opens in a new window)</t>
  </si>
  <si>
    <t>Table of Contents</t>
  </si>
  <si>
    <t>Contents of this spreadsheet and links to each worksheet.</t>
  </si>
  <si>
    <t>This worksheet contains one table.</t>
  </si>
  <si>
    <t>Worksheet name</t>
  </si>
  <si>
    <t>Worksheet title</t>
  </si>
  <si>
    <t>Household estimates by 8-fold Urban Rural Classification, 2014</t>
  </si>
  <si>
    <t>Area Name / Urban Rural Classification</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</si>
  <si>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</si>
  <si>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</si>
  <si>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</si>
  <si>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</si>
  <si>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</si>
  <si>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</si>
  <si>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</si>
  <si>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</si>
  <si>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</si>
  <si>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</si>
  <si>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</si>
  <si>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</si>
  <si>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</si>
  <si>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</si>
  <si>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</si>
  <si>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</si>
  <si>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Accessible Rural Areas</t>
  </si>
  <si>
    <t>Accessible Small Towns</t>
  </si>
  <si>
    <t>Large Urban Areas</t>
  </si>
  <si>
    <t>Other Urban Areas</t>
  </si>
  <si>
    <t>Remote Rural Areas</t>
  </si>
  <si>
    <t>Remote Small Towns</t>
  </si>
  <si>
    <t>Very Remote Rural Areas</t>
  </si>
  <si>
    <t>Very Remote Small Towns</t>
  </si>
  <si>
    <t>Household estimates by 8-fold Urban Rural Classification, 2015</t>
  </si>
  <si>
    <t>Household estimates by 8-fold Urban Rural Classification, 2016</t>
  </si>
  <si>
    <t>Household estimates by 8-fold Urban Rural Classification, 2017</t>
  </si>
  <si>
    <t>Household estimates by 8-fold Urban Rural Classification, 2018</t>
  </si>
  <si>
    <t>Household estimates by 8-fold Urban Rural Classification, 2019</t>
  </si>
  <si>
    <t>Household estimates by 8-fold Urban Rural Classification, 2020</t>
  </si>
  <si>
    <t>Household estimates by 8-fold Urban Rural Classification, 2021</t>
  </si>
  <si>
    <t>Households estimates by 8-fold Urban Rural Classification, 2014-2021</t>
  </si>
  <si>
    <t>The 8 Urban and rural areas in Scotland.</t>
  </si>
  <si>
    <t>Household estimates methodology</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</si>
  <si>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</si>
  <si>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</si>
  <si>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</si>
  <si>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</si>
  <si>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</si>
  <si>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</si>
  <si>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</si>
  <si>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</si>
  <si>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 xml:space="preserve">These tables show the the number and percentage of dwellings which are occupied, vacant, unoccupied exemptions, long-term empty, second homes, occupied and exempt from paying council tax, or that are receiving a ‘single adult’ Council Tax discount broken down by the 2020 8-fold Urban Rural Classification as at September for each year from 2014 onwards. </t>
  </si>
  <si>
    <t>This worksheet contains one table.
Due to the methodology used, totals for Scotland are not equal to the sum of urban rural category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</si>
</sst>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13" x14ac:knownFonts="1">
    <font>
      <sz val="12"/>
      <name val="Arial"/>
      <family val="2"/>
    </font>
    <font>
      <sz val="12"/>
      <color rgb="FF000000"/>
      <name val="Arial"/>
      <family val="2"/>
    </font>
    <font>
      <u/>
      <sz val="12"/>
      <color theme="10"/>
      <name val="Arial"/>
      <family val="2"/>
    </font>
    <font>
      <sz val="12"/>
      <color theme="1"/>
      <name val="Arial"/>
      <family val="2"/>
    </font>
    <font>
      <u/>
      <sz val="12"/>
      <color indexed="12"/>
      <name val="Arial"/>
      <family val="2"/>
    </font>
    <font>
      <b/>
      <sz val="12"/>
      <color rgb="FF000000"/>
      <name val="Arial"/>
      <family val="2"/>
    </font>
    <font>
      <u/>
      <sz val="12"/>
      <color rgb="FF0563C1"/>
      <name val="Arial"/>
      <family val="2"/>
    </font>
    <font>
      <u/>
      <sz val="12"/>
      <color theme="10"/>
      <name val="Arial"/>
      <family val="2"/>
    </font>
    <font>
      <u/>
      <sz val="14"/>
      <color theme="11"/>
      <name val="Arial"/>
      <family val="2"/>
    </font>
    <font>
      <b/>
      <sz val="16"/>
      <name val="Arial"/>
      <family val="2"/>
    </font>
    <font>
      <b/>
      <sz val="14"/>
      <name val="Arial"/>
      <family val="2"/>
    </font>
    <font>
      <b/>
      <sz val="12"/>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8">
    <xf numFmtId="0" fontId="0" fillId="0" borderId="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Alignment="0" applyProtection="0"/>
    <xf numFmtId="0" fontId="10" fillId="0" borderId="0" applyNumberFormat="0" applyAlignment="0" applyProtection="0"/>
    <xf numFmtId="0" fontId="11" fillId="0" borderId="0" applyNumberFormat="0" applyFill="0" applyProtection="0"/>
    <xf numFmtId="0" fontId="12" fillId="0" borderId="0" applyNumberFormat="0" applyBorder="0" applyProtection="0"/>
    <xf numFmtId="0" fontId="12" fillId="0" borderId="0" applyNumberFormat="0" applyFill="0" applyBorder="0" applyAlignment="0" applyProtection="0"/>
  </cellStyleXfs>
  <cellXfs count="56">
    <xf numFmtId="0" fontId="0" fillId="0" borderId="0" xfId="0"/>
    <xf numFmtId="0" fontId="1" fillId="0" borderId="0" xfId="0" applyFont="1" applyAlignment="1">
      <alignment wrapText="1"/>
    </xf>
    <xf numFmtId="14" fontId="1" fillId="0" borderId="0" xfId="0" applyNumberFormat="1" applyFont="1" applyAlignment="1">
      <alignment horizontal="left" wrapText="1"/>
    </xf>
    <xf numFmtId="0" fontId="3" fillId="0" borderId="0" xfId="0" applyFont="1" applyAlignment="1">
      <alignment wrapText="1"/>
    </xf>
    <xf numFmtId="0" fontId="2" fillId="0" borderId="0" xfId="0" applyFont="1" applyAlignment="1">
      <alignment horizontal="left" vertical="center"/>
    </xf>
    <xf numFmtId="0" fontId="1" fillId="0" borderId="0" xfId="0" applyFont="1"/>
    <xf numFmtId="0" fontId="4" fillId="0" borderId="0" xfId="0" applyFont="1" applyAlignment="1">
      <alignment wrapText="1"/>
    </xf>
    <xf numFmtId="0" fontId="5" fillId="0" borderId="0" xfId="0" applyFont="1"/>
    <xf numFmtId="0" fontId="6" fillId="0" borderId="0" xfId="0" applyFont="1"/>
    <xf numFmtId="0" fontId="7" fillId="0" borderId="0" xfId="0" applyFont="1"/>
    <xf numFmtId="0" fontId="5" fillId="0" borderId="1" xfId="0" applyFont="1" applyBorder="1" applyAlignment="1">
      <alignment horizontal="right" vertical="top" wrapText="1"/>
    </xf>
    <xf numFmtId="0" fontId="5" fillId="0" borderId="1" xfId="0" applyFont="1" applyBorder="1" applyAlignment="1">
      <alignment horizontal="left" vertical="top" wrapText="1"/>
    </xf>
    <xf numFmtId="3" fontId="1" fillId="0" borderId="0" xfId="0" applyNumberFormat="1" applyFont="1"/>
    <xf numFmtId="164" fontId="1" fillId="0" borderId="0" xfId="0" applyNumberFormat="1" applyFont="1"/>
    <xf numFmtId="165"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165" fontId="1" fillId="0" borderId="0" xfId="0" applyNumberFormat="1" applyFont="1"/>
    <xf numFmtId="3" fontId="1" fillId="0" borderId="0" xfId="0" applyNumberFormat="1" applyFont="1"/>
    <xf numFmtId="164" fontId="1" fillId="0" borderId="0" xfId="0" applyNumberFormat="1" applyFont="1"/>
    <xf numFmtId="165" fontId="1" fillId="0" borderId="0" xfId="0" applyNumberFormat="1" applyFont="1"/>
    <xf numFmtId="165" fontId="1" fillId="0" borderId="0" xfId="0" applyNumberFormat="1" applyFont="1"/>
    <xf numFmtId="0" fontId="2" fillId="0" borderId="0" xfId="1" applyAlignment="1">
      <alignment horizontal="left" vertical="center"/>
    </xf>
    <xf numFmtId="0" fontId="10" fillId="0" borderId="0" xfId="4" applyFill="1"/>
    <xf numFmtId="0" fontId="0" fillId="0" borderId="0" xfId="0" applyFont="1" applyFill="1" applyAlignment="1">
      <alignment horizontal="left" wrapText="1"/>
    </xf>
    <xf numFmtId="0" fontId="2" fillId="0" borderId="0" xfId="0" applyFont="1" applyFill="1"/>
    <xf numFmtId="0" fontId="0" fillId="0" borderId="0" xfId="0" applyFill="1"/>
    <xf numFmtId="0" fontId="9" fillId="0" borderId="0" xfId="3"/>
    <xf numFmtId="0" fontId="10" fillId="0" borderId="0" xfId="4"/>
    <xf numFmtId="0" fontId="5" fillId="0" borderId="0" xfId="0" applyFont="1" applyAlignment="1">
      <alignment vertical="center"/>
    </xf>
    <xf numFmtId="3" fontId="5" fillId="0" borderId="0" xfId="0" applyNumberFormat="1" applyFont="1" applyAlignment="1">
      <alignment vertical="center"/>
    </xf>
    <xf numFmtId="165" fontId="5" fillId="0" borderId="0" xfId="0" applyNumberFormat="1" applyFont="1" applyAlignment="1">
      <alignment vertical="center"/>
    </xf>
    <xf numFmtId="164" fontId="1" fillId="0" borderId="0" xfId="0" applyNumberFormat="1" applyFont="1" applyAlignment="1">
      <alignment vertical="center"/>
    </xf>
    <xf numFmtId="0" fontId="0" fillId="0" borderId="0" xfId="0" applyAlignment="1">
      <alignment vertical="center"/>
    </xf>
    <xf numFmtId="0" fontId="0" fillId="0" borderId="0" xfId="0" applyAlignment="1"/>
    <xf numFmtId="0" fontId="2" fillId="0" borderId="0" xfId="1" applyAlignment="1">
      <alignment horizontal="left" vertical="center" wrapText="1"/>
    </xf>
    <xf numFmtId="0" fontId="2" fillId="0" borderId="0" xfId="1" applyAlignment="1">
      <alignment horizontal="lef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1">
    <dxf>
      <font>
        <b val="0"/>
        <i val="0"/>
        <strike val="0"/>
        <condense val="0"/>
        <extend val="0"/>
        <outline val="0"/>
        <shadow val="0"/>
        <u/>
        <vertAlign val="baseline"/>
        <sz val="12"/>
        <color theme="10"/>
        <name val="Arial"/>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3" name="tableofcontents" displayName="tableofcontents" ref="A4:B12" totalsRowShown="0">
  <tableColumns count="2">
    <tableColumn id="1" name="Worksheet name" dataDxfId="0"/>
    <tableColumn id="2" name="Worksheet title" dataCellStyle="Normal"/>
  </tableColumns>
  <tableStyleInfo name="none" showFirstColumn="0" showLastColumn="0" showRowStripes="1" showColumnStripes="0"/>
</table>
</file>

<file path=xl/tables/table2.xml><?xml version="1.0" encoding="utf-8"?>
<table xmlns="http://schemas.openxmlformats.org/spreadsheetml/2006/main" id="4" name="table2014" displayName="table2014"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id="5" name="table2015" displayName="table2015"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id="6" name="table2016" displayName="table2016"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id="7" name="table2017" displayName="table2017"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id="8" name="table2018" displayName="table2018"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id="9" name="table2019" displayName="table2019"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id="10" name="table2020" displayName="table2020"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id="11" name="table2021" displayName="table2021" ref="A4:P13" totalsRowShown="0">
  <tableColumns count="16">
    <tableColumn id="1" name="Area Name / Urban Rural Classification"/>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tableColumn id="11" name="Vacant dwellings_x000a_(%)"/>
    <tableColumn id="12" name="Unoccupied dwellings exempt from paying Council Tax_x000a_(%)"/>
    <tableColumn id="13" name="Long-term empty dwellings_x000a_(%)"/>
    <tableColumn id="14" name="Second homes_x000a_(%)"/>
    <tableColumn id="15" name="Occupied dwellings exempt from paying Council Tax_x000a_(%)"/>
    <tableColumn id="16"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tatisticscustomerservices@nrscotland.gov.uk" TargetMode="External"/><Relationship Id="rId3" Type="http://schemas.openxmlformats.org/officeDocument/2006/relationships/hyperlink" Target="https://www.nrscotland.gov.uk/files/statistics/household-estimates/2021/house-est-21-methodology.pdf"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data.xlsx" TargetMode="External"/><Relationship Id="rId5" Type="http://schemas.openxmlformats.org/officeDocument/2006/relationships/hyperlink" Target="https://www.nrscotland.gov.uk/files/statistics/household-estimates/2020/house-est-20-all-tabs.xlsx" TargetMode="External"/><Relationship Id="rId4" Type="http://schemas.openxmlformats.org/officeDocument/2006/relationships/hyperlink" Target="https://www.nrscotland.gov.uk/files/statistics/household-estimates/2020/house-est-20-all-tabs.xlsx" TargetMode="External"/><Relationship Id="rId9"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heetViews>
  <sheetFormatPr defaultRowHeight="15" x14ac:dyDescent="0.25"/>
  <cols>
    <col min="1" max="1" width="150.81640625" customWidth="1"/>
  </cols>
  <sheetData>
    <row r="1" spans="1:1" ht="20.25" customHeight="1" x14ac:dyDescent="0.4">
      <c r="A1" s="46" t="s">
        <v>61</v>
      </c>
    </row>
    <row r="2" spans="1:1" ht="30" customHeight="1" x14ac:dyDescent="0.25">
      <c r="A2" s="1" t="s">
        <v>72</v>
      </c>
    </row>
    <row r="3" spans="1:1" ht="15" customHeight="1" x14ac:dyDescent="0.25">
      <c r="A3" s="6" t="s">
        <v>10</v>
      </c>
    </row>
    <row r="4" spans="1:1" s="47" customFormat="1" ht="27" customHeight="1" x14ac:dyDescent="0.3">
      <c r="A4" s="47" t="s">
        <v>9</v>
      </c>
    </row>
    <row r="5" spans="1:1" ht="15" customHeight="1" x14ac:dyDescent="0.25">
      <c r="A5" s="2">
        <v>44735</v>
      </c>
    </row>
    <row r="6" spans="1:1" s="47" customFormat="1" ht="27" customHeight="1" x14ac:dyDescent="0.3">
      <c r="A6" s="47" t="s">
        <v>8</v>
      </c>
    </row>
    <row r="7" spans="1:1" ht="15" customHeight="1" x14ac:dyDescent="0.25">
      <c r="A7" s="5" t="s">
        <v>62</v>
      </c>
    </row>
    <row r="8" spans="1:1" s="47" customFormat="1" ht="27" customHeight="1" x14ac:dyDescent="0.3">
      <c r="A8" s="47" t="s">
        <v>7</v>
      </c>
    </row>
    <row r="9" spans="1:1" ht="15" customHeight="1" x14ac:dyDescent="0.25">
      <c r="A9" s="5" t="s">
        <v>13</v>
      </c>
    </row>
    <row r="10" spans="1:1" s="47" customFormat="1" ht="27" customHeight="1" x14ac:dyDescent="0.3">
      <c r="A10" s="47" t="s">
        <v>6</v>
      </c>
    </row>
    <row r="11" spans="1:1" ht="15" customHeight="1" x14ac:dyDescent="0.25">
      <c r="A11" s="5" t="s">
        <v>0</v>
      </c>
    </row>
    <row r="12" spans="1:1" s="47" customFormat="1" ht="27" customHeight="1" x14ac:dyDescent="0.3">
      <c r="A12" s="47" t="s">
        <v>5</v>
      </c>
    </row>
    <row r="13" spans="1:1" ht="15" customHeight="1" x14ac:dyDescent="0.25">
      <c r="A13" s="5" t="s">
        <v>4</v>
      </c>
    </row>
    <row r="14" spans="1:1" s="47" customFormat="1" ht="27" customHeight="1" x14ac:dyDescent="0.3">
      <c r="A14" s="47" t="s">
        <v>3</v>
      </c>
    </row>
    <row r="15" spans="1:1" ht="15" customHeight="1" x14ac:dyDescent="0.25">
      <c r="A15" s="5" t="s">
        <v>14</v>
      </c>
    </row>
    <row r="16" spans="1:1" s="47" customFormat="1" ht="27" customHeight="1" x14ac:dyDescent="0.3">
      <c r="A16" s="47" t="s">
        <v>2</v>
      </c>
    </row>
    <row r="17" spans="1:5" ht="45" customHeight="1" x14ac:dyDescent="0.25">
      <c r="A17" s="1" t="s">
        <v>20</v>
      </c>
    </row>
    <row r="18" spans="1:5" s="47" customFormat="1" ht="27" customHeight="1" x14ac:dyDescent="0.3">
      <c r="A18" s="47" t="s">
        <v>1</v>
      </c>
    </row>
    <row r="19" spans="1:5" ht="39" customHeight="1" x14ac:dyDescent="0.25">
      <c r="A19" s="1" t="s">
        <v>11</v>
      </c>
    </row>
    <row r="20" spans="1:5" s="47" customFormat="1" ht="27" customHeight="1" x14ac:dyDescent="0.3">
      <c r="A20" s="47" t="s">
        <v>19</v>
      </c>
    </row>
    <row r="21" spans="1:5" ht="105" customHeight="1" x14ac:dyDescent="0.25">
      <c r="A21" s="1" t="s">
        <v>15</v>
      </c>
    </row>
    <row r="22" spans="1:5" ht="15" customHeight="1" x14ac:dyDescent="0.25">
      <c r="A22" s="41" t="s">
        <v>63</v>
      </c>
    </row>
    <row r="23" spans="1:5" ht="30" customHeight="1" x14ac:dyDescent="0.25">
      <c r="A23" s="1" t="s">
        <v>16</v>
      </c>
    </row>
    <row r="24" spans="1:5" ht="15" customHeight="1" x14ac:dyDescent="0.25">
      <c r="A24" s="54" t="s">
        <v>17</v>
      </c>
      <c r="B24" s="55"/>
      <c r="C24" s="55"/>
      <c r="D24" s="55"/>
      <c r="E24" s="55"/>
    </row>
    <row r="25" spans="1:5" ht="77.25" customHeight="1" x14ac:dyDescent="0.25">
      <c r="A25" s="1" t="s">
        <v>18</v>
      </c>
    </row>
    <row r="26" spans="1:5" s="47" customFormat="1" ht="27" customHeight="1" x14ac:dyDescent="0.3">
      <c r="A26" s="47" t="s">
        <v>12</v>
      </c>
    </row>
    <row r="27" spans="1:5" ht="75" customHeight="1" x14ac:dyDescent="0.25">
      <c r="A27" s="3" t="s">
        <v>21</v>
      </c>
    </row>
    <row r="28" spans="1:5" ht="15" customHeight="1" x14ac:dyDescent="0.25">
      <c r="A28" s="4" t="s">
        <v>22</v>
      </c>
    </row>
    <row r="29" spans="1:5" ht="37.5" customHeight="1" x14ac:dyDescent="0.3">
      <c r="A29" s="42" t="s">
        <v>64</v>
      </c>
    </row>
    <row r="30" spans="1:5" ht="30" x14ac:dyDescent="0.25">
      <c r="A30" s="43" t="s">
        <v>65</v>
      </c>
    </row>
    <row r="31" spans="1:5" x14ac:dyDescent="0.25">
      <c r="A31" s="44" t="s">
        <v>66</v>
      </c>
    </row>
    <row r="32" spans="1:5" ht="17.399999999999999" x14ac:dyDescent="0.3">
      <c r="A32" s="42" t="s">
        <v>67</v>
      </c>
    </row>
    <row r="33" spans="1:1" x14ac:dyDescent="0.25">
      <c r="A33" s="43" t="s">
        <v>68</v>
      </c>
    </row>
    <row r="34" spans="1:1" x14ac:dyDescent="0.25">
      <c r="A34" s="45" t="s">
        <v>69</v>
      </c>
    </row>
    <row r="35" spans="1:1" x14ac:dyDescent="0.25">
      <c r="A35" s="44" t="s">
        <v>70</v>
      </c>
    </row>
    <row r="36" spans="1:1" x14ac:dyDescent="0.25">
      <c r="A36" s="44" t="s">
        <v>71</v>
      </c>
    </row>
    <row r="37" spans="1:1" x14ac:dyDescent="0.25">
      <c r="A37" s="44" t="str">
        <f>HYPERLINK("#'Table of contents'!A1", "Go to contents")</f>
        <v>Go to contents</v>
      </c>
    </row>
  </sheetData>
  <mergeCells count="1">
    <mergeCell ref="A24:E24"/>
  </mergeCells>
  <hyperlinks>
    <hyperlink ref="A3" r:id="rId1"/>
    <hyperlink ref="A28" r:id="rId2"/>
    <hyperlink ref="A22" r:id="rId3"/>
    <hyperlink ref="A24" r:id="rId4" display="Mid-year household estimates - Table 1"/>
    <hyperlink ref="A24:B24" r:id="rId5" display="Mid-year household estimates - Table 1"/>
    <hyperlink ref="A24:E24" r:id="rId6" display="Mid-year household estimates - Table 1 (download a new spredasheet)"/>
    <hyperlink ref="A31" r:id="rId7"/>
    <hyperlink ref="A35" r:id="rId8"/>
    <hyperlink ref="A36" r:id="rId9"/>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60</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2674993</v>
      </c>
      <c r="C5" s="49">
        <v>2562668</v>
      </c>
      <c r="D5" s="49">
        <v>88335</v>
      </c>
      <c r="E5" s="49">
        <v>44569</v>
      </c>
      <c r="F5" s="49">
        <v>43766</v>
      </c>
      <c r="G5" s="49">
        <v>23990</v>
      </c>
      <c r="H5" s="49">
        <v>88295</v>
      </c>
      <c r="I5" s="49">
        <v>1025094</v>
      </c>
      <c r="J5" s="50">
        <v>95.8</v>
      </c>
      <c r="K5" s="50">
        <v>3.3</v>
      </c>
      <c r="L5" s="50">
        <v>1.7</v>
      </c>
      <c r="M5" s="50">
        <v>1.6</v>
      </c>
      <c r="N5" s="50">
        <v>0.9</v>
      </c>
      <c r="O5" s="50">
        <v>3.3</v>
      </c>
      <c r="P5" s="50">
        <v>38.299999999999997</v>
      </c>
      <c r="Q5" s="51"/>
    </row>
    <row r="6" spans="1:17" x14ac:dyDescent="0.25">
      <c r="A6" t="s">
        <v>46</v>
      </c>
      <c r="B6" s="37">
        <v>302825</v>
      </c>
      <c r="C6" s="37">
        <v>288097</v>
      </c>
      <c r="D6" s="37">
        <v>10501</v>
      </c>
      <c r="E6" s="37">
        <v>5466</v>
      </c>
      <c r="F6" s="37">
        <v>5084</v>
      </c>
      <c r="G6" s="37">
        <v>4215</v>
      </c>
      <c r="H6" s="37">
        <v>2640</v>
      </c>
      <c r="I6" s="37">
        <v>91470</v>
      </c>
      <c r="J6" s="40">
        <v>95.1</v>
      </c>
      <c r="K6" s="40">
        <v>3.5</v>
      </c>
      <c r="L6" s="40">
        <v>1.8</v>
      </c>
      <c r="M6" s="40">
        <v>1.7</v>
      </c>
      <c r="N6" s="39">
        <v>1.4</v>
      </c>
      <c r="O6" s="40">
        <v>0.9</v>
      </c>
      <c r="P6" s="40">
        <v>30.2</v>
      </c>
      <c r="Q6" s="38"/>
    </row>
    <row r="7" spans="1:17" x14ac:dyDescent="0.25">
      <c r="A7" t="s">
        <v>47</v>
      </c>
      <c r="B7" s="37">
        <v>220594</v>
      </c>
      <c r="C7" s="37">
        <v>213265</v>
      </c>
      <c r="D7" s="37">
        <v>5943</v>
      </c>
      <c r="E7" s="37">
        <v>3424</v>
      </c>
      <c r="F7" s="37">
        <v>2536</v>
      </c>
      <c r="G7" s="37">
        <v>1358</v>
      </c>
      <c r="H7" s="37">
        <v>3122</v>
      </c>
      <c r="I7" s="37">
        <v>81991</v>
      </c>
      <c r="J7" s="40">
        <v>96.7</v>
      </c>
      <c r="K7" s="40">
        <v>2.7</v>
      </c>
      <c r="L7" s="40">
        <v>1.6</v>
      </c>
      <c r="M7" s="40">
        <v>1.1000000000000001</v>
      </c>
      <c r="N7" s="39">
        <v>0.6</v>
      </c>
      <c r="O7" s="40">
        <v>1.4</v>
      </c>
      <c r="P7" s="40">
        <v>37.200000000000003</v>
      </c>
      <c r="Q7" s="38"/>
    </row>
    <row r="8" spans="1:17" x14ac:dyDescent="0.25">
      <c r="A8" t="s">
        <v>48</v>
      </c>
      <c r="B8" s="37">
        <v>1025705</v>
      </c>
      <c r="C8" s="37">
        <v>987839</v>
      </c>
      <c r="D8" s="37">
        <v>34058</v>
      </c>
      <c r="E8" s="37">
        <v>15344</v>
      </c>
      <c r="F8" s="37">
        <v>18648</v>
      </c>
      <c r="G8" s="37">
        <v>3878</v>
      </c>
      <c r="H8" s="37">
        <v>62881</v>
      </c>
      <c r="I8" s="37">
        <v>421013</v>
      </c>
      <c r="J8" s="40">
        <v>96.3</v>
      </c>
      <c r="K8" s="40">
        <v>3.3</v>
      </c>
      <c r="L8" s="40">
        <v>1.5</v>
      </c>
      <c r="M8" s="40">
        <v>1.8</v>
      </c>
      <c r="N8" s="39">
        <v>0.4</v>
      </c>
      <c r="O8" s="40">
        <v>6.1</v>
      </c>
      <c r="P8" s="40">
        <v>41</v>
      </c>
      <c r="Q8" s="38"/>
    </row>
    <row r="9" spans="1:17" x14ac:dyDescent="0.25">
      <c r="A9" t="s">
        <v>49</v>
      </c>
      <c r="B9" s="37">
        <v>888240</v>
      </c>
      <c r="C9" s="37">
        <v>859373</v>
      </c>
      <c r="D9" s="37">
        <v>25927</v>
      </c>
      <c r="E9" s="37">
        <v>14952</v>
      </c>
      <c r="F9" s="37">
        <v>11027</v>
      </c>
      <c r="G9" s="37">
        <v>2858</v>
      </c>
      <c r="H9" s="37">
        <v>17100</v>
      </c>
      <c r="I9" s="37">
        <v>350114</v>
      </c>
      <c r="J9" s="40">
        <v>96.8</v>
      </c>
      <c r="K9" s="40">
        <v>2.9</v>
      </c>
      <c r="L9" s="40">
        <v>1.7</v>
      </c>
      <c r="M9" s="40">
        <v>1.2</v>
      </c>
      <c r="N9" s="39">
        <v>0.3</v>
      </c>
      <c r="O9" s="40">
        <v>1.9</v>
      </c>
      <c r="P9" s="40">
        <v>39.4</v>
      </c>
      <c r="Q9" s="38"/>
    </row>
    <row r="10" spans="1:17" x14ac:dyDescent="0.25">
      <c r="A10" t="s">
        <v>50</v>
      </c>
      <c r="B10" s="37">
        <v>75481</v>
      </c>
      <c r="C10" s="37">
        <v>68326</v>
      </c>
      <c r="D10" s="37">
        <v>3596</v>
      </c>
      <c r="E10" s="37">
        <v>1613</v>
      </c>
      <c r="F10" s="37">
        <v>1999</v>
      </c>
      <c r="G10" s="37">
        <v>3560</v>
      </c>
      <c r="H10" s="37">
        <v>536</v>
      </c>
      <c r="I10" s="37">
        <v>23286</v>
      </c>
      <c r="J10" s="40">
        <v>90.5</v>
      </c>
      <c r="K10" s="40">
        <v>4.8</v>
      </c>
      <c r="L10" s="40">
        <v>2.1</v>
      </c>
      <c r="M10" s="40">
        <v>2.6</v>
      </c>
      <c r="N10" s="39">
        <v>4.7</v>
      </c>
      <c r="O10" s="40">
        <v>0.7</v>
      </c>
      <c r="P10" s="40">
        <v>30.9</v>
      </c>
      <c r="Q10" s="38"/>
    </row>
    <row r="11" spans="1:17" x14ac:dyDescent="0.25">
      <c r="A11" t="s">
        <v>51</v>
      </c>
      <c r="B11" s="37">
        <v>40640</v>
      </c>
      <c r="C11" s="37">
        <v>38495</v>
      </c>
      <c r="D11" s="37">
        <v>1524</v>
      </c>
      <c r="E11" s="37">
        <v>781</v>
      </c>
      <c r="F11" s="37">
        <v>747</v>
      </c>
      <c r="G11" s="37">
        <v>625</v>
      </c>
      <c r="H11" s="37">
        <v>655</v>
      </c>
      <c r="I11" s="37">
        <v>16316</v>
      </c>
      <c r="J11" s="40">
        <v>94.7</v>
      </c>
      <c r="K11" s="40">
        <v>3.8</v>
      </c>
      <c r="L11" s="40">
        <v>1.9</v>
      </c>
      <c r="M11" s="40">
        <v>1.8</v>
      </c>
      <c r="N11" s="39">
        <v>1.5</v>
      </c>
      <c r="O11" s="40">
        <v>1.6</v>
      </c>
      <c r="P11" s="40">
        <v>40.1</v>
      </c>
      <c r="Q11" s="38"/>
    </row>
    <row r="12" spans="1:17" x14ac:dyDescent="0.25">
      <c r="A12" t="s">
        <v>52</v>
      </c>
      <c r="B12" s="37">
        <v>85412</v>
      </c>
      <c r="C12" s="37">
        <v>73587</v>
      </c>
      <c r="D12" s="37">
        <v>5038</v>
      </c>
      <c r="E12" s="37">
        <v>2231</v>
      </c>
      <c r="F12" s="37">
        <v>2810</v>
      </c>
      <c r="G12" s="37">
        <v>6803</v>
      </c>
      <c r="H12" s="37">
        <v>651</v>
      </c>
      <c r="I12" s="37">
        <v>26010</v>
      </c>
      <c r="J12" s="40">
        <v>86.2</v>
      </c>
      <c r="K12" s="40">
        <v>5.9</v>
      </c>
      <c r="L12" s="40">
        <v>2.6</v>
      </c>
      <c r="M12" s="40">
        <v>3.3</v>
      </c>
      <c r="N12" s="39">
        <v>8</v>
      </c>
      <c r="O12" s="40">
        <v>0.8</v>
      </c>
      <c r="P12" s="40">
        <v>30.5</v>
      </c>
      <c r="Q12" s="38"/>
    </row>
    <row r="13" spans="1:17" x14ac:dyDescent="0.25">
      <c r="A13" t="s">
        <v>53</v>
      </c>
      <c r="B13" s="37">
        <v>35888</v>
      </c>
      <c r="C13" s="37">
        <v>33530</v>
      </c>
      <c r="D13" s="37">
        <v>1666</v>
      </c>
      <c r="E13" s="37">
        <v>730</v>
      </c>
      <c r="F13" s="37">
        <v>936</v>
      </c>
      <c r="G13" s="37">
        <v>704</v>
      </c>
      <c r="H13" s="37">
        <v>679</v>
      </c>
      <c r="I13" s="37">
        <v>14915</v>
      </c>
      <c r="J13" s="40">
        <v>93.4</v>
      </c>
      <c r="K13" s="40">
        <v>4.5999999999999996</v>
      </c>
      <c r="L13" s="40">
        <v>2</v>
      </c>
      <c r="M13" s="40">
        <v>2.6</v>
      </c>
      <c r="N13" s="39">
        <v>2</v>
      </c>
      <c r="O13" s="40">
        <v>1.9</v>
      </c>
      <c r="P13" s="40">
        <v>41.6</v>
      </c>
      <c r="Q13" s="38"/>
    </row>
    <row r="14" spans="1:17" x14ac:dyDescent="0.25">
      <c r="B14" s="37"/>
      <c r="C14" s="37"/>
      <c r="D14" s="37"/>
      <c r="E14" s="37"/>
      <c r="F14" s="37"/>
      <c r="G14" s="37"/>
      <c r="H14" s="37"/>
      <c r="I14" s="37"/>
      <c r="J14" s="40"/>
      <c r="K14" s="40"/>
      <c r="L14" s="40"/>
      <c r="M14" s="40"/>
      <c r="N14" s="39"/>
      <c r="O14" s="40"/>
      <c r="P14" s="40"/>
      <c r="Q14" s="38"/>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16.54296875" customWidth="1"/>
    <col min="2" max="2" width="50.6328125" bestFit="1" customWidth="1"/>
  </cols>
  <sheetData>
    <row r="1" spans="1:2" ht="21" x14ac:dyDescent="0.4">
      <c r="A1" s="46" t="s">
        <v>23</v>
      </c>
    </row>
    <row r="2" spans="1:2" x14ac:dyDescent="0.25">
      <c r="A2" t="s">
        <v>24</v>
      </c>
    </row>
    <row r="3" spans="1:2" x14ac:dyDescent="0.25">
      <c r="A3" t="s">
        <v>25</v>
      </c>
    </row>
    <row r="4" spans="1:2" ht="15.6" x14ac:dyDescent="0.3">
      <c r="A4" s="7" t="s">
        <v>26</v>
      </c>
      <c r="B4" s="7" t="s">
        <v>27</v>
      </c>
    </row>
    <row r="5" spans="1:2" x14ac:dyDescent="0.25">
      <c r="A5" s="44" t="str">
        <f>HYPERLINK("#'2014'!A1", "2014")</f>
        <v>2014</v>
      </c>
      <c r="B5" t="s">
        <v>28</v>
      </c>
    </row>
    <row r="6" spans="1:2" x14ac:dyDescent="0.25">
      <c r="A6" s="44" t="str">
        <f>HYPERLINK("#'2015'!A1", "2015")</f>
        <v>2015</v>
      </c>
      <c r="B6" t="s">
        <v>54</v>
      </c>
    </row>
    <row r="7" spans="1:2" x14ac:dyDescent="0.25">
      <c r="A7" s="44" t="str">
        <f>HYPERLINK("#'2016'!A1", "2016")</f>
        <v>2016</v>
      </c>
      <c r="B7" t="s">
        <v>55</v>
      </c>
    </row>
    <row r="8" spans="1:2" x14ac:dyDescent="0.25">
      <c r="A8" s="44" t="str">
        <f>HYPERLINK("#'2017'!A1", "2017")</f>
        <v>2017</v>
      </c>
      <c r="B8" t="s">
        <v>56</v>
      </c>
    </row>
    <row r="9" spans="1:2" x14ac:dyDescent="0.25">
      <c r="A9" s="44" t="str">
        <f>HYPERLINK("#'2018'!A1", "2018")</f>
        <v>2018</v>
      </c>
      <c r="B9" t="s">
        <v>57</v>
      </c>
    </row>
    <row r="10" spans="1:2" x14ac:dyDescent="0.25">
      <c r="A10" s="44" t="str">
        <f>HYPERLINK("#'2019'!A1", "2019")</f>
        <v>2019</v>
      </c>
      <c r="B10" t="s">
        <v>58</v>
      </c>
    </row>
    <row r="11" spans="1:2" x14ac:dyDescent="0.25">
      <c r="A11" s="44" t="str">
        <f>HYPERLINK("#'2020'!A1", "2020")</f>
        <v>2020</v>
      </c>
      <c r="B11" t="s">
        <v>59</v>
      </c>
    </row>
    <row r="12" spans="1:2" x14ac:dyDescent="0.25">
      <c r="A12" s="44" t="str">
        <f>HYPERLINK("#'2021'!A1", "2021")</f>
        <v>2021</v>
      </c>
      <c r="B12" t="s">
        <v>60</v>
      </c>
    </row>
    <row r="13" spans="1:2" x14ac:dyDescent="0.25">
      <c r="B13" s="8"/>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28</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2540561</v>
      </c>
      <c r="C5" s="49">
        <v>2436400</v>
      </c>
      <c r="D5" s="49">
        <v>75692</v>
      </c>
      <c r="E5" s="49">
        <v>41690</v>
      </c>
      <c r="F5" s="49">
        <v>34002</v>
      </c>
      <c r="G5" s="49">
        <v>28469</v>
      </c>
      <c r="H5" s="49">
        <v>69670</v>
      </c>
      <c r="I5" s="49">
        <v>953612</v>
      </c>
      <c r="J5" s="50">
        <v>95.9</v>
      </c>
      <c r="K5" s="50">
        <v>3</v>
      </c>
      <c r="L5" s="50">
        <v>1.6</v>
      </c>
      <c r="M5" s="50">
        <v>1.3</v>
      </c>
      <c r="N5" s="50">
        <v>1.1000000000000001</v>
      </c>
      <c r="O5" s="50">
        <v>2.7</v>
      </c>
      <c r="P5" s="50">
        <v>37.5</v>
      </c>
      <c r="Q5" s="51"/>
    </row>
    <row r="6" spans="1:17" x14ac:dyDescent="0.25">
      <c r="A6" t="s">
        <v>46</v>
      </c>
      <c r="B6" s="12">
        <v>274651</v>
      </c>
      <c r="C6" s="12">
        <v>260466</v>
      </c>
      <c r="D6" s="12">
        <v>9682</v>
      </c>
      <c r="E6" s="12">
        <v>4916</v>
      </c>
      <c r="F6" s="12">
        <v>4800</v>
      </c>
      <c r="G6" s="12">
        <v>4493</v>
      </c>
      <c r="H6" s="12">
        <v>2332</v>
      </c>
      <c r="I6" s="12">
        <v>80372</v>
      </c>
      <c r="J6" s="14">
        <v>94.8</v>
      </c>
      <c r="K6" s="15">
        <v>3.5</v>
      </c>
      <c r="L6" s="15">
        <v>1.8</v>
      </c>
      <c r="M6" s="15">
        <v>1.7</v>
      </c>
      <c r="N6" s="15">
        <v>1.6</v>
      </c>
      <c r="O6" s="14">
        <v>0.8</v>
      </c>
      <c r="P6" s="15">
        <v>29.3</v>
      </c>
      <c r="Q6" s="13"/>
    </row>
    <row r="7" spans="1:17" x14ac:dyDescent="0.25">
      <c r="A7" t="s">
        <v>47</v>
      </c>
      <c r="B7" s="12">
        <v>211798</v>
      </c>
      <c r="C7" s="12">
        <v>204460</v>
      </c>
      <c r="D7" s="12">
        <v>5796</v>
      </c>
      <c r="E7" s="12">
        <v>3235</v>
      </c>
      <c r="F7" s="12">
        <v>2567</v>
      </c>
      <c r="G7" s="12">
        <v>1516</v>
      </c>
      <c r="H7" s="12">
        <v>2624</v>
      </c>
      <c r="I7" s="12">
        <v>74919</v>
      </c>
      <c r="J7" s="14">
        <v>96.5</v>
      </c>
      <c r="K7" s="15">
        <v>2.7</v>
      </c>
      <c r="L7" s="15">
        <v>1.5</v>
      </c>
      <c r="M7" s="15">
        <v>1.2</v>
      </c>
      <c r="N7" s="15">
        <v>0.7</v>
      </c>
      <c r="O7" s="14">
        <v>1.2</v>
      </c>
      <c r="P7" s="15">
        <v>35.4</v>
      </c>
      <c r="Q7" s="13"/>
    </row>
    <row r="8" spans="1:17" x14ac:dyDescent="0.25">
      <c r="A8" t="s">
        <v>48</v>
      </c>
      <c r="B8" s="12">
        <v>970116</v>
      </c>
      <c r="C8" s="12">
        <v>937022</v>
      </c>
      <c r="D8" s="12">
        <v>27096</v>
      </c>
      <c r="E8" s="12">
        <v>15282</v>
      </c>
      <c r="F8" s="12">
        <v>11811</v>
      </c>
      <c r="G8" s="12">
        <v>6121</v>
      </c>
      <c r="H8" s="12">
        <v>48588</v>
      </c>
      <c r="I8" s="12">
        <v>400516</v>
      </c>
      <c r="J8" s="14">
        <v>96.6</v>
      </c>
      <c r="K8" s="15">
        <v>2.8</v>
      </c>
      <c r="L8" s="15">
        <v>1.6</v>
      </c>
      <c r="M8" s="15">
        <v>1.2</v>
      </c>
      <c r="N8" s="15">
        <v>0.6</v>
      </c>
      <c r="O8" s="14">
        <v>5</v>
      </c>
      <c r="P8" s="15">
        <v>41.3</v>
      </c>
      <c r="Q8" s="13"/>
    </row>
    <row r="9" spans="1:17" x14ac:dyDescent="0.25">
      <c r="A9" t="s">
        <v>49</v>
      </c>
      <c r="B9" s="12">
        <v>853158</v>
      </c>
      <c r="C9" s="12">
        <v>827272</v>
      </c>
      <c r="D9" s="12">
        <v>22142</v>
      </c>
      <c r="E9" s="12">
        <v>12923</v>
      </c>
      <c r="F9" s="12">
        <v>9239</v>
      </c>
      <c r="G9" s="12">
        <v>3743</v>
      </c>
      <c r="H9" s="12">
        <v>14097</v>
      </c>
      <c r="I9" s="12">
        <v>323411</v>
      </c>
      <c r="J9" s="14">
        <v>97</v>
      </c>
      <c r="K9" s="15">
        <v>2.6</v>
      </c>
      <c r="L9" s="15">
        <v>1.5</v>
      </c>
      <c r="M9" s="15">
        <v>1.1000000000000001</v>
      </c>
      <c r="N9" s="15">
        <v>0.4</v>
      </c>
      <c r="O9" s="14">
        <v>1.7</v>
      </c>
      <c r="P9" s="15">
        <v>37.9</v>
      </c>
      <c r="Q9" s="13"/>
    </row>
    <row r="10" spans="1:17" x14ac:dyDescent="0.25">
      <c r="A10" t="s">
        <v>50</v>
      </c>
      <c r="B10" s="12">
        <v>73507</v>
      </c>
      <c r="C10" s="12">
        <v>66093</v>
      </c>
      <c r="D10" s="12">
        <v>3544</v>
      </c>
      <c r="E10" s="12">
        <v>1653</v>
      </c>
      <c r="F10" s="12">
        <v>1907</v>
      </c>
      <c r="G10" s="12">
        <v>3867</v>
      </c>
      <c r="H10" s="12">
        <v>439</v>
      </c>
      <c r="I10" s="12">
        <v>21492</v>
      </c>
      <c r="J10" s="14">
        <v>89.9</v>
      </c>
      <c r="K10" s="15">
        <v>4.8</v>
      </c>
      <c r="L10" s="15">
        <v>2.2000000000000002</v>
      </c>
      <c r="M10" s="15">
        <v>2.6</v>
      </c>
      <c r="N10" s="15">
        <v>5.3</v>
      </c>
      <c r="O10" s="14">
        <v>0.6</v>
      </c>
      <c r="P10" s="15">
        <v>29.2</v>
      </c>
      <c r="Q10" s="13"/>
    </row>
    <row r="11" spans="1:17" x14ac:dyDescent="0.25">
      <c r="A11" t="s">
        <v>51</v>
      </c>
      <c r="B11" s="12">
        <v>39344</v>
      </c>
      <c r="C11" s="12">
        <v>37319</v>
      </c>
      <c r="D11" s="12">
        <v>1369</v>
      </c>
      <c r="E11" s="12">
        <v>725</v>
      </c>
      <c r="F11" s="12">
        <v>651</v>
      </c>
      <c r="G11" s="12">
        <v>659</v>
      </c>
      <c r="H11" s="12">
        <v>491</v>
      </c>
      <c r="I11" s="12">
        <v>14909</v>
      </c>
      <c r="J11" s="14">
        <v>94.9</v>
      </c>
      <c r="K11" s="15">
        <v>3.5</v>
      </c>
      <c r="L11" s="15">
        <v>1.8</v>
      </c>
      <c r="M11" s="15">
        <v>1.7</v>
      </c>
      <c r="N11" s="15">
        <v>1.7</v>
      </c>
      <c r="O11" s="14">
        <v>1.2</v>
      </c>
      <c r="P11" s="15">
        <v>37.9</v>
      </c>
      <c r="Q11" s="13"/>
    </row>
    <row r="12" spans="1:17" x14ac:dyDescent="0.25">
      <c r="A12" t="s">
        <v>52</v>
      </c>
      <c r="B12" s="12">
        <v>82473</v>
      </c>
      <c r="C12" s="12">
        <v>70532</v>
      </c>
      <c r="D12" s="12">
        <v>4674</v>
      </c>
      <c r="E12" s="12">
        <v>2340</v>
      </c>
      <c r="F12" s="12">
        <v>2332</v>
      </c>
      <c r="G12" s="12">
        <v>7261</v>
      </c>
      <c r="H12" s="12">
        <v>496</v>
      </c>
      <c r="I12" s="12">
        <v>24045</v>
      </c>
      <c r="J12" s="14">
        <v>85.5</v>
      </c>
      <c r="K12" s="15">
        <v>5.7</v>
      </c>
      <c r="L12" s="15">
        <v>2.8</v>
      </c>
      <c r="M12" s="15">
        <v>2.8</v>
      </c>
      <c r="N12" s="15">
        <v>8.8000000000000007</v>
      </c>
      <c r="O12" s="14">
        <v>0.6</v>
      </c>
      <c r="P12" s="15">
        <v>29.2</v>
      </c>
      <c r="Q12" s="13"/>
    </row>
    <row r="13" spans="1:17" x14ac:dyDescent="0.25">
      <c r="A13" t="s">
        <v>53</v>
      </c>
      <c r="B13" s="12">
        <v>35460</v>
      </c>
      <c r="C13" s="12">
        <v>33217</v>
      </c>
      <c r="D13" s="12">
        <v>1467</v>
      </c>
      <c r="E13" s="12">
        <v>722</v>
      </c>
      <c r="F13" s="12">
        <v>745</v>
      </c>
      <c r="G13" s="12">
        <v>775</v>
      </c>
      <c r="H13" s="12">
        <v>559</v>
      </c>
      <c r="I13" s="12">
        <v>13992</v>
      </c>
      <c r="J13" s="14">
        <v>93.7</v>
      </c>
      <c r="K13" s="15">
        <v>4.0999999999999996</v>
      </c>
      <c r="L13" s="15">
        <v>2</v>
      </c>
      <c r="M13" s="15">
        <v>2.1</v>
      </c>
      <c r="N13" s="15">
        <v>2.2000000000000002</v>
      </c>
      <c r="O13" s="14">
        <v>1.6</v>
      </c>
      <c r="P13" s="15">
        <v>39.5</v>
      </c>
      <c r="Q13" s="13"/>
    </row>
    <row r="14" spans="1:17" x14ac:dyDescent="0.25">
      <c r="B14" s="12"/>
      <c r="C14" s="12"/>
      <c r="D14" s="12"/>
      <c r="E14" s="12"/>
      <c r="F14" s="12"/>
      <c r="G14" s="12"/>
      <c r="H14" s="12"/>
      <c r="I14" s="12"/>
      <c r="J14" s="14"/>
      <c r="K14" s="15"/>
      <c r="L14" s="15"/>
      <c r="M14" s="15"/>
      <c r="N14" s="15"/>
      <c r="O14" s="14"/>
      <c r="P14" s="15"/>
      <c r="Q14" s="13"/>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54</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2557582</v>
      </c>
      <c r="C5" s="49">
        <v>2451790</v>
      </c>
      <c r="D5" s="49">
        <v>78475</v>
      </c>
      <c r="E5" s="49">
        <v>42663</v>
      </c>
      <c r="F5" s="49">
        <v>35812</v>
      </c>
      <c r="G5" s="49">
        <v>27317</v>
      </c>
      <c r="H5" s="49">
        <v>72600</v>
      </c>
      <c r="I5" s="49">
        <v>955505</v>
      </c>
      <c r="J5" s="50">
        <v>95.9</v>
      </c>
      <c r="K5" s="50">
        <v>3.1</v>
      </c>
      <c r="L5" s="50">
        <v>1.7</v>
      </c>
      <c r="M5" s="50">
        <v>1.4</v>
      </c>
      <c r="N5" s="50">
        <v>1.1000000000000001</v>
      </c>
      <c r="O5" s="50">
        <v>2.8</v>
      </c>
      <c r="P5" s="50">
        <v>37.4</v>
      </c>
      <c r="Q5" s="51"/>
    </row>
    <row r="6" spans="1:17" x14ac:dyDescent="0.25">
      <c r="A6" t="s">
        <v>46</v>
      </c>
      <c r="B6" s="16">
        <v>277584</v>
      </c>
      <c r="C6" s="16">
        <v>263360</v>
      </c>
      <c r="D6" s="16">
        <v>9550</v>
      </c>
      <c r="E6" s="16">
        <v>5035</v>
      </c>
      <c r="F6" s="16">
        <v>4564</v>
      </c>
      <c r="G6" s="16">
        <v>4665</v>
      </c>
      <c r="H6" s="16">
        <v>2363</v>
      </c>
      <c r="I6" s="16">
        <v>80853</v>
      </c>
      <c r="J6" s="18">
        <v>94.9</v>
      </c>
      <c r="K6" s="18">
        <v>3.4</v>
      </c>
      <c r="L6" s="18">
        <v>1.8</v>
      </c>
      <c r="M6" s="18">
        <v>1.6</v>
      </c>
      <c r="N6" s="18">
        <v>1.7</v>
      </c>
      <c r="O6" s="18">
        <v>0.9</v>
      </c>
      <c r="P6" s="18">
        <v>29.1</v>
      </c>
      <c r="Q6" s="17"/>
    </row>
    <row r="7" spans="1:17" x14ac:dyDescent="0.25">
      <c r="A7" t="s">
        <v>47</v>
      </c>
      <c r="B7" s="16">
        <v>212914</v>
      </c>
      <c r="C7" s="16">
        <v>205609</v>
      </c>
      <c r="D7" s="16">
        <v>5761</v>
      </c>
      <c r="E7" s="16">
        <v>3249</v>
      </c>
      <c r="F7" s="16">
        <v>2536</v>
      </c>
      <c r="G7" s="16">
        <v>1547</v>
      </c>
      <c r="H7" s="16">
        <v>2806</v>
      </c>
      <c r="I7" s="16">
        <v>75330</v>
      </c>
      <c r="J7" s="18">
        <v>96.6</v>
      </c>
      <c r="K7" s="18">
        <v>2.7</v>
      </c>
      <c r="L7" s="18">
        <v>1.5</v>
      </c>
      <c r="M7" s="18">
        <v>1.2</v>
      </c>
      <c r="N7" s="18">
        <v>0.7</v>
      </c>
      <c r="O7" s="18">
        <v>1.3</v>
      </c>
      <c r="P7" s="18">
        <v>35.4</v>
      </c>
      <c r="Q7" s="17"/>
    </row>
    <row r="8" spans="1:17" x14ac:dyDescent="0.25">
      <c r="A8" t="s">
        <v>48</v>
      </c>
      <c r="B8" s="16">
        <v>976276</v>
      </c>
      <c r="C8" s="16">
        <v>942179</v>
      </c>
      <c r="D8" s="16">
        <v>29438</v>
      </c>
      <c r="E8" s="16">
        <v>15589</v>
      </c>
      <c r="F8" s="16">
        <v>13803</v>
      </c>
      <c r="G8" s="16">
        <v>4653</v>
      </c>
      <c r="H8" s="16">
        <v>50827</v>
      </c>
      <c r="I8" s="16">
        <v>401053</v>
      </c>
      <c r="J8" s="18">
        <v>96.5</v>
      </c>
      <c r="K8" s="18">
        <v>3</v>
      </c>
      <c r="L8" s="18">
        <v>1.6</v>
      </c>
      <c r="M8" s="18">
        <v>1.4</v>
      </c>
      <c r="N8" s="18">
        <v>0.5</v>
      </c>
      <c r="O8" s="18">
        <v>5.2</v>
      </c>
      <c r="P8" s="18">
        <v>41.1</v>
      </c>
      <c r="Q8" s="17"/>
    </row>
    <row r="9" spans="1:17" x14ac:dyDescent="0.25">
      <c r="A9" t="s">
        <v>49</v>
      </c>
      <c r="B9" s="16">
        <v>858471</v>
      </c>
      <c r="C9" s="16">
        <v>832125</v>
      </c>
      <c r="D9" s="16">
        <v>22755</v>
      </c>
      <c r="E9" s="16">
        <v>13265</v>
      </c>
      <c r="F9" s="16">
        <v>9562</v>
      </c>
      <c r="G9" s="16">
        <v>3625</v>
      </c>
      <c r="H9" s="16">
        <v>14446</v>
      </c>
      <c r="I9" s="16">
        <v>323903</v>
      </c>
      <c r="J9" s="18">
        <v>96.9</v>
      </c>
      <c r="K9" s="18">
        <v>2.7</v>
      </c>
      <c r="L9" s="18">
        <v>1.5</v>
      </c>
      <c r="M9" s="18">
        <v>1.1000000000000001</v>
      </c>
      <c r="N9" s="18">
        <v>0.4</v>
      </c>
      <c r="O9" s="18">
        <v>1.7</v>
      </c>
      <c r="P9" s="18">
        <v>37.700000000000003</v>
      </c>
      <c r="Q9" s="17"/>
    </row>
    <row r="10" spans="1:17" x14ac:dyDescent="0.25">
      <c r="A10" t="s">
        <v>50</v>
      </c>
      <c r="B10" s="16">
        <v>73677</v>
      </c>
      <c r="C10" s="16">
        <v>66245</v>
      </c>
      <c r="D10" s="16">
        <v>3372</v>
      </c>
      <c r="E10" s="16">
        <v>1721</v>
      </c>
      <c r="F10" s="16">
        <v>1658</v>
      </c>
      <c r="G10" s="16">
        <v>4055</v>
      </c>
      <c r="H10" s="16">
        <v>441</v>
      </c>
      <c r="I10" s="16">
        <v>21511</v>
      </c>
      <c r="J10" s="18">
        <v>89.9</v>
      </c>
      <c r="K10" s="18">
        <v>4.5999999999999996</v>
      </c>
      <c r="L10" s="18">
        <v>2.2999999999999998</v>
      </c>
      <c r="M10" s="18">
        <v>2.2999999999999998</v>
      </c>
      <c r="N10" s="18">
        <v>5.5</v>
      </c>
      <c r="O10" s="18">
        <v>0.6</v>
      </c>
      <c r="P10" s="18">
        <v>29.2</v>
      </c>
      <c r="Q10" s="17"/>
    </row>
    <row r="11" spans="1:17" x14ac:dyDescent="0.25">
      <c r="A11" t="s">
        <v>51</v>
      </c>
      <c r="B11" s="16">
        <v>39643</v>
      </c>
      <c r="C11" s="16">
        <v>37645</v>
      </c>
      <c r="D11" s="16">
        <v>1286</v>
      </c>
      <c r="E11" s="16">
        <v>743</v>
      </c>
      <c r="F11" s="16">
        <v>547</v>
      </c>
      <c r="G11" s="16">
        <v>710</v>
      </c>
      <c r="H11" s="16">
        <v>508</v>
      </c>
      <c r="I11" s="16">
        <v>14974</v>
      </c>
      <c r="J11" s="18">
        <v>95</v>
      </c>
      <c r="K11" s="18">
        <v>3.2</v>
      </c>
      <c r="L11" s="18">
        <v>1.9</v>
      </c>
      <c r="M11" s="18">
        <v>1.4</v>
      </c>
      <c r="N11" s="18">
        <v>1.8</v>
      </c>
      <c r="O11" s="18">
        <v>1.3</v>
      </c>
      <c r="P11" s="18">
        <v>37.799999999999997</v>
      </c>
      <c r="Q11" s="17"/>
    </row>
    <row r="12" spans="1:17" x14ac:dyDescent="0.25">
      <c r="A12" t="s">
        <v>52</v>
      </c>
      <c r="B12" s="16">
        <v>83084</v>
      </c>
      <c r="C12" s="16">
        <v>71110</v>
      </c>
      <c r="D12" s="16">
        <v>4753</v>
      </c>
      <c r="E12" s="16">
        <v>2351</v>
      </c>
      <c r="F12" s="16">
        <v>2404</v>
      </c>
      <c r="G12" s="16">
        <v>7217</v>
      </c>
      <c r="H12" s="16">
        <v>525</v>
      </c>
      <c r="I12" s="16">
        <v>23960</v>
      </c>
      <c r="J12" s="18">
        <v>85.6</v>
      </c>
      <c r="K12" s="18">
        <v>5.7</v>
      </c>
      <c r="L12" s="18">
        <v>2.8</v>
      </c>
      <c r="M12" s="18">
        <v>2.9</v>
      </c>
      <c r="N12" s="18">
        <v>8.6999999999999993</v>
      </c>
      <c r="O12" s="18">
        <v>0.6</v>
      </c>
      <c r="P12" s="18">
        <v>28.8</v>
      </c>
      <c r="Q12" s="17"/>
    </row>
    <row r="13" spans="1:17" x14ac:dyDescent="0.25">
      <c r="A13" t="s">
        <v>53</v>
      </c>
      <c r="B13" s="16">
        <v>35577</v>
      </c>
      <c r="C13" s="16">
        <v>33239</v>
      </c>
      <c r="D13" s="16">
        <v>1516</v>
      </c>
      <c r="E13" s="16">
        <v>714</v>
      </c>
      <c r="F13" s="16">
        <v>801</v>
      </c>
      <c r="G13" s="16">
        <v>824</v>
      </c>
      <c r="H13" s="16">
        <v>591</v>
      </c>
      <c r="I13" s="16">
        <v>13866</v>
      </c>
      <c r="J13" s="18">
        <v>93.4</v>
      </c>
      <c r="K13" s="18">
        <v>4.3</v>
      </c>
      <c r="L13" s="18">
        <v>2</v>
      </c>
      <c r="M13" s="18">
        <v>2.2999999999999998</v>
      </c>
      <c r="N13" s="18">
        <v>2.2999999999999998</v>
      </c>
      <c r="O13" s="18">
        <v>1.7</v>
      </c>
      <c r="P13" s="18">
        <v>39</v>
      </c>
      <c r="Q13" s="17"/>
    </row>
    <row r="14" spans="1:17" x14ac:dyDescent="0.25">
      <c r="B14" s="16"/>
      <c r="C14" s="16"/>
      <c r="D14" s="16"/>
      <c r="E14" s="16"/>
      <c r="F14" s="16"/>
      <c r="G14" s="16"/>
      <c r="H14" s="16"/>
      <c r="I14" s="16"/>
      <c r="J14" s="18"/>
      <c r="K14" s="18"/>
      <c r="L14" s="18"/>
      <c r="M14" s="18"/>
      <c r="N14" s="18"/>
      <c r="O14" s="18"/>
      <c r="P14" s="18"/>
      <c r="Q14" s="17"/>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55</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2575667</v>
      </c>
      <c r="C5" s="49">
        <v>2470475</v>
      </c>
      <c r="D5" s="49">
        <v>79052</v>
      </c>
      <c r="E5" s="49">
        <v>42629</v>
      </c>
      <c r="F5" s="49">
        <v>36423</v>
      </c>
      <c r="G5" s="49">
        <v>26140</v>
      </c>
      <c r="H5" s="49">
        <v>75629</v>
      </c>
      <c r="I5" s="49">
        <v>963297</v>
      </c>
      <c r="J5" s="50">
        <v>95.9</v>
      </c>
      <c r="K5" s="50">
        <v>3.1</v>
      </c>
      <c r="L5" s="50">
        <v>1.7</v>
      </c>
      <c r="M5" s="50">
        <v>1.4</v>
      </c>
      <c r="N5" s="50">
        <v>1</v>
      </c>
      <c r="O5" s="50">
        <v>2.9</v>
      </c>
      <c r="P5" s="50">
        <v>37.4</v>
      </c>
      <c r="Q5" s="51"/>
    </row>
    <row r="6" spans="1:17" x14ac:dyDescent="0.25">
      <c r="A6" t="s">
        <v>46</v>
      </c>
      <c r="B6" s="19">
        <v>281498</v>
      </c>
      <c r="C6" s="19">
        <v>267026</v>
      </c>
      <c r="D6" s="19">
        <v>10090</v>
      </c>
      <c r="E6" s="19">
        <v>5138</v>
      </c>
      <c r="F6" s="19">
        <v>4952</v>
      </c>
      <c r="G6" s="19">
        <v>4373</v>
      </c>
      <c r="H6" s="19">
        <v>2432</v>
      </c>
      <c r="I6" s="19">
        <v>82204</v>
      </c>
      <c r="J6" s="22">
        <v>94.9</v>
      </c>
      <c r="K6" s="22">
        <v>3.6</v>
      </c>
      <c r="L6" s="21">
        <v>1.8</v>
      </c>
      <c r="M6" s="22">
        <v>1.8</v>
      </c>
      <c r="N6" s="22">
        <v>1.6</v>
      </c>
      <c r="O6" s="22">
        <v>0.9</v>
      </c>
      <c r="P6" s="22">
        <v>29.2</v>
      </c>
      <c r="Q6" s="20"/>
    </row>
    <row r="7" spans="1:17" x14ac:dyDescent="0.25">
      <c r="A7" t="s">
        <v>47</v>
      </c>
      <c r="B7" s="19">
        <v>214062</v>
      </c>
      <c r="C7" s="19">
        <v>206854</v>
      </c>
      <c r="D7" s="19">
        <v>5787</v>
      </c>
      <c r="E7" s="19">
        <v>3298</v>
      </c>
      <c r="F7" s="19">
        <v>2490</v>
      </c>
      <c r="G7" s="19">
        <v>1409</v>
      </c>
      <c r="H7" s="19">
        <v>2908</v>
      </c>
      <c r="I7" s="19">
        <v>76192</v>
      </c>
      <c r="J7" s="22">
        <v>96.6</v>
      </c>
      <c r="K7" s="22">
        <v>2.7</v>
      </c>
      <c r="L7" s="21">
        <v>1.5</v>
      </c>
      <c r="M7" s="22">
        <v>1.2</v>
      </c>
      <c r="N7" s="22">
        <v>0.7</v>
      </c>
      <c r="O7" s="22">
        <v>1.4</v>
      </c>
      <c r="P7" s="22">
        <v>35.6</v>
      </c>
      <c r="Q7" s="20"/>
    </row>
    <row r="8" spans="1:17" x14ac:dyDescent="0.25">
      <c r="A8" t="s">
        <v>48</v>
      </c>
      <c r="B8" s="19">
        <v>983392</v>
      </c>
      <c r="C8" s="19">
        <v>950690</v>
      </c>
      <c r="D8" s="19">
        <v>27923</v>
      </c>
      <c r="E8" s="19">
        <v>15037</v>
      </c>
      <c r="F8" s="19">
        <v>12886</v>
      </c>
      <c r="G8" s="19">
        <v>4729</v>
      </c>
      <c r="H8" s="19">
        <v>52836</v>
      </c>
      <c r="I8" s="19">
        <v>401487</v>
      </c>
      <c r="J8" s="22">
        <v>96.7</v>
      </c>
      <c r="K8" s="22">
        <v>2.8</v>
      </c>
      <c r="L8" s="21">
        <v>1.5</v>
      </c>
      <c r="M8" s="22">
        <v>1.3</v>
      </c>
      <c r="N8" s="22">
        <v>0.5</v>
      </c>
      <c r="O8" s="22">
        <v>5.4</v>
      </c>
      <c r="P8" s="22">
        <v>40.799999999999997</v>
      </c>
      <c r="Q8" s="20"/>
    </row>
    <row r="9" spans="1:17" x14ac:dyDescent="0.25">
      <c r="A9" t="s">
        <v>49</v>
      </c>
      <c r="B9" s="19">
        <v>863180</v>
      </c>
      <c r="C9" s="19">
        <v>836514</v>
      </c>
      <c r="D9" s="19">
        <v>23520</v>
      </c>
      <c r="E9" s="19">
        <v>13365</v>
      </c>
      <c r="F9" s="19">
        <v>10159</v>
      </c>
      <c r="G9" s="19">
        <v>3144</v>
      </c>
      <c r="H9" s="19">
        <v>15333</v>
      </c>
      <c r="I9" s="19">
        <v>327903</v>
      </c>
      <c r="J9" s="22">
        <v>96.9</v>
      </c>
      <c r="K9" s="22">
        <v>2.7</v>
      </c>
      <c r="L9" s="21">
        <v>1.5</v>
      </c>
      <c r="M9" s="22">
        <v>1.2</v>
      </c>
      <c r="N9" s="22">
        <v>0.4</v>
      </c>
      <c r="O9" s="22">
        <v>1.8</v>
      </c>
      <c r="P9" s="22">
        <v>38</v>
      </c>
      <c r="Q9" s="20"/>
    </row>
    <row r="10" spans="1:17" x14ac:dyDescent="0.25">
      <c r="A10" t="s">
        <v>50</v>
      </c>
      <c r="B10" s="19">
        <v>74074</v>
      </c>
      <c r="C10" s="19">
        <v>66642</v>
      </c>
      <c r="D10" s="19">
        <v>3609</v>
      </c>
      <c r="E10" s="19">
        <v>1686</v>
      </c>
      <c r="F10" s="19">
        <v>1923</v>
      </c>
      <c r="G10" s="19">
        <v>3819</v>
      </c>
      <c r="H10" s="19">
        <v>479</v>
      </c>
      <c r="I10" s="19">
        <v>21883</v>
      </c>
      <c r="J10" s="22">
        <v>90</v>
      </c>
      <c r="K10" s="22">
        <v>4.9000000000000004</v>
      </c>
      <c r="L10" s="21">
        <v>2.2999999999999998</v>
      </c>
      <c r="M10" s="22">
        <v>2.6</v>
      </c>
      <c r="N10" s="22">
        <v>5.2</v>
      </c>
      <c r="O10" s="22">
        <v>0.6</v>
      </c>
      <c r="P10" s="22">
        <v>29.5</v>
      </c>
      <c r="Q10" s="20"/>
    </row>
    <row r="11" spans="1:17" x14ac:dyDescent="0.25">
      <c r="A11" t="s">
        <v>51</v>
      </c>
      <c r="B11" s="19">
        <v>40115</v>
      </c>
      <c r="C11" s="19">
        <v>37786</v>
      </c>
      <c r="D11" s="19">
        <v>1685</v>
      </c>
      <c r="E11" s="19">
        <v>747</v>
      </c>
      <c r="F11" s="19">
        <v>934</v>
      </c>
      <c r="G11" s="19">
        <v>643</v>
      </c>
      <c r="H11" s="19">
        <v>578</v>
      </c>
      <c r="I11" s="19">
        <v>15164</v>
      </c>
      <c r="J11" s="22">
        <v>94.2</v>
      </c>
      <c r="K11" s="22">
        <v>4.2</v>
      </c>
      <c r="L11" s="21">
        <v>1.9</v>
      </c>
      <c r="M11" s="22">
        <v>2.2999999999999998</v>
      </c>
      <c r="N11" s="22">
        <v>1.6</v>
      </c>
      <c r="O11" s="22">
        <v>1.4</v>
      </c>
      <c r="P11" s="22">
        <v>37.799999999999997</v>
      </c>
      <c r="Q11" s="20"/>
    </row>
    <row r="12" spans="1:17" x14ac:dyDescent="0.25">
      <c r="A12" t="s">
        <v>52</v>
      </c>
      <c r="B12" s="19">
        <v>83330</v>
      </c>
      <c r="C12" s="19">
        <v>71287</v>
      </c>
      <c r="D12" s="19">
        <v>4797</v>
      </c>
      <c r="E12" s="19">
        <v>2512</v>
      </c>
      <c r="F12" s="19">
        <v>2288</v>
      </c>
      <c r="G12" s="19">
        <v>7231</v>
      </c>
      <c r="H12" s="19">
        <v>543</v>
      </c>
      <c r="I12" s="19">
        <v>24316</v>
      </c>
      <c r="J12" s="22">
        <v>85.5</v>
      </c>
      <c r="K12" s="22">
        <v>5.8</v>
      </c>
      <c r="L12" s="21">
        <v>3</v>
      </c>
      <c r="M12" s="22">
        <v>2.7</v>
      </c>
      <c r="N12" s="22">
        <v>8.6999999999999993</v>
      </c>
      <c r="O12" s="22">
        <v>0.7</v>
      </c>
      <c r="P12" s="22">
        <v>29.2</v>
      </c>
      <c r="Q12" s="20"/>
    </row>
    <row r="13" spans="1:17" x14ac:dyDescent="0.25">
      <c r="A13" t="s">
        <v>53</v>
      </c>
      <c r="B13" s="19">
        <v>35675</v>
      </c>
      <c r="C13" s="19">
        <v>33255</v>
      </c>
      <c r="D13" s="19">
        <v>1618</v>
      </c>
      <c r="E13" s="19">
        <v>734</v>
      </c>
      <c r="F13" s="19">
        <v>885</v>
      </c>
      <c r="G13" s="19">
        <v>802</v>
      </c>
      <c r="H13" s="19">
        <v>595</v>
      </c>
      <c r="I13" s="19">
        <v>13875</v>
      </c>
      <c r="J13" s="22">
        <v>93.2</v>
      </c>
      <c r="K13" s="22">
        <v>4.5</v>
      </c>
      <c r="L13" s="21">
        <v>2.1</v>
      </c>
      <c r="M13" s="22">
        <v>2.5</v>
      </c>
      <c r="N13" s="22">
        <v>2.2000000000000002</v>
      </c>
      <c r="O13" s="22">
        <v>1.7</v>
      </c>
      <c r="P13" s="22">
        <v>38.9</v>
      </c>
      <c r="Q13" s="20"/>
    </row>
    <row r="14" spans="1:17" x14ac:dyDescent="0.25">
      <c r="B14" s="19"/>
      <c r="C14" s="19"/>
      <c r="D14" s="19"/>
      <c r="E14" s="19"/>
      <c r="F14" s="19"/>
      <c r="G14" s="19"/>
      <c r="H14" s="19"/>
      <c r="I14" s="19"/>
      <c r="J14" s="22"/>
      <c r="K14" s="22"/>
      <c r="L14" s="21"/>
      <c r="M14" s="22"/>
      <c r="N14" s="22"/>
      <c r="O14" s="22"/>
      <c r="P14" s="22"/>
      <c r="Q14" s="20"/>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56</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2595031</v>
      </c>
      <c r="C5" s="49">
        <v>2490072</v>
      </c>
      <c r="D5" s="49">
        <v>79246</v>
      </c>
      <c r="E5" s="49">
        <v>41978</v>
      </c>
      <c r="F5" s="49">
        <v>37268</v>
      </c>
      <c r="G5" s="49">
        <v>25713</v>
      </c>
      <c r="H5" s="49">
        <v>78045</v>
      </c>
      <c r="I5" s="49">
        <v>972537</v>
      </c>
      <c r="J5" s="50">
        <v>96</v>
      </c>
      <c r="K5" s="50">
        <v>3.1</v>
      </c>
      <c r="L5" s="50">
        <v>1.6</v>
      </c>
      <c r="M5" s="50">
        <v>1.4</v>
      </c>
      <c r="N5" s="50">
        <v>1</v>
      </c>
      <c r="O5" s="50">
        <v>3</v>
      </c>
      <c r="P5" s="50">
        <v>37.5</v>
      </c>
      <c r="Q5" s="51"/>
    </row>
    <row r="6" spans="1:17" x14ac:dyDescent="0.25">
      <c r="A6" t="s">
        <v>46</v>
      </c>
      <c r="B6" s="23">
        <v>285069</v>
      </c>
      <c r="C6" s="23">
        <v>270742</v>
      </c>
      <c r="D6" s="23">
        <v>9972</v>
      </c>
      <c r="E6" s="23">
        <v>5053</v>
      </c>
      <c r="F6" s="23">
        <v>4932</v>
      </c>
      <c r="G6" s="23">
        <v>4354</v>
      </c>
      <c r="H6" s="23">
        <v>2467</v>
      </c>
      <c r="I6" s="23">
        <v>83755</v>
      </c>
      <c r="J6" s="26">
        <v>95</v>
      </c>
      <c r="K6" s="26">
        <v>3.5</v>
      </c>
      <c r="L6" s="26">
        <v>1.8</v>
      </c>
      <c r="M6" s="25">
        <v>1.7</v>
      </c>
      <c r="N6" s="26">
        <v>1.5</v>
      </c>
      <c r="O6" s="26">
        <v>0.9</v>
      </c>
      <c r="P6" s="26">
        <v>29.4</v>
      </c>
      <c r="Q6" s="24"/>
    </row>
    <row r="7" spans="1:17" x14ac:dyDescent="0.25">
      <c r="A7" t="s">
        <v>47</v>
      </c>
      <c r="B7" s="23">
        <v>215504</v>
      </c>
      <c r="C7" s="23">
        <v>208143</v>
      </c>
      <c r="D7" s="23">
        <v>5979</v>
      </c>
      <c r="E7" s="23">
        <v>3450</v>
      </c>
      <c r="F7" s="23">
        <v>2536</v>
      </c>
      <c r="G7" s="23">
        <v>1378</v>
      </c>
      <c r="H7" s="23">
        <v>2969</v>
      </c>
      <c r="I7" s="23">
        <v>77025</v>
      </c>
      <c r="J7" s="26">
        <v>96.6</v>
      </c>
      <c r="K7" s="26">
        <v>2.8</v>
      </c>
      <c r="L7" s="26">
        <v>1.6</v>
      </c>
      <c r="M7" s="25">
        <v>1.2</v>
      </c>
      <c r="N7" s="26">
        <v>0.6</v>
      </c>
      <c r="O7" s="26">
        <v>1.4</v>
      </c>
      <c r="P7" s="26">
        <v>35.700000000000003</v>
      </c>
      <c r="Q7" s="24"/>
    </row>
    <row r="8" spans="1:17" x14ac:dyDescent="0.25">
      <c r="A8" t="s">
        <v>48</v>
      </c>
      <c r="B8" s="23">
        <v>991715</v>
      </c>
      <c r="C8" s="23">
        <v>958805</v>
      </c>
      <c r="D8" s="23">
        <v>28047</v>
      </c>
      <c r="E8" s="23">
        <v>14553</v>
      </c>
      <c r="F8" s="23">
        <v>13465</v>
      </c>
      <c r="G8" s="23">
        <v>4724</v>
      </c>
      <c r="H8" s="23">
        <v>54813</v>
      </c>
      <c r="I8" s="23">
        <v>404390</v>
      </c>
      <c r="J8" s="26">
        <v>96.7</v>
      </c>
      <c r="K8" s="26">
        <v>2.8</v>
      </c>
      <c r="L8" s="26">
        <v>1.5</v>
      </c>
      <c r="M8" s="25">
        <v>1.4</v>
      </c>
      <c r="N8" s="26">
        <v>0.5</v>
      </c>
      <c r="O8" s="26">
        <v>5.5</v>
      </c>
      <c r="P8" s="26">
        <v>40.799999999999997</v>
      </c>
      <c r="Q8" s="24"/>
    </row>
    <row r="9" spans="1:17" x14ac:dyDescent="0.25">
      <c r="A9" t="s">
        <v>49</v>
      </c>
      <c r="B9" s="23">
        <v>868654</v>
      </c>
      <c r="C9" s="23">
        <v>841871</v>
      </c>
      <c r="D9" s="23">
        <v>23859</v>
      </c>
      <c r="E9" s="23">
        <v>13341</v>
      </c>
      <c r="F9" s="23">
        <v>10530</v>
      </c>
      <c r="G9" s="23">
        <v>2957</v>
      </c>
      <c r="H9" s="23">
        <v>15540</v>
      </c>
      <c r="I9" s="23">
        <v>330880</v>
      </c>
      <c r="J9" s="26">
        <v>96.9</v>
      </c>
      <c r="K9" s="26">
        <v>2.7</v>
      </c>
      <c r="L9" s="26">
        <v>1.5</v>
      </c>
      <c r="M9" s="25">
        <v>1.2</v>
      </c>
      <c r="N9" s="26">
        <v>0.3</v>
      </c>
      <c r="O9" s="26">
        <v>1.8</v>
      </c>
      <c r="P9" s="26">
        <v>38.1</v>
      </c>
      <c r="Q9" s="24"/>
    </row>
    <row r="10" spans="1:17" x14ac:dyDescent="0.25">
      <c r="A10" t="s">
        <v>50</v>
      </c>
      <c r="B10" s="23">
        <v>74211</v>
      </c>
      <c r="C10" s="23">
        <v>67012</v>
      </c>
      <c r="D10" s="23">
        <v>3435</v>
      </c>
      <c r="E10" s="23">
        <v>1600</v>
      </c>
      <c r="F10" s="23">
        <v>1840</v>
      </c>
      <c r="G10" s="23">
        <v>3765</v>
      </c>
      <c r="H10" s="23">
        <v>480</v>
      </c>
      <c r="I10" s="23">
        <v>22208</v>
      </c>
      <c r="J10" s="26">
        <v>90.3</v>
      </c>
      <c r="K10" s="26">
        <v>4.5999999999999996</v>
      </c>
      <c r="L10" s="26">
        <v>2.2000000000000002</v>
      </c>
      <c r="M10" s="25">
        <v>2.5</v>
      </c>
      <c r="N10" s="26">
        <v>5.0999999999999996</v>
      </c>
      <c r="O10" s="26">
        <v>0.6</v>
      </c>
      <c r="P10" s="26">
        <v>29.9</v>
      </c>
      <c r="Q10" s="24"/>
    </row>
    <row r="11" spans="1:17" x14ac:dyDescent="0.25">
      <c r="A11" t="s">
        <v>51</v>
      </c>
      <c r="B11" s="23">
        <v>40035</v>
      </c>
      <c r="C11" s="23">
        <v>37997</v>
      </c>
      <c r="D11" s="23">
        <v>1404</v>
      </c>
      <c r="E11" s="23">
        <v>686</v>
      </c>
      <c r="F11" s="23">
        <v>721</v>
      </c>
      <c r="G11" s="23">
        <v>631</v>
      </c>
      <c r="H11" s="23">
        <v>622</v>
      </c>
      <c r="I11" s="23">
        <v>15326</v>
      </c>
      <c r="J11" s="26">
        <v>94.9</v>
      </c>
      <c r="K11" s="26">
        <v>3.5</v>
      </c>
      <c r="L11" s="26">
        <v>1.7</v>
      </c>
      <c r="M11" s="25">
        <v>1.8</v>
      </c>
      <c r="N11" s="26">
        <v>1.6</v>
      </c>
      <c r="O11" s="26">
        <v>1.6</v>
      </c>
      <c r="P11" s="26">
        <v>38.299999999999997</v>
      </c>
      <c r="Q11" s="24"/>
    </row>
    <row r="12" spans="1:17" x14ac:dyDescent="0.25">
      <c r="A12" t="s">
        <v>52</v>
      </c>
      <c r="B12" s="23">
        <v>83918</v>
      </c>
      <c r="C12" s="23">
        <v>71932</v>
      </c>
      <c r="D12" s="23">
        <v>4860</v>
      </c>
      <c r="E12" s="23">
        <v>2383</v>
      </c>
      <c r="F12" s="23">
        <v>2477</v>
      </c>
      <c r="G12" s="23">
        <v>7128</v>
      </c>
      <c r="H12" s="23">
        <v>538</v>
      </c>
      <c r="I12" s="23">
        <v>24634</v>
      </c>
      <c r="J12" s="26">
        <v>85.7</v>
      </c>
      <c r="K12" s="26">
        <v>5.8</v>
      </c>
      <c r="L12" s="26">
        <v>2.8</v>
      </c>
      <c r="M12" s="25">
        <v>3</v>
      </c>
      <c r="N12" s="26">
        <v>8.5</v>
      </c>
      <c r="O12" s="26">
        <v>0.6</v>
      </c>
      <c r="P12" s="26">
        <v>29.4</v>
      </c>
      <c r="Q12" s="24"/>
    </row>
    <row r="13" spans="1:17" x14ac:dyDescent="0.25">
      <c r="A13" t="s">
        <v>53</v>
      </c>
      <c r="B13" s="23">
        <v>35777</v>
      </c>
      <c r="C13" s="23">
        <v>33341</v>
      </c>
      <c r="D13" s="23">
        <v>1661</v>
      </c>
      <c r="E13" s="23">
        <v>798</v>
      </c>
      <c r="F13" s="23">
        <v>859</v>
      </c>
      <c r="G13" s="23">
        <v>775</v>
      </c>
      <c r="H13" s="23">
        <v>590</v>
      </c>
      <c r="I13" s="23">
        <v>14052</v>
      </c>
      <c r="J13" s="26">
        <v>93.2</v>
      </c>
      <c r="K13" s="26">
        <v>4.5999999999999996</v>
      </c>
      <c r="L13" s="26">
        <v>2.2000000000000002</v>
      </c>
      <c r="M13" s="25">
        <v>2.4</v>
      </c>
      <c r="N13" s="26">
        <v>2.2000000000000002</v>
      </c>
      <c r="O13" s="26">
        <v>1.6</v>
      </c>
      <c r="P13" s="26">
        <v>39.299999999999997</v>
      </c>
      <c r="Q13" s="24"/>
    </row>
    <row r="14" spans="1:17" x14ac:dyDescent="0.25">
      <c r="B14" s="23"/>
      <c r="C14" s="23"/>
      <c r="D14" s="23"/>
      <c r="E14" s="23"/>
      <c r="F14" s="23"/>
      <c r="G14" s="23"/>
      <c r="H14" s="23"/>
      <c r="I14" s="23"/>
      <c r="J14" s="26"/>
      <c r="K14" s="26"/>
      <c r="L14" s="26"/>
      <c r="M14" s="25"/>
      <c r="N14" s="26"/>
      <c r="O14" s="26"/>
      <c r="P14" s="26"/>
      <c r="Q14" s="24"/>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57</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2615185</v>
      </c>
      <c r="C5" s="49">
        <v>2506767</v>
      </c>
      <c r="D5" s="49">
        <v>83435</v>
      </c>
      <c r="E5" s="49">
        <v>44132</v>
      </c>
      <c r="F5" s="49">
        <v>39303</v>
      </c>
      <c r="G5" s="49">
        <v>24983</v>
      </c>
      <c r="H5" s="49">
        <v>82371</v>
      </c>
      <c r="I5" s="49">
        <v>978504</v>
      </c>
      <c r="J5" s="50">
        <v>95.9</v>
      </c>
      <c r="K5" s="50">
        <v>3.2</v>
      </c>
      <c r="L5" s="50">
        <v>1.7</v>
      </c>
      <c r="M5" s="50">
        <v>1.5</v>
      </c>
      <c r="N5" s="50">
        <v>1</v>
      </c>
      <c r="O5" s="50">
        <v>3.1</v>
      </c>
      <c r="P5" s="50">
        <v>37.4</v>
      </c>
      <c r="Q5" s="51"/>
    </row>
    <row r="6" spans="1:17" x14ac:dyDescent="0.25">
      <c r="A6" t="s">
        <v>46</v>
      </c>
      <c r="B6" s="27">
        <v>288913</v>
      </c>
      <c r="C6" s="27">
        <v>273922</v>
      </c>
      <c r="D6" s="27">
        <v>10604</v>
      </c>
      <c r="E6" s="27">
        <v>5537</v>
      </c>
      <c r="F6" s="27">
        <v>5105</v>
      </c>
      <c r="G6" s="27">
        <v>4375</v>
      </c>
      <c r="H6" s="27">
        <v>2541</v>
      </c>
      <c r="I6" s="27">
        <v>85027</v>
      </c>
      <c r="J6" s="29">
        <v>94.8</v>
      </c>
      <c r="K6" s="29">
        <v>3.7</v>
      </c>
      <c r="L6" s="29">
        <v>1.9</v>
      </c>
      <c r="M6" s="29">
        <v>1.8</v>
      </c>
      <c r="N6" s="29">
        <v>1.5</v>
      </c>
      <c r="O6" s="29">
        <v>0.9</v>
      </c>
      <c r="P6" s="29">
        <v>29.4</v>
      </c>
      <c r="Q6" s="28"/>
    </row>
    <row r="7" spans="1:17" x14ac:dyDescent="0.25">
      <c r="A7" t="s">
        <v>47</v>
      </c>
      <c r="B7" s="27">
        <v>216824</v>
      </c>
      <c r="C7" s="27">
        <v>209050</v>
      </c>
      <c r="D7" s="27">
        <v>6420</v>
      </c>
      <c r="E7" s="27">
        <v>3643</v>
      </c>
      <c r="F7" s="27">
        <v>2784</v>
      </c>
      <c r="G7" s="27">
        <v>1341</v>
      </c>
      <c r="H7" s="27">
        <v>3035</v>
      </c>
      <c r="I7" s="27">
        <v>77558</v>
      </c>
      <c r="J7" s="29">
        <v>96.4</v>
      </c>
      <c r="K7" s="29">
        <v>3</v>
      </c>
      <c r="L7" s="29">
        <v>1.7</v>
      </c>
      <c r="M7" s="29">
        <v>1.3</v>
      </c>
      <c r="N7" s="29">
        <v>0.6</v>
      </c>
      <c r="O7" s="29">
        <v>1.4</v>
      </c>
      <c r="P7" s="29">
        <v>35.799999999999997</v>
      </c>
      <c r="Q7" s="28"/>
    </row>
    <row r="8" spans="1:17" x14ac:dyDescent="0.25">
      <c r="A8" t="s">
        <v>48</v>
      </c>
      <c r="B8" s="27">
        <v>1000938</v>
      </c>
      <c r="C8" s="27">
        <v>968059</v>
      </c>
      <c r="D8" s="27">
        <v>28682</v>
      </c>
      <c r="E8" s="27">
        <v>14771</v>
      </c>
      <c r="F8" s="27">
        <v>13913</v>
      </c>
      <c r="G8" s="27">
        <v>4174</v>
      </c>
      <c r="H8" s="27">
        <v>58329</v>
      </c>
      <c r="I8" s="27">
        <v>406394</v>
      </c>
      <c r="J8" s="29">
        <v>96.7</v>
      </c>
      <c r="K8" s="29">
        <v>2.9</v>
      </c>
      <c r="L8" s="29">
        <v>1.5</v>
      </c>
      <c r="M8" s="29">
        <v>1.4</v>
      </c>
      <c r="N8" s="29">
        <v>0.4</v>
      </c>
      <c r="O8" s="29">
        <v>5.8</v>
      </c>
      <c r="P8" s="29">
        <v>40.6</v>
      </c>
      <c r="Q8" s="28"/>
    </row>
    <row r="9" spans="1:17" x14ac:dyDescent="0.25">
      <c r="A9" t="s">
        <v>49</v>
      </c>
      <c r="B9" s="27">
        <v>873416</v>
      </c>
      <c r="C9" s="27">
        <v>844925</v>
      </c>
      <c r="D9" s="27">
        <v>25615</v>
      </c>
      <c r="E9" s="27">
        <v>14370</v>
      </c>
      <c r="F9" s="27">
        <v>11260</v>
      </c>
      <c r="G9" s="27">
        <v>2901</v>
      </c>
      <c r="H9" s="27">
        <v>16077</v>
      </c>
      <c r="I9" s="27">
        <v>332301</v>
      </c>
      <c r="J9" s="29">
        <v>96.7</v>
      </c>
      <c r="K9" s="29">
        <v>2.9</v>
      </c>
      <c r="L9" s="29">
        <v>1.6</v>
      </c>
      <c r="M9" s="29">
        <v>1.3</v>
      </c>
      <c r="N9" s="29">
        <v>0.3</v>
      </c>
      <c r="O9" s="29">
        <v>1.8</v>
      </c>
      <c r="P9" s="29">
        <v>38</v>
      </c>
      <c r="Q9" s="28"/>
    </row>
    <row r="10" spans="1:17" x14ac:dyDescent="0.25">
      <c r="A10" t="s">
        <v>50</v>
      </c>
      <c r="B10" s="27">
        <v>74577</v>
      </c>
      <c r="C10" s="27">
        <v>67086</v>
      </c>
      <c r="D10" s="27">
        <v>3756</v>
      </c>
      <c r="E10" s="27">
        <v>1825</v>
      </c>
      <c r="F10" s="27">
        <v>1948</v>
      </c>
      <c r="G10" s="27">
        <v>3724</v>
      </c>
      <c r="H10" s="27">
        <v>494</v>
      </c>
      <c r="I10" s="27">
        <v>22366</v>
      </c>
      <c r="J10" s="29">
        <v>90</v>
      </c>
      <c r="K10" s="29">
        <v>5</v>
      </c>
      <c r="L10" s="29">
        <v>2.4</v>
      </c>
      <c r="M10" s="29">
        <v>2.6</v>
      </c>
      <c r="N10" s="29">
        <v>5</v>
      </c>
      <c r="O10" s="29">
        <v>0.7</v>
      </c>
      <c r="P10" s="29">
        <v>30</v>
      </c>
      <c r="Q10" s="28"/>
    </row>
    <row r="11" spans="1:17" x14ac:dyDescent="0.25">
      <c r="A11" t="s">
        <v>51</v>
      </c>
      <c r="B11" s="27">
        <v>40228</v>
      </c>
      <c r="C11" s="27">
        <v>38045</v>
      </c>
      <c r="D11" s="27">
        <v>1576</v>
      </c>
      <c r="E11" s="27">
        <v>804</v>
      </c>
      <c r="F11" s="27">
        <v>777</v>
      </c>
      <c r="G11" s="27">
        <v>612</v>
      </c>
      <c r="H11" s="27">
        <v>635</v>
      </c>
      <c r="I11" s="27">
        <v>15565</v>
      </c>
      <c r="J11" s="29">
        <v>94.6</v>
      </c>
      <c r="K11" s="29">
        <v>3.9</v>
      </c>
      <c r="L11" s="29">
        <v>2</v>
      </c>
      <c r="M11" s="29">
        <v>1.9</v>
      </c>
      <c r="N11" s="29">
        <v>1.5</v>
      </c>
      <c r="O11" s="29">
        <v>1.6</v>
      </c>
      <c r="P11" s="29">
        <v>38.700000000000003</v>
      </c>
      <c r="Q11" s="28"/>
    </row>
    <row r="12" spans="1:17" x14ac:dyDescent="0.25">
      <c r="A12" t="s">
        <v>52</v>
      </c>
      <c r="B12" s="27">
        <v>84313</v>
      </c>
      <c r="C12" s="27">
        <v>72267</v>
      </c>
      <c r="D12" s="27">
        <v>4981</v>
      </c>
      <c r="E12" s="27">
        <v>2409</v>
      </c>
      <c r="F12" s="27">
        <v>2572</v>
      </c>
      <c r="G12" s="27">
        <v>7054</v>
      </c>
      <c r="H12" s="27">
        <v>601</v>
      </c>
      <c r="I12" s="27">
        <v>24992</v>
      </c>
      <c r="J12" s="29">
        <v>85.7</v>
      </c>
      <c r="K12" s="29">
        <v>5.9</v>
      </c>
      <c r="L12" s="29">
        <v>2.9</v>
      </c>
      <c r="M12" s="29">
        <v>3.1</v>
      </c>
      <c r="N12" s="29">
        <v>8.4</v>
      </c>
      <c r="O12" s="29">
        <v>0.7</v>
      </c>
      <c r="P12" s="29">
        <v>29.6</v>
      </c>
      <c r="Q12" s="28"/>
    </row>
    <row r="13" spans="1:17" x14ac:dyDescent="0.25">
      <c r="A13" t="s">
        <v>53</v>
      </c>
      <c r="B13" s="27">
        <v>35773</v>
      </c>
      <c r="C13" s="27">
        <v>33313</v>
      </c>
      <c r="D13" s="27">
        <v>1692</v>
      </c>
      <c r="E13" s="27">
        <v>732</v>
      </c>
      <c r="F13" s="27">
        <v>960</v>
      </c>
      <c r="G13" s="27">
        <v>762</v>
      </c>
      <c r="H13" s="27">
        <v>648</v>
      </c>
      <c r="I13" s="27">
        <v>14168</v>
      </c>
      <c r="J13" s="29">
        <v>93.1</v>
      </c>
      <c r="K13" s="29">
        <v>4.7</v>
      </c>
      <c r="L13" s="29">
        <v>2</v>
      </c>
      <c r="M13" s="29">
        <v>2.7</v>
      </c>
      <c r="N13" s="29">
        <v>2.1</v>
      </c>
      <c r="O13" s="29">
        <v>1.8</v>
      </c>
      <c r="P13" s="29">
        <v>39.6</v>
      </c>
      <c r="Q13" s="28"/>
    </row>
    <row r="14" spans="1:17" x14ac:dyDescent="0.25">
      <c r="B14" s="27"/>
      <c r="C14" s="27"/>
      <c r="D14" s="27"/>
      <c r="E14" s="27"/>
      <c r="F14" s="27"/>
      <c r="G14" s="27"/>
      <c r="H14" s="27"/>
      <c r="I14" s="27"/>
      <c r="J14" s="29"/>
      <c r="K14" s="29"/>
      <c r="L14" s="29"/>
      <c r="M14" s="29"/>
      <c r="N14" s="29"/>
      <c r="O14" s="29"/>
      <c r="P14" s="29"/>
      <c r="Q14" s="28"/>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58</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2636871</v>
      </c>
      <c r="C5" s="49">
        <v>2527761</v>
      </c>
      <c r="D5" s="49">
        <v>84632</v>
      </c>
      <c r="E5" s="49">
        <v>43570</v>
      </c>
      <c r="F5" s="49">
        <v>41062</v>
      </c>
      <c r="G5" s="49">
        <v>24478</v>
      </c>
      <c r="H5" s="49">
        <v>87123</v>
      </c>
      <c r="I5" s="49">
        <v>988720</v>
      </c>
      <c r="J5" s="50">
        <v>95.9</v>
      </c>
      <c r="K5" s="50">
        <v>3.2</v>
      </c>
      <c r="L5" s="50">
        <v>1.7</v>
      </c>
      <c r="M5" s="50">
        <v>1.6</v>
      </c>
      <c r="N5" s="50">
        <v>0.9</v>
      </c>
      <c r="O5" s="50">
        <v>3.3</v>
      </c>
      <c r="P5" s="50">
        <v>37.5</v>
      </c>
      <c r="Q5" s="51"/>
    </row>
    <row r="6" spans="1:17" x14ac:dyDescent="0.25">
      <c r="A6" t="s">
        <v>46</v>
      </c>
      <c r="B6" s="30">
        <v>294170</v>
      </c>
      <c r="C6" s="30">
        <v>279142</v>
      </c>
      <c r="D6" s="30">
        <v>10703</v>
      </c>
      <c r="E6" s="30">
        <v>5385</v>
      </c>
      <c r="F6" s="30">
        <v>5327</v>
      </c>
      <c r="G6" s="30">
        <v>4331</v>
      </c>
      <c r="H6" s="30">
        <v>2726</v>
      </c>
      <c r="I6" s="30">
        <v>86585</v>
      </c>
      <c r="J6" s="32">
        <v>94.9</v>
      </c>
      <c r="K6" s="32">
        <v>3.6</v>
      </c>
      <c r="L6" s="32">
        <v>1.8</v>
      </c>
      <c r="M6" s="32">
        <v>1.8</v>
      </c>
      <c r="N6" s="32">
        <v>1.5</v>
      </c>
      <c r="O6" s="32">
        <v>0.9</v>
      </c>
      <c r="P6" s="32">
        <v>29.4</v>
      </c>
      <c r="Q6" s="31"/>
    </row>
    <row r="7" spans="1:17" x14ac:dyDescent="0.25">
      <c r="A7" t="s">
        <v>47</v>
      </c>
      <c r="B7" s="30">
        <v>218085</v>
      </c>
      <c r="C7" s="30">
        <v>210543</v>
      </c>
      <c r="D7" s="30">
        <v>6192</v>
      </c>
      <c r="E7" s="30">
        <v>3448</v>
      </c>
      <c r="F7" s="30">
        <v>2742</v>
      </c>
      <c r="G7" s="30">
        <v>1340</v>
      </c>
      <c r="H7" s="30">
        <v>3223</v>
      </c>
      <c r="I7" s="30">
        <v>78663</v>
      </c>
      <c r="J7" s="32">
        <v>96.5</v>
      </c>
      <c r="K7" s="32">
        <v>2.8</v>
      </c>
      <c r="L7" s="32">
        <v>1.6</v>
      </c>
      <c r="M7" s="32">
        <v>1.3</v>
      </c>
      <c r="N7" s="32">
        <v>0.6</v>
      </c>
      <c r="O7" s="32">
        <v>1.5</v>
      </c>
      <c r="P7" s="32">
        <v>36.1</v>
      </c>
      <c r="Q7" s="31"/>
    </row>
    <row r="8" spans="1:17" x14ac:dyDescent="0.25">
      <c r="A8" t="s">
        <v>48</v>
      </c>
      <c r="B8" s="30">
        <v>1010205</v>
      </c>
      <c r="C8" s="30">
        <v>976579</v>
      </c>
      <c r="D8" s="30">
        <v>29703</v>
      </c>
      <c r="E8" s="30">
        <v>14589</v>
      </c>
      <c r="F8" s="30">
        <v>15100</v>
      </c>
      <c r="G8" s="30">
        <v>3988</v>
      </c>
      <c r="H8" s="30">
        <v>61262</v>
      </c>
      <c r="I8" s="30">
        <v>409730</v>
      </c>
      <c r="J8" s="32">
        <v>96.7</v>
      </c>
      <c r="K8" s="32">
        <v>2.9</v>
      </c>
      <c r="L8" s="32">
        <v>1.4</v>
      </c>
      <c r="M8" s="32">
        <v>1.5</v>
      </c>
      <c r="N8" s="32">
        <v>0.4</v>
      </c>
      <c r="O8" s="32">
        <v>6.1</v>
      </c>
      <c r="P8" s="32">
        <v>40.6</v>
      </c>
      <c r="Q8" s="31"/>
    </row>
    <row r="9" spans="1:17" x14ac:dyDescent="0.25">
      <c r="A9" t="s">
        <v>49</v>
      </c>
      <c r="B9" s="30">
        <v>878486</v>
      </c>
      <c r="C9" s="30">
        <v>849810</v>
      </c>
      <c r="D9" s="30">
        <v>25751</v>
      </c>
      <c r="E9" s="30">
        <v>14466</v>
      </c>
      <c r="F9" s="30">
        <v>11298</v>
      </c>
      <c r="G9" s="30">
        <v>2889</v>
      </c>
      <c r="H9" s="30">
        <v>17369</v>
      </c>
      <c r="I9" s="30">
        <v>335709</v>
      </c>
      <c r="J9" s="32">
        <v>96.7</v>
      </c>
      <c r="K9" s="32">
        <v>2.9</v>
      </c>
      <c r="L9" s="32">
        <v>1.6</v>
      </c>
      <c r="M9" s="32">
        <v>1.3</v>
      </c>
      <c r="N9" s="32">
        <v>0.3</v>
      </c>
      <c r="O9" s="32">
        <v>2</v>
      </c>
      <c r="P9" s="32">
        <v>38.200000000000003</v>
      </c>
      <c r="Q9" s="31"/>
    </row>
    <row r="10" spans="1:17" x14ac:dyDescent="0.25">
      <c r="A10" t="s">
        <v>50</v>
      </c>
      <c r="B10" s="30">
        <v>74892</v>
      </c>
      <c r="C10" s="30">
        <v>67422</v>
      </c>
      <c r="D10" s="30">
        <v>3853</v>
      </c>
      <c r="E10" s="30">
        <v>1763</v>
      </c>
      <c r="F10" s="30">
        <v>2090</v>
      </c>
      <c r="G10" s="30">
        <v>3625</v>
      </c>
      <c r="H10" s="30">
        <v>529</v>
      </c>
      <c r="I10" s="30">
        <v>22635</v>
      </c>
      <c r="J10" s="32">
        <v>90</v>
      </c>
      <c r="K10" s="32">
        <v>5.0999999999999996</v>
      </c>
      <c r="L10" s="32">
        <v>2.4</v>
      </c>
      <c r="M10" s="32">
        <v>2.8</v>
      </c>
      <c r="N10" s="32">
        <v>4.8</v>
      </c>
      <c r="O10" s="32">
        <v>0.7</v>
      </c>
      <c r="P10" s="32">
        <v>30.2</v>
      </c>
      <c r="Q10" s="31"/>
    </row>
    <row r="11" spans="1:17" x14ac:dyDescent="0.25">
      <c r="A11" t="s">
        <v>51</v>
      </c>
      <c r="B11" s="30">
        <v>40425</v>
      </c>
      <c r="C11" s="30">
        <v>38296</v>
      </c>
      <c r="D11" s="30">
        <v>1526</v>
      </c>
      <c r="E11" s="30">
        <v>719</v>
      </c>
      <c r="F11" s="30">
        <v>807</v>
      </c>
      <c r="G11" s="30">
        <v>609</v>
      </c>
      <c r="H11" s="30">
        <v>733</v>
      </c>
      <c r="I11" s="30">
        <v>15670</v>
      </c>
      <c r="J11" s="32">
        <v>94.7</v>
      </c>
      <c r="K11" s="32">
        <v>3.8</v>
      </c>
      <c r="L11" s="32">
        <v>1.8</v>
      </c>
      <c r="M11" s="32">
        <v>2</v>
      </c>
      <c r="N11" s="32">
        <v>1.5</v>
      </c>
      <c r="O11" s="32">
        <v>1.8</v>
      </c>
      <c r="P11" s="32">
        <v>38.799999999999997</v>
      </c>
      <c r="Q11" s="31"/>
    </row>
    <row r="12" spans="1:17" x14ac:dyDescent="0.25">
      <c r="A12" t="s">
        <v>52</v>
      </c>
      <c r="B12" s="30">
        <v>84574</v>
      </c>
      <c r="C12" s="30">
        <v>72649</v>
      </c>
      <c r="D12" s="30">
        <v>5010</v>
      </c>
      <c r="E12" s="30">
        <v>2307</v>
      </c>
      <c r="F12" s="30">
        <v>2703</v>
      </c>
      <c r="G12" s="30">
        <v>6917</v>
      </c>
      <c r="H12" s="30">
        <v>632</v>
      </c>
      <c r="I12" s="30">
        <v>25295</v>
      </c>
      <c r="J12" s="32">
        <v>85.9</v>
      </c>
      <c r="K12" s="32">
        <v>5.9</v>
      </c>
      <c r="L12" s="32">
        <v>2.7</v>
      </c>
      <c r="M12" s="32">
        <v>3.2</v>
      </c>
      <c r="N12" s="32">
        <v>8.1999999999999993</v>
      </c>
      <c r="O12" s="32">
        <v>0.7</v>
      </c>
      <c r="P12" s="32">
        <v>29.9</v>
      </c>
      <c r="Q12" s="31"/>
    </row>
    <row r="13" spans="1:17" x14ac:dyDescent="0.25">
      <c r="A13" t="s">
        <v>53</v>
      </c>
      <c r="B13" s="30">
        <v>35762</v>
      </c>
      <c r="C13" s="30">
        <v>33333</v>
      </c>
      <c r="D13" s="30">
        <v>1690</v>
      </c>
      <c r="E13" s="30">
        <v>728</v>
      </c>
      <c r="F13" s="30">
        <v>962</v>
      </c>
      <c r="G13" s="30">
        <v>739</v>
      </c>
      <c r="H13" s="30">
        <v>688</v>
      </c>
      <c r="I13" s="30">
        <v>14330</v>
      </c>
      <c r="J13" s="32">
        <v>93.2</v>
      </c>
      <c r="K13" s="32">
        <v>4.7</v>
      </c>
      <c r="L13" s="32">
        <v>2</v>
      </c>
      <c r="M13" s="32">
        <v>2.7</v>
      </c>
      <c r="N13" s="32">
        <v>2.1</v>
      </c>
      <c r="O13" s="32">
        <v>1.9</v>
      </c>
      <c r="P13" s="32">
        <v>40.1</v>
      </c>
      <c r="Q13" s="31"/>
    </row>
    <row r="14" spans="1:17" x14ac:dyDescent="0.25">
      <c r="B14" s="30"/>
      <c r="C14" s="30"/>
      <c r="D14" s="30"/>
      <c r="E14" s="30"/>
      <c r="F14" s="30"/>
      <c r="G14" s="30"/>
      <c r="H14" s="30"/>
      <c r="I14" s="30"/>
      <c r="J14" s="32"/>
      <c r="K14" s="32"/>
      <c r="L14" s="32"/>
      <c r="M14" s="32"/>
      <c r="N14" s="32"/>
      <c r="O14" s="32"/>
      <c r="P14" s="32"/>
      <c r="Q14" s="31"/>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heetViews>
  <sheetFormatPr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46" t="s">
        <v>59</v>
      </c>
    </row>
    <row r="2" spans="1:17" x14ac:dyDescent="0.25">
      <c r="A2" s="53" t="s">
        <v>73</v>
      </c>
    </row>
    <row r="3" spans="1:17" x14ac:dyDescent="0.25">
      <c r="A3" s="9" t="str">
        <f>HYPERLINK("#'Table of contents'!A1", "Back to contents")</f>
        <v>Back to contents</v>
      </c>
    </row>
    <row r="4" spans="1:17" ht="93.6" x14ac:dyDescent="0.25">
      <c r="A4" s="11"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row>
    <row r="5" spans="1:17" s="52" customFormat="1" ht="24.9" customHeight="1" x14ac:dyDescent="0.25">
      <c r="A5" s="48" t="s">
        <v>45</v>
      </c>
      <c r="B5" s="49">
        <v>2653725</v>
      </c>
      <c r="C5" s="49">
        <v>2538755</v>
      </c>
      <c r="D5" s="49">
        <v>90499</v>
      </c>
      <c r="E5" s="49">
        <v>43166</v>
      </c>
      <c r="F5" s="49">
        <v>47333</v>
      </c>
      <c r="G5" s="49">
        <v>24471</v>
      </c>
      <c r="H5" s="49">
        <v>86485</v>
      </c>
      <c r="I5" s="49">
        <v>1004557</v>
      </c>
      <c r="J5" s="50">
        <v>95.7</v>
      </c>
      <c r="K5" s="50">
        <v>3.4</v>
      </c>
      <c r="L5" s="50">
        <v>1.6</v>
      </c>
      <c r="M5" s="50">
        <v>1.8</v>
      </c>
      <c r="N5" s="50">
        <v>0.9</v>
      </c>
      <c r="O5" s="50">
        <v>3.3</v>
      </c>
      <c r="P5" s="50">
        <v>37.9</v>
      </c>
      <c r="Q5" s="51"/>
    </row>
    <row r="6" spans="1:17" x14ac:dyDescent="0.25">
      <c r="A6" t="s">
        <v>46</v>
      </c>
      <c r="B6" s="33">
        <v>297961</v>
      </c>
      <c r="C6" s="33">
        <v>282474</v>
      </c>
      <c r="D6" s="33">
        <v>11146</v>
      </c>
      <c r="E6" s="33">
        <v>5175</v>
      </c>
      <c r="F6" s="33">
        <v>6006</v>
      </c>
      <c r="G6" s="33">
        <v>4344</v>
      </c>
      <c r="H6" s="33">
        <v>2633</v>
      </c>
      <c r="I6" s="33">
        <v>88956</v>
      </c>
      <c r="J6" s="36">
        <v>94.8</v>
      </c>
      <c r="K6" s="36">
        <v>3.7</v>
      </c>
      <c r="L6" s="36">
        <v>1.7</v>
      </c>
      <c r="M6" s="36">
        <v>2</v>
      </c>
      <c r="N6" s="36">
        <v>1.5</v>
      </c>
      <c r="O6" s="35">
        <v>0.9</v>
      </c>
      <c r="P6" s="36">
        <v>29.9</v>
      </c>
      <c r="Q6" s="34"/>
    </row>
    <row r="7" spans="1:17" x14ac:dyDescent="0.25">
      <c r="A7" t="s">
        <v>47</v>
      </c>
      <c r="B7" s="33">
        <v>219151</v>
      </c>
      <c r="C7" s="33">
        <v>211393</v>
      </c>
      <c r="D7" s="33">
        <v>6416</v>
      </c>
      <c r="E7" s="33">
        <v>3324</v>
      </c>
      <c r="F7" s="33">
        <v>3099</v>
      </c>
      <c r="G7" s="33">
        <v>1332</v>
      </c>
      <c r="H7" s="33">
        <v>3049</v>
      </c>
      <c r="I7" s="33">
        <v>80310</v>
      </c>
      <c r="J7" s="36">
        <v>96.5</v>
      </c>
      <c r="K7" s="36">
        <v>2.9</v>
      </c>
      <c r="L7" s="36">
        <v>1.5</v>
      </c>
      <c r="M7" s="36">
        <v>1.4</v>
      </c>
      <c r="N7" s="36">
        <v>0.6</v>
      </c>
      <c r="O7" s="35">
        <v>1.4</v>
      </c>
      <c r="P7" s="36">
        <v>36.6</v>
      </c>
      <c r="Q7" s="34"/>
    </row>
    <row r="8" spans="1:17" x14ac:dyDescent="0.25">
      <c r="A8" t="s">
        <v>48</v>
      </c>
      <c r="B8" s="33">
        <v>1017132</v>
      </c>
      <c r="C8" s="33">
        <v>980137</v>
      </c>
      <c r="D8" s="33">
        <v>33064</v>
      </c>
      <c r="E8" s="33">
        <v>14578</v>
      </c>
      <c r="F8" s="33">
        <v>18475</v>
      </c>
      <c r="G8" s="33">
        <v>4019</v>
      </c>
      <c r="H8" s="33">
        <v>61372</v>
      </c>
      <c r="I8" s="33">
        <v>413670</v>
      </c>
      <c r="J8" s="36">
        <v>96.4</v>
      </c>
      <c r="K8" s="36">
        <v>3.3</v>
      </c>
      <c r="L8" s="36">
        <v>1.4</v>
      </c>
      <c r="M8" s="36">
        <v>1.8</v>
      </c>
      <c r="N8" s="36">
        <v>0.4</v>
      </c>
      <c r="O8" s="35">
        <v>6</v>
      </c>
      <c r="P8" s="36">
        <v>40.700000000000003</v>
      </c>
      <c r="Q8" s="34"/>
    </row>
    <row r="9" spans="1:17" x14ac:dyDescent="0.25">
      <c r="A9" t="s">
        <v>49</v>
      </c>
      <c r="B9" s="33">
        <v>882981</v>
      </c>
      <c r="C9" s="33">
        <v>852935</v>
      </c>
      <c r="D9" s="33">
        <v>27201</v>
      </c>
      <c r="E9" s="33">
        <v>14534</v>
      </c>
      <c r="F9" s="33">
        <v>12700</v>
      </c>
      <c r="G9" s="33">
        <v>2840</v>
      </c>
      <c r="H9" s="33">
        <v>16915</v>
      </c>
      <c r="I9" s="33">
        <v>342660</v>
      </c>
      <c r="J9" s="36">
        <v>96.6</v>
      </c>
      <c r="K9" s="36">
        <v>3.1</v>
      </c>
      <c r="L9" s="36">
        <v>1.6</v>
      </c>
      <c r="M9" s="36">
        <v>1.4</v>
      </c>
      <c r="N9" s="36">
        <v>0.3</v>
      </c>
      <c r="O9" s="35">
        <v>1.9</v>
      </c>
      <c r="P9" s="36">
        <v>38.799999999999997</v>
      </c>
      <c r="Q9" s="34"/>
    </row>
    <row r="10" spans="1:17" x14ac:dyDescent="0.25">
      <c r="A10" t="s">
        <v>50</v>
      </c>
      <c r="B10" s="33">
        <v>75065</v>
      </c>
      <c r="C10" s="33">
        <v>67509</v>
      </c>
      <c r="D10" s="33">
        <v>3941</v>
      </c>
      <c r="E10" s="33">
        <v>1682</v>
      </c>
      <c r="F10" s="33">
        <v>2265</v>
      </c>
      <c r="G10" s="33">
        <v>3619</v>
      </c>
      <c r="H10" s="33">
        <v>538</v>
      </c>
      <c r="I10" s="33">
        <v>22972</v>
      </c>
      <c r="J10" s="36">
        <v>89.9</v>
      </c>
      <c r="K10" s="36">
        <v>5.3</v>
      </c>
      <c r="L10" s="36">
        <v>2.2000000000000002</v>
      </c>
      <c r="M10" s="36">
        <v>3</v>
      </c>
      <c r="N10" s="36">
        <v>4.8</v>
      </c>
      <c r="O10" s="35">
        <v>0.7</v>
      </c>
      <c r="P10" s="36">
        <v>30.6</v>
      </c>
      <c r="Q10" s="34"/>
    </row>
    <row r="11" spans="1:17" x14ac:dyDescent="0.25">
      <c r="A11" t="s">
        <v>51</v>
      </c>
      <c r="B11" s="33">
        <v>40505</v>
      </c>
      <c r="C11" s="33">
        <v>38211</v>
      </c>
      <c r="D11" s="33">
        <v>1691</v>
      </c>
      <c r="E11" s="33">
        <v>791</v>
      </c>
      <c r="F11" s="33">
        <v>904</v>
      </c>
      <c r="G11" s="33">
        <v>606</v>
      </c>
      <c r="H11" s="33">
        <v>654</v>
      </c>
      <c r="I11" s="33">
        <v>15958</v>
      </c>
      <c r="J11" s="36">
        <v>94.3</v>
      </c>
      <c r="K11" s="36">
        <v>4.2</v>
      </c>
      <c r="L11" s="36">
        <v>2</v>
      </c>
      <c r="M11" s="36">
        <v>2.2000000000000002</v>
      </c>
      <c r="N11" s="36">
        <v>1.5</v>
      </c>
      <c r="O11" s="35">
        <v>1.6</v>
      </c>
      <c r="P11" s="36">
        <v>39.4</v>
      </c>
      <c r="Q11" s="34"/>
    </row>
    <row r="12" spans="1:17" x14ac:dyDescent="0.25">
      <c r="A12" t="s">
        <v>52</v>
      </c>
      <c r="B12" s="33">
        <v>84910</v>
      </c>
      <c r="C12" s="33">
        <v>72810</v>
      </c>
      <c r="D12" s="33">
        <v>5168</v>
      </c>
      <c r="E12" s="33">
        <v>2254</v>
      </c>
      <c r="F12" s="33">
        <v>2917</v>
      </c>
      <c r="G12" s="33">
        <v>6937</v>
      </c>
      <c r="H12" s="33">
        <v>681</v>
      </c>
      <c r="I12" s="33">
        <v>25466</v>
      </c>
      <c r="J12" s="36">
        <v>85.7</v>
      </c>
      <c r="K12" s="36">
        <v>6.1</v>
      </c>
      <c r="L12" s="36">
        <v>2.7</v>
      </c>
      <c r="M12" s="36">
        <v>3.4</v>
      </c>
      <c r="N12" s="36">
        <v>8.1999999999999993</v>
      </c>
      <c r="O12" s="35">
        <v>0.8</v>
      </c>
      <c r="P12" s="36">
        <v>30</v>
      </c>
      <c r="Q12" s="34"/>
    </row>
    <row r="13" spans="1:17" x14ac:dyDescent="0.25">
      <c r="A13" t="s">
        <v>53</v>
      </c>
      <c r="B13" s="33">
        <v>35816</v>
      </c>
      <c r="C13" s="33">
        <v>33273</v>
      </c>
      <c r="D13" s="33">
        <v>1788</v>
      </c>
      <c r="E13" s="33">
        <v>763</v>
      </c>
      <c r="F13" s="33">
        <v>1026</v>
      </c>
      <c r="G13" s="33">
        <v>760</v>
      </c>
      <c r="H13" s="33">
        <v>670</v>
      </c>
      <c r="I13" s="33">
        <v>14541</v>
      </c>
      <c r="J13" s="36">
        <v>92.9</v>
      </c>
      <c r="K13" s="36">
        <v>5</v>
      </c>
      <c r="L13" s="36">
        <v>2.1</v>
      </c>
      <c r="M13" s="36">
        <v>2.9</v>
      </c>
      <c r="N13" s="36">
        <v>2.1</v>
      </c>
      <c r="O13" s="35">
        <v>1.9</v>
      </c>
      <c r="P13" s="36">
        <v>40.6</v>
      </c>
      <c r="Q13" s="34"/>
    </row>
    <row r="14" spans="1:17" x14ac:dyDescent="0.25">
      <c r="B14" s="33"/>
      <c r="C14" s="33"/>
      <c r="D14" s="33"/>
      <c r="E14" s="33"/>
      <c r="F14" s="33"/>
      <c r="G14" s="33"/>
      <c r="H14" s="33"/>
      <c r="I14" s="33"/>
      <c r="J14" s="36"/>
      <c r="K14" s="36"/>
      <c r="L14" s="36"/>
      <c r="M14" s="36"/>
      <c r="N14" s="36"/>
      <c r="O14" s="35"/>
      <c r="P14" s="36"/>
      <c r="Q14" s="34"/>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A38600885</value>
    </field>
    <field name="Objective-Title">
      <value order="0">NRS - Household estimates 2021 - hh-ur8fold-21-tabs</value>
    </field>
    <field name="Objective-Description">
      <value order="0"/>
    </field>
    <field name="Objective-CreationStamp">
      <value order="0">2022-06-15T16:24:38Z</value>
    </field>
    <field name="Objective-IsApproved">
      <value order="0">false</value>
    </field>
    <field name="Objective-IsPublished">
      <value order="0">false</value>
    </field>
    <field name="Objective-DatePublished">
      <value order="0"/>
    </field>
    <field name="Objective-ModificationStamp">
      <value order="0">2022-06-16T14:50:34Z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vA57188514</value>
    </field>
    <field name="Objective-Version">
      <value order="0">0.4</value>
    </field>
    <field name="Objective-VersionNumber">
      <value order="0">4</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Table of contents</vt:lpstr>
      <vt:lpstr>2014</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2013-11-19T11:00:23Z</cp:lastPrinted>
  <dcterms:created xsi:type="dcterms:W3CDTF">2013-11-15T10:37:52Z</dcterms:created>
  <dcterms:modified xsi:type="dcterms:W3CDTF">2022-06-23T12:23:46Z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A38600885</vt:lpwstr>
  </property>
  <property fmtid="{D5CDD505-2E9C-101B-9397-08002B2CF9AE}" pid="4" name="Objective-Title">
    <vt:lpwstr>NRS - Household estimates 2021 - hh-ur8fold-21-tabs</vt:lpwstr>
  </property>
  <property fmtid="{D5CDD505-2E9C-101B-9397-08002B2CF9AE}" pid="5" name="Objective-Description">
    <vt:lpwstr/>
  </property>
  <property fmtid="{D5CDD505-2E9C-101B-9397-08002B2CF9AE}" pid="6" name="Objective-CreationStamp">
    <vt:filetime>2022-06-15T16:24:38Z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2022-06-16T14:50:34Z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vA57188514</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