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cotsconnect-my.sharepoint.com/personal/ruby_adam_nrscotland_gov_uk/Documents/Publications/Household and dwellings estimates for Islands region aug 23/"/>
    </mc:Choice>
  </mc:AlternateContent>
  <xr:revisionPtr revIDLastSave="14" documentId="11_6EAACA20F4FC9232D987320D7C258E0420BC47EA" xr6:coauthVersionLast="47" xr6:coauthVersionMax="47" xr10:uidLastSave="{7DDD9F72-5FDD-47F3-83F8-E057F72E80B8}"/>
  <bookViews>
    <workbookView xWindow="3720" yWindow="135" windowWidth="21600" windowHeight="11265" xr2:uid="{00000000-000D-0000-FFFF-FFFF00000000}"/>
  </bookViews>
  <sheets>
    <sheet name="Cover Sheet" sheetId="1" r:id="rId1"/>
    <sheet name="Table of contents" sheetId="2" r:id="rId2"/>
    <sheet name="2014" sheetId="3" r:id="rId3"/>
    <sheet name="2015" sheetId="4" r:id="rId4"/>
    <sheet name="2016" sheetId="5" r:id="rId5"/>
    <sheet name="2017" sheetId="6" r:id="rId6"/>
    <sheet name="2018" sheetId="7" r:id="rId7"/>
    <sheet name="2019" sheetId="8" r:id="rId8"/>
    <sheet name="2020" sheetId="9" r:id="rId9"/>
    <sheet name="2021" sheetId="10" r:id="rId10"/>
    <sheet name="2022"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1" l="1"/>
  <c r="A3" i="10"/>
  <c r="A3" i="9"/>
  <c r="A3" i="8"/>
  <c r="A3" i="7"/>
  <c r="A3" i="6"/>
  <c r="A3" i="5"/>
  <c r="A3" i="4"/>
  <c r="A3" i="3"/>
  <c r="A13" i="2"/>
  <c r="A12" i="2"/>
  <c r="A11" i="2"/>
  <c r="A10" i="2"/>
  <c r="A9" i="2"/>
  <c r="A8" i="2"/>
  <c r="A7" i="2"/>
  <c r="A6" i="2"/>
  <c r="A5" i="2"/>
  <c r="A36" i="1"/>
</calcChain>
</file>

<file path=xl/sharedStrings.xml><?xml version="1.0" encoding="utf-8"?>
<sst xmlns="http://schemas.openxmlformats.org/spreadsheetml/2006/main" count="381" uniqueCount="83">
  <si>
    <t>Households estimates of Scottish Island Regions:  2014-2022</t>
  </si>
  <si>
    <t xml:space="preserve">These tables contain the number and percentage of dwellings which are occupied, vacant, unoccupied exemptions, long-term empty, second homes, occupied and exempt from paying council tax, or that are receiving a ‘single adult’ Council Tax discount broken down by Scottish Island Regions as at September for each year from 2014 onwards. </t>
  </si>
  <si>
    <t>Link to NRS website: Small area statistics on households and dwellings (opens a new window)</t>
  </si>
  <si>
    <t>Publication date</t>
  </si>
  <si>
    <t>Geographic coverage</t>
  </si>
  <si>
    <t>Island regions in Scotland.</t>
  </si>
  <si>
    <t>Time period of data</t>
  </si>
  <si>
    <t>September 2014 to September 2021.</t>
  </si>
  <si>
    <t>Supplier</t>
  </si>
  <si>
    <t>National Records of Scotland (NRS)</t>
  </si>
  <si>
    <t>Department</t>
  </si>
  <si>
    <t>Household estimates and projections</t>
  </si>
  <si>
    <t>Source:</t>
  </si>
  <si>
    <t>Council Tax data</t>
  </si>
  <si>
    <t>General notes</t>
  </si>
  <si>
    <t>These statistics are based on the Scottish Island Regions 2021. They consist of aggregations of data zones. More information about island regions can be found on the Scottish Government website.</t>
  </si>
  <si>
    <t>Scottish Government Island Regions (opens in new window).</t>
  </si>
  <si>
    <t>Figures have been rounded to the nearest whole number. Totals may not equal the sum of their parts as a result of this rounding.</t>
  </si>
  <si>
    <t>Methodology</t>
  </si>
  <si>
    <t xml:space="preserve">Household estimates of Scottish Island Regions are based on aggregating 2011 Data Zone household estimates. </t>
  </si>
  <si>
    <t>Small Area Household Estimates of 2011 Data Zones (opens in new window).</t>
  </si>
  <si>
    <t>Household estimates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</si>
  <si>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</si>
  <si>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Household estimates methodology</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</si>
  <si>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</si>
  <si>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Mid-year household estimates - Table 1 (download a new spredasheet)</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</si>
  <si>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</si>
  <si>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Copyright and reproduction</t>
  </si>
  <si>
    <t>The content of this spreadsheet is © Crown copyright 2023.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</si>
  <si>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</si>
  <si>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</si>
  <si>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</si>
  <si>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</si>
  <si>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</si>
  <si>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Table of Contents</t>
  </si>
  <si>
    <t>Contents of this spreadsheet and links to each worksheet.</t>
  </si>
  <si>
    <t>This worksheet contains one table.</t>
  </si>
  <si>
    <t>Worksheet Name</t>
  </si>
  <si>
    <t>Worksheet Title</t>
  </si>
  <si>
    <t>Household estimates of Scottish Island Regions,  2014</t>
  </si>
  <si>
    <t>Household estimates of Scottish Island Regions,  2015</t>
  </si>
  <si>
    <t>Household estimates of Scottish Island Regions,  2016</t>
  </si>
  <si>
    <t>Household estimates of Scottish Island Regions,  2017</t>
  </si>
  <si>
    <t>Household estimates of Scottish Island Regions,  2018</t>
  </si>
  <si>
    <t>Household estimates of Scottish Island Regions,  2019</t>
  </si>
  <si>
    <t>Household estimates of Scottish Island Regions,  2020</t>
  </si>
  <si>
    <t>Household estimates of Scottish Island Regions,  2021</t>
  </si>
  <si>
    <t>Household estimates of Scottish Island Regions,  2022</t>
  </si>
  <si>
    <t>Scottish Island Region Name</t>
  </si>
  <si>
    <t>Scottish Island Region Code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</si>
  <si>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</si>
  <si>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</si>
  <si>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</si>
  <si>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</si>
  <si>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</si>
  <si>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</si>
  <si>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</si>
  <si>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</si>
  <si>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</si>
  <si>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</si>
  <si>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</si>
  <si>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</si>
  <si>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</si>
  <si>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</si>
  <si>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</si>
  <si>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Argyll Islands</t>
  </si>
  <si>
    <t>S48000001</t>
  </si>
  <si>
    <t>Arran, Bute and the Cumbraes</t>
  </si>
  <si>
    <t>S48000002</t>
  </si>
  <si>
    <t>Highland Islands</t>
  </si>
  <si>
    <t>S48000003</t>
  </si>
  <si>
    <t>Lewis and Harris, Great Bernera and Scalpay</t>
  </si>
  <si>
    <t>S48000004</t>
  </si>
  <si>
    <t>Orkney - Mainland and connected</t>
  </si>
  <si>
    <t>S48000005</t>
  </si>
  <si>
    <t>Orkney - Outer islands</t>
  </si>
  <si>
    <t>S48000006</t>
  </si>
  <si>
    <t>Shetland - Mainland and connected</t>
  </si>
  <si>
    <t>S48000007</t>
  </si>
  <si>
    <t>Shetland - Outer islands</t>
  </si>
  <si>
    <t>S48000008</t>
  </si>
  <si>
    <t>The Uists and Barra islands</t>
  </si>
  <si>
    <t>S48000009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</si>
</sst>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2"/>
      <name val="Arial"/>
      <family val="2"/>
    </font>
    <font>
      <u/>
      <sz val="12"/>
      <color theme="10"/>
      <name val="Arial"/>
      <family val="2"/>
    </font>
    <font>
      <b/>
      <sz val="14"/>
      <color rgb="FF000000"/>
      <name val="Arial"/>
      <family val="2"/>
    </font>
    <font>
      <sz val="12"/>
      <color rgb="FF000000"/>
      <name val="Arial"/>
    </font>
    <font>
      <sz val="12"/>
      <color rgb="FF000000"/>
      <name val="Arial"/>
      <family val="2"/>
    </font>
    <font>
      <b/>
      <sz val="14"/>
      <color rgb="FF000000"/>
      <name val="Arial"/>
      <family val="2"/>
    </font>
    <font>
      <sz val="12"/>
      <color rgb="FF000000"/>
      <name val="Arial"/>
      <family val="2"/>
    </font>
    <font>
      <b/>
      <sz val="12"/>
      <color rgb="FF000000"/>
      <name val="Arial"/>
    </font>
    <font>
      <u/>
      <sz val="12"/>
      <color theme="10"/>
      <name val="Arial"/>
    </font>
    <font>
      <u/>
      <sz val="12"/>
      <color rgb="FF0563C1"/>
      <name val="Arial"/>
    </font>
    <font>
      <b/>
      <sz val="16"/>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thin">
        <color rgb="FF000000"/>
      </top>
      <bottom style="thin">
        <color rgb="FF000000"/>
      </bottom>
      <diagonal/>
    </border>
  </borders>
  <cellStyleXfs count="3">
    <xf numFmtId="0" fontId="0" fillId="0" borderId="0"/>
    <xf numFmtId="0" fontId="10" fillId="0" borderId="0" applyNumberFormat="0" applyFill="0" applyAlignment="0" applyProtection="0"/>
    <xf numFmtId="0" fontId="1" fillId="0" borderId="0" applyNumberFormat="0" applyFill="0" applyBorder="0" applyAlignment="0" applyProtection="0"/>
  </cellStyleXfs>
  <cellXfs count="24">
    <xf numFmtId="0" fontId="0" fillId="0" borderId="0" xfId="0"/>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3" fillId="0" borderId="0" xfId="0" applyFont="1" applyAlignment="1">
      <alignment horizontal="left" wrapText="1"/>
    </xf>
    <xf numFmtId="0" fontId="1" fillId="0" borderId="0" xfId="0" applyFont="1"/>
    <xf numFmtId="0" fontId="4" fillId="0" borderId="0" xfId="0" applyFont="1" applyAlignment="1">
      <alignment wrapText="1"/>
    </xf>
    <xf numFmtId="0" fontId="5" fillId="0" borderId="0" xfId="0" applyFont="1"/>
    <xf numFmtId="14" fontId="4" fillId="0" borderId="0" xfId="0" applyNumberFormat="1" applyFont="1" applyAlignment="1">
      <alignment horizontal="left" wrapText="1"/>
    </xf>
    <xf numFmtId="0" fontId="4" fillId="0" borderId="0" xfId="0" applyFont="1"/>
    <xf numFmtId="0" fontId="6" fillId="0" borderId="0" xfId="0" applyFont="1" applyAlignment="1">
      <alignment wrapText="1"/>
    </xf>
    <xf numFmtId="0" fontId="1" fillId="2" borderId="0" xfId="0" applyFont="1" applyFill="1"/>
    <xf numFmtId="0" fontId="7" fillId="0" borderId="0" xfId="0" applyFont="1"/>
    <xf numFmtId="0" fontId="8" fillId="0" borderId="0" xfId="0" applyFont="1"/>
    <xf numFmtId="0" fontId="9" fillId="0" borderId="0" xfId="0" applyFont="1"/>
    <xf numFmtId="0" fontId="7" fillId="0" borderId="1" xfId="0" applyFont="1" applyBorder="1" applyAlignment="1">
      <alignment horizontal="left" vertical="top" wrapText="1"/>
    </xf>
    <xf numFmtId="0" fontId="7" fillId="0" borderId="1" xfId="0" applyFont="1" applyBorder="1" applyAlignment="1">
      <alignment horizontal="right" vertical="top" wrapText="1"/>
    </xf>
    <xf numFmtId="3" fontId="3" fillId="0" borderId="0" xfId="0" applyNumberFormat="1" applyFont="1" applyAlignment="1">
      <alignment horizontal="left" wrapText="1"/>
    </xf>
    <xf numFmtId="3" fontId="3" fillId="0" borderId="0" xfId="0" applyNumberFormat="1" applyFont="1" applyAlignment="1">
      <alignment horizontal="right" wrapText="1"/>
    </xf>
    <xf numFmtId="3" fontId="3" fillId="0" borderId="0" xfId="0" applyNumberFormat="1" applyFont="1"/>
    <xf numFmtId="164" fontId="3" fillId="0" borderId="0" xfId="0" applyNumberFormat="1" applyFont="1" applyAlignment="1">
      <alignment horizontal="right" wrapText="1"/>
    </xf>
    <xf numFmtId="164" fontId="3" fillId="0" borderId="0" xfId="0" applyNumberFormat="1" applyFont="1"/>
    <xf numFmtId="0" fontId="10" fillId="0" borderId="0" xfId="1"/>
    <xf numFmtId="0" fontId="1" fillId="0" borderId="0" xfId="2" applyAlignment="1">
      <alignment horizontal="left" vertical="center"/>
    </xf>
  </cellXfs>
  <cellStyles count="3">
    <cellStyle name="Heading 1" xfId="1" builtinId="16" customBuilti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ofcontents" displayName="tableofcontents" ref="A4:B13"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022" displayName="table2022" ref="A4:Q13" totalsRowShown="0">
  <tableColumns count="17">
    <tableColumn id="1" xr3:uid="{00000000-0010-0000-0900-000001000000}" name="Scottish Island Region Name"/>
    <tableColumn id="2" xr3:uid="{00000000-0010-0000-0900-000002000000}" name="Scottish Island Region Code"/>
    <tableColumn id="3" xr3:uid="{00000000-0010-0000-0900-000003000000}" name="Total number of dwellings"/>
    <tableColumn id="4" xr3:uid="{00000000-0010-0000-0900-000004000000}" name="Occupied dwellings"/>
    <tableColumn id="5" xr3:uid="{00000000-0010-0000-0900-000005000000}" name="Vacant dwellings"/>
    <tableColumn id="6" xr3:uid="{00000000-0010-0000-0900-000006000000}" name="Unoccupied dwellings exempt from paying Council Tax"/>
    <tableColumn id="7" xr3:uid="{00000000-0010-0000-0900-000007000000}" name="Long-term empty dwellings"/>
    <tableColumn id="8" xr3:uid="{00000000-0010-0000-0900-000008000000}" name="Second homes"/>
    <tableColumn id="9" xr3:uid="{00000000-0010-0000-0900-000009000000}" name="Occupied dwellings exempt from paying Council Tax"/>
    <tableColumn id="10" xr3:uid="{00000000-0010-0000-0900-00000A000000}" name="Dwellings with a 'single adult' Council Tax discount"/>
    <tableColumn id="11" xr3:uid="{00000000-0010-0000-0900-00000B000000}" name="Occupied dwellings_x000a_(%)"/>
    <tableColumn id="12" xr3:uid="{00000000-0010-0000-0900-00000C000000}" name="Vacant dwellings_x000a_(%)"/>
    <tableColumn id="13" xr3:uid="{00000000-0010-0000-0900-00000D000000}" name="Unoccupied dwellings exempt from paying Council Tax_x000a_(%)"/>
    <tableColumn id="14" xr3:uid="{00000000-0010-0000-0900-00000E000000}" name="Long-term empty dwellings_x000a_(%)"/>
    <tableColumn id="15" xr3:uid="{00000000-0010-0000-0900-00000F000000}" name="Second homes_x000a_(%)"/>
    <tableColumn id="16" xr3:uid="{00000000-0010-0000-0900-000010000000}" name="Occupied dwellings exempt from paying Council Tax_x000a_(%)"/>
    <tableColumn id="17" xr3:uid="{00000000-0010-0000-0900-000011000000}" name="Dwellings with a 'single adult' Council Tax discount_x000a_(%)"/>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014" displayName="table2014" ref="A4:Q13" totalsRowShown="0">
  <tableColumns count="17">
    <tableColumn id="1" xr3:uid="{00000000-0010-0000-0100-000001000000}" name="Scottish Island Region Name"/>
    <tableColumn id="2" xr3:uid="{00000000-0010-0000-0100-000002000000}" name="Scottish Island Region Code"/>
    <tableColumn id="3" xr3:uid="{00000000-0010-0000-0100-000003000000}" name="Total number of dwellings"/>
    <tableColumn id="4" xr3:uid="{00000000-0010-0000-0100-000004000000}" name="Occupied dwellings"/>
    <tableColumn id="5" xr3:uid="{00000000-0010-0000-0100-000005000000}" name="Vacant dwellings"/>
    <tableColumn id="6" xr3:uid="{00000000-0010-0000-0100-000006000000}" name="Unoccupied dwellings exempt from paying Council Tax"/>
    <tableColumn id="7" xr3:uid="{00000000-0010-0000-0100-000007000000}" name="Long-term empty dwellings"/>
    <tableColumn id="8" xr3:uid="{00000000-0010-0000-0100-000008000000}" name="Second homes"/>
    <tableColumn id="9" xr3:uid="{00000000-0010-0000-0100-000009000000}" name="Occupied dwellings exempt from paying Council Tax"/>
    <tableColumn id="10" xr3:uid="{00000000-0010-0000-0100-00000A000000}" name="Dwellings with a 'single adult' Council Tax discount"/>
    <tableColumn id="11" xr3:uid="{00000000-0010-0000-0100-00000B000000}" name="Occupied dwellings_x000a_(%)"/>
    <tableColumn id="12" xr3:uid="{00000000-0010-0000-0100-00000C000000}" name="Vacant dwellings_x000a_(%)"/>
    <tableColumn id="13" xr3:uid="{00000000-0010-0000-0100-00000D000000}" name="Unoccupied dwellings exempt from paying Council Tax_x000a_(%)"/>
    <tableColumn id="14" xr3:uid="{00000000-0010-0000-0100-00000E000000}" name="Long-term empty dwellings_x000a_(%)"/>
    <tableColumn id="15" xr3:uid="{00000000-0010-0000-0100-00000F000000}" name="Second homes_x000a_(%)"/>
    <tableColumn id="16" xr3:uid="{00000000-0010-0000-0100-000010000000}" name="Occupied dwellings exempt from paying Council Tax_x000a_(%)"/>
    <tableColumn id="17" xr3:uid="{00000000-0010-0000-0100-000011000000}" name="Dwellings with a 'single adult' Council Tax discount_x000a_(%)"/>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15" displayName="table2015" ref="A4:Q13" totalsRowShown="0">
  <tableColumns count="17">
    <tableColumn id="1" xr3:uid="{00000000-0010-0000-0200-000001000000}" name="Scottish Island Region Name"/>
    <tableColumn id="2" xr3:uid="{00000000-0010-0000-0200-000002000000}" name="Scottish Island Region Code"/>
    <tableColumn id="3" xr3:uid="{00000000-0010-0000-0200-000003000000}" name="Total number of dwellings"/>
    <tableColumn id="4" xr3:uid="{00000000-0010-0000-0200-000004000000}" name="Occupied dwellings"/>
    <tableColumn id="5" xr3:uid="{00000000-0010-0000-0200-000005000000}" name="Vacant dwellings"/>
    <tableColumn id="6" xr3:uid="{00000000-0010-0000-0200-000006000000}" name="Unoccupied dwellings exempt from paying Council Tax"/>
    <tableColumn id="7" xr3:uid="{00000000-0010-0000-0200-000007000000}" name="Long-term empty dwellings"/>
    <tableColumn id="8" xr3:uid="{00000000-0010-0000-0200-000008000000}" name="Second homes"/>
    <tableColumn id="9" xr3:uid="{00000000-0010-0000-0200-000009000000}" name="Occupied dwellings exempt from paying Council Tax"/>
    <tableColumn id="10" xr3:uid="{00000000-0010-0000-0200-00000A000000}" name="Dwellings with a 'single adult' Council Tax discount"/>
    <tableColumn id="11" xr3:uid="{00000000-0010-0000-0200-00000B000000}" name="Occupied dwellings_x000a_(%)"/>
    <tableColumn id="12" xr3:uid="{00000000-0010-0000-0200-00000C000000}" name="Vacant dwellings_x000a_(%)"/>
    <tableColumn id="13" xr3:uid="{00000000-0010-0000-0200-00000D000000}" name="Unoccupied dwellings exempt from paying Council Tax_x000a_(%)"/>
    <tableColumn id="14" xr3:uid="{00000000-0010-0000-0200-00000E000000}" name="Long-term empty dwellings_x000a_(%)"/>
    <tableColumn id="15" xr3:uid="{00000000-0010-0000-0200-00000F000000}" name="Second homes_x000a_(%)"/>
    <tableColumn id="16" xr3:uid="{00000000-0010-0000-0200-000010000000}" name="Occupied dwellings exempt from paying Council Tax_x000a_(%)"/>
    <tableColumn id="17" xr3:uid="{00000000-0010-0000-0200-000011000000}" name="Dwellings with a 'single adult' Council Tax discount_x000a_(%)"/>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16" displayName="table2016" ref="A4:Q13" totalsRowShown="0">
  <tableColumns count="17">
    <tableColumn id="1" xr3:uid="{00000000-0010-0000-0300-000001000000}" name="Scottish Island Region Name"/>
    <tableColumn id="2" xr3:uid="{00000000-0010-0000-0300-000002000000}" name="Scottish Island Region Code"/>
    <tableColumn id="3" xr3:uid="{00000000-0010-0000-0300-000003000000}" name="Total number of dwellings"/>
    <tableColumn id="4" xr3:uid="{00000000-0010-0000-0300-000004000000}" name="Occupied dwellings"/>
    <tableColumn id="5" xr3:uid="{00000000-0010-0000-0300-000005000000}" name="Vacant dwellings"/>
    <tableColumn id="6" xr3:uid="{00000000-0010-0000-0300-000006000000}" name="Unoccupied dwellings exempt from paying Council Tax"/>
    <tableColumn id="7" xr3:uid="{00000000-0010-0000-0300-000007000000}" name="Long-term empty dwellings"/>
    <tableColumn id="8" xr3:uid="{00000000-0010-0000-0300-000008000000}" name="Second homes"/>
    <tableColumn id="9" xr3:uid="{00000000-0010-0000-0300-000009000000}" name="Occupied dwellings exempt from paying Council Tax"/>
    <tableColumn id="10" xr3:uid="{00000000-0010-0000-0300-00000A000000}" name="Dwellings with a 'single adult' Council Tax discount"/>
    <tableColumn id="11" xr3:uid="{00000000-0010-0000-0300-00000B000000}" name="Occupied dwellings_x000a_(%)"/>
    <tableColumn id="12" xr3:uid="{00000000-0010-0000-0300-00000C000000}" name="Vacant dwellings_x000a_(%)"/>
    <tableColumn id="13" xr3:uid="{00000000-0010-0000-0300-00000D000000}" name="Unoccupied dwellings exempt from paying Council Tax_x000a_(%)"/>
    <tableColumn id="14" xr3:uid="{00000000-0010-0000-0300-00000E000000}" name="Long-term empty dwellings_x000a_(%)"/>
    <tableColumn id="15" xr3:uid="{00000000-0010-0000-0300-00000F000000}" name="Second homes_x000a_(%)"/>
    <tableColumn id="16" xr3:uid="{00000000-0010-0000-0300-000010000000}" name="Occupied dwellings exempt from paying Council Tax_x000a_(%)"/>
    <tableColumn id="17" xr3:uid="{00000000-0010-0000-0300-000011000000}" name="Dwellings with a 'single adult' Council Tax discount_x000a_(%)"/>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17" displayName="table2017" ref="A4:Q13" totalsRowShown="0">
  <tableColumns count="17">
    <tableColumn id="1" xr3:uid="{00000000-0010-0000-0400-000001000000}" name="Scottish Island Region Name"/>
    <tableColumn id="2" xr3:uid="{00000000-0010-0000-0400-000002000000}" name="Scottish Island Region Code"/>
    <tableColumn id="3" xr3:uid="{00000000-0010-0000-0400-000003000000}" name="Total number of dwellings"/>
    <tableColumn id="4" xr3:uid="{00000000-0010-0000-0400-000004000000}" name="Occupied dwellings"/>
    <tableColumn id="5" xr3:uid="{00000000-0010-0000-0400-000005000000}" name="Vacant dwellings"/>
    <tableColumn id="6" xr3:uid="{00000000-0010-0000-0400-000006000000}" name="Unoccupied dwellings exempt from paying Council Tax"/>
    <tableColumn id="7" xr3:uid="{00000000-0010-0000-0400-000007000000}" name="Long-term empty dwellings"/>
    <tableColumn id="8" xr3:uid="{00000000-0010-0000-0400-000008000000}" name="Second homes"/>
    <tableColumn id="9" xr3:uid="{00000000-0010-0000-0400-000009000000}" name="Occupied dwellings exempt from paying Council Tax"/>
    <tableColumn id="10" xr3:uid="{00000000-0010-0000-0400-00000A000000}" name="Dwellings with a 'single adult' Council Tax discount"/>
    <tableColumn id="11" xr3:uid="{00000000-0010-0000-0400-00000B000000}" name="Occupied dwellings_x000a_(%)"/>
    <tableColumn id="12" xr3:uid="{00000000-0010-0000-0400-00000C000000}" name="Vacant dwellings_x000a_(%)"/>
    <tableColumn id="13" xr3:uid="{00000000-0010-0000-0400-00000D000000}" name="Unoccupied dwellings exempt from paying Council Tax_x000a_(%)"/>
    <tableColumn id="14" xr3:uid="{00000000-0010-0000-0400-00000E000000}" name="Long-term empty dwellings_x000a_(%)"/>
    <tableColumn id="15" xr3:uid="{00000000-0010-0000-0400-00000F000000}" name="Second homes_x000a_(%)"/>
    <tableColumn id="16" xr3:uid="{00000000-0010-0000-0400-000010000000}" name="Occupied dwellings exempt from paying Council Tax_x000a_(%)"/>
    <tableColumn id="17" xr3:uid="{00000000-0010-0000-0400-000011000000}" name="Dwellings with a 'single adult' Council Tax discount_x000a_(%)"/>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18" displayName="table2018" ref="A4:Q13" totalsRowShown="0">
  <tableColumns count="17">
    <tableColumn id="1" xr3:uid="{00000000-0010-0000-0500-000001000000}" name="Scottish Island Region Name"/>
    <tableColumn id="2" xr3:uid="{00000000-0010-0000-0500-000002000000}" name="Scottish Island Region Code"/>
    <tableColumn id="3" xr3:uid="{00000000-0010-0000-0500-000003000000}" name="Total number of dwellings"/>
    <tableColumn id="4" xr3:uid="{00000000-0010-0000-0500-000004000000}" name="Occupied dwellings"/>
    <tableColumn id="5" xr3:uid="{00000000-0010-0000-0500-000005000000}" name="Vacant dwellings"/>
    <tableColumn id="6" xr3:uid="{00000000-0010-0000-0500-000006000000}" name="Unoccupied dwellings exempt from paying Council Tax"/>
    <tableColumn id="7" xr3:uid="{00000000-0010-0000-0500-000007000000}" name="Long-term empty dwellings"/>
    <tableColumn id="8" xr3:uid="{00000000-0010-0000-0500-000008000000}" name="Second homes"/>
    <tableColumn id="9" xr3:uid="{00000000-0010-0000-0500-000009000000}" name="Occupied dwellings exempt from paying Council Tax"/>
    <tableColumn id="10" xr3:uid="{00000000-0010-0000-0500-00000A000000}" name="Dwellings with a 'single adult' Council Tax discount"/>
    <tableColumn id="11" xr3:uid="{00000000-0010-0000-0500-00000B000000}" name="Occupied dwellings_x000a_(%)"/>
    <tableColumn id="12" xr3:uid="{00000000-0010-0000-0500-00000C000000}" name="Vacant dwellings_x000a_(%)"/>
    <tableColumn id="13" xr3:uid="{00000000-0010-0000-0500-00000D000000}" name="Unoccupied dwellings exempt from paying Council Tax_x000a_(%)"/>
    <tableColumn id="14" xr3:uid="{00000000-0010-0000-0500-00000E000000}" name="Long-term empty dwellings_x000a_(%)"/>
    <tableColumn id="15" xr3:uid="{00000000-0010-0000-0500-00000F000000}" name="Second homes_x000a_(%)"/>
    <tableColumn id="16" xr3:uid="{00000000-0010-0000-0500-000010000000}" name="Occupied dwellings exempt from paying Council Tax_x000a_(%)"/>
    <tableColumn id="17" xr3:uid="{00000000-0010-0000-0500-000011000000}" name="Dwellings with a 'single adult' Council Tax discount_x000a_(%)"/>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19" displayName="table2019" ref="A4:Q13" totalsRowShown="0">
  <tableColumns count="17">
    <tableColumn id="1" xr3:uid="{00000000-0010-0000-0600-000001000000}" name="Scottish Island Region Name"/>
    <tableColumn id="2" xr3:uid="{00000000-0010-0000-0600-000002000000}" name="Scottish Island Region Code"/>
    <tableColumn id="3" xr3:uid="{00000000-0010-0000-0600-000003000000}" name="Total number of dwellings"/>
    <tableColumn id="4" xr3:uid="{00000000-0010-0000-0600-000004000000}" name="Occupied dwellings"/>
    <tableColumn id="5" xr3:uid="{00000000-0010-0000-0600-000005000000}" name="Vacant dwellings"/>
    <tableColumn id="6" xr3:uid="{00000000-0010-0000-0600-000006000000}" name="Unoccupied dwellings exempt from paying Council Tax"/>
    <tableColumn id="7" xr3:uid="{00000000-0010-0000-0600-000007000000}" name="Long-term empty dwellings"/>
    <tableColumn id="8" xr3:uid="{00000000-0010-0000-0600-000008000000}" name="Second homes"/>
    <tableColumn id="9" xr3:uid="{00000000-0010-0000-0600-000009000000}" name="Occupied dwellings exempt from paying Council Tax"/>
    <tableColumn id="10" xr3:uid="{00000000-0010-0000-0600-00000A000000}" name="Dwellings with a 'single adult' Council Tax discount"/>
    <tableColumn id="11" xr3:uid="{00000000-0010-0000-0600-00000B000000}" name="Occupied dwellings_x000a_(%)"/>
    <tableColumn id="12" xr3:uid="{00000000-0010-0000-0600-00000C000000}" name="Vacant dwellings_x000a_(%)"/>
    <tableColumn id="13" xr3:uid="{00000000-0010-0000-0600-00000D000000}" name="Unoccupied dwellings exempt from paying Council Tax_x000a_(%)"/>
    <tableColumn id="14" xr3:uid="{00000000-0010-0000-0600-00000E000000}" name="Long-term empty dwellings_x000a_(%)"/>
    <tableColumn id="15" xr3:uid="{00000000-0010-0000-0600-00000F000000}" name="Second homes_x000a_(%)"/>
    <tableColumn id="16" xr3:uid="{00000000-0010-0000-0600-000010000000}" name="Occupied dwellings exempt from paying Council Tax_x000a_(%)"/>
    <tableColumn id="17" xr3:uid="{00000000-0010-0000-0600-000011000000}" name="Dwellings with a 'single adult' Council Tax discount_x000a_(%)"/>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20" displayName="table2020" ref="A4:Q13" totalsRowShown="0">
  <tableColumns count="17">
    <tableColumn id="1" xr3:uid="{00000000-0010-0000-0700-000001000000}" name="Scottish Island Region Name"/>
    <tableColumn id="2" xr3:uid="{00000000-0010-0000-0700-000002000000}" name="Scottish Island Region Code"/>
    <tableColumn id="3" xr3:uid="{00000000-0010-0000-0700-000003000000}" name="Total number of dwellings"/>
    <tableColumn id="4" xr3:uid="{00000000-0010-0000-0700-000004000000}" name="Occupied dwellings"/>
    <tableColumn id="5" xr3:uid="{00000000-0010-0000-0700-000005000000}" name="Vacant dwellings"/>
    <tableColumn id="6" xr3:uid="{00000000-0010-0000-0700-000006000000}" name="Unoccupied dwellings exempt from paying Council Tax"/>
    <tableColumn id="7" xr3:uid="{00000000-0010-0000-0700-000007000000}" name="Long-term empty dwellings"/>
    <tableColumn id="8" xr3:uid="{00000000-0010-0000-0700-000008000000}" name="Second homes"/>
    <tableColumn id="9" xr3:uid="{00000000-0010-0000-0700-000009000000}" name="Occupied dwellings exempt from paying Council Tax"/>
    <tableColumn id="10" xr3:uid="{00000000-0010-0000-0700-00000A000000}" name="Dwellings with a 'single adult' Council Tax discount"/>
    <tableColumn id="11" xr3:uid="{00000000-0010-0000-0700-00000B000000}" name="Occupied dwellings_x000a_(%)"/>
    <tableColumn id="12" xr3:uid="{00000000-0010-0000-0700-00000C000000}" name="Vacant dwellings_x000a_(%)"/>
    <tableColumn id="13" xr3:uid="{00000000-0010-0000-0700-00000D000000}" name="Unoccupied dwellings exempt from paying Council Tax_x000a_(%)"/>
    <tableColumn id="14" xr3:uid="{00000000-0010-0000-0700-00000E000000}" name="Long-term empty dwellings_x000a_(%)"/>
    <tableColumn id="15" xr3:uid="{00000000-0010-0000-0700-00000F000000}" name="Second homes_x000a_(%)"/>
    <tableColumn id="16" xr3:uid="{00000000-0010-0000-0700-000010000000}" name="Occupied dwellings exempt from paying Council Tax_x000a_(%)"/>
    <tableColumn id="17" xr3:uid="{00000000-0010-0000-0700-000011000000}" name="Dwellings with a 'single adult' Council Tax discount_x000a_(%)"/>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21" displayName="table2021" ref="A4:Q13" totalsRowShown="0">
  <tableColumns count="17">
    <tableColumn id="1" xr3:uid="{00000000-0010-0000-0800-000001000000}" name="Scottish Island Region Name"/>
    <tableColumn id="2" xr3:uid="{00000000-0010-0000-0800-000002000000}" name="Scottish Island Region Code"/>
    <tableColumn id="3" xr3:uid="{00000000-0010-0000-0800-000003000000}" name="Total number of dwellings"/>
    <tableColumn id="4" xr3:uid="{00000000-0010-0000-0800-000004000000}" name="Occupied dwellings"/>
    <tableColumn id="5" xr3:uid="{00000000-0010-0000-0800-000005000000}" name="Vacant dwellings"/>
    <tableColumn id="6" xr3:uid="{00000000-0010-0000-0800-000006000000}" name="Unoccupied dwellings exempt from paying Council Tax"/>
    <tableColumn id="7" xr3:uid="{00000000-0010-0000-0800-000007000000}" name="Long-term empty dwellings"/>
    <tableColumn id="8" xr3:uid="{00000000-0010-0000-0800-000008000000}" name="Second homes"/>
    <tableColumn id="9" xr3:uid="{00000000-0010-0000-0800-000009000000}" name="Occupied dwellings exempt from paying Council Tax"/>
    <tableColumn id="10" xr3:uid="{00000000-0010-0000-0800-00000A000000}" name="Dwellings with a 'single adult' Council Tax discount"/>
    <tableColumn id="11" xr3:uid="{00000000-0010-0000-0800-00000B000000}" name="Occupied dwellings_x000a_(%)"/>
    <tableColumn id="12" xr3:uid="{00000000-0010-0000-0800-00000C000000}" name="Vacant dwellings_x000a_(%)"/>
    <tableColumn id="13" xr3:uid="{00000000-0010-0000-0800-00000D000000}" name="Unoccupied dwellings exempt from paying Council Tax_x000a_(%)"/>
    <tableColumn id="14" xr3:uid="{00000000-0010-0000-0800-00000E000000}" name="Long-term empty dwellings_x000a_(%)"/>
    <tableColumn id="15" xr3:uid="{00000000-0010-0000-0800-00000F000000}" name="Second homes_x000a_(%)"/>
    <tableColumn id="16" xr3:uid="{00000000-0010-0000-0800-000010000000}" name="Occupied dwellings exempt from paying Council Tax_x000a_(%)"/>
    <tableColumn id="17" xr3:uid="{00000000-0010-0000-0800-000011000000}" name="Dwellings with a 'single adult' Council Tax discount_x000a_(%)"/>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mmunications@nrscotland.gov.uk" TargetMode="External"/><Relationship Id="rId3" Type="http://schemas.openxmlformats.org/officeDocument/2006/relationships/hyperlink" Target="https://www.nrscotland.gov.uk/files/statistics/household-estimates/2020/house-est-20-all-tabs.xlsx" TargetMode="External"/><Relationship Id="rId7" Type="http://schemas.openxmlformats.org/officeDocument/2006/relationships/hyperlink" Target="mailto:statisticscustomerservices@nrscotland.gov.uk" TargetMode="External"/><Relationship Id="rId2" Type="http://schemas.openxmlformats.org/officeDocument/2006/relationships/hyperlink" Target="https://www.nrscotland.gov.uk/files/statistics/household-estimates/2022/house-est-22-methodology.pdf"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www.nationalarchives.gov.uk/doc/open-government-licence/" TargetMode="External"/><Relationship Id="rId11" Type="http://schemas.openxmlformats.org/officeDocument/2006/relationships/printerSettings" Target="../printerSettings/printerSettings1.bin"/><Relationship Id="rId5" Type="http://schemas.openxmlformats.org/officeDocument/2006/relationships/hyperlink" Target="https://www.nrscotland.gov.uk/files/statistics/household-estimates/2021/house-est-21-data.xlsx" TargetMode="External"/><Relationship Id="rId10" Type="http://schemas.openxmlformats.org/officeDocument/2006/relationships/hyperlink" Target="https://www.nrscotland.gov.uk/files/statistics/household-estimates/2022/hh-est-by-2011-dz-small-area-14-22.xlsx" TargetMode="External"/><Relationship Id="rId4" Type="http://schemas.openxmlformats.org/officeDocument/2006/relationships/hyperlink" Target="https://www.nrscotland.gov.uk/files/statistics/household-estimates/2020/house-est-20-all-tabs.xlsx" TargetMode="External"/><Relationship Id="rId9" Type="http://schemas.openxmlformats.org/officeDocument/2006/relationships/hyperlink" Target="https://www.gov.scot/ISBN/9781805259657"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topLeftCell="A16" workbookViewId="0">
      <selection activeCell="A16" sqref="A16"/>
    </sheetView>
  </sheetViews>
  <sheetFormatPr defaultColWidth="11.5546875" defaultRowHeight="15" x14ac:dyDescent="0.2"/>
  <cols>
    <col min="1" max="1" width="132.33203125" customWidth="1"/>
  </cols>
  <sheetData>
    <row r="1" spans="1:1" ht="20.25" customHeight="1" x14ac:dyDescent="0.3">
      <c r="A1" s="22" t="s">
        <v>0</v>
      </c>
    </row>
    <row r="2" spans="1:1" ht="30" customHeight="1" x14ac:dyDescent="0.2">
      <c r="A2" s="6" t="s">
        <v>1</v>
      </c>
    </row>
    <row r="3" spans="1:1" ht="15" customHeight="1" x14ac:dyDescent="0.2">
      <c r="A3" s="11" t="s">
        <v>2</v>
      </c>
    </row>
    <row r="4" spans="1:1" ht="18" customHeight="1" x14ac:dyDescent="0.25">
      <c r="A4" s="7" t="s">
        <v>3</v>
      </c>
    </row>
    <row r="5" spans="1:1" ht="15" customHeight="1" x14ac:dyDescent="0.2">
      <c r="A5" s="8">
        <v>45169</v>
      </c>
    </row>
    <row r="6" spans="1:1" ht="18" customHeight="1" x14ac:dyDescent="0.25">
      <c r="A6" s="7" t="s">
        <v>4</v>
      </c>
    </row>
    <row r="7" spans="1:1" ht="15" customHeight="1" x14ac:dyDescent="0.2">
      <c r="A7" s="9" t="s">
        <v>5</v>
      </c>
    </row>
    <row r="8" spans="1:1" ht="18" customHeight="1" x14ac:dyDescent="0.25">
      <c r="A8" s="7" t="s">
        <v>6</v>
      </c>
    </row>
    <row r="9" spans="1:1" ht="15" customHeight="1" x14ac:dyDescent="0.2">
      <c r="A9" s="9" t="s">
        <v>7</v>
      </c>
    </row>
    <row r="10" spans="1:1" ht="18" customHeight="1" x14ac:dyDescent="0.25">
      <c r="A10" s="7" t="s">
        <v>8</v>
      </c>
    </row>
    <row r="11" spans="1:1" ht="15" customHeight="1" x14ac:dyDescent="0.2">
      <c r="A11" s="9" t="s">
        <v>9</v>
      </c>
    </row>
    <row r="12" spans="1:1" ht="18" customHeight="1" x14ac:dyDescent="0.25">
      <c r="A12" s="7" t="s">
        <v>10</v>
      </c>
    </row>
    <row r="13" spans="1:1" ht="15" customHeight="1" x14ac:dyDescent="0.2">
      <c r="A13" s="9" t="s">
        <v>11</v>
      </c>
    </row>
    <row r="14" spans="1:1" ht="18" customHeight="1" x14ac:dyDescent="0.25">
      <c r="A14" s="7" t="s">
        <v>12</v>
      </c>
    </row>
    <row r="15" spans="1:1" ht="15" customHeight="1" x14ac:dyDescent="0.2">
      <c r="A15" s="9" t="s">
        <v>13</v>
      </c>
    </row>
    <row r="16" spans="1:1" ht="18" customHeight="1" x14ac:dyDescent="0.25">
      <c r="A16" s="7" t="s">
        <v>14</v>
      </c>
    </row>
    <row r="17" spans="1:5" ht="32.25" customHeight="1" x14ac:dyDescent="0.2">
      <c r="A17" s="10" t="s">
        <v>15</v>
      </c>
    </row>
    <row r="18" spans="1:5" ht="18" customHeight="1" x14ac:dyDescent="0.2">
      <c r="A18" s="11" t="s">
        <v>16</v>
      </c>
    </row>
    <row r="19" spans="1:5" x14ac:dyDescent="0.2">
      <c r="A19" s="6" t="s">
        <v>17</v>
      </c>
    </row>
    <row r="20" spans="1:5" ht="18" customHeight="1" x14ac:dyDescent="0.25">
      <c r="A20" s="7" t="s">
        <v>18</v>
      </c>
    </row>
    <row r="21" spans="1:5" ht="18" customHeight="1" x14ac:dyDescent="0.2">
      <c r="A21" s="10" t="s">
        <v>19</v>
      </c>
    </row>
    <row r="22" spans="1:5" ht="39" customHeight="1" x14ac:dyDescent="0.2">
      <c r="A22" s="5" t="s">
        <v>20</v>
      </c>
    </row>
    <row r="23" spans="1:5" ht="39" customHeight="1" x14ac:dyDescent="0.25">
      <c r="A23" s="7" t="s">
        <v>21</v>
      </c>
    </row>
    <row r="24" spans="1:5" ht="105" customHeight="1" x14ac:dyDescent="0.2">
      <c r="A24" s="6" t="s">
        <v>22</v>
      </c>
    </row>
    <row r="25" spans="1:5" ht="15" customHeight="1" x14ac:dyDescent="0.2">
      <c r="A25" s="23" t="s">
        <v>23</v>
      </c>
    </row>
    <row r="26" spans="1:5" ht="30" customHeight="1" x14ac:dyDescent="0.2">
      <c r="A26" s="6" t="s">
        <v>24</v>
      </c>
    </row>
    <row r="27" spans="1:5" ht="15" customHeight="1" x14ac:dyDescent="0.2">
      <c r="A27" s="1" t="s">
        <v>25</v>
      </c>
      <c r="B27" s="2"/>
      <c r="C27" s="2"/>
      <c r="D27" s="2"/>
      <c r="E27" s="2"/>
    </row>
    <row r="28" spans="1:5" ht="77.25" customHeight="1" x14ac:dyDescent="0.2">
      <c r="A28" s="6" t="s">
        <v>26</v>
      </c>
    </row>
    <row r="29" spans="1:5" ht="37.5" customHeight="1" x14ac:dyDescent="0.25">
      <c r="A29" s="3" t="s">
        <v>27</v>
      </c>
    </row>
    <row r="30" spans="1:5" ht="30" customHeight="1" x14ac:dyDescent="0.2">
      <c r="A30" s="4" t="s">
        <v>28</v>
      </c>
    </row>
    <row r="31" spans="1:5" x14ac:dyDescent="0.2">
      <c r="A31" s="5" t="s">
        <v>29</v>
      </c>
    </row>
    <row r="32" spans="1:5" ht="18" customHeight="1" x14ac:dyDescent="0.25">
      <c r="A32" s="3" t="s">
        <v>30</v>
      </c>
    </row>
    <row r="33" spans="1:1" x14ac:dyDescent="0.2">
      <c r="A33" s="4" t="s">
        <v>31</v>
      </c>
    </row>
    <row r="34" spans="1:1" x14ac:dyDescent="0.2">
      <c r="A34" s="5" t="s">
        <v>32</v>
      </c>
    </row>
    <row r="35" spans="1:1" x14ac:dyDescent="0.2">
      <c r="A35" s="5" t="s">
        <v>33</v>
      </c>
    </row>
    <row r="36" spans="1:1" x14ac:dyDescent="0.2">
      <c r="A36" s="5" t="str">
        <f>HYPERLINK("#'Table of contents'!A1", "Go to contents")</f>
        <v>Go to contents</v>
      </c>
    </row>
  </sheetData>
  <hyperlinks>
    <hyperlink ref="A3" r:id="rId1" xr:uid="{00000000-0004-0000-0000-000000000000}"/>
    <hyperlink ref="A25" r:id="rId2" xr:uid="{00000000-0004-0000-0000-000001000000}"/>
    <hyperlink ref="A27" r:id="rId3" display="Mid-year household estimates - Table 1" xr:uid="{00000000-0004-0000-0000-000002000000}"/>
    <hyperlink ref="A27:B27" r:id="rId4" display="Mid-year household estimates - Table 1" xr:uid="{00000000-0004-0000-0000-000003000000}"/>
    <hyperlink ref="A27:E27" r:id="rId5" display="Mid-year household estimates - Table 1 (download a new spredasheet)" xr:uid="{00000000-0004-0000-0000-000004000000}"/>
    <hyperlink ref="A31" r:id="rId6" xr:uid="{00000000-0004-0000-0000-000005000000}"/>
    <hyperlink ref="A34" r:id="rId7" xr:uid="{00000000-0004-0000-0000-000006000000}"/>
    <hyperlink ref="A35" r:id="rId8" xr:uid="{00000000-0004-0000-0000-000007000000}"/>
    <hyperlink ref="A18" r:id="rId9" xr:uid="{00000000-0004-0000-0000-000008000000}"/>
    <hyperlink ref="A22" r:id="rId10" xr:uid="{00000000-0004-0000-0000-00000900000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4"/>
  <sheetViews>
    <sheetView workbookViewId="0"/>
  </sheetViews>
  <sheetFormatPr defaultColWidth="11.5546875" defaultRowHeight="15" x14ac:dyDescent="0.2"/>
  <cols>
    <col min="1" max="1" width="43.6640625" customWidth="1"/>
    <col min="2" max="5" width="10.6640625" customWidth="1"/>
    <col min="6" max="6" width="13.6640625" customWidth="1"/>
    <col min="7" max="8" width="10.6640625" customWidth="1"/>
    <col min="9" max="10" width="13.6640625" customWidth="1"/>
    <col min="11" max="12" width="10.6640625" customWidth="1"/>
    <col min="13" max="13" width="13.6640625" customWidth="1"/>
    <col min="14" max="15" width="10.6640625" customWidth="1"/>
    <col min="16" max="17" width="13.6640625" customWidth="1"/>
  </cols>
  <sheetData>
    <row r="1" spans="1:17" ht="20.25" x14ac:dyDescent="0.3">
      <c r="A1" s="22" t="s">
        <v>46</v>
      </c>
    </row>
    <row r="2" spans="1:17" x14ac:dyDescent="0.2">
      <c r="A2" t="s">
        <v>36</v>
      </c>
    </row>
    <row r="3" spans="1:17" x14ac:dyDescent="0.2">
      <c r="A3" s="13" t="str">
        <f>HYPERLINK("#'Table of contents'!A1", "Back to contents")</f>
        <v>Back to contents</v>
      </c>
    </row>
    <row r="4" spans="1:17" ht="94.5" x14ac:dyDescent="0.2">
      <c r="A4" s="15" t="s">
        <v>48</v>
      </c>
      <c r="B4" s="15" t="s">
        <v>49</v>
      </c>
      <c r="C4" s="16" t="s">
        <v>50</v>
      </c>
      <c r="D4" s="16" t="s">
        <v>51</v>
      </c>
      <c r="E4" s="16" t="s">
        <v>52</v>
      </c>
      <c r="F4" s="16" t="s">
        <v>53</v>
      </c>
      <c r="G4" s="16" t="s">
        <v>54</v>
      </c>
      <c r="H4" s="16" t="s">
        <v>55</v>
      </c>
      <c r="I4" s="16" t="s">
        <v>56</v>
      </c>
      <c r="J4" s="16" t="s">
        <v>57</v>
      </c>
      <c r="K4" s="16" t="s">
        <v>58</v>
      </c>
      <c r="L4" s="16" t="s">
        <v>59</v>
      </c>
      <c r="M4" s="16" t="s">
        <v>60</v>
      </c>
      <c r="N4" s="16" t="s">
        <v>61</v>
      </c>
      <c r="O4" s="16" t="s">
        <v>62</v>
      </c>
      <c r="P4" s="16" t="s">
        <v>63</v>
      </c>
      <c r="Q4" s="16" t="s">
        <v>64</v>
      </c>
    </row>
    <row r="5" spans="1:17" x14ac:dyDescent="0.2">
      <c r="A5" s="4" t="s">
        <v>65</v>
      </c>
      <c r="B5" s="17" t="s">
        <v>66</v>
      </c>
      <c r="C5" s="18">
        <v>5294</v>
      </c>
      <c r="D5" s="18">
        <v>4400</v>
      </c>
      <c r="E5" s="18">
        <v>225</v>
      </c>
      <c r="F5" s="18">
        <v>77</v>
      </c>
      <c r="G5" s="18">
        <v>148</v>
      </c>
      <c r="H5" s="18">
        <v>675</v>
      </c>
      <c r="I5" s="18">
        <v>36</v>
      </c>
      <c r="J5" s="18">
        <v>1524</v>
      </c>
      <c r="K5" s="20">
        <v>83.1</v>
      </c>
      <c r="L5" s="20">
        <v>4.3</v>
      </c>
      <c r="M5" s="20">
        <v>1.5</v>
      </c>
      <c r="N5" s="20">
        <v>2.8</v>
      </c>
      <c r="O5" s="20">
        <v>12.8</v>
      </c>
      <c r="P5" s="20">
        <v>0.7</v>
      </c>
      <c r="Q5" s="20">
        <v>28.8</v>
      </c>
    </row>
    <row r="6" spans="1:17" x14ac:dyDescent="0.2">
      <c r="A6" s="4" t="s">
        <v>67</v>
      </c>
      <c r="B6" s="17" t="s">
        <v>68</v>
      </c>
      <c r="C6" s="18">
        <v>8710</v>
      </c>
      <c r="D6" s="18">
        <v>6739</v>
      </c>
      <c r="E6" s="18">
        <v>499</v>
      </c>
      <c r="F6" s="18">
        <v>256</v>
      </c>
      <c r="G6" s="18">
        <v>243</v>
      </c>
      <c r="H6" s="18">
        <v>1473</v>
      </c>
      <c r="I6" s="18">
        <v>118</v>
      </c>
      <c r="J6" s="18">
        <v>2850</v>
      </c>
      <c r="K6" s="20">
        <v>77.400000000000006</v>
      </c>
      <c r="L6" s="20">
        <v>5.7</v>
      </c>
      <c r="M6" s="20">
        <v>2.9</v>
      </c>
      <c r="N6" s="20">
        <v>2.8</v>
      </c>
      <c r="O6" s="20">
        <v>16.899999999999999</v>
      </c>
      <c r="P6" s="20">
        <v>1.4</v>
      </c>
      <c r="Q6" s="20">
        <v>32.700000000000003</v>
      </c>
    </row>
    <row r="7" spans="1:17" x14ac:dyDescent="0.2">
      <c r="A7" s="4" t="s">
        <v>69</v>
      </c>
      <c r="B7" s="17" t="s">
        <v>70</v>
      </c>
      <c r="C7" s="18">
        <v>5899</v>
      </c>
      <c r="D7" s="18">
        <v>5246</v>
      </c>
      <c r="E7" s="18">
        <v>262</v>
      </c>
      <c r="F7" s="18">
        <v>96</v>
      </c>
      <c r="G7" s="18">
        <v>166</v>
      </c>
      <c r="H7" s="18">
        <v>391</v>
      </c>
      <c r="I7" s="18">
        <v>61</v>
      </c>
      <c r="J7" s="18">
        <v>1819</v>
      </c>
      <c r="K7" s="20">
        <v>88.9</v>
      </c>
      <c r="L7" s="20">
        <v>4.4000000000000004</v>
      </c>
      <c r="M7" s="20">
        <v>1.6</v>
      </c>
      <c r="N7" s="20">
        <v>2.8</v>
      </c>
      <c r="O7" s="20">
        <v>6.6</v>
      </c>
      <c r="P7" s="20">
        <v>1</v>
      </c>
      <c r="Q7" s="20">
        <v>30.8</v>
      </c>
    </row>
    <row r="8" spans="1:17" x14ac:dyDescent="0.2">
      <c r="A8" s="4" t="s">
        <v>71</v>
      </c>
      <c r="B8" s="17" t="s">
        <v>72</v>
      </c>
      <c r="C8" s="18">
        <v>11351</v>
      </c>
      <c r="D8" s="18">
        <v>10003</v>
      </c>
      <c r="E8" s="18">
        <v>819</v>
      </c>
      <c r="F8" s="18">
        <v>381</v>
      </c>
      <c r="G8" s="18">
        <v>438</v>
      </c>
      <c r="H8" s="18">
        <v>529</v>
      </c>
      <c r="I8" s="18">
        <v>102</v>
      </c>
      <c r="J8" s="18">
        <v>4067</v>
      </c>
      <c r="K8" s="20">
        <v>88.1</v>
      </c>
      <c r="L8" s="20">
        <v>7.2</v>
      </c>
      <c r="M8" s="20">
        <v>3.4</v>
      </c>
      <c r="N8" s="20">
        <v>3.9</v>
      </c>
      <c r="O8" s="20">
        <v>4.7</v>
      </c>
      <c r="P8" s="20">
        <v>0.9</v>
      </c>
      <c r="Q8" s="20">
        <v>35.799999999999997</v>
      </c>
    </row>
    <row r="9" spans="1:17" x14ac:dyDescent="0.2">
      <c r="A9" s="4" t="s">
        <v>73</v>
      </c>
      <c r="B9" s="17" t="s">
        <v>74</v>
      </c>
      <c r="C9" s="18">
        <v>9754</v>
      </c>
      <c r="D9" s="18">
        <v>9029</v>
      </c>
      <c r="E9" s="18">
        <v>434</v>
      </c>
      <c r="F9" s="18">
        <v>309</v>
      </c>
      <c r="G9" s="18">
        <v>125</v>
      </c>
      <c r="H9" s="18">
        <v>291</v>
      </c>
      <c r="I9" s="18">
        <v>121</v>
      </c>
      <c r="J9" s="18">
        <v>3336</v>
      </c>
      <c r="K9" s="20">
        <v>92.6</v>
      </c>
      <c r="L9" s="20">
        <v>4.4000000000000004</v>
      </c>
      <c r="M9" s="20">
        <v>3.2</v>
      </c>
      <c r="N9" s="20">
        <v>1.3</v>
      </c>
      <c r="O9" s="20">
        <v>3</v>
      </c>
      <c r="P9" s="20">
        <v>1.2</v>
      </c>
      <c r="Q9" s="20">
        <v>34.200000000000003</v>
      </c>
    </row>
    <row r="10" spans="1:17" x14ac:dyDescent="0.2">
      <c r="A10" s="4" t="s">
        <v>75</v>
      </c>
      <c r="B10" s="17" t="s">
        <v>76</v>
      </c>
      <c r="C10" s="18">
        <v>1717</v>
      </c>
      <c r="D10" s="18">
        <v>1372</v>
      </c>
      <c r="E10" s="18">
        <v>212</v>
      </c>
      <c r="F10" s="18">
        <v>149</v>
      </c>
      <c r="G10" s="18">
        <v>63</v>
      </c>
      <c r="H10" s="18">
        <v>133</v>
      </c>
      <c r="I10" s="18">
        <v>15</v>
      </c>
      <c r="J10" s="18">
        <v>519</v>
      </c>
      <c r="K10" s="20">
        <v>79.900000000000006</v>
      </c>
      <c r="L10" s="20">
        <v>12.3</v>
      </c>
      <c r="M10" s="20">
        <v>8.6999999999999993</v>
      </c>
      <c r="N10" s="20">
        <v>3.7</v>
      </c>
      <c r="O10" s="20">
        <v>7.7</v>
      </c>
      <c r="P10" s="20">
        <v>0.9</v>
      </c>
      <c r="Q10" s="20">
        <v>30.2</v>
      </c>
    </row>
    <row r="11" spans="1:17" x14ac:dyDescent="0.2">
      <c r="A11" s="4" t="s">
        <v>77</v>
      </c>
      <c r="B11" s="17" t="s">
        <v>78</v>
      </c>
      <c r="C11" s="18">
        <v>10057</v>
      </c>
      <c r="D11" s="18">
        <v>9309</v>
      </c>
      <c r="E11" s="18">
        <v>618</v>
      </c>
      <c r="F11" s="18">
        <v>176</v>
      </c>
      <c r="G11" s="18">
        <v>442</v>
      </c>
      <c r="H11" s="18">
        <v>130</v>
      </c>
      <c r="I11" s="18">
        <v>148</v>
      </c>
      <c r="J11" s="18">
        <v>3548</v>
      </c>
      <c r="K11" s="20">
        <v>92.6</v>
      </c>
      <c r="L11" s="20">
        <v>6.1</v>
      </c>
      <c r="M11" s="20">
        <v>1.8</v>
      </c>
      <c r="N11" s="20">
        <v>4.4000000000000004</v>
      </c>
      <c r="O11" s="20">
        <v>1.3</v>
      </c>
      <c r="P11" s="20">
        <v>1.5</v>
      </c>
      <c r="Q11" s="20">
        <v>35.299999999999997</v>
      </c>
    </row>
    <row r="12" spans="1:17" x14ac:dyDescent="0.2">
      <c r="A12" s="4" t="s">
        <v>79</v>
      </c>
      <c r="B12" s="17" t="s">
        <v>80</v>
      </c>
      <c r="C12" s="18">
        <v>1405</v>
      </c>
      <c r="D12" s="18">
        <v>1206</v>
      </c>
      <c r="E12" s="18">
        <v>151</v>
      </c>
      <c r="F12" s="18">
        <v>35</v>
      </c>
      <c r="G12" s="18">
        <v>116</v>
      </c>
      <c r="H12" s="18">
        <v>48</v>
      </c>
      <c r="I12" s="18">
        <v>9</v>
      </c>
      <c r="J12" s="18">
        <v>422</v>
      </c>
      <c r="K12" s="20">
        <v>85.8</v>
      </c>
      <c r="L12" s="20">
        <v>10.7</v>
      </c>
      <c r="M12" s="20">
        <v>2.5</v>
      </c>
      <c r="N12" s="20">
        <v>8.3000000000000007</v>
      </c>
      <c r="O12" s="20">
        <v>3.4</v>
      </c>
      <c r="P12" s="20">
        <v>0.6</v>
      </c>
      <c r="Q12" s="20">
        <v>30</v>
      </c>
    </row>
    <row r="13" spans="1:17" x14ac:dyDescent="0.2">
      <c r="A13" s="4" t="s">
        <v>81</v>
      </c>
      <c r="B13" s="17" t="s">
        <v>82</v>
      </c>
      <c r="C13" s="18">
        <v>3511</v>
      </c>
      <c r="D13" s="18">
        <v>2881</v>
      </c>
      <c r="E13" s="18">
        <v>319</v>
      </c>
      <c r="F13" s="18">
        <v>161</v>
      </c>
      <c r="G13" s="18">
        <v>158</v>
      </c>
      <c r="H13" s="18">
        <v>311</v>
      </c>
      <c r="I13" s="18">
        <v>29</v>
      </c>
      <c r="J13" s="18">
        <v>1146</v>
      </c>
      <c r="K13" s="20">
        <v>82.1</v>
      </c>
      <c r="L13" s="20">
        <v>9.1</v>
      </c>
      <c r="M13" s="20">
        <v>4.5999999999999996</v>
      </c>
      <c r="N13" s="20">
        <v>4.5</v>
      </c>
      <c r="O13" s="20">
        <v>8.9</v>
      </c>
      <c r="P13" s="20">
        <v>0.8</v>
      </c>
      <c r="Q13" s="20">
        <v>32.6</v>
      </c>
    </row>
    <row r="14" spans="1:17" x14ac:dyDescent="0.2">
      <c r="B14" s="19"/>
      <c r="C14" s="19"/>
      <c r="D14" s="19"/>
      <c r="E14" s="19"/>
      <c r="F14" s="19"/>
      <c r="G14" s="19"/>
      <c r="H14" s="19"/>
      <c r="I14" s="19"/>
      <c r="J14" s="19"/>
      <c r="K14" s="21"/>
      <c r="L14" s="21"/>
      <c r="M14" s="21"/>
      <c r="N14" s="21"/>
      <c r="O14" s="21"/>
      <c r="P14" s="21"/>
      <c r="Q14" s="21"/>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4"/>
  <sheetViews>
    <sheetView workbookViewId="0"/>
  </sheetViews>
  <sheetFormatPr defaultColWidth="11.5546875" defaultRowHeight="15" x14ac:dyDescent="0.2"/>
  <cols>
    <col min="1" max="1" width="43.6640625" customWidth="1"/>
    <col min="2" max="5" width="10.6640625" customWidth="1"/>
    <col min="6" max="6" width="13.6640625" customWidth="1"/>
    <col min="7" max="8" width="10.6640625" customWidth="1"/>
    <col min="9" max="10" width="13.6640625" customWidth="1"/>
    <col min="11" max="12" width="10.6640625" customWidth="1"/>
    <col min="13" max="13" width="13.6640625" customWidth="1"/>
    <col min="14" max="15" width="10.6640625" customWidth="1"/>
    <col min="16" max="17" width="13.6640625" customWidth="1"/>
  </cols>
  <sheetData>
    <row r="1" spans="1:17" ht="20.25" x14ac:dyDescent="0.3">
      <c r="A1" s="22" t="s">
        <v>47</v>
      </c>
    </row>
    <row r="2" spans="1:17" x14ac:dyDescent="0.2">
      <c r="A2" t="s">
        <v>36</v>
      </c>
    </row>
    <row r="3" spans="1:17" x14ac:dyDescent="0.2">
      <c r="A3" s="13" t="str">
        <f>HYPERLINK("#'Table of contents'!A1", "Back to contents")</f>
        <v>Back to contents</v>
      </c>
    </row>
    <row r="4" spans="1:17" ht="94.5" x14ac:dyDescent="0.2">
      <c r="A4" s="15" t="s">
        <v>48</v>
      </c>
      <c r="B4" s="15" t="s">
        <v>49</v>
      </c>
      <c r="C4" s="16" t="s">
        <v>50</v>
      </c>
      <c r="D4" s="16" t="s">
        <v>51</v>
      </c>
      <c r="E4" s="16" t="s">
        <v>52</v>
      </c>
      <c r="F4" s="16" t="s">
        <v>53</v>
      </c>
      <c r="G4" s="16" t="s">
        <v>54</v>
      </c>
      <c r="H4" s="16" t="s">
        <v>55</v>
      </c>
      <c r="I4" s="16" t="s">
        <v>56</v>
      </c>
      <c r="J4" s="16" t="s">
        <v>57</v>
      </c>
      <c r="K4" s="16" t="s">
        <v>58</v>
      </c>
      <c r="L4" s="16" t="s">
        <v>59</v>
      </c>
      <c r="M4" s="16" t="s">
        <v>60</v>
      </c>
      <c r="N4" s="16" t="s">
        <v>61</v>
      </c>
      <c r="O4" s="16" t="s">
        <v>62</v>
      </c>
      <c r="P4" s="16" t="s">
        <v>63</v>
      </c>
      <c r="Q4" s="16" t="s">
        <v>64</v>
      </c>
    </row>
    <row r="5" spans="1:17" x14ac:dyDescent="0.2">
      <c r="A5" s="4" t="s">
        <v>65</v>
      </c>
      <c r="B5" s="17" t="s">
        <v>66</v>
      </c>
      <c r="C5" s="18">
        <v>5387</v>
      </c>
      <c r="D5" s="18">
        <v>4400</v>
      </c>
      <c r="E5" s="18">
        <v>261</v>
      </c>
      <c r="F5" s="18">
        <v>90</v>
      </c>
      <c r="G5" s="18">
        <v>171</v>
      </c>
      <c r="H5" s="18">
        <v>726</v>
      </c>
      <c r="I5" s="18">
        <v>37</v>
      </c>
      <c r="J5" s="18">
        <v>1507</v>
      </c>
      <c r="K5" s="20">
        <v>81.7</v>
      </c>
      <c r="L5" s="20">
        <v>4.8</v>
      </c>
      <c r="M5" s="20">
        <v>1.7</v>
      </c>
      <c r="N5" s="20">
        <v>3.2</v>
      </c>
      <c r="O5" s="20">
        <v>13.5</v>
      </c>
      <c r="P5" s="20">
        <v>0.7</v>
      </c>
      <c r="Q5" s="20">
        <v>28</v>
      </c>
    </row>
    <row r="6" spans="1:17" x14ac:dyDescent="0.2">
      <c r="A6" s="4" t="s">
        <v>67</v>
      </c>
      <c r="B6" s="17" t="s">
        <v>68</v>
      </c>
      <c r="C6" s="18">
        <v>8790</v>
      </c>
      <c r="D6" s="18">
        <v>6801</v>
      </c>
      <c r="E6" s="18">
        <v>481</v>
      </c>
      <c r="F6" s="18">
        <v>239</v>
      </c>
      <c r="G6" s="18">
        <v>242</v>
      </c>
      <c r="H6" s="18">
        <v>1506</v>
      </c>
      <c r="I6" s="18">
        <v>115</v>
      </c>
      <c r="J6" s="18">
        <v>2857</v>
      </c>
      <c r="K6" s="20">
        <v>77.400000000000006</v>
      </c>
      <c r="L6" s="20">
        <v>5.5</v>
      </c>
      <c r="M6" s="20">
        <v>2.7</v>
      </c>
      <c r="N6" s="20">
        <v>2.8</v>
      </c>
      <c r="O6" s="20">
        <v>17.100000000000001</v>
      </c>
      <c r="P6" s="20">
        <v>1.3</v>
      </c>
      <c r="Q6" s="20">
        <v>32.5</v>
      </c>
    </row>
    <row r="7" spans="1:17" x14ac:dyDescent="0.2">
      <c r="A7" s="4" t="s">
        <v>69</v>
      </c>
      <c r="B7" s="17" t="s">
        <v>70</v>
      </c>
      <c r="C7" s="18">
        <v>6008</v>
      </c>
      <c r="D7" s="18">
        <v>5299</v>
      </c>
      <c r="E7" s="18">
        <v>314</v>
      </c>
      <c r="F7" s="18">
        <v>103</v>
      </c>
      <c r="G7" s="18">
        <v>211</v>
      </c>
      <c r="H7" s="18">
        <v>395</v>
      </c>
      <c r="I7" s="18">
        <v>60</v>
      </c>
      <c r="J7" s="18">
        <v>1836</v>
      </c>
      <c r="K7" s="20">
        <v>88.2</v>
      </c>
      <c r="L7" s="20">
        <v>5.2</v>
      </c>
      <c r="M7" s="20">
        <v>1.7</v>
      </c>
      <c r="N7" s="20">
        <v>3.5</v>
      </c>
      <c r="O7" s="20">
        <v>6.6</v>
      </c>
      <c r="P7" s="20">
        <v>1</v>
      </c>
      <c r="Q7" s="20">
        <v>30.6</v>
      </c>
    </row>
    <row r="8" spans="1:17" x14ac:dyDescent="0.2">
      <c r="A8" s="4" t="s">
        <v>71</v>
      </c>
      <c r="B8" s="17" t="s">
        <v>72</v>
      </c>
      <c r="C8" s="18">
        <v>11440</v>
      </c>
      <c r="D8" s="18">
        <v>10052</v>
      </c>
      <c r="E8" s="18">
        <v>824</v>
      </c>
      <c r="F8" s="18">
        <v>361</v>
      </c>
      <c r="G8" s="18">
        <v>463</v>
      </c>
      <c r="H8" s="18">
        <v>564</v>
      </c>
      <c r="I8" s="18">
        <v>91</v>
      </c>
      <c r="J8" s="18">
        <v>4064</v>
      </c>
      <c r="K8" s="20">
        <v>87.9</v>
      </c>
      <c r="L8" s="20">
        <v>7.2</v>
      </c>
      <c r="M8" s="20">
        <v>3.2</v>
      </c>
      <c r="N8" s="20">
        <v>4</v>
      </c>
      <c r="O8" s="20">
        <v>4.9000000000000004</v>
      </c>
      <c r="P8" s="20">
        <v>0.8</v>
      </c>
      <c r="Q8" s="20">
        <v>35.5</v>
      </c>
    </row>
    <row r="9" spans="1:17" x14ac:dyDescent="0.2">
      <c r="A9" s="4" t="s">
        <v>73</v>
      </c>
      <c r="B9" s="17" t="s">
        <v>74</v>
      </c>
      <c r="C9" s="18">
        <v>9883</v>
      </c>
      <c r="D9" s="18">
        <v>9075</v>
      </c>
      <c r="E9" s="18">
        <v>424</v>
      </c>
      <c r="F9" s="18">
        <v>279</v>
      </c>
      <c r="G9" s="18">
        <v>145</v>
      </c>
      <c r="H9" s="18">
        <v>386</v>
      </c>
      <c r="I9" s="18">
        <v>124</v>
      </c>
      <c r="J9" s="18">
        <v>3464</v>
      </c>
      <c r="K9" s="20">
        <v>91.8</v>
      </c>
      <c r="L9" s="20">
        <v>4.3</v>
      </c>
      <c r="M9" s="20">
        <v>2.8</v>
      </c>
      <c r="N9" s="20">
        <v>1.5</v>
      </c>
      <c r="O9" s="20">
        <v>3.9</v>
      </c>
      <c r="P9" s="20">
        <v>1.3</v>
      </c>
      <c r="Q9" s="20">
        <v>35.1</v>
      </c>
    </row>
    <row r="10" spans="1:17" x14ac:dyDescent="0.2">
      <c r="A10" s="4" t="s">
        <v>75</v>
      </c>
      <c r="B10" s="17" t="s">
        <v>76</v>
      </c>
      <c r="C10" s="18">
        <v>1730</v>
      </c>
      <c r="D10" s="18">
        <v>1342</v>
      </c>
      <c r="E10" s="18">
        <v>214</v>
      </c>
      <c r="F10" s="18">
        <v>148</v>
      </c>
      <c r="G10" s="18">
        <v>66</v>
      </c>
      <c r="H10" s="18">
        <v>175</v>
      </c>
      <c r="I10" s="18">
        <v>13</v>
      </c>
      <c r="J10" s="18">
        <v>538</v>
      </c>
      <c r="K10" s="20">
        <v>77.599999999999994</v>
      </c>
      <c r="L10" s="20">
        <v>12.4</v>
      </c>
      <c r="M10" s="20">
        <v>8.6</v>
      </c>
      <c r="N10" s="20">
        <v>3.8</v>
      </c>
      <c r="O10" s="20">
        <v>10.1</v>
      </c>
      <c r="P10" s="20">
        <v>0.8</v>
      </c>
      <c r="Q10" s="20">
        <v>31.1</v>
      </c>
    </row>
    <row r="11" spans="1:17" x14ac:dyDescent="0.2">
      <c r="A11" s="4" t="s">
        <v>77</v>
      </c>
      <c r="B11" s="17" t="s">
        <v>78</v>
      </c>
      <c r="C11" s="18">
        <v>10101</v>
      </c>
      <c r="D11" s="18">
        <v>9339</v>
      </c>
      <c r="E11" s="18">
        <v>640</v>
      </c>
      <c r="F11" s="18">
        <v>202</v>
      </c>
      <c r="G11" s="18">
        <v>438</v>
      </c>
      <c r="H11" s="18">
        <v>122</v>
      </c>
      <c r="I11" s="18">
        <v>152</v>
      </c>
      <c r="J11" s="18">
        <v>3581</v>
      </c>
      <c r="K11" s="20">
        <v>92.5</v>
      </c>
      <c r="L11" s="20">
        <v>6.3</v>
      </c>
      <c r="M11" s="20">
        <v>2</v>
      </c>
      <c r="N11" s="20">
        <v>4.3</v>
      </c>
      <c r="O11" s="20">
        <v>1.2</v>
      </c>
      <c r="P11" s="20">
        <v>1.5</v>
      </c>
      <c r="Q11" s="20">
        <v>35.5</v>
      </c>
    </row>
    <row r="12" spans="1:17" x14ac:dyDescent="0.2">
      <c r="A12" s="4" t="s">
        <v>79</v>
      </c>
      <c r="B12" s="17" t="s">
        <v>80</v>
      </c>
      <c r="C12" s="18">
        <v>1443</v>
      </c>
      <c r="D12" s="18">
        <v>1243</v>
      </c>
      <c r="E12" s="18">
        <v>151</v>
      </c>
      <c r="F12" s="18">
        <v>37</v>
      </c>
      <c r="G12" s="18">
        <v>114</v>
      </c>
      <c r="H12" s="18">
        <v>49</v>
      </c>
      <c r="I12" s="18">
        <v>10</v>
      </c>
      <c r="J12" s="18">
        <v>427</v>
      </c>
      <c r="K12" s="20">
        <v>86.1</v>
      </c>
      <c r="L12" s="20">
        <v>10.5</v>
      </c>
      <c r="M12" s="20">
        <v>2.6</v>
      </c>
      <c r="N12" s="20">
        <v>7.9</v>
      </c>
      <c r="O12" s="20">
        <v>3.4</v>
      </c>
      <c r="P12" s="20">
        <v>0.7</v>
      </c>
      <c r="Q12" s="20">
        <v>29.6</v>
      </c>
    </row>
    <row r="13" spans="1:17" x14ac:dyDescent="0.2">
      <c r="A13" s="4" t="s">
        <v>81</v>
      </c>
      <c r="B13" s="17" t="s">
        <v>82</v>
      </c>
      <c r="C13" s="18">
        <v>3540</v>
      </c>
      <c r="D13" s="18">
        <v>2884</v>
      </c>
      <c r="E13" s="18">
        <v>335</v>
      </c>
      <c r="F13" s="18">
        <v>168</v>
      </c>
      <c r="G13" s="18">
        <v>167</v>
      </c>
      <c r="H13" s="18">
        <v>321</v>
      </c>
      <c r="I13" s="18">
        <v>22</v>
      </c>
      <c r="J13" s="18">
        <v>1137</v>
      </c>
      <c r="K13" s="20">
        <v>81.5</v>
      </c>
      <c r="L13" s="20">
        <v>9.5</v>
      </c>
      <c r="M13" s="20">
        <v>4.7</v>
      </c>
      <c r="N13" s="20">
        <v>4.7</v>
      </c>
      <c r="O13" s="20">
        <v>9.1</v>
      </c>
      <c r="P13" s="20">
        <v>0.6</v>
      </c>
      <c r="Q13" s="20">
        <v>32.1</v>
      </c>
    </row>
    <row r="14" spans="1:17" x14ac:dyDescent="0.2">
      <c r="B14" s="19"/>
      <c r="C14" s="19"/>
      <c r="D14" s="19"/>
      <c r="E14" s="19"/>
      <c r="F14" s="19"/>
      <c r="G14" s="19"/>
      <c r="H14" s="19"/>
      <c r="I14" s="19"/>
      <c r="J14" s="19"/>
      <c r="K14" s="21"/>
      <c r="L14" s="21"/>
      <c r="M14" s="21"/>
      <c r="N14" s="21"/>
      <c r="O14" s="21"/>
      <c r="P14" s="21"/>
      <c r="Q14" s="21"/>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workbookViewId="0"/>
  </sheetViews>
  <sheetFormatPr defaultColWidth="11.5546875" defaultRowHeight="15" x14ac:dyDescent="0.2"/>
  <cols>
    <col min="1" max="1" width="16.33203125" customWidth="1"/>
    <col min="2" max="2" width="42.109375" customWidth="1"/>
  </cols>
  <sheetData>
    <row r="1" spans="1:2" ht="20.25" x14ac:dyDescent="0.3">
      <c r="A1" s="22" t="s">
        <v>34</v>
      </c>
    </row>
    <row r="2" spans="1:2" x14ac:dyDescent="0.2">
      <c r="A2" t="s">
        <v>35</v>
      </c>
    </row>
    <row r="3" spans="1:2" x14ac:dyDescent="0.2">
      <c r="A3" t="s">
        <v>36</v>
      </c>
    </row>
    <row r="4" spans="1:2" ht="30" customHeight="1" x14ac:dyDescent="0.25">
      <c r="A4" s="12" t="s">
        <v>37</v>
      </c>
      <c r="B4" s="12" t="s">
        <v>38</v>
      </c>
    </row>
    <row r="5" spans="1:2" x14ac:dyDescent="0.2">
      <c r="A5" s="14" t="str">
        <f>HYPERLINK("#'2014'!A1", "2014")</f>
        <v>2014</v>
      </c>
      <c r="B5" t="s">
        <v>39</v>
      </c>
    </row>
    <row r="6" spans="1:2" x14ac:dyDescent="0.2">
      <c r="A6" s="14" t="str">
        <f>HYPERLINK("#'2015'!A1", "2015")</f>
        <v>2015</v>
      </c>
      <c r="B6" t="s">
        <v>40</v>
      </c>
    </row>
    <row r="7" spans="1:2" x14ac:dyDescent="0.2">
      <c r="A7" s="14" t="str">
        <f>HYPERLINK("#'2016'!A1", "2016")</f>
        <v>2016</v>
      </c>
      <c r="B7" t="s">
        <v>41</v>
      </c>
    </row>
    <row r="8" spans="1:2" x14ac:dyDescent="0.2">
      <c r="A8" s="14" t="str">
        <f>HYPERLINK("#'2017'!A1", "2017")</f>
        <v>2017</v>
      </c>
      <c r="B8" t="s">
        <v>42</v>
      </c>
    </row>
    <row r="9" spans="1:2" x14ac:dyDescent="0.2">
      <c r="A9" s="14" t="str">
        <f>HYPERLINK("#'2018'!A1", "2018")</f>
        <v>2018</v>
      </c>
      <c r="B9" t="s">
        <v>43</v>
      </c>
    </row>
    <row r="10" spans="1:2" x14ac:dyDescent="0.2">
      <c r="A10" s="14" t="str">
        <f>HYPERLINK("#'2019'!A1", "2019")</f>
        <v>2019</v>
      </c>
      <c r="B10" t="s">
        <v>44</v>
      </c>
    </row>
    <row r="11" spans="1:2" x14ac:dyDescent="0.2">
      <c r="A11" s="14" t="str">
        <f>HYPERLINK("#'2020'!A1", "2020")</f>
        <v>2020</v>
      </c>
      <c r="B11" t="s">
        <v>45</v>
      </c>
    </row>
    <row r="12" spans="1:2" x14ac:dyDescent="0.2">
      <c r="A12" s="14" t="str">
        <f>HYPERLINK("#'2021'!A1", "2021")</f>
        <v>2021</v>
      </c>
      <c r="B12" t="s">
        <v>46</v>
      </c>
    </row>
    <row r="13" spans="1:2" x14ac:dyDescent="0.2">
      <c r="A13" s="14" t="str">
        <f>HYPERLINK("#'2022'!A1", "2022")</f>
        <v>2022</v>
      </c>
      <c r="B13" t="s">
        <v>47</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
  <sheetViews>
    <sheetView workbookViewId="0"/>
  </sheetViews>
  <sheetFormatPr defaultColWidth="11.5546875" defaultRowHeight="15" x14ac:dyDescent="0.2"/>
  <cols>
    <col min="1" max="1" width="43.6640625" customWidth="1"/>
    <col min="2" max="5" width="10.6640625" customWidth="1"/>
    <col min="6" max="6" width="13.6640625" customWidth="1"/>
    <col min="7" max="8" width="10.6640625" customWidth="1"/>
    <col min="9" max="10" width="13.6640625" customWidth="1"/>
    <col min="11" max="12" width="10.6640625" customWidth="1"/>
    <col min="13" max="13" width="13.6640625" customWidth="1"/>
    <col min="14" max="15" width="10.6640625" customWidth="1"/>
    <col min="16" max="17" width="13.6640625" customWidth="1"/>
  </cols>
  <sheetData>
    <row r="1" spans="1:17" ht="20.25" x14ac:dyDescent="0.3">
      <c r="A1" s="22" t="s">
        <v>39</v>
      </c>
    </row>
    <row r="2" spans="1:17" x14ac:dyDescent="0.2">
      <c r="A2" t="s">
        <v>36</v>
      </c>
    </row>
    <row r="3" spans="1:17" x14ac:dyDescent="0.2">
      <c r="A3" s="13" t="str">
        <f>HYPERLINK("#'Table of contents'!A1", "Back to contents")</f>
        <v>Back to contents</v>
      </c>
    </row>
    <row r="4" spans="1:17" ht="94.5" x14ac:dyDescent="0.2">
      <c r="A4" s="15" t="s">
        <v>48</v>
      </c>
      <c r="B4" s="15" t="s">
        <v>49</v>
      </c>
      <c r="C4" s="16" t="s">
        <v>50</v>
      </c>
      <c r="D4" s="16" t="s">
        <v>51</v>
      </c>
      <c r="E4" s="16" t="s">
        <v>52</v>
      </c>
      <c r="F4" s="16" t="s">
        <v>53</v>
      </c>
      <c r="G4" s="16" t="s">
        <v>54</v>
      </c>
      <c r="H4" s="16" t="s">
        <v>55</v>
      </c>
      <c r="I4" s="16" t="s">
        <v>56</v>
      </c>
      <c r="J4" s="16" t="s">
        <v>57</v>
      </c>
      <c r="K4" s="16" t="s">
        <v>58</v>
      </c>
      <c r="L4" s="16" t="s">
        <v>59</v>
      </c>
      <c r="M4" s="16" t="s">
        <v>60</v>
      </c>
      <c r="N4" s="16" t="s">
        <v>61</v>
      </c>
      <c r="O4" s="16" t="s">
        <v>62</v>
      </c>
      <c r="P4" s="16" t="s">
        <v>63</v>
      </c>
      <c r="Q4" s="16" t="s">
        <v>64</v>
      </c>
    </row>
    <row r="5" spans="1:17" x14ac:dyDescent="0.2">
      <c r="A5" s="4" t="s">
        <v>65</v>
      </c>
      <c r="B5" s="17" t="s">
        <v>66</v>
      </c>
      <c r="C5" s="18">
        <v>5069</v>
      </c>
      <c r="D5" s="18">
        <v>4040</v>
      </c>
      <c r="E5" s="18">
        <v>284</v>
      </c>
      <c r="F5" s="18">
        <v>89</v>
      </c>
      <c r="G5" s="18">
        <v>195</v>
      </c>
      <c r="H5" s="18">
        <v>744</v>
      </c>
      <c r="I5" s="18">
        <v>34</v>
      </c>
      <c r="J5" s="18">
        <v>1481</v>
      </c>
      <c r="K5" s="20">
        <v>79.7</v>
      </c>
      <c r="L5" s="20">
        <v>5.6</v>
      </c>
      <c r="M5" s="20">
        <v>1.8</v>
      </c>
      <c r="N5" s="20">
        <v>3.8</v>
      </c>
      <c r="O5" s="20">
        <v>14.7</v>
      </c>
      <c r="P5" s="20">
        <v>0.7</v>
      </c>
      <c r="Q5" s="20">
        <v>29.2</v>
      </c>
    </row>
    <row r="6" spans="1:17" x14ac:dyDescent="0.2">
      <c r="A6" s="4" t="s">
        <v>67</v>
      </c>
      <c r="B6" s="17" t="s">
        <v>68</v>
      </c>
      <c r="C6" s="18">
        <v>8667</v>
      </c>
      <c r="D6" s="18">
        <v>6482</v>
      </c>
      <c r="E6" s="18">
        <v>694</v>
      </c>
      <c r="F6" s="18">
        <v>231</v>
      </c>
      <c r="G6" s="18">
        <v>463</v>
      </c>
      <c r="H6" s="18">
        <v>1491</v>
      </c>
      <c r="I6" s="18">
        <v>81</v>
      </c>
      <c r="J6" s="18">
        <v>2766</v>
      </c>
      <c r="K6" s="20">
        <v>74.8</v>
      </c>
      <c r="L6" s="20">
        <v>8</v>
      </c>
      <c r="M6" s="20">
        <v>2.7</v>
      </c>
      <c r="N6" s="20">
        <v>5.3</v>
      </c>
      <c r="O6" s="20">
        <v>17.2</v>
      </c>
      <c r="P6" s="20">
        <v>0.9</v>
      </c>
      <c r="Q6" s="20">
        <v>31.9</v>
      </c>
    </row>
    <row r="7" spans="1:17" x14ac:dyDescent="0.2">
      <c r="A7" s="4" t="s">
        <v>69</v>
      </c>
      <c r="B7" s="17" t="s">
        <v>70</v>
      </c>
      <c r="C7" s="18">
        <v>5689</v>
      </c>
      <c r="D7" s="18">
        <v>5054</v>
      </c>
      <c r="E7" s="18">
        <v>170</v>
      </c>
      <c r="F7" s="18">
        <v>92</v>
      </c>
      <c r="G7" s="18">
        <v>78</v>
      </c>
      <c r="H7" s="18">
        <v>465</v>
      </c>
      <c r="I7" s="18">
        <v>63</v>
      </c>
      <c r="J7" s="18">
        <v>1664</v>
      </c>
      <c r="K7" s="20">
        <v>88.8</v>
      </c>
      <c r="L7" s="20">
        <v>3</v>
      </c>
      <c r="M7" s="20">
        <v>1.6</v>
      </c>
      <c r="N7" s="20">
        <v>1.4</v>
      </c>
      <c r="O7" s="20">
        <v>8.1999999999999993</v>
      </c>
      <c r="P7" s="20">
        <v>1.1000000000000001</v>
      </c>
      <c r="Q7" s="20">
        <v>29.2</v>
      </c>
    </row>
    <row r="8" spans="1:17" x14ac:dyDescent="0.2">
      <c r="A8" s="4" t="s">
        <v>71</v>
      </c>
      <c r="B8" s="17" t="s">
        <v>72</v>
      </c>
      <c r="C8" s="18">
        <v>11084</v>
      </c>
      <c r="D8" s="18">
        <v>9929</v>
      </c>
      <c r="E8" s="18">
        <v>658</v>
      </c>
      <c r="F8" s="18">
        <v>461</v>
      </c>
      <c r="G8" s="18">
        <v>197</v>
      </c>
      <c r="H8" s="18">
        <v>497</v>
      </c>
      <c r="I8" s="18">
        <v>50</v>
      </c>
      <c r="J8" s="18">
        <v>3770</v>
      </c>
      <c r="K8" s="20">
        <v>89.6</v>
      </c>
      <c r="L8" s="20">
        <v>5.9</v>
      </c>
      <c r="M8" s="20">
        <v>4.2</v>
      </c>
      <c r="N8" s="20">
        <v>1.8</v>
      </c>
      <c r="O8" s="20">
        <v>4.5</v>
      </c>
      <c r="P8" s="20">
        <v>0.5</v>
      </c>
      <c r="Q8" s="20">
        <v>34</v>
      </c>
    </row>
    <row r="9" spans="1:17" x14ac:dyDescent="0.2">
      <c r="A9" s="4" t="s">
        <v>73</v>
      </c>
      <c r="B9" s="17" t="s">
        <v>74</v>
      </c>
      <c r="C9" s="18">
        <v>9137</v>
      </c>
      <c r="D9" s="18">
        <v>8368</v>
      </c>
      <c r="E9" s="18">
        <v>489</v>
      </c>
      <c r="F9" s="18">
        <v>272</v>
      </c>
      <c r="G9" s="18">
        <v>217</v>
      </c>
      <c r="H9" s="18">
        <v>279</v>
      </c>
      <c r="I9" s="18">
        <v>96</v>
      </c>
      <c r="J9" s="18">
        <v>3048</v>
      </c>
      <c r="K9" s="20">
        <v>91.6</v>
      </c>
      <c r="L9" s="20">
        <v>5.4</v>
      </c>
      <c r="M9" s="20">
        <v>3</v>
      </c>
      <c r="N9" s="20">
        <v>2.4</v>
      </c>
      <c r="O9" s="20">
        <v>3.1</v>
      </c>
      <c r="P9" s="20">
        <v>1.1000000000000001</v>
      </c>
      <c r="Q9" s="20">
        <v>33.4</v>
      </c>
    </row>
    <row r="10" spans="1:17" x14ac:dyDescent="0.2">
      <c r="A10" s="4" t="s">
        <v>75</v>
      </c>
      <c r="B10" s="17" t="s">
        <v>76</v>
      </c>
      <c r="C10" s="18">
        <v>1675</v>
      </c>
      <c r="D10" s="18">
        <v>1338</v>
      </c>
      <c r="E10" s="18">
        <v>239</v>
      </c>
      <c r="F10" s="18">
        <v>140</v>
      </c>
      <c r="G10" s="18">
        <v>100</v>
      </c>
      <c r="H10" s="18">
        <v>96</v>
      </c>
      <c r="I10" s="18">
        <v>10</v>
      </c>
      <c r="J10" s="18">
        <v>500</v>
      </c>
      <c r="K10" s="20">
        <v>79.900000000000006</v>
      </c>
      <c r="L10" s="20">
        <v>14.3</v>
      </c>
      <c r="M10" s="20">
        <v>8.4</v>
      </c>
      <c r="N10" s="20">
        <v>6</v>
      </c>
      <c r="O10" s="20">
        <v>5.7</v>
      </c>
      <c r="P10" s="20">
        <v>0.6</v>
      </c>
      <c r="Q10" s="20">
        <v>29.9</v>
      </c>
    </row>
    <row r="11" spans="1:17" x14ac:dyDescent="0.2">
      <c r="A11" s="4" t="s">
        <v>77</v>
      </c>
      <c r="B11" s="17" t="s">
        <v>78</v>
      </c>
      <c r="C11" s="18">
        <v>9549</v>
      </c>
      <c r="D11" s="18">
        <v>8921</v>
      </c>
      <c r="E11" s="18">
        <v>505</v>
      </c>
      <c r="F11" s="18">
        <v>206</v>
      </c>
      <c r="G11" s="18">
        <v>297</v>
      </c>
      <c r="H11" s="18">
        <v>118</v>
      </c>
      <c r="I11" s="18">
        <v>89</v>
      </c>
      <c r="J11" s="18">
        <v>2980</v>
      </c>
      <c r="K11" s="20">
        <v>93.4</v>
      </c>
      <c r="L11" s="20">
        <v>5.3</v>
      </c>
      <c r="M11" s="20">
        <v>2.2000000000000002</v>
      </c>
      <c r="N11" s="20">
        <v>3.1</v>
      </c>
      <c r="O11" s="20">
        <v>1.2</v>
      </c>
      <c r="P11" s="20">
        <v>0.9</v>
      </c>
      <c r="Q11" s="20">
        <v>31.2</v>
      </c>
    </row>
    <row r="12" spans="1:17" x14ac:dyDescent="0.2">
      <c r="A12" s="4" t="s">
        <v>79</v>
      </c>
      <c r="B12" s="17" t="s">
        <v>80</v>
      </c>
      <c r="C12" s="18">
        <v>1401</v>
      </c>
      <c r="D12" s="18">
        <v>1187</v>
      </c>
      <c r="E12" s="18">
        <v>171</v>
      </c>
      <c r="F12" s="18">
        <v>43</v>
      </c>
      <c r="G12" s="18">
        <v>128</v>
      </c>
      <c r="H12" s="18">
        <v>43</v>
      </c>
      <c r="I12" s="18">
        <v>5</v>
      </c>
      <c r="J12" s="18">
        <v>346</v>
      </c>
      <c r="K12" s="20">
        <v>84.7</v>
      </c>
      <c r="L12" s="20">
        <v>12.2</v>
      </c>
      <c r="M12" s="20">
        <v>3.1</v>
      </c>
      <c r="N12" s="20">
        <v>9.1</v>
      </c>
      <c r="O12" s="20">
        <v>3.1</v>
      </c>
      <c r="P12" s="20">
        <v>0.4</v>
      </c>
      <c r="Q12" s="20">
        <v>24.7</v>
      </c>
    </row>
    <row r="13" spans="1:17" x14ac:dyDescent="0.2">
      <c r="A13" s="4" t="s">
        <v>81</v>
      </c>
      <c r="B13" s="17" t="s">
        <v>82</v>
      </c>
      <c r="C13" s="18">
        <v>3439</v>
      </c>
      <c r="D13" s="18">
        <v>2918</v>
      </c>
      <c r="E13" s="18">
        <v>242</v>
      </c>
      <c r="F13" s="18">
        <v>180</v>
      </c>
      <c r="G13" s="18">
        <v>62</v>
      </c>
      <c r="H13" s="18">
        <v>279</v>
      </c>
      <c r="I13" s="18">
        <v>26</v>
      </c>
      <c r="J13" s="18">
        <v>1113</v>
      </c>
      <c r="K13" s="20">
        <v>84.9</v>
      </c>
      <c r="L13" s="20">
        <v>7</v>
      </c>
      <c r="M13" s="20">
        <v>5.2</v>
      </c>
      <c r="N13" s="20">
        <v>1.8</v>
      </c>
      <c r="O13" s="20">
        <v>8.1</v>
      </c>
      <c r="P13" s="20">
        <v>0.8</v>
      </c>
      <c r="Q13" s="20">
        <v>32.4</v>
      </c>
    </row>
    <row r="14" spans="1:17" x14ac:dyDescent="0.2">
      <c r="B14" s="19"/>
      <c r="C14" s="19"/>
      <c r="D14" s="19"/>
      <c r="E14" s="19"/>
      <c r="F14" s="19"/>
      <c r="G14" s="19"/>
      <c r="H14" s="19"/>
      <c r="I14" s="19"/>
      <c r="J14" s="19"/>
      <c r="K14" s="21"/>
      <c r="L14" s="21"/>
      <c r="M14" s="21"/>
      <c r="N14" s="21"/>
      <c r="O14" s="21"/>
      <c r="P14" s="21"/>
      <c r="Q14" s="21"/>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4"/>
  <sheetViews>
    <sheetView workbookViewId="0"/>
  </sheetViews>
  <sheetFormatPr defaultColWidth="11.5546875" defaultRowHeight="15" x14ac:dyDescent="0.2"/>
  <cols>
    <col min="1" max="1" width="43.6640625" customWidth="1"/>
    <col min="2" max="5" width="10.6640625" customWidth="1"/>
    <col min="6" max="6" width="13.6640625" customWidth="1"/>
    <col min="7" max="8" width="10.6640625" customWidth="1"/>
    <col min="9" max="10" width="13.6640625" customWidth="1"/>
    <col min="11" max="12" width="10.6640625" customWidth="1"/>
    <col min="13" max="13" width="13.6640625" customWidth="1"/>
    <col min="14" max="15" width="10.6640625" customWidth="1"/>
    <col min="16" max="17" width="13.6640625" customWidth="1"/>
  </cols>
  <sheetData>
    <row r="1" spans="1:17" ht="20.25" x14ac:dyDescent="0.3">
      <c r="A1" s="22" t="s">
        <v>40</v>
      </c>
    </row>
    <row r="2" spans="1:17" x14ac:dyDescent="0.2">
      <c r="A2" t="s">
        <v>36</v>
      </c>
    </row>
    <row r="3" spans="1:17" x14ac:dyDescent="0.2">
      <c r="A3" s="13" t="str">
        <f>HYPERLINK("#'Table of contents'!A1", "Back to contents")</f>
        <v>Back to contents</v>
      </c>
    </row>
    <row r="4" spans="1:17" ht="94.5" x14ac:dyDescent="0.2">
      <c r="A4" s="15" t="s">
        <v>48</v>
      </c>
      <c r="B4" s="15" t="s">
        <v>49</v>
      </c>
      <c r="C4" s="16" t="s">
        <v>50</v>
      </c>
      <c r="D4" s="16" t="s">
        <v>51</v>
      </c>
      <c r="E4" s="16" t="s">
        <v>52</v>
      </c>
      <c r="F4" s="16" t="s">
        <v>53</v>
      </c>
      <c r="G4" s="16" t="s">
        <v>54</v>
      </c>
      <c r="H4" s="16" t="s">
        <v>55</v>
      </c>
      <c r="I4" s="16" t="s">
        <v>56</v>
      </c>
      <c r="J4" s="16" t="s">
        <v>57</v>
      </c>
      <c r="K4" s="16" t="s">
        <v>58</v>
      </c>
      <c r="L4" s="16" t="s">
        <v>59</v>
      </c>
      <c r="M4" s="16" t="s">
        <v>60</v>
      </c>
      <c r="N4" s="16" t="s">
        <v>61</v>
      </c>
      <c r="O4" s="16" t="s">
        <v>62</v>
      </c>
      <c r="P4" s="16" t="s">
        <v>63</v>
      </c>
      <c r="Q4" s="16" t="s">
        <v>64</v>
      </c>
    </row>
    <row r="5" spans="1:17" x14ac:dyDescent="0.2">
      <c r="A5" s="4" t="s">
        <v>65</v>
      </c>
      <c r="B5" s="17" t="s">
        <v>66</v>
      </c>
      <c r="C5" s="18">
        <v>5132</v>
      </c>
      <c r="D5" s="18">
        <v>4099</v>
      </c>
      <c r="E5" s="18">
        <v>269</v>
      </c>
      <c r="F5" s="18">
        <v>93</v>
      </c>
      <c r="G5" s="18">
        <v>176</v>
      </c>
      <c r="H5" s="18">
        <v>764</v>
      </c>
      <c r="I5" s="18">
        <v>31</v>
      </c>
      <c r="J5" s="18">
        <v>1468</v>
      </c>
      <c r="K5" s="20">
        <v>79.900000000000006</v>
      </c>
      <c r="L5" s="20">
        <v>5.2</v>
      </c>
      <c r="M5" s="20">
        <v>1.8</v>
      </c>
      <c r="N5" s="20">
        <v>3.4</v>
      </c>
      <c r="O5" s="20">
        <v>14.9</v>
      </c>
      <c r="P5" s="20">
        <v>0.6</v>
      </c>
      <c r="Q5" s="20">
        <v>28.6</v>
      </c>
    </row>
    <row r="6" spans="1:17" x14ac:dyDescent="0.2">
      <c r="A6" s="4" t="s">
        <v>67</v>
      </c>
      <c r="B6" s="17" t="s">
        <v>68</v>
      </c>
      <c r="C6" s="18">
        <v>8710</v>
      </c>
      <c r="D6" s="18">
        <v>6466</v>
      </c>
      <c r="E6" s="18">
        <v>736</v>
      </c>
      <c r="F6" s="18">
        <v>228</v>
      </c>
      <c r="G6" s="18">
        <v>508</v>
      </c>
      <c r="H6" s="18">
        <v>1508</v>
      </c>
      <c r="I6" s="18">
        <v>83</v>
      </c>
      <c r="J6" s="18">
        <v>2769</v>
      </c>
      <c r="K6" s="20">
        <v>74.2</v>
      </c>
      <c r="L6" s="20">
        <v>8.5</v>
      </c>
      <c r="M6" s="20">
        <v>2.6</v>
      </c>
      <c r="N6" s="20">
        <v>5.8</v>
      </c>
      <c r="O6" s="20">
        <v>17.3</v>
      </c>
      <c r="P6" s="20">
        <v>1</v>
      </c>
      <c r="Q6" s="20">
        <v>31.8</v>
      </c>
    </row>
    <row r="7" spans="1:17" x14ac:dyDescent="0.2">
      <c r="A7" s="4" t="s">
        <v>69</v>
      </c>
      <c r="B7" s="17" t="s">
        <v>70</v>
      </c>
      <c r="C7" s="18">
        <v>5725</v>
      </c>
      <c r="D7" s="18">
        <v>5119</v>
      </c>
      <c r="E7" s="18">
        <v>149</v>
      </c>
      <c r="F7" s="18">
        <v>82</v>
      </c>
      <c r="G7" s="18">
        <v>67</v>
      </c>
      <c r="H7" s="18">
        <v>457</v>
      </c>
      <c r="I7" s="18">
        <v>59</v>
      </c>
      <c r="J7" s="18">
        <v>1650</v>
      </c>
      <c r="K7" s="20">
        <v>89.4</v>
      </c>
      <c r="L7" s="20">
        <v>2.6</v>
      </c>
      <c r="M7" s="20">
        <v>1.4</v>
      </c>
      <c r="N7" s="20">
        <v>1.2</v>
      </c>
      <c r="O7" s="20">
        <v>8</v>
      </c>
      <c r="P7" s="20">
        <v>1</v>
      </c>
      <c r="Q7" s="20">
        <v>28.8</v>
      </c>
    </row>
    <row r="8" spans="1:17" x14ac:dyDescent="0.2">
      <c r="A8" s="4" t="s">
        <v>71</v>
      </c>
      <c r="B8" s="17" t="s">
        <v>72</v>
      </c>
      <c r="C8" s="18">
        <v>11123</v>
      </c>
      <c r="D8" s="18">
        <v>9999</v>
      </c>
      <c r="E8" s="18">
        <v>653</v>
      </c>
      <c r="F8" s="18">
        <v>437</v>
      </c>
      <c r="G8" s="18">
        <v>216</v>
      </c>
      <c r="H8" s="18">
        <v>471</v>
      </c>
      <c r="I8" s="18">
        <v>73</v>
      </c>
      <c r="J8" s="18">
        <v>3826</v>
      </c>
      <c r="K8" s="20">
        <v>89.9</v>
      </c>
      <c r="L8" s="20">
        <v>5.9</v>
      </c>
      <c r="M8" s="20">
        <v>3.9</v>
      </c>
      <c r="N8" s="20">
        <v>1.9</v>
      </c>
      <c r="O8" s="20">
        <v>4.2</v>
      </c>
      <c r="P8" s="20">
        <v>0.7</v>
      </c>
      <c r="Q8" s="20">
        <v>34.4</v>
      </c>
    </row>
    <row r="9" spans="1:17" x14ac:dyDescent="0.2">
      <c r="A9" s="4" t="s">
        <v>73</v>
      </c>
      <c r="B9" s="17" t="s">
        <v>74</v>
      </c>
      <c r="C9" s="18">
        <v>9235</v>
      </c>
      <c r="D9" s="18">
        <v>8466</v>
      </c>
      <c r="E9" s="18">
        <v>480</v>
      </c>
      <c r="F9" s="18">
        <v>282</v>
      </c>
      <c r="G9" s="18">
        <v>198</v>
      </c>
      <c r="H9" s="18">
        <v>285</v>
      </c>
      <c r="I9" s="18">
        <v>114</v>
      </c>
      <c r="J9" s="18">
        <v>3038</v>
      </c>
      <c r="K9" s="20">
        <v>91.7</v>
      </c>
      <c r="L9" s="20">
        <v>5.2</v>
      </c>
      <c r="M9" s="20">
        <v>3.1</v>
      </c>
      <c r="N9" s="20">
        <v>2.1</v>
      </c>
      <c r="O9" s="20">
        <v>3.1</v>
      </c>
      <c r="P9" s="20">
        <v>1.2</v>
      </c>
      <c r="Q9" s="20">
        <v>32.9</v>
      </c>
    </row>
    <row r="10" spans="1:17" x14ac:dyDescent="0.2">
      <c r="A10" s="4" t="s">
        <v>75</v>
      </c>
      <c r="B10" s="17" t="s">
        <v>76</v>
      </c>
      <c r="C10" s="18">
        <v>1685</v>
      </c>
      <c r="D10" s="18">
        <v>1332</v>
      </c>
      <c r="E10" s="18">
        <v>241</v>
      </c>
      <c r="F10" s="18">
        <v>134</v>
      </c>
      <c r="G10" s="18">
        <v>107</v>
      </c>
      <c r="H10" s="18">
        <v>108</v>
      </c>
      <c r="I10" s="18">
        <v>7</v>
      </c>
      <c r="J10" s="18">
        <v>504</v>
      </c>
      <c r="K10" s="20">
        <v>79.099999999999994</v>
      </c>
      <c r="L10" s="20">
        <v>14.3</v>
      </c>
      <c r="M10" s="20">
        <v>8</v>
      </c>
      <c r="N10" s="20">
        <v>6.4</v>
      </c>
      <c r="O10" s="20">
        <v>6.4</v>
      </c>
      <c r="P10" s="20">
        <v>0.4</v>
      </c>
      <c r="Q10" s="20">
        <v>29.9</v>
      </c>
    </row>
    <row r="11" spans="1:17" x14ac:dyDescent="0.2">
      <c r="A11" s="4" t="s">
        <v>77</v>
      </c>
      <c r="B11" s="17" t="s">
        <v>78</v>
      </c>
      <c r="C11" s="18">
        <v>9616</v>
      </c>
      <c r="D11" s="18">
        <v>8998</v>
      </c>
      <c r="E11" s="18">
        <v>504</v>
      </c>
      <c r="F11" s="18">
        <v>162</v>
      </c>
      <c r="G11" s="18">
        <v>341</v>
      </c>
      <c r="H11" s="18">
        <v>115</v>
      </c>
      <c r="I11" s="18">
        <v>91</v>
      </c>
      <c r="J11" s="18">
        <v>3035</v>
      </c>
      <c r="K11" s="20">
        <v>93.6</v>
      </c>
      <c r="L11" s="20">
        <v>5.2</v>
      </c>
      <c r="M11" s="20">
        <v>1.7</v>
      </c>
      <c r="N11" s="20">
        <v>3.5</v>
      </c>
      <c r="O11" s="20">
        <v>1.2</v>
      </c>
      <c r="P11" s="20">
        <v>0.9</v>
      </c>
      <c r="Q11" s="20">
        <v>31.6</v>
      </c>
    </row>
    <row r="12" spans="1:17" x14ac:dyDescent="0.2">
      <c r="A12" s="4" t="s">
        <v>79</v>
      </c>
      <c r="B12" s="17" t="s">
        <v>80</v>
      </c>
      <c r="C12" s="18">
        <v>1405</v>
      </c>
      <c r="D12" s="18">
        <v>1194</v>
      </c>
      <c r="E12" s="18">
        <v>168</v>
      </c>
      <c r="F12" s="18">
        <v>35</v>
      </c>
      <c r="G12" s="18">
        <v>133</v>
      </c>
      <c r="H12" s="18">
        <v>42</v>
      </c>
      <c r="I12" s="18">
        <v>6</v>
      </c>
      <c r="J12" s="18">
        <v>365</v>
      </c>
      <c r="K12" s="20">
        <v>85</v>
      </c>
      <c r="L12" s="20">
        <v>12</v>
      </c>
      <c r="M12" s="20">
        <v>2.5</v>
      </c>
      <c r="N12" s="20">
        <v>9.5</v>
      </c>
      <c r="O12" s="20">
        <v>3</v>
      </c>
      <c r="P12" s="20">
        <v>0.4</v>
      </c>
      <c r="Q12" s="20">
        <v>26</v>
      </c>
    </row>
    <row r="13" spans="1:17" x14ac:dyDescent="0.2">
      <c r="A13" s="4" t="s">
        <v>81</v>
      </c>
      <c r="B13" s="17" t="s">
        <v>82</v>
      </c>
      <c r="C13" s="18">
        <v>3454</v>
      </c>
      <c r="D13" s="18">
        <v>2918</v>
      </c>
      <c r="E13" s="18">
        <v>264</v>
      </c>
      <c r="F13" s="18">
        <v>189</v>
      </c>
      <c r="G13" s="18">
        <v>75</v>
      </c>
      <c r="H13" s="18">
        <v>272</v>
      </c>
      <c r="I13" s="18">
        <v>30</v>
      </c>
      <c r="J13" s="18">
        <v>1065</v>
      </c>
      <c r="K13" s="20">
        <v>84.5</v>
      </c>
      <c r="L13" s="20">
        <v>7.6</v>
      </c>
      <c r="M13" s="20">
        <v>5.5</v>
      </c>
      <c r="N13" s="20">
        <v>2.2000000000000002</v>
      </c>
      <c r="O13" s="20">
        <v>7.9</v>
      </c>
      <c r="P13" s="20">
        <v>0.9</v>
      </c>
      <c r="Q13" s="20">
        <v>30.8</v>
      </c>
    </row>
    <row r="14" spans="1:17" x14ac:dyDescent="0.2">
      <c r="B14" s="19"/>
      <c r="C14" s="19"/>
      <c r="D14" s="19"/>
      <c r="E14" s="19"/>
      <c r="F14" s="19"/>
      <c r="G14" s="19"/>
      <c r="H14" s="19"/>
      <c r="I14" s="19"/>
      <c r="J14" s="19"/>
      <c r="K14" s="21"/>
      <c r="L14" s="21"/>
      <c r="M14" s="21"/>
      <c r="N14" s="21"/>
      <c r="O14" s="21"/>
      <c r="P14" s="21"/>
      <c r="Q14" s="21"/>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4"/>
  <sheetViews>
    <sheetView workbookViewId="0"/>
  </sheetViews>
  <sheetFormatPr defaultColWidth="11.5546875" defaultRowHeight="15" x14ac:dyDescent="0.2"/>
  <cols>
    <col min="1" max="1" width="43.6640625" customWidth="1"/>
    <col min="2" max="5" width="10.6640625" customWidth="1"/>
    <col min="6" max="6" width="13.6640625" customWidth="1"/>
    <col min="7" max="8" width="10.6640625" customWidth="1"/>
    <col min="9" max="10" width="13.6640625" customWidth="1"/>
    <col min="11" max="12" width="10.6640625" customWidth="1"/>
    <col min="13" max="13" width="13.6640625" customWidth="1"/>
    <col min="14" max="15" width="10.6640625" customWidth="1"/>
    <col min="16" max="17" width="13.6640625" customWidth="1"/>
  </cols>
  <sheetData>
    <row r="1" spans="1:17" ht="20.25" x14ac:dyDescent="0.3">
      <c r="A1" s="22" t="s">
        <v>41</v>
      </c>
    </row>
    <row r="2" spans="1:17" x14ac:dyDescent="0.2">
      <c r="A2" t="s">
        <v>36</v>
      </c>
    </row>
    <row r="3" spans="1:17" x14ac:dyDescent="0.2">
      <c r="A3" s="13" t="str">
        <f>HYPERLINK("#'Table of contents'!A1", "Back to contents")</f>
        <v>Back to contents</v>
      </c>
    </row>
    <row r="4" spans="1:17" ht="94.5" x14ac:dyDescent="0.2">
      <c r="A4" s="15" t="s">
        <v>48</v>
      </c>
      <c r="B4" s="15" t="s">
        <v>49</v>
      </c>
      <c r="C4" s="16" t="s">
        <v>50</v>
      </c>
      <c r="D4" s="16" t="s">
        <v>51</v>
      </c>
      <c r="E4" s="16" t="s">
        <v>52</v>
      </c>
      <c r="F4" s="16" t="s">
        <v>53</v>
      </c>
      <c r="G4" s="16" t="s">
        <v>54</v>
      </c>
      <c r="H4" s="16" t="s">
        <v>55</v>
      </c>
      <c r="I4" s="16" t="s">
        <v>56</v>
      </c>
      <c r="J4" s="16" t="s">
        <v>57</v>
      </c>
      <c r="K4" s="16" t="s">
        <v>58</v>
      </c>
      <c r="L4" s="16" t="s">
        <v>59</v>
      </c>
      <c r="M4" s="16" t="s">
        <v>60</v>
      </c>
      <c r="N4" s="16" t="s">
        <v>61</v>
      </c>
      <c r="O4" s="16" t="s">
        <v>62</v>
      </c>
      <c r="P4" s="16" t="s">
        <v>63</v>
      </c>
      <c r="Q4" s="16" t="s">
        <v>64</v>
      </c>
    </row>
    <row r="5" spans="1:17" x14ac:dyDescent="0.2">
      <c r="A5" s="4" t="s">
        <v>65</v>
      </c>
      <c r="B5" s="17" t="s">
        <v>66</v>
      </c>
      <c r="C5" s="18">
        <v>5124</v>
      </c>
      <c r="D5" s="18">
        <v>4122</v>
      </c>
      <c r="E5" s="18">
        <v>237</v>
      </c>
      <c r="F5" s="18">
        <v>68</v>
      </c>
      <c r="G5" s="18">
        <v>169</v>
      </c>
      <c r="H5" s="18">
        <v>764</v>
      </c>
      <c r="I5" s="18">
        <v>33</v>
      </c>
      <c r="J5" s="18">
        <v>1461</v>
      </c>
      <c r="K5" s="20">
        <v>80.400000000000006</v>
      </c>
      <c r="L5" s="20">
        <v>4.5999999999999996</v>
      </c>
      <c r="M5" s="20">
        <v>1.3</v>
      </c>
      <c r="N5" s="20">
        <v>3.3</v>
      </c>
      <c r="O5" s="20">
        <v>14.9</v>
      </c>
      <c r="P5" s="20">
        <v>0.6</v>
      </c>
      <c r="Q5" s="20">
        <v>28.5</v>
      </c>
    </row>
    <row r="6" spans="1:17" x14ac:dyDescent="0.2">
      <c r="A6" s="4" t="s">
        <v>67</v>
      </c>
      <c r="B6" s="17" t="s">
        <v>68</v>
      </c>
      <c r="C6" s="18">
        <v>8720</v>
      </c>
      <c r="D6" s="18">
        <v>6466</v>
      </c>
      <c r="E6" s="18">
        <v>577</v>
      </c>
      <c r="F6" s="18">
        <v>222</v>
      </c>
      <c r="G6" s="18">
        <v>355</v>
      </c>
      <c r="H6" s="18">
        <v>1677</v>
      </c>
      <c r="I6" s="18">
        <v>83</v>
      </c>
      <c r="J6" s="18">
        <v>2773</v>
      </c>
      <c r="K6" s="20">
        <v>74.2</v>
      </c>
      <c r="L6" s="20">
        <v>6.6</v>
      </c>
      <c r="M6" s="20">
        <v>2.5</v>
      </c>
      <c r="N6" s="20">
        <v>4.0999999999999996</v>
      </c>
      <c r="O6" s="20">
        <v>19.2</v>
      </c>
      <c r="P6" s="20">
        <v>1</v>
      </c>
      <c r="Q6" s="20">
        <v>31.8</v>
      </c>
    </row>
    <row r="7" spans="1:17" x14ac:dyDescent="0.2">
      <c r="A7" s="4" t="s">
        <v>69</v>
      </c>
      <c r="B7" s="17" t="s">
        <v>70</v>
      </c>
      <c r="C7" s="18">
        <v>5741</v>
      </c>
      <c r="D7" s="18">
        <v>5128</v>
      </c>
      <c r="E7" s="18">
        <v>171</v>
      </c>
      <c r="F7" s="18">
        <v>97</v>
      </c>
      <c r="G7" s="18">
        <v>74</v>
      </c>
      <c r="H7" s="18">
        <v>442</v>
      </c>
      <c r="I7" s="18">
        <v>61</v>
      </c>
      <c r="J7" s="18">
        <v>1664</v>
      </c>
      <c r="K7" s="20">
        <v>89.3</v>
      </c>
      <c r="L7" s="20">
        <v>3</v>
      </c>
      <c r="M7" s="20">
        <v>1.7</v>
      </c>
      <c r="N7" s="20">
        <v>1.3</v>
      </c>
      <c r="O7" s="20">
        <v>7.7</v>
      </c>
      <c r="P7" s="20">
        <v>1.1000000000000001</v>
      </c>
      <c r="Q7" s="20">
        <v>29</v>
      </c>
    </row>
    <row r="8" spans="1:17" x14ac:dyDescent="0.2">
      <c r="A8" s="4" t="s">
        <v>71</v>
      </c>
      <c r="B8" s="17" t="s">
        <v>72</v>
      </c>
      <c r="C8" s="18">
        <v>11151</v>
      </c>
      <c r="D8" s="18">
        <v>9988</v>
      </c>
      <c r="E8" s="18">
        <v>675</v>
      </c>
      <c r="F8" s="18">
        <v>476</v>
      </c>
      <c r="G8" s="18">
        <v>199</v>
      </c>
      <c r="H8" s="18">
        <v>484</v>
      </c>
      <c r="I8" s="18">
        <v>73</v>
      </c>
      <c r="J8" s="18">
        <v>3800</v>
      </c>
      <c r="K8" s="20">
        <v>89.6</v>
      </c>
      <c r="L8" s="20">
        <v>6.1</v>
      </c>
      <c r="M8" s="20">
        <v>4.3</v>
      </c>
      <c r="N8" s="20">
        <v>1.8</v>
      </c>
      <c r="O8" s="20">
        <v>4.3</v>
      </c>
      <c r="P8" s="20">
        <v>0.7</v>
      </c>
      <c r="Q8" s="20">
        <v>34.1</v>
      </c>
    </row>
    <row r="9" spans="1:17" x14ac:dyDescent="0.2">
      <c r="A9" s="4" t="s">
        <v>73</v>
      </c>
      <c r="B9" s="17" t="s">
        <v>74</v>
      </c>
      <c r="C9" s="18">
        <v>9364</v>
      </c>
      <c r="D9" s="18">
        <v>8565</v>
      </c>
      <c r="E9" s="18">
        <v>500</v>
      </c>
      <c r="F9" s="18">
        <v>284</v>
      </c>
      <c r="G9" s="18">
        <v>216</v>
      </c>
      <c r="H9" s="18">
        <v>299</v>
      </c>
      <c r="I9" s="18">
        <v>107</v>
      </c>
      <c r="J9" s="18">
        <v>3111</v>
      </c>
      <c r="K9" s="20">
        <v>91.5</v>
      </c>
      <c r="L9" s="20">
        <v>5.3</v>
      </c>
      <c r="M9" s="20">
        <v>3</v>
      </c>
      <c r="N9" s="20">
        <v>2.2999999999999998</v>
      </c>
      <c r="O9" s="20">
        <v>3.2</v>
      </c>
      <c r="P9" s="20">
        <v>1.1000000000000001</v>
      </c>
      <c r="Q9" s="20">
        <v>33.200000000000003</v>
      </c>
    </row>
    <row r="10" spans="1:17" x14ac:dyDescent="0.2">
      <c r="A10" s="4" t="s">
        <v>75</v>
      </c>
      <c r="B10" s="17" t="s">
        <v>76</v>
      </c>
      <c r="C10" s="18">
        <v>1693</v>
      </c>
      <c r="D10" s="18">
        <v>1342</v>
      </c>
      <c r="E10" s="18">
        <v>256</v>
      </c>
      <c r="F10" s="18">
        <v>144</v>
      </c>
      <c r="G10" s="18">
        <v>112</v>
      </c>
      <c r="H10" s="18">
        <v>93</v>
      </c>
      <c r="I10" s="18">
        <v>7</v>
      </c>
      <c r="J10" s="18">
        <v>520</v>
      </c>
      <c r="K10" s="20">
        <v>79.3</v>
      </c>
      <c r="L10" s="20">
        <v>15.1</v>
      </c>
      <c r="M10" s="20">
        <v>8.5</v>
      </c>
      <c r="N10" s="20">
        <v>6.6</v>
      </c>
      <c r="O10" s="20">
        <v>5.5</v>
      </c>
      <c r="P10" s="20">
        <v>0.4</v>
      </c>
      <c r="Q10" s="20">
        <v>30.7</v>
      </c>
    </row>
    <row r="11" spans="1:17" x14ac:dyDescent="0.2">
      <c r="A11" s="4" t="s">
        <v>77</v>
      </c>
      <c r="B11" s="17" t="s">
        <v>78</v>
      </c>
      <c r="C11" s="18">
        <v>9701</v>
      </c>
      <c r="D11" s="18">
        <v>9031</v>
      </c>
      <c r="E11" s="18">
        <v>549</v>
      </c>
      <c r="F11" s="18">
        <v>179</v>
      </c>
      <c r="G11" s="18">
        <v>375</v>
      </c>
      <c r="H11" s="18">
        <v>118</v>
      </c>
      <c r="I11" s="18">
        <v>93</v>
      </c>
      <c r="J11" s="18">
        <v>3054</v>
      </c>
      <c r="K11" s="20">
        <v>93.1</v>
      </c>
      <c r="L11" s="20">
        <v>5.7</v>
      </c>
      <c r="M11" s="20">
        <v>1.8</v>
      </c>
      <c r="N11" s="20">
        <v>3.9</v>
      </c>
      <c r="O11" s="20">
        <v>1.2</v>
      </c>
      <c r="P11" s="20">
        <v>1</v>
      </c>
      <c r="Q11" s="20">
        <v>31.5</v>
      </c>
    </row>
    <row r="12" spans="1:17" x14ac:dyDescent="0.2">
      <c r="A12" s="4" t="s">
        <v>79</v>
      </c>
      <c r="B12" s="17" t="s">
        <v>80</v>
      </c>
      <c r="C12" s="18">
        <v>1411</v>
      </c>
      <c r="D12" s="18">
        <v>1198</v>
      </c>
      <c r="E12" s="18">
        <v>167</v>
      </c>
      <c r="F12" s="18">
        <v>38</v>
      </c>
      <c r="G12" s="18">
        <v>128</v>
      </c>
      <c r="H12" s="18">
        <v>46</v>
      </c>
      <c r="I12" s="18">
        <v>6</v>
      </c>
      <c r="J12" s="18">
        <v>376</v>
      </c>
      <c r="K12" s="20">
        <v>84.9</v>
      </c>
      <c r="L12" s="20">
        <v>11.8</v>
      </c>
      <c r="M12" s="20">
        <v>2.7</v>
      </c>
      <c r="N12" s="20">
        <v>9.1</v>
      </c>
      <c r="O12" s="20">
        <v>3.3</v>
      </c>
      <c r="P12" s="20">
        <v>0.4</v>
      </c>
      <c r="Q12" s="20">
        <v>26.6</v>
      </c>
    </row>
    <row r="13" spans="1:17" x14ac:dyDescent="0.2">
      <c r="A13" s="4" t="s">
        <v>81</v>
      </c>
      <c r="B13" s="17" t="s">
        <v>82</v>
      </c>
      <c r="C13" s="18">
        <v>3448</v>
      </c>
      <c r="D13" s="18">
        <v>2887</v>
      </c>
      <c r="E13" s="18">
        <v>278</v>
      </c>
      <c r="F13" s="18">
        <v>205</v>
      </c>
      <c r="G13" s="18">
        <v>73</v>
      </c>
      <c r="H13" s="18">
        <v>284</v>
      </c>
      <c r="I13" s="18">
        <v>35</v>
      </c>
      <c r="J13" s="18">
        <v>1090</v>
      </c>
      <c r="K13" s="20">
        <v>83.7</v>
      </c>
      <c r="L13" s="20">
        <v>8.1</v>
      </c>
      <c r="M13" s="20">
        <v>5.9</v>
      </c>
      <c r="N13" s="20">
        <v>2.1</v>
      </c>
      <c r="O13" s="20">
        <v>8.1999999999999993</v>
      </c>
      <c r="P13" s="20">
        <v>1</v>
      </c>
      <c r="Q13" s="20">
        <v>31.6</v>
      </c>
    </row>
    <row r="14" spans="1:17" x14ac:dyDescent="0.2">
      <c r="B14" s="19"/>
      <c r="C14" s="19"/>
      <c r="D14" s="19"/>
      <c r="E14" s="19"/>
      <c r="F14" s="19"/>
      <c r="G14" s="19"/>
      <c r="H14" s="19"/>
      <c r="I14" s="19"/>
      <c r="J14" s="19"/>
      <c r="K14" s="21"/>
      <c r="L14" s="21"/>
      <c r="M14" s="21"/>
      <c r="N14" s="21"/>
      <c r="O14" s="21"/>
      <c r="P14" s="21"/>
      <c r="Q14" s="21"/>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4"/>
  <sheetViews>
    <sheetView workbookViewId="0"/>
  </sheetViews>
  <sheetFormatPr defaultColWidth="11.5546875" defaultRowHeight="15" x14ac:dyDescent="0.2"/>
  <cols>
    <col min="1" max="1" width="43.6640625" customWidth="1"/>
    <col min="2" max="5" width="10.6640625" customWidth="1"/>
    <col min="6" max="6" width="13.6640625" customWidth="1"/>
    <col min="7" max="8" width="10.6640625" customWidth="1"/>
    <col min="9" max="10" width="13.6640625" customWidth="1"/>
    <col min="11" max="12" width="10.6640625" customWidth="1"/>
    <col min="13" max="13" width="13.6640625" customWidth="1"/>
    <col min="14" max="15" width="10.6640625" customWidth="1"/>
    <col min="16" max="17" width="13.6640625" customWidth="1"/>
  </cols>
  <sheetData>
    <row r="1" spans="1:17" ht="20.25" x14ac:dyDescent="0.3">
      <c r="A1" s="22" t="s">
        <v>42</v>
      </c>
    </row>
    <row r="2" spans="1:17" x14ac:dyDescent="0.2">
      <c r="A2" t="s">
        <v>36</v>
      </c>
    </row>
    <row r="3" spans="1:17" x14ac:dyDescent="0.2">
      <c r="A3" s="13" t="str">
        <f>HYPERLINK("#'Table of contents'!A1", "Back to contents")</f>
        <v>Back to contents</v>
      </c>
    </row>
    <row r="4" spans="1:17" ht="94.5" x14ac:dyDescent="0.2">
      <c r="A4" s="15" t="s">
        <v>48</v>
      </c>
      <c r="B4" s="15" t="s">
        <v>49</v>
      </c>
      <c r="C4" s="16" t="s">
        <v>50</v>
      </c>
      <c r="D4" s="16" t="s">
        <v>51</v>
      </c>
      <c r="E4" s="16" t="s">
        <v>52</v>
      </c>
      <c r="F4" s="16" t="s">
        <v>53</v>
      </c>
      <c r="G4" s="16" t="s">
        <v>54</v>
      </c>
      <c r="H4" s="16" t="s">
        <v>55</v>
      </c>
      <c r="I4" s="16" t="s">
        <v>56</v>
      </c>
      <c r="J4" s="16" t="s">
        <v>57</v>
      </c>
      <c r="K4" s="16" t="s">
        <v>58</v>
      </c>
      <c r="L4" s="16" t="s">
        <v>59</v>
      </c>
      <c r="M4" s="16" t="s">
        <v>60</v>
      </c>
      <c r="N4" s="16" t="s">
        <v>61</v>
      </c>
      <c r="O4" s="16" t="s">
        <v>62</v>
      </c>
      <c r="P4" s="16" t="s">
        <v>63</v>
      </c>
      <c r="Q4" s="16" t="s">
        <v>64</v>
      </c>
    </row>
    <row r="5" spans="1:17" x14ac:dyDescent="0.2">
      <c r="A5" s="4" t="s">
        <v>65</v>
      </c>
      <c r="B5" s="17" t="s">
        <v>66</v>
      </c>
      <c r="C5" s="18">
        <v>5140</v>
      </c>
      <c r="D5" s="18">
        <v>4142</v>
      </c>
      <c r="E5" s="18">
        <v>257</v>
      </c>
      <c r="F5" s="18">
        <v>78</v>
      </c>
      <c r="G5" s="18">
        <v>179</v>
      </c>
      <c r="H5" s="18">
        <v>740</v>
      </c>
      <c r="I5" s="18">
        <v>35</v>
      </c>
      <c r="J5" s="18">
        <v>1436</v>
      </c>
      <c r="K5" s="20">
        <v>80.599999999999994</v>
      </c>
      <c r="L5" s="20">
        <v>5</v>
      </c>
      <c r="M5" s="20">
        <v>1.5</v>
      </c>
      <c r="N5" s="20">
        <v>3.5</v>
      </c>
      <c r="O5" s="20">
        <v>14.4</v>
      </c>
      <c r="P5" s="20">
        <v>0.7</v>
      </c>
      <c r="Q5" s="20">
        <v>27.9</v>
      </c>
    </row>
    <row r="6" spans="1:17" x14ac:dyDescent="0.2">
      <c r="A6" s="4" t="s">
        <v>67</v>
      </c>
      <c r="B6" s="17" t="s">
        <v>68</v>
      </c>
      <c r="C6" s="18">
        <v>8719</v>
      </c>
      <c r="D6" s="18">
        <v>6569</v>
      </c>
      <c r="E6" s="18">
        <v>532</v>
      </c>
      <c r="F6" s="18">
        <v>268</v>
      </c>
      <c r="G6" s="18">
        <v>264</v>
      </c>
      <c r="H6" s="18">
        <v>1618</v>
      </c>
      <c r="I6" s="18">
        <v>95</v>
      </c>
      <c r="J6" s="18">
        <v>2768</v>
      </c>
      <c r="K6" s="20">
        <v>75.3</v>
      </c>
      <c r="L6" s="20">
        <v>6.1</v>
      </c>
      <c r="M6" s="20">
        <v>3.1</v>
      </c>
      <c r="N6" s="20">
        <v>3</v>
      </c>
      <c r="O6" s="20">
        <v>18.600000000000001</v>
      </c>
      <c r="P6" s="20">
        <v>1.1000000000000001</v>
      </c>
      <c r="Q6" s="20">
        <v>31.7</v>
      </c>
    </row>
    <row r="7" spans="1:17" x14ac:dyDescent="0.2">
      <c r="A7" s="4" t="s">
        <v>69</v>
      </c>
      <c r="B7" s="17" t="s">
        <v>70</v>
      </c>
      <c r="C7" s="18">
        <v>5778</v>
      </c>
      <c r="D7" s="18">
        <v>5201</v>
      </c>
      <c r="E7" s="18">
        <v>152</v>
      </c>
      <c r="F7" s="18">
        <v>73</v>
      </c>
      <c r="G7" s="18">
        <v>79</v>
      </c>
      <c r="H7" s="18">
        <v>425</v>
      </c>
      <c r="I7" s="18">
        <v>61</v>
      </c>
      <c r="J7" s="18">
        <v>1674</v>
      </c>
      <c r="K7" s="20">
        <v>90</v>
      </c>
      <c r="L7" s="20">
        <v>2.6</v>
      </c>
      <c r="M7" s="20">
        <v>1.3</v>
      </c>
      <c r="N7" s="20">
        <v>1.4</v>
      </c>
      <c r="O7" s="20">
        <v>7.4</v>
      </c>
      <c r="P7" s="20">
        <v>1.1000000000000001</v>
      </c>
      <c r="Q7" s="20">
        <v>29</v>
      </c>
    </row>
    <row r="8" spans="1:17" x14ac:dyDescent="0.2">
      <c r="A8" s="4" t="s">
        <v>71</v>
      </c>
      <c r="B8" s="17" t="s">
        <v>72</v>
      </c>
      <c r="C8" s="18">
        <v>11225</v>
      </c>
      <c r="D8" s="18">
        <v>9859</v>
      </c>
      <c r="E8" s="18">
        <v>859</v>
      </c>
      <c r="F8" s="18">
        <v>478</v>
      </c>
      <c r="G8" s="18">
        <v>381</v>
      </c>
      <c r="H8" s="18">
        <v>507</v>
      </c>
      <c r="I8" s="18">
        <v>46</v>
      </c>
      <c r="J8" s="18">
        <v>3916</v>
      </c>
      <c r="K8" s="20">
        <v>87.8</v>
      </c>
      <c r="L8" s="20">
        <v>7.7</v>
      </c>
      <c r="M8" s="20">
        <v>4.3</v>
      </c>
      <c r="N8" s="20">
        <v>3.4</v>
      </c>
      <c r="O8" s="20">
        <v>4.5</v>
      </c>
      <c r="P8" s="20">
        <v>0.4</v>
      </c>
      <c r="Q8" s="20">
        <v>34.9</v>
      </c>
    </row>
    <row r="9" spans="1:17" x14ac:dyDescent="0.2">
      <c r="A9" s="4" t="s">
        <v>73</v>
      </c>
      <c r="B9" s="17" t="s">
        <v>74</v>
      </c>
      <c r="C9" s="18">
        <v>9494</v>
      </c>
      <c r="D9" s="18">
        <v>8706</v>
      </c>
      <c r="E9" s="18">
        <v>496</v>
      </c>
      <c r="F9" s="18">
        <v>305</v>
      </c>
      <c r="G9" s="18">
        <v>185</v>
      </c>
      <c r="H9" s="18">
        <v>300</v>
      </c>
      <c r="I9" s="18">
        <v>126</v>
      </c>
      <c r="J9" s="18">
        <v>3126</v>
      </c>
      <c r="K9" s="20">
        <v>91.7</v>
      </c>
      <c r="L9" s="20">
        <v>5.2</v>
      </c>
      <c r="M9" s="20">
        <v>3.2</v>
      </c>
      <c r="N9" s="20">
        <v>1.9</v>
      </c>
      <c r="O9" s="20">
        <v>3.2</v>
      </c>
      <c r="P9" s="20">
        <v>1.3</v>
      </c>
      <c r="Q9" s="20">
        <v>32.9</v>
      </c>
    </row>
    <row r="10" spans="1:17" x14ac:dyDescent="0.2">
      <c r="A10" s="4" t="s">
        <v>75</v>
      </c>
      <c r="B10" s="17" t="s">
        <v>76</v>
      </c>
      <c r="C10" s="18">
        <v>1695</v>
      </c>
      <c r="D10" s="18">
        <v>1334</v>
      </c>
      <c r="E10" s="18">
        <v>250</v>
      </c>
      <c r="F10" s="18">
        <v>137</v>
      </c>
      <c r="G10" s="18">
        <v>113</v>
      </c>
      <c r="H10" s="18">
        <v>110</v>
      </c>
      <c r="I10" s="18">
        <v>8</v>
      </c>
      <c r="J10" s="18">
        <v>499</v>
      </c>
      <c r="K10" s="20">
        <v>78.7</v>
      </c>
      <c r="L10" s="20">
        <v>14.7</v>
      </c>
      <c r="M10" s="20">
        <v>8.1</v>
      </c>
      <c r="N10" s="20">
        <v>6.7</v>
      </c>
      <c r="O10" s="20">
        <v>6.5</v>
      </c>
      <c r="P10" s="20">
        <v>0.5</v>
      </c>
      <c r="Q10" s="20">
        <v>29.4</v>
      </c>
    </row>
    <row r="11" spans="1:17" x14ac:dyDescent="0.2">
      <c r="A11" s="4" t="s">
        <v>77</v>
      </c>
      <c r="B11" s="17" t="s">
        <v>78</v>
      </c>
      <c r="C11" s="18">
        <v>9760</v>
      </c>
      <c r="D11" s="18">
        <v>9089</v>
      </c>
      <c r="E11" s="18">
        <v>551</v>
      </c>
      <c r="F11" s="18">
        <v>177</v>
      </c>
      <c r="G11" s="18">
        <v>375</v>
      </c>
      <c r="H11" s="18">
        <v>119</v>
      </c>
      <c r="I11" s="18">
        <v>107</v>
      </c>
      <c r="J11" s="18">
        <v>3148</v>
      </c>
      <c r="K11" s="20">
        <v>93.1</v>
      </c>
      <c r="L11" s="20">
        <v>5.6</v>
      </c>
      <c r="M11" s="20">
        <v>1.8</v>
      </c>
      <c r="N11" s="20">
        <v>3.8</v>
      </c>
      <c r="O11" s="20">
        <v>1.2</v>
      </c>
      <c r="P11" s="20">
        <v>1.1000000000000001</v>
      </c>
      <c r="Q11" s="20">
        <v>32.299999999999997</v>
      </c>
    </row>
    <row r="12" spans="1:17" x14ac:dyDescent="0.2">
      <c r="A12" s="4" t="s">
        <v>79</v>
      </c>
      <c r="B12" s="17" t="s">
        <v>80</v>
      </c>
      <c r="C12" s="18">
        <v>1419</v>
      </c>
      <c r="D12" s="18">
        <v>1204</v>
      </c>
      <c r="E12" s="18">
        <v>167</v>
      </c>
      <c r="F12" s="18">
        <v>38</v>
      </c>
      <c r="G12" s="18">
        <v>129</v>
      </c>
      <c r="H12" s="18">
        <v>49</v>
      </c>
      <c r="I12" s="18">
        <v>5</v>
      </c>
      <c r="J12" s="18">
        <v>378</v>
      </c>
      <c r="K12" s="20">
        <v>84.8</v>
      </c>
      <c r="L12" s="20">
        <v>11.8</v>
      </c>
      <c r="M12" s="20">
        <v>2.7</v>
      </c>
      <c r="N12" s="20">
        <v>9.1</v>
      </c>
      <c r="O12" s="20">
        <v>3.5</v>
      </c>
      <c r="P12" s="20">
        <v>0.4</v>
      </c>
      <c r="Q12" s="20">
        <v>26.6</v>
      </c>
    </row>
    <row r="13" spans="1:17" x14ac:dyDescent="0.2">
      <c r="A13" s="4" t="s">
        <v>81</v>
      </c>
      <c r="B13" s="17" t="s">
        <v>82</v>
      </c>
      <c r="C13" s="18">
        <v>3495</v>
      </c>
      <c r="D13" s="18">
        <v>2853</v>
      </c>
      <c r="E13" s="18">
        <v>359</v>
      </c>
      <c r="F13" s="18">
        <v>218</v>
      </c>
      <c r="G13" s="18">
        <v>141</v>
      </c>
      <c r="H13" s="18">
        <v>283</v>
      </c>
      <c r="I13" s="18">
        <v>11</v>
      </c>
      <c r="J13" s="18">
        <v>1131</v>
      </c>
      <c r="K13" s="20">
        <v>81.599999999999994</v>
      </c>
      <c r="L13" s="20">
        <v>10.3</v>
      </c>
      <c r="M13" s="20">
        <v>6.2</v>
      </c>
      <c r="N13" s="20">
        <v>4</v>
      </c>
      <c r="O13" s="20">
        <v>8.1</v>
      </c>
      <c r="P13" s="20">
        <v>0.3</v>
      </c>
      <c r="Q13" s="20">
        <v>32.4</v>
      </c>
    </row>
    <row r="14" spans="1:17" x14ac:dyDescent="0.2">
      <c r="B14" s="19"/>
      <c r="C14" s="19"/>
      <c r="D14" s="19"/>
      <c r="E14" s="19"/>
      <c r="F14" s="19"/>
      <c r="G14" s="19"/>
      <c r="H14" s="19"/>
      <c r="I14" s="19"/>
      <c r="J14" s="19"/>
      <c r="K14" s="21"/>
      <c r="L14" s="21"/>
      <c r="M14" s="21"/>
      <c r="N14" s="21"/>
      <c r="O14" s="21"/>
      <c r="P14" s="21"/>
      <c r="Q14" s="21"/>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4"/>
  <sheetViews>
    <sheetView workbookViewId="0"/>
  </sheetViews>
  <sheetFormatPr defaultColWidth="11.5546875" defaultRowHeight="15" x14ac:dyDescent="0.2"/>
  <cols>
    <col min="1" max="1" width="43.6640625" customWidth="1"/>
    <col min="2" max="5" width="10.6640625" customWidth="1"/>
    <col min="6" max="6" width="13.6640625" customWidth="1"/>
    <col min="7" max="8" width="10.6640625" customWidth="1"/>
    <col min="9" max="10" width="13.6640625" customWidth="1"/>
    <col min="11" max="12" width="10.6640625" customWidth="1"/>
    <col min="13" max="13" width="13.6640625" customWidth="1"/>
    <col min="14" max="15" width="10.6640625" customWidth="1"/>
    <col min="16" max="17" width="13.6640625" customWidth="1"/>
  </cols>
  <sheetData>
    <row r="1" spans="1:17" ht="20.25" x14ac:dyDescent="0.3">
      <c r="A1" s="22" t="s">
        <v>43</v>
      </c>
    </row>
    <row r="2" spans="1:17" x14ac:dyDescent="0.2">
      <c r="A2" t="s">
        <v>36</v>
      </c>
    </row>
    <row r="3" spans="1:17" x14ac:dyDescent="0.2">
      <c r="A3" s="13" t="str">
        <f>HYPERLINK("#'Table of contents'!A1", "Back to contents")</f>
        <v>Back to contents</v>
      </c>
    </row>
    <row r="4" spans="1:17" ht="94.5" x14ac:dyDescent="0.2">
      <c r="A4" s="15" t="s">
        <v>48</v>
      </c>
      <c r="B4" s="15" t="s">
        <v>49</v>
      </c>
      <c r="C4" s="16" t="s">
        <v>50</v>
      </c>
      <c r="D4" s="16" t="s">
        <v>51</v>
      </c>
      <c r="E4" s="16" t="s">
        <v>52</v>
      </c>
      <c r="F4" s="16" t="s">
        <v>53</v>
      </c>
      <c r="G4" s="16" t="s">
        <v>54</v>
      </c>
      <c r="H4" s="16" t="s">
        <v>55</v>
      </c>
      <c r="I4" s="16" t="s">
        <v>56</v>
      </c>
      <c r="J4" s="16" t="s">
        <v>57</v>
      </c>
      <c r="K4" s="16" t="s">
        <v>58</v>
      </c>
      <c r="L4" s="16" t="s">
        <v>59</v>
      </c>
      <c r="M4" s="16" t="s">
        <v>60</v>
      </c>
      <c r="N4" s="16" t="s">
        <v>61</v>
      </c>
      <c r="O4" s="16" t="s">
        <v>62</v>
      </c>
      <c r="P4" s="16" t="s">
        <v>63</v>
      </c>
      <c r="Q4" s="16" t="s">
        <v>64</v>
      </c>
    </row>
    <row r="5" spans="1:17" x14ac:dyDescent="0.2">
      <c r="A5" s="4" t="s">
        <v>65</v>
      </c>
      <c r="B5" s="17" t="s">
        <v>66</v>
      </c>
      <c r="C5" s="18">
        <v>5204</v>
      </c>
      <c r="D5" s="18">
        <v>4205</v>
      </c>
      <c r="E5" s="18">
        <v>270</v>
      </c>
      <c r="F5" s="18">
        <v>77</v>
      </c>
      <c r="G5" s="18">
        <v>193</v>
      </c>
      <c r="H5" s="18">
        <v>729</v>
      </c>
      <c r="I5" s="18">
        <v>36</v>
      </c>
      <c r="J5" s="18">
        <v>1446</v>
      </c>
      <c r="K5" s="20">
        <v>80.8</v>
      </c>
      <c r="L5" s="20">
        <v>5.2</v>
      </c>
      <c r="M5" s="20">
        <v>1.5</v>
      </c>
      <c r="N5" s="20">
        <v>3.7</v>
      </c>
      <c r="O5" s="20">
        <v>14</v>
      </c>
      <c r="P5" s="20">
        <v>0.7</v>
      </c>
      <c r="Q5" s="20">
        <v>27.8</v>
      </c>
    </row>
    <row r="6" spans="1:17" x14ac:dyDescent="0.2">
      <c r="A6" s="4" t="s">
        <v>67</v>
      </c>
      <c r="B6" s="17" t="s">
        <v>68</v>
      </c>
      <c r="C6" s="18">
        <v>8702</v>
      </c>
      <c r="D6" s="18">
        <v>6552</v>
      </c>
      <c r="E6" s="18">
        <v>562</v>
      </c>
      <c r="F6" s="18">
        <v>272</v>
      </c>
      <c r="G6" s="18">
        <v>290</v>
      </c>
      <c r="H6" s="18">
        <v>1587</v>
      </c>
      <c r="I6" s="18">
        <v>99</v>
      </c>
      <c r="J6" s="18">
        <v>2722</v>
      </c>
      <c r="K6" s="20">
        <v>75.3</v>
      </c>
      <c r="L6" s="20">
        <v>6.5</v>
      </c>
      <c r="M6" s="20">
        <v>3.1</v>
      </c>
      <c r="N6" s="20">
        <v>3.3</v>
      </c>
      <c r="O6" s="20">
        <v>18.2</v>
      </c>
      <c r="P6" s="20">
        <v>1.1000000000000001</v>
      </c>
      <c r="Q6" s="20">
        <v>31.3</v>
      </c>
    </row>
    <row r="7" spans="1:17" x14ac:dyDescent="0.2">
      <c r="A7" s="4" t="s">
        <v>69</v>
      </c>
      <c r="B7" s="17" t="s">
        <v>70</v>
      </c>
      <c r="C7" s="18">
        <v>5797</v>
      </c>
      <c r="D7" s="18">
        <v>5203</v>
      </c>
      <c r="E7" s="18">
        <v>179</v>
      </c>
      <c r="F7" s="18">
        <v>86</v>
      </c>
      <c r="G7" s="18">
        <v>93</v>
      </c>
      <c r="H7" s="18">
        <v>413</v>
      </c>
      <c r="I7" s="18">
        <v>64</v>
      </c>
      <c r="J7" s="18">
        <v>1714</v>
      </c>
      <c r="K7" s="20">
        <v>89.8</v>
      </c>
      <c r="L7" s="20">
        <v>3.1</v>
      </c>
      <c r="M7" s="20">
        <v>1.5</v>
      </c>
      <c r="N7" s="20">
        <v>1.6</v>
      </c>
      <c r="O7" s="20">
        <v>7.1</v>
      </c>
      <c r="P7" s="20">
        <v>1.1000000000000001</v>
      </c>
      <c r="Q7" s="20">
        <v>29.6</v>
      </c>
    </row>
    <row r="8" spans="1:17" x14ac:dyDescent="0.2">
      <c r="A8" s="4" t="s">
        <v>71</v>
      </c>
      <c r="B8" s="17" t="s">
        <v>72</v>
      </c>
      <c r="C8" s="18">
        <v>11214</v>
      </c>
      <c r="D8" s="18">
        <v>9847</v>
      </c>
      <c r="E8" s="18">
        <v>833</v>
      </c>
      <c r="F8" s="18">
        <v>470</v>
      </c>
      <c r="G8" s="18">
        <v>363</v>
      </c>
      <c r="H8" s="18">
        <v>531</v>
      </c>
      <c r="I8" s="18">
        <v>82</v>
      </c>
      <c r="J8" s="18">
        <v>4006</v>
      </c>
      <c r="K8" s="20">
        <v>87.8</v>
      </c>
      <c r="L8" s="20">
        <v>7.4</v>
      </c>
      <c r="M8" s="20">
        <v>4.2</v>
      </c>
      <c r="N8" s="20">
        <v>3.2</v>
      </c>
      <c r="O8" s="20">
        <v>4.7</v>
      </c>
      <c r="P8" s="20">
        <v>0.7</v>
      </c>
      <c r="Q8" s="20">
        <v>35.700000000000003</v>
      </c>
    </row>
    <row r="9" spans="1:17" x14ac:dyDescent="0.2">
      <c r="A9" s="4" t="s">
        <v>73</v>
      </c>
      <c r="B9" s="17" t="s">
        <v>74</v>
      </c>
      <c r="C9" s="18">
        <v>9549</v>
      </c>
      <c r="D9" s="18">
        <v>8791</v>
      </c>
      <c r="E9" s="18">
        <v>463</v>
      </c>
      <c r="F9" s="18">
        <v>262</v>
      </c>
      <c r="G9" s="18">
        <v>201</v>
      </c>
      <c r="H9" s="18">
        <v>295</v>
      </c>
      <c r="I9" s="18">
        <v>123</v>
      </c>
      <c r="J9" s="18">
        <v>3165</v>
      </c>
      <c r="K9" s="20">
        <v>92.1</v>
      </c>
      <c r="L9" s="20">
        <v>4.8</v>
      </c>
      <c r="M9" s="20">
        <v>2.7</v>
      </c>
      <c r="N9" s="20">
        <v>2.1</v>
      </c>
      <c r="O9" s="20">
        <v>3.1</v>
      </c>
      <c r="P9" s="20">
        <v>1.3</v>
      </c>
      <c r="Q9" s="20">
        <v>33.1</v>
      </c>
    </row>
    <row r="10" spans="1:17" x14ac:dyDescent="0.2">
      <c r="A10" s="4" t="s">
        <v>75</v>
      </c>
      <c r="B10" s="17" t="s">
        <v>76</v>
      </c>
      <c r="C10" s="18">
        <v>1706</v>
      </c>
      <c r="D10" s="18">
        <v>1358</v>
      </c>
      <c r="E10" s="18">
        <v>235</v>
      </c>
      <c r="F10" s="18">
        <v>135</v>
      </c>
      <c r="G10" s="18">
        <v>100</v>
      </c>
      <c r="H10" s="18">
        <v>113</v>
      </c>
      <c r="I10" s="18">
        <v>13</v>
      </c>
      <c r="J10" s="18">
        <v>523</v>
      </c>
      <c r="K10" s="20">
        <v>79.599999999999994</v>
      </c>
      <c r="L10" s="20">
        <v>13.8</v>
      </c>
      <c r="M10" s="20">
        <v>7.9</v>
      </c>
      <c r="N10" s="20">
        <v>5.9</v>
      </c>
      <c r="O10" s="20">
        <v>6.6</v>
      </c>
      <c r="P10" s="20">
        <v>0.8</v>
      </c>
      <c r="Q10" s="20">
        <v>30.7</v>
      </c>
    </row>
    <row r="11" spans="1:17" x14ac:dyDescent="0.2">
      <c r="A11" s="4" t="s">
        <v>77</v>
      </c>
      <c r="B11" s="17" t="s">
        <v>78</v>
      </c>
      <c r="C11" s="18">
        <v>9847</v>
      </c>
      <c r="D11" s="18">
        <v>9135</v>
      </c>
      <c r="E11" s="18">
        <v>589</v>
      </c>
      <c r="F11" s="18">
        <v>200</v>
      </c>
      <c r="G11" s="18">
        <v>386</v>
      </c>
      <c r="H11" s="18">
        <v>119</v>
      </c>
      <c r="I11" s="18">
        <v>128</v>
      </c>
      <c r="J11" s="18">
        <v>3243</v>
      </c>
      <c r="K11" s="20">
        <v>92.8</v>
      </c>
      <c r="L11" s="20">
        <v>6</v>
      </c>
      <c r="M11" s="20">
        <v>2</v>
      </c>
      <c r="N11" s="20">
        <v>3.9</v>
      </c>
      <c r="O11" s="20">
        <v>1.2</v>
      </c>
      <c r="P11" s="20">
        <v>1.3</v>
      </c>
      <c r="Q11" s="20">
        <v>32.9</v>
      </c>
    </row>
    <row r="12" spans="1:17" x14ac:dyDescent="0.2">
      <c r="A12" s="4" t="s">
        <v>79</v>
      </c>
      <c r="B12" s="17" t="s">
        <v>80</v>
      </c>
      <c r="C12" s="18">
        <v>1424</v>
      </c>
      <c r="D12" s="18">
        <v>1194</v>
      </c>
      <c r="E12" s="18">
        <v>179</v>
      </c>
      <c r="F12" s="18">
        <v>45</v>
      </c>
      <c r="G12" s="18">
        <v>134</v>
      </c>
      <c r="H12" s="18">
        <v>50</v>
      </c>
      <c r="I12" s="18">
        <v>9</v>
      </c>
      <c r="J12" s="18">
        <v>393</v>
      </c>
      <c r="K12" s="20">
        <v>83.8</v>
      </c>
      <c r="L12" s="20">
        <v>12.6</v>
      </c>
      <c r="M12" s="20">
        <v>3.2</v>
      </c>
      <c r="N12" s="20">
        <v>9.4</v>
      </c>
      <c r="O12" s="20">
        <v>3.5</v>
      </c>
      <c r="P12" s="20">
        <v>0.6</v>
      </c>
      <c r="Q12" s="20">
        <v>27.6</v>
      </c>
    </row>
    <row r="13" spans="1:17" x14ac:dyDescent="0.2">
      <c r="A13" s="4" t="s">
        <v>81</v>
      </c>
      <c r="B13" s="17" t="s">
        <v>82</v>
      </c>
      <c r="C13" s="18">
        <v>3492</v>
      </c>
      <c r="D13" s="18">
        <v>2865</v>
      </c>
      <c r="E13" s="18">
        <v>331</v>
      </c>
      <c r="F13" s="18">
        <v>187</v>
      </c>
      <c r="G13" s="18">
        <v>144</v>
      </c>
      <c r="H13" s="18">
        <v>296</v>
      </c>
      <c r="I13" s="18">
        <v>34</v>
      </c>
      <c r="J13" s="18">
        <v>1142</v>
      </c>
      <c r="K13" s="20">
        <v>82</v>
      </c>
      <c r="L13" s="20">
        <v>9.5</v>
      </c>
      <c r="M13" s="20">
        <v>5.4</v>
      </c>
      <c r="N13" s="20">
        <v>4.0999999999999996</v>
      </c>
      <c r="O13" s="20">
        <v>8.5</v>
      </c>
      <c r="P13" s="20">
        <v>1</v>
      </c>
      <c r="Q13" s="20">
        <v>32.700000000000003</v>
      </c>
    </row>
    <row r="14" spans="1:17" x14ac:dyDescent="0.2">
      <c r="B14" s="19"/>
      <c r="C14" s="19"/>
      <c r="D14" s="19"/>
      <c r="E14" s="19"/>
      <c r="F14" s="19"/>
      <c r="G14" s="19"/>
      <c r="H14" s="19"/>
      <c r="I14" s="19"/>
      <c r="J14" s="19"/>
      <c r="K14" s="21"/>
      <c r="L14" s="21"/>
      <c r="M14" s="21"/>
      <c r="N14" s="21"/>
      <c r="O14" s="21"/>
      <c r="P14" s="21"/>
      <c r="Q14" s="21"/>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4"/>
  <sheetViews>
    <sheetView workbookViewId="0"/>
  </sheetViews>
  <sheetFormatPr defaultColWidth="11.5546875" defaultRowHeight="15" x14ac:dyDescent="0.2"/>
  <cols>
    <col min="1" max="1" width="43.6640625" customWidth="1"/>
    <col min="2" max="5" width="10.6640625" customWidth="1"/>
    <col min="6" max="6" width="13.6640625" customWidth="1"/>
    <col min="7" max="8" width="10.6640625" customWidth="1"/>
    <col min="9" max="10" width="13.6640625" customWidth="1"/>
    <col min="11" max="12" width="10.6640625" customWidth="1"/>
    <col min="13" max="13" width="13.6640625" customWidth="1"/>
    <col min="14" max="15" width="10.6640625" customWidth="1"/>
    <col min="16" max="17" width="13.6640625" customWidth="1"/>
  </cols>
  <sheetData>
    <row r="1" spans="1:17" ht="20.25" x14ac:dyDescent="0.3">
      <c r="A1" s="22" t="s">
        <v>44</v>
      </c>
    </row>
    <row r="2" spans="1:17" x14ac:dyDescent="0.2">
      <c r="A2" t="s">
        <v>36</v>
      </c>
    </row>
    <row r="3" spans="1:17" x14ac:dyDescent="0.2">
      <c r="A3" s="13" t="str">
        <f>HYPERLINK("#'Table of contents'!A1", "Back to contents")</f>
        <v>Back to contents</v>
      </c>
    </row>
    <row r="4" spans="1:17" ht="94.5" x14ac:dyDescent="0.2">
      <c r="A4" s="15" t="s">
        <v>48</v>
      </c>
      <c r="B4" s="15" t="s">
        <v>49</v>
      </c>
      <c r="C4" s="16" t="s">
        <v>50</v>
      </c>
      <c r="D4" s="16" t="s">
        <v>51</v>
      </c>
      <c r="E4" s="16" t="s">
        <v>52</v>
      </c>
      <c r="F4" s="16" t="s">
        <v>53</v>
      </c>
      <c r="G4" s="16" t="s">
        <v>54</v>
      </c>
      <c r="H4" s="16" t="s">
        <v>55</v>
      </c>
      <c r="I4" s="16" t="s">
        <v>56</v>
      </c>
      <c r="J4" s="16" t="s">
        <v>57</v>
      </c>
      <c r="K4" s="16" t="s">
        <v>58</v>
      </c>
      <c r="L4" s="16" t="s">
        <v>59</v>
      </c>
      <c r="M4" s="16" t="s">
        <v>60</v>
      </c>
      <c r="N4" s="16" t="s">
        <v>61</v>
      </c>
      <c r="O4" s="16" t="s">
        <v>62</v>
      </c>
      <c r="P4" s="16" t="s">
        <v>63</v>
      </c>
      <c r="Q4" s="16" t="s">
        <v>64</v>
      </c>
    </row>
    <row r="5" spans="1:17" x14ac:dyDescent="0.2">
      <c r="A5" s="4" t="s">
        <v>65</v>
      </c>
      <c r="B5" s="17" t="s">
        <v>66</v>
      </c>
      <c r="C5" s="18">
        <v>5226</v>
      </c>
      <c r="D5" s="18">
        <v>4233</v>
      </c>
      <c r="E5" s="18">
        <v>270</v>
      </c>
      <c r="F5" s="18">
        <v>91</v>
      </c>
      <c r="G5" s="18">
        <v>179</v>
      </c>
      <c r="H5" s="18">
        <v>723</v>
      </c>
      <c r="I5" s="18">
        <v>37</v>
      </c>
      <c r="J5" s="18">
        <v>1457</v>
      </c>
      <c r="K5" s="20">
        <v>81</v>
      </c>
      <c r="L5" s="20">
        <v>5.2</v>
      </c>
      <c r="M5" s="20">
        <v>1.7</v>
      </c>
      <c r="N5" s="20">
        <v>3.4</v>
      </c>
      <c r="O5" s="20">
        <v>13.8</v>
      </c>
      <c r="P5" s="20">
        <v>0.7</v>
      </c>
      <c r="Q5" s="20">
        <v>27.9</v>
      </c>
    </row>
    <row r="6" spans="1:17" x14ac:dyDescent="0.2">
      <c r="A6" s="4" t="s">
        <v>67</v>
      </c>
      <c r="B6" s="17" t="s">
        <v>68</v>
      </c>
      <c r="C6" s="18">
        <v>8662</v>
      </c>
      <c r="D6" s="18">
        <v>6589</v>
      </c>
      <c r="E6" s="18">
        <v>539</v>
      </c>
      <c r="F6" s="18">
        <v>259</v>
      </c>
      <c r="G6" s="18">
        <v>281</v>
      </c>
      <c r="H6" s="18">
        <v>1535</v>
      </c>
      <c r="I6" s="18">
        <v>111</v>
      </c>
      <c r="J6" s="18">
        <v>2760</v>
      </c>
      <c r="K6" s="20">
        <v>76.099999999999994</v>
      </c>
      <c r="L6" s="20">
        <v>6.2</v>
      </c>
      <c r="M6" s="20">
        <v>3</v>
      </c>
      <c r="N6" s="20">
        <v>3.2</v>
      </c>
      <c r="O6" s="20">
        <v>17.7</v>
      </c>
      <c r="P6" s="20">
        <v>1.3</v>
      </c>
      <c r="Q6" s="20">
        <v>31.9</v>
      </c>
    </row>
    <row r="7" spans="1:17" x14ac:dyDescent="0.2">
      <c r="A7" s="4" t="s">
        <v>69</v>
      </c>
      <c r="B7" s="17" t="s">
        <v>70</v>
      </c>
      <c r="C7" s="18">
        <v>5825</v>
      </c>
      <c r="D7" s="18">
        <v>5222</v>
      </c>
      <c r="E7" s="18">
        <v>203</v>
      </c>
      <c r="F7" s="18">
        <v>79</v>
      </c>
      <c r="G7" s="18">
        <v>124</v>
      </c>
      <c r="H7" s="18">
        <v>400</v>
      </c>
      <c r="I7" s="18">
        <v>62</v>
      </c>
      <c r="J7" s="18">
        <v>1745</v>
      </c>
      <c r="K7" s="20">
        <v>89.6</v>
      </c>
      <c r="L7" s="20">
        <v>3.5</v>
      </c>
      <c r="M7" s="20">
        <v>1.4</v>
      </c>
      <c r="N7" s="20">
        <v>2.1</v>
      </c>
      <c r="O7" s="20">
        <v>6.9</v>
      </c>
      <c r="P7" s="20">
        <v>1.1000000000000001</v>
      </c>
      <c r="Q7" s="20">
        <v>30</v>
      </c>
    </row>
    <row r="8" spans="1:17" x14ac:dyDescent="0.2">
      <c r="A8" s="4" t="s">
        <v>71</v>
      </c>
      <c r="B8" s="17" t="s">
        <v>72</v>
      </c>
      <c r="C8" s="18">
        <v>11245</v>
      </c>
      <c r="D8" s="18">
        <v>9923</v>
      </c>
      <c r="E8" s="18">
        <v>793</v>
      </c>
      <c r="F8" s="18">
        <v>401</v>
      </c>
      <c r="G8" s="18">
        <v>392</v>
      </c>
      <c r="H8" s="18">
        <v>529</v>
      </c>
      <c r="I8" s="18">
        <v>86</v>
      </c>
      <c r="J8" s="18">
        <v>4029</v>
      </c>
      <c r="K8" s="20">
        <v>88.2</v>
      </c>
      <c r="L8" s="20">
        <v>7.1</v>
      </c>
      <c r="M8" s="20">
        <v>3.6</v>
      </c>
      <c r="N8" s="20">
        <v>3.5</v>
      </c>
      <c r="O8" s="20">
        <v>4.7</v>
      </c>
      <c r="P8" s="20">
        <v>0.8</v>
      </c>
      <c r="Q8" s="20">
        <v>35.799999999999997</v>
      </c>
    </row>
    <row r="9" spans="1:17" x14ac:dyDescent="0.2">
      <c r="A9" s="4" t="s">
        <v>73</v>
      </c>
      <c r="B9" s="17" t="s">
        <v>74</v>
      </c>
      <c r="C9" s="18">
        <v>9606</v>
      </c>
      <c r="D9" s="18">
        <v>8864</v>
      </c>
      <c r="E9" s="18">
        <v>458</v>
      </c>
      <c r="F9" s="18">
        <v>267</v>
      </c>
      <c r="G9" s="18">
        <v>191</v>
      </c>
      <c r="H9" s="18">
        <v>284</v>
      </c>
      <c r="I9" s="18">
        <v>123</v>
      </c>
      <c r="J9" s="18">
        <v>3249</v>
      </c>
      <c r="K9" s="20">
        <v>92.3</v>
      </c>
      <c r="L9" s="20">
        <v>4.8</v>
      </c>
      <c r="M9" s="20">
        <v>2.8</v>
      </c>
      <c r="N9" s="20">
        <v>2</v>
      </c>
      <c r="O9" s="20">
        <v>3</v>
      </c>
      <c r="P9" s="20">
        <v>1.3</v>
      </c>
      <c r="Q9" s="20">
        <v>33.799999999999997</v>
      </c>
    </row>
    <row r="10" spans="1:17" x14ac:dyDescent="0.2">
      <c r="A10" s="4" t="s">
        <v>75</v>
      </c>
      <c r="B10" s="17" t="s">
        <v>76</v>
      </c>
      <c r="C10" s="18">
        <v>1710</v>
      </c>
      <c r="D10" s="18">
        <v>1357</v>
      </c>
      <c r="E10" s="18">
        <v>243</v>
      </c>
      <c r="F10" s="18">
        <v>147</v>
      </c>
      <c r="G10" s="18">
        <v>96</v>
      </c>
      <c r="H10" s="18">
        <v>110</v>
      </c>
      <c r="I10" s="18">
        <v>15</v>
      </c>
      <c r="J10" s="18">
        <v>512</v>
      </c>
      <c r="K10" s="20">
        <v>79.400000000000006</v>
      </c>
      <c r="L10" s="20">
        <v>14.2</v>
      </c>
      <c r="M10" s="20">
        <v>8.6</v>
      </c>
      <c r="N10" s="20">
        <v>5.6</v>
      </c>
      <c r="O10" s="20">
        <v>6.4</v>
      </c>
      <c r="P10" s="20">
        <v>0.9</v>
      </c>
      <c r="Q10" s="20">
        <v>29.9</v>
      </c>
    </row>
    <row r="11" spans="1:17" x14ac:dyDescent="0.2">
      <c r="A11" s="4" t="s">
        <v>77</v>
      </c>
      <c r="B11" s="17" t="s">
        <v>78</v>
      </c>
      <c r="C11" s="18">
        <v>9904</v>
      </c>
      <c r="D11" s="18">
        <v>9207</v>
      </c>
      <c r="E11" s="18">
        <v>578</v>
      </c>
      <c r="F11" s="18">
        <v>187</v>
      </c>
      <c r="G11" s="18">
        <v>391</v>
      </c>
      <c r="H11" s="18">
        <v>119</v>
      </c>
      <c r="I11" s="18">
        <v>124</v>
      </c>
      <c r="J11" s="18">
        <v>3363</v>
      </c>
      <c r="K11" s="20">
        <v>93</v>
      </c>
      <c r="L11" s="20">
        <v>5.8</v>
      </c>
      <c r="M11" s="20">
        <v>1.9</v>
      </c>
      <c r="N11" s="20">
        <v>3.9</v>
      </c>
      <c r="O11" s="20">
        <v>1.2</v>
      </c>
      <c r="P11" s="20">
        <v>1.3</v>
      </c>
      <c r="Q11" s="20">
        <v>34</v>
      </c>
    </row>
    <row r="12" spans="1:17" x14ac:dyDescent="0.2">
      <c r="A12" s="4" t="s">
        <v>79</v>
      </c>
      <c r="B12" s="17" t="s">
        <v>80</v>
      </c>
      <c r="C12" s="18">
        <v>1401</v>
      </c>
      <c r="D12" s="18">
        <v>1184</v>
      </c>
      <c r="E12" s="18">
        <v>171</v>
      </c>
      <c r="F12" s="18">
        <v>39</v>
      </c>
      <c r="G12" s="18">
        <v>132</v>
      </c>
      <c r="H12" s="18">
        <v>46</v>
      </c>
      <c r="I12" s="18">
        <v>8</v>
      </c>
      <c r="J12" s="18">
        <v>414</v>
      </c>
      <c r="K12" s="20">
        <v>84.5</v>
      </c>
      <c r="L12" s="20">
        <v>12.2</v>
      </c>
      <c r="M12" s="20">
        <v>2.8</v>
      </c>
      <c r="N12" s="20">
        <v>9.4</v>
      </c>
      <c r="O12" s="20">
        <v>3.3</v>
      </c>
      <c r="P12" s="20">
        <v>0.6</v>
      </c>
      <c r="Q12" s="20">
        <v>29.6</v>
      </c>
    </row>
    <row r="13" spans="1:17" x14ac:dyDescent="0.2">
      <c r="A13" s="4" t="s">
        <v>81</v>
      </c>
      <c r="B13" s="17" t="s">
        <v>82</v>
      </c>
      <c r="C13" s="18">
        <v>3495</v>
      </c>
      <c r="D13" s="18">
        <v>2866</v>
      </c>
      <c r="E13" s="18">
        <v>329</v>
      </c>
      <c r="F13" s="18">
        <v>168</v>
      </c>
      <c r="G13" s="18">
        <v>161</v>
      </c>
      <c r="H13" s="18">
        <v>300</v>
      </c>
      <c r="I13" s="18">
        <v>35</v>
      </c>
      <c r="J13" s="18">
        <v>1114</v>
      </c>
      <c r="K13" s="20">
        <v>82</v>
      </c>
      <c r="L13" s="20">
        <v>9.4</v>
      </c>
      <c r="M13" s="20">
        <v>4.8</v>
      </c>
      <c r="N13" s="20">
        <v>4.5999999999999996</v>
      </c>
      <c r="O13" s="20">
        <v>8.6</v>
      </c>
      <c r="P13" s="20">
        <v>1</v>
      </c>
      <c r="Q13" s="20">
        <v>31.9</v>
      </c>
    </row>
    <row r="14" spans="1:17" x14ac:dyDescent="0.2">
      <c r="B14" s="19"/>
      <c r="C14" s="19"/>
      <c r="D14" s="19"/>
      <c r="E14" s="19"/>
      <c r="F14" s="19"/>
      <c r="G14" s="19"/>
      <c r="H14" s="19"/>
      <c r="I14" s="19"/>
      <c r="J14" s="19"/>
      <c r="K14" s="21"/>
      <c r="L14" s="21"/>
      <c r="M14" s="21"/>
      <c r="N14" s="21"/>
      <c r="O14" s="21"/>
      <c r="P14" s="21"/>
      <c r="Q14" s="21"/>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
  <sheetViews>
    <sheetView workbookViewId="0"/>
  </sheetViews>
  <sheetFormatPr defaultColWidth="11.5546875" defaultRowHeight="15" x14ac:dyDescent="0.2"/>
  <cols>
    <col min="1" max="1" width="43.6640625" customWidth="1"/>
    <col min="2" max="5" width="10.6640625" customWidth="1"/>
    <col min="6" max="6" width="13.6640625" customWidth="1"/>
    <col min="7" max="8" width="10.6640625" customWidth="1"/>
    <col min="9" max="10" width="13.6640625" customWidth="1"/>
    <col min="11" max="12" width="10.6640625" customWidth="1"/>
    <col min="13" max="13" width="13.6640625" customWidth="1"/>
    <col min="14" max="15" width="10.6640625" customWidth="1"/>
    <col min="16" max="17" width="13.6640625" customWidth="1"/>
  </cols>
  <sheetData>
    <row r="1" spans="1:17" ht="20.25" x14ac:dyDescent="0.3">
      <c r="A1" s="22" t="s">
        <v>45</v>
      </c>
    </row>
    <row r="2" spans="1:17" x14ac:dyDescent="0.2">
      <c r="A2" t="s">
        <v>36</v>
      </c>
    </row>
    <row r="3" spans="1:17" x14ac:dyDescent="0.2">
      <c r="A3" s="13" t="str">
        <f>HYPERLINK("#'Table of contents'!A1", "Back to contents")</f>
        <v>Back to contents</v>
      </c>
    </row>
    <row r="4" spans="1:17" ht="94.5" x14ac:dyDescent="0.2">
      <c r="A4" s="15" t="s">
        <v>48</v>
      </c>
      <c r="B4" s="15" t="s">
        <v>49</v>
      </c>
      <c r="C4" s="16" t="s">
        <v>50</v>
      </c>
      <c r="D4" s="16" t="s">
        <v>51</v>
      </c>
      <c r="E4" s="16" t="s">
        <v>52</v>
      </c>
      <c r="F4" s="16" t="s">
        <v>53</v>
      </c>
      <c r="G4" s="16" t="s">
        <v>54</v>
      </c>
      <c r="H4" s="16" t="s">
        <v>55</v>
      </c>
      <c r="I4" s="16" t="s">
        <v>56</v>
      </c>
      <c r="J4" s="16" t="s">
        <v>57</v>
      </c>
      <c r="K4" s="16" t="s">
        <v>58</v>
      </c>
      <c r="L4" s="16" t="s">
        <v>59</v>
      </c>
      <c r="M4" s="16" t="s">
        <v>60</v>
      </c>
      <c r="N4" s="16" t="s">
        <v>61</v>
      </c>
      <c r="O4" s="16" t="s">
        <v>62</v>
      </c>
      <c r="P4" s="16" t="s">
        <v>63</v>
      </c>
      <c r="Q4" s="16" t="s">
        <v>64</v>
      </c>
    </row>
    <row r="5" spans="1:17" x14ac:dyDescent="0.2">
      <c r="A5" s="4" t="s">
        <v>65</v>
      </c>
      <c r="B5" s="17" t="s">
        <v>66</v>
      </c>
      <c r="C5" s="18">
        <v>5236</v>
      </c>
      <c r="D5" s="18">
        <v>4246</v>
      </c>
      <c r="E5" s="18">
        <v>270</v>
      </c>
      <c r="F5" s="18">
        <v>85</v>
      </c>
      <c r="G5" s="18">
        <v>186</v>
      </c>
      <c r="H5" s="18">
        <v>722</v>
      </c>
      <c r="I5" s="18">
        <v>41</v>
      </c>
      <c r="J5" s="18">
        <v>1486</v>
      </c>
      <c r="K5" s="20">
        <v>81.099999999999994</v>
      </c>
      <c r="L5" s="20">
        <v>5.2</v>
      </c>
      <c r="M5" s="20">
        <v>1.6</v>
      </c>
      <c r="N5" s="20">
        <v>3.6</v>
      </c>
      <c r="O5" s="20">
        <v>13.8</v>
      </c>
      <c r="P5" s="20">
        <v>0.8</v>
      </c>
      <c r="Q5" s="20">
        <v>28.4</v>
      </c>
    </row>
    <row r="6" spans="1:17" x14ac:dyDescent="0.2">
      <c r="A6" s="4" t="s">
        <v>67</v>
      </c>
      <c r="B6" s="17" t="s">
        <v>68</v>
      </c>
      <c r="C6" s="18">
        <v>8672</v>
      </c>
      <c r="D6" s="18">
        <v>6579</v>
      </c>
      <c r="E6" s="18">
        <v>560</v>
      </c>
      <c r="F6" s="18">
        <v>244</v>
      </c>
      <c r="G6" s="18">
        <v>316</v>
      </c>
      <c r="H6" s="18">
        <v>1535</v>
      </c>
      <c r="I6" s="18">
        <v>114</v>
      </c>
      <c r="J6" s="18">
        <v>2781</v>
      </c>
      <c r="K6" s="20">
        <v>75.900000000000006</v>
      </c>
      <c r="L6" s="20">
        <v>6.5</v>
      </c>
      <c r="M6" s="20">
        <v>2.8</v>
      </c>
      <c r="N6" s="20">
        <v>3.6</v>
      </c>
      <c r="O6" s="20">
        <v>17.7</v>
      </c>
      <c r="P6" s="20">
        <v>1.3</v>
      </c>
      <c r="Q6" s="20">
        <v>32.1</v>
      </c>
    </row>
    <row r="7" spans="1:17" x14ac:dyDescent="0.2">
      <c r="A7" s="4" t="s">
        <v>69</v>
      </c>
      <c r="B7" s="17" t="s">
        <v>70</v>
      </c>
      <c r="C7" s="18">
        <v>5864</v>
      </c>
      <c r="D7" s="18">
        <v>5248</v>
      </c>
      <c r="E7" s="18">
        <v>220</v>
      </c>
      <c r="F7" s="18">
        <v>88</v>
      </c>
      <c r="G7" s="18">
        <v>132</v>
      </c>
      <c r="H7" s="18">
        <v>396</v>
      </c>
      <c r="I7" s="18">
        <v>60</v>
      </c>
      <c r="J7" s="18">
        <v>1770</v>
      </c>
      <c r="K7" s="20">
        <v>89.5</v>
      </c>
      <c r="L7" s="20">
        <v>3.8</v>
      </c>
      <c r="M7" s="20">
        <v>1.5</v>
      </c>
      <c r="N7" s="20">
        <v>2.2999999999999998</v>
      </c>
      <c r="O7" s="20">
        <v>6.8</v>
      </c>
      <c r="P7" s="20">
        <v>1</v>
      </c>
      <c r="Q7" s="20">
        <v>30.2</v>
      </c>
    </row>
    <row r="8" spans="1:17" x14ac:dyDescent="0.2">
      <c r="A8" s="4" t="s">
        <v>71</v>
      </c>
      <c r="B8" s="17" t="s">
        <v>72</v>
      </c>
      <c r="C8" s="18">
        <v>11274</v>
      </c>
      <c r="D8" s="18">
        <v>9913</v>
      </c>
      <c r="E8" s="18">
        <v>866</v>
      </c>
      <c r="F8" s="18">
        <v>413</v>
      </c>
      <c r="G8" s="18">
        <v>453</v>
      </c>
      <c r="H8" s="18">
        <v>495</v>
      </c>
      <c r="I8" s="18">
        <v>91</v>
      </c>
      <c r="J8" s="18">
        <v>4009</v>
      </c>
      <c r="K8" s="20">
        <v>87.9</v>
      </c>
      <c r="L8" s="20">
        <v>7.7</v>
      </c>
      <c r="M8" s="20">
        <v>3.7</v>
      </c>
      <c r="N8" s="20">
        <v>4</v>
      </c>
      <c r="O8" s="20">
        <v>4.4000000000000004</v>
      </c>
      <c r="P8" s="20">
        <v>0.8</v>
      </c>
      <c r="Q8" s="20">
        <v>35.6</v>
      </c>
    </row>
    <row r="9" spans="1:17" x14ac:dyDescent="0.2">
      <c r="A9" s="4" t="s">
        <v>73</v>
      </c>
      <c r="B9" s="17" t="s">
        <v>74</v>
      </c>
      <c r="C9" s="18">
        <v>9672</v>
      </c>
      <c r="D9" s="18">
        <v>8920</v>
      </c>
      <c r="E9" s="18">
        <v>425</v>
      </c>
      <c r="F9" s="18">
        <v>297</v>
      </c>
      <c r="G9" s="18">
        <v>128</v>
      </c>
      <c r="H9" s="18">
        <v>332</v>
      </c>
      <c r="I9" s="18">
        <v>130</v>
      </c>
      <c r="J9" s="18">
        <v>3260</v>
      </c>
      <c r="K9" s="20">
        <v>92.2</v>
      </c>
      <c r="L9" s="20">
        <v>4.4000000000000004</v>
      </c>
      <c r="M9" s="20">
        <v>3.1</v>
      </c>
      <c r="N9" s="20">
        <v>1.3</v>
      </c>
      <c r="O9" s="20">
        <v>3.4</v>
      </c>
      <c r="P9" s="20">
        <v>1.3</v>
      </c>
      <c r="Q9" s="20">
        <v>33.700000000000003</v>
      </c>
    </row>
    <row r="10" spans="1:17" x14ac:dyDescent="0.2">
      <c r="A10" s="4" t="s">
        <v>75</v>
      </c>
      <c r="B10" s="17" t="s">
        <v>76</v>
      </c>
      <c r="C10" s="18">
        <v>1713</v>
      </c>
      <c r="D10" s="18">
        <v>1346</v>
      </c>
      <c r="E10" s="18">
        <v>215</v>
      </c>
      <c r="F10" s="18">
        <v>143</v>
      </c>
      <c r="G10" s="18">
        <v>72</v>
      </c>
      <c r="H10" s="18">
        <v>152</v>
      </c>
      <c r="I10" s="18">
        <v>15</v>
      </c>
      <c r="J10" s="18">
        <v>517</v>
      </c>
      <c r="K10" s="20">
        <v>78.599999999999994</v>
      </c>
      <c r="L10" s="20">
        <v>12.6</v>
      </c>
      <c r="M10" s="20">
        <v>8.3000000000000007</v>
      </c>
      <c r="N10" s="20">
        <v>4.2</v>
      </c>
      <c r="O10" s="20">
        <v>8.9</v>
      </c>
      <c r="P10" s="20">
        <v>0.9</v>
      </c>
      <c r="Q10" s="20">
        <v>30.2</v>
      </c>
    </row>
    <row r="11" spans="1:17" x14ac:dyDescent="0.2">
      <c r="A11" s="4" t="s">
        <v>77</v>
      </c>
      <c r="B11" s="17" t="s">
        <v>78</v>
      </c>
      <c r="C11" s="18">
        <v>9972</v>
      </c>
      <c r="D11" s="18">
        <v>9199</v>
      </c>
      <c r="E11" s="18">
        <v>648</v>
      </c>
      <c r="F11" s="18">
        <v>172</v>
      </c>
      <c r="G11" s="18">
        <v>476</v>
      </c>
      <c r="H11" s="18">
        <v>125</v>
      </c>
      <c r="I11" s="18">
        <v>141</v>
      </c>
      <c r="J11" s="18">
        <v>3394</v>
      </c>
      <c r="K11" s="20">
        <v>92.2</v>
      </c>
      <c r="L11" s="20">
        <v>6.5</v>
      </c>
      <c r="M11" s="20">
        <v>1.7</v>
      </c>
      <c r="N11" s="20">
        <v>4.8</v>
      </c>
      <c r="O11" s="20">
        <v>1.3</v>
      </c>
      <c r="P11" s="20">
        <v>1.4</v>
      </c>
      <c r="Q11" s="20">
        <v>34</v>
      </c>
    </row>
    <row r="12" spans="1:17" x14ac:dyDescent="0.2">
      <c r="A12" s="4" t="s">
        <v>79</v>
      </c>
      <c r="B12" s="17" t="s">
        <v>80</v>
      </c>
      <c r="C12" s="18">
        <v>1402</v>
      </c>
      <c r="D12" s="18">
        <v>1202</v>
      </c>
      <c r="E12" s="18">
        <v>152</v>
      </c>
      <c r="F12" s="18">
        <v>36</v>
      </c>
      <c r="G12" s="18">
        <v>116</v>
      </c>
      <c r="H12" s="18">
        <v>48</v>
      </c>
      <c r="I12" s="18">
        <v>10</v>
      </c>
      <c r="J12" s="18">
        <v>405</v>
      </c>
      <c r="K12" s="20">
        <v>85.7</v>
      </c>
      <c r="L12" s="20">
        <v>10.8</v>
      </c>
      <c r="M12" s="20">
        <v>2.6</v>
      </c>
      <c r="N12" s="20">
        <v>8.3000000000000007</v>
      </c>
      <c r="O12" s="20">
        <v>3.4</v>
      </c>
      <c r="P12" s="20">
        <v>0.7</v>
      </c>
      <c r="Q12" s="20">
        <v>28.9</v>
      </c>
    </row>
    <row r="13" spans="1:17" x14ac:dyDescent="0.2">
      <c r="A13" s="4" t="s">
        <v>81</v>
      </c>
      <c r="B13" s="17" t="s">
        <v>82</v>
      </c>
      <c r="C13" s="18">
        <v>3496</v>
      </c>
      <c r="D13" s="18">
        <v>2877</v>
      </c>
      <c r="E13" s="18">
        <v>326</v>
      </c>
      <c r="F13" s="18">
        <v>150</v>
      </c>
      <c r="G13" s="18">
        <v>176</v>
      </c>
      <c r="H13" s="18">
        <v>293</v>
      </c>
      <c r="I13" s="18">
        <v>39</v>
      </c>
      <c r="J13" s="18">
        <v>1129</v>
      </c>
      <c r="K13" s="20">
        <v>82.3</v>
      </c>
      <c r="L13" s="20">
        <v>9.3000000000000007</v>
      </c>
      <c r="M13" s="20">
        <v>4.3</v>
      </c>
      <c r="N13" s="20">
        <v>5</v>
      </c>
      <c r="O13" s="20">
        <v>8.4</v>
      </c>
      <c r="P13" s="20">
        <v>1.1000000000000001</v>
      </c>
      <c r="Q13" s="20">
        <v>32.299999999999997</v>
      </c>
    </row>
    <row r="14" spans="1:17" x14ac:dyDescent="0.2">
      <c r="B14" s="19"/>
      <c r="C14" s="19"/>
      <c r="D14" s="19"/>
      <c r="E14" s="19"/>
      <c r="F14" s="19"/>
      <c r="G14" s="19"/>
      <c r="H14" s="19"/>
      <c r="I14" s="19"/>
      <c r="J14" s="19"/>
      <c r="K14" s="21"/>
      <c r="L14" s="21"/>
      <c r="M14" s="21"/>
      <c r="N14" s="21"/>
      <c r="O14" s="21"/>
      <c r="P14" s="21"/>
      <c r="Q14" s="21"/>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A44950568</value>
    </field>
    <field name="Objective-Title">
      <value order="0">NRS - Household estimates and dwellings - other geographies - Scottish Island Regions tables - hh-islands-regions-14-22</value>
    </field>
    <field name="Objective-Description">
      <value order="0"/>
    </field>
    <field name="Objective-CreationStamp">
      <value order="0">2023-08-22T10:58:19Z</value>
    </field>
    <field name="Objective-IsApproved">
      <value order="0">false</value>
    </field>
    <field name="Objective-IsPublished">
      <value order="0">false</value>
    </field>
    <field name="Objective-DatePublished">
      <value order="0"/>
    </field>
    <field name="Objective-ModificationStamp">
      <value order="0">2023-08-25T16:26:15Z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2022: Pre-publication: 2022-2027</value>
    </field>
    <field name="Objective-Parent">
      <value order="0">National Records of Scotland (NRS): Household Statistics: Household estimates 2022: Pre-publication: 2022-2027</value>
    </field>
    <field name="Objective-State">
      <value order="0">Being Drafted</value>
    </field>
    <field name="Objective-VersionId">
      <value order="0">vA67271169</value>
    </field>
    <field name="Objective-Version">
      <value order="0">0.1</value>
    </field>
    <field name="Objective-VersionNumber">
      <value order="0">1</value>
    </field>
    <field name="Objective-VersionComment">
      <value order="0"/>
    </field>
    <field name="Objective-FileNumber">
      <value order="0">STAT/437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Table of contents</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2023-07-24T12:50:49Z</dcterms:created>
  <dcterms:modified xsi:type="dcterms:W3CDTF">2023-08-30T14:59:35Z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A44950568</vt:lpwstr>
  </property>
  <property fmtid="{D5CDD505-2E9C-101B-9397-08002B2CF9AE}" pid="4" name="Objective-Title">
    <vt:lpwstr>NRS - Household estimates and dwellings - other geographies - Scottish Island Regions tables - hh-islands-regions-14-22</vt:lpwstr>
  </property>
  <property fmtid="{D5CDD505-2E9C-101B-9397-08002B2CF9AE}" pid="5" name="Objective-Description">
    <vt:lpwstr/>
  </property>
  <property fmtid="{D5CDD505-2E9C-101B-9397-08002B2CF9AE}" pid="6" name="Objective-CreationStamp">
    <vt:filetime>2023-08-22T10:58:19Z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2023-08-25T16:26:15Z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2022: Pre-publication: 2022-2027</vt:lpwstr>
  </property>
  <property fmtid="{D5CDD505-2E9C-101B-9397-08002B2CF9AE}" pid="13" name="Objective-Parent">
    <vt:lpwstr>National Records of Scotland (NRS): Household Statistics: Household estimates 2022: Pre-publication: 2022-2027</vt:lpwstr>
  </property>
  <property fmtid="{D5CDD505-2E9C-101B-9397-08002B2CF9AE}" pid="14" name="Objective-State">
    <vt:lpwstr>Being Drafted</vt:lpwstr>
  </property>
  <property fmtid="{D5CDD505-2E9C-101B-9397-08002B2CF9AE}" pid="15" name="Objective-VersionId">
    <vt:lpwstr>vA67271169</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STAT/437</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