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ure 3" sheetId="1" r:id="rId1"/>
    <sheet name="Fig 3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3 data'!$A$1:$H$46</definedName>
    <definedName name="_xlnm.Print_Area">#REF!</definedName>
    <definedName name="ProjBirths" localSheetId="1">[3]Scratchpad!#REF!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Q38" i="2" l="1"/>
  <c r="P38" i="2"/>
  <c r="O38" i="2"/>
  <c r="L38" i="2"/>
  <c r="M38" i="2" s="1"/>
  <c r="K38" i="2"/>
  <c r="E38" i="2"/>
  <c r="P37" i="2"/>
  <c r="Q37" i="2" s="1"/>
  <c r="O37" i="2"/>
  <c r="K37" i="2"/>
  <c r="L37" i="2" s="1"/>
  <c r="M37" i="2" s="1"/>
  <c r="E37" i="2"/>
  <c r="Q36" i="2"/>
  <c r="P36" i="2"/>
  <c r="O36" i="2"/>
  <c r="L36" i="2"/>
  <c r="M36" i="2" s="1"/>
  <c r="K36" i="2"/>
  <c r="E36" i="2"/>
  <c r="P35" i="2"/>
  <c r="Q35" i="2" s="1"/>
  <c r="O35" i="2"/>
  <c r="K35" i="2"/>
  <c r="L35" i="2" s="1"/>
  <c r="M35" i="2" s="1"/>
  <c r="E35" i="2"/>
  <c r="P34" i="2"/>
  <c r="Q34" i="2" s="1"/>
  <c r="O34" i="2"/>
  <c r="K34" i="2"/>
  <c r="L34" i="2" s="1"/>
  <c r="M34" i="2" s="1"/>
  <c r="E34" i="2"/>
  <c r="P33" i="2"/>
  <c r="Q33" i="2" s="1"/>
  <c r="O33" i="2"/>
  <c r="K33" i="2"/>
  <c r="L33" i="2" s="1"/>
  <c r="M33" i="2" s="1"/>
  <c r="E33" i="2"/>
  <c r="Q32" i="2"/>
  <c r="P32" i="2"/>
  <c r="O32" i="2"/>
  <c r="K32" i="2"/>
  <c r="L32" i="2" s="1"/>
  <c r="M32" i="2" s="1"/>
  <c r="E32" i="2"/>
  <c r="P31" i="2"/>
  <c r="Q31" i="2" s="1"/>
  <c r="O31" i="2"/>
  <c r="K31" i="2"/>
  <c r="L31" i="2" s="1"/>
  <c r="M31" i="2" s="1"/>
  <c r="E31" i="2"/>
  <c r="Q30" i="2"/>
  <c r="P30" i="2"/>
  <c r="O30" i="2"/>
  <c r="L30" i="2"/>
  <c r="M30" i="2" s="1"/>
  <c r="K30" i="2"/>
  <c r="E30" i="2"/>
  <c r="P29" i="2"/>
  <c r="Q29" i="2" s="1"/>
  <c r="O29" i="2"/>
  <c r="K29" i="2"/>
  <c r="L29" i="2" s="1"/>
  <c r="M29" i="2" s="1"/>
  <c r="E29" i="2"/>
  <c r="P28" i="2"/>
  <c r="Q28" i="2" s="1"/>
  <c r="O28" i="2"/>
  <c r="K28" i="2"/>
  <c r="L28" i="2" s="1"/>
  <c r="M28" i="2" s="1"/>
  <c r="E28" i="2"/>
  <c r="P27" i="2"/>
  <c r="Q27" i="2" s="1"/>
  <c r="O27" i="2"/>
  <c r="K27" i="2"/>
  <c r="L27" i="2" s="1"/>
  <c r="M27" i="2" s="1"/>
  <c r="E27" i="2"/>
  <c r="Q26" i="2"/>
  <c r="P26" i="2"/>
  <c r="O26" i="2"/>
  <c r="L26" i="2"/>
  <c r="M26" i="2" s="1"/>
  <c r="K26" i="2"/>
  <c r="E26" i="2"/>
  <c r="P25" i="2"/>
  <c r="Q25" i="2" s="1"/>
  <c r="O25" i="2"/>
  <c r="K25" i="2"/>
  <c r="L25" i="2" s="1"/>
  <c r="M25" i="2" s="1"/>
  <c r="E25" i="2"/>
  <c r="Q24" i="2"/>
  <c r="P24" i="2"/>
  <c r="O24" i="2"/>
  <c r="K24" i="2"/>
  <c r="L24" i="2" s="1"/>
  <c r="M24" i="2" s="1"/>
  <c r="E24" i="2"/>
  <c r="P23" i="2"/>
  <c r="Q23" i="2" s="1"/>
  <c r="O23" i="2"/>
  <c r="K23" i="2"/>
  <c r="L23" i="2" s="1"/>
  <c r="M23" i="2" s="1"/>
  <c r="E23" i="2"/>
  <c r="Q22" i="2"/>
  <c r="P22" i="2"/>
  <c r="O22" i="2"/>
  <c r="L22" i="2"/>
  <c r="M22" i="2" s="1"/>
  <c r="K22" i="2"/>
  <c r="E22" i="2"/>
  <c r="P21" i="2"/>
  <c r="Q21" i="2" s="1"/>
  <c r="O21" i="2"/>
  <c r="K21" i="2"/>
  <c r="L21" i="2" s="1"/>
  <c r="M21" i="2" s="1"/>
  <c r="E21" i="2"/>
  <c r="Q20" i="2"/>
  <c r="P20" i="2"/>
  <c r="O20" i="2"/>
  <c r="L20" i="2"/>
  <c r="M20" i="2" s="1"/>
  <c r="K20" i="2"/>
  <c r="E20" i="2"/>
  <c r="P19" i="2"/>
  <c r="Q19" i="2" s="1"/>
  <c r="O19" i="2"/>
  <c r="K19" i="2"/>
  <c r="L19" i="2" s="1"/>
  <c r="M19" i="2" s="1"/>
  <c r="E19" i="2"/>
  <c r="Q18" i="2"/>
  <c r="P18" i="2"/>
  <c r="O18" i="2"/>
  <c r="L18" i="2"/>
  <c r="M18" i="2" s="1"/>
  <c r="K18" i="2"/>
  <c r="E18" i="2"/>
  <c r="P17" i="2"/>
  <c r="Q17" i="2" s="1"/>
  <c r="O17" i="2"/>
  <c r="K17" i="2"/>
  <c r="L17" i="2" s="1"/>
  <c r="M17" i="2" s="1"/>
  <c r="E17" i="2"/>
  <c r="Q16" i="2"/>
  <c r="P16" i="2"/>
  <c r="O16" i="2"/>
  <c r="L16" i="2"/>
  <c r="M16" i="2" s="1"/>
  <c r="K16" i="2"/>
  <c r="E16" i="2"/>
  <c r="P15" i="2"/>
  <c r="Q15" i="2" s="1"/>
  <c r="O15" i="2"/>
  <c r="K15" i="2"/>
  <c r="L15" i="2" s="1"/>
  <c r="M15" i="2" s="1"/>
  <c r="E15" i="2"/>
  <c r="Q14" i="2"/>
  <c r="P14" i="2"/>
  <c r="O14" i="2"/>
  <c r="L14" i="2"/>
  <c r="M14" i="2" s="1"/>
  <c r="K14" i="2"/>
  <c r="E14" i="2"/>
  <c r="P13" i="2"/>
  <c r="Q13" i="2" s="1"/>
  <c r="O13" i="2"/>
  <c r="K13" i="2"/>
  <c r="L13" i="2" s="1"/>
  <c r="M13" i="2" s="1"/>
  <c r="E13" i="2"/>
  <c r="Q12" i="2"/>
  <c r="P12" i="2"/>
  <c r="O12" i="2"/>
  <c r="L12" i="2"/>
  <c r="M12" i="2" s="1"/>
  <c r="K12" i="2"/>
  <c r="E12" i="2"/>
  <c r="P11" i="2"/>
  <c r="Q11" i="2" s="1"/>
  <c r="O11" i="2"/>
  <c r="K11" i="2"/>
  <c r="L11" i="2" s="1"/>
  <c r="M11" i="2" s="1"/>
  <c r="E11" i="2"/>
  <c r="Q10" i="2"/>
  <c r="P10" i="2"/>
  <c r="O10" i="2"/>
  <c r="L10" i="2"/>
  <c r="M10" i="2" s="1"/>
  <c r="K10" i="2"/>
  <c r="E10" i="2"/>
  <c r="P9" i="2"/>
  <c r="Q9" i="2" s="1"/>
  <c r="O9" i="2"/>
  <c r="K9" i="2"/>
  <c r="L9" i="2" s="1"/>
  <c r="M9" i="2" s="1"/>
  <c r="E9" i="2"/>
  <c r="Q8" i="2"/>
  <c r="P8" i="2"/>
  <c r="O8" i="2"/>
  <c r="L8" i="2"/>
  <c r="M8" i="2" s="1"/>
  <c r="K8" i="2"/>
  <c r="E8" i="2"/>
  <c r="P7" i="2"/>
  <c r="Q7" i="2" s="1"/>
  <c r="O7" i="2"/>
  <c r="K7" i="2"/>
  <c r="L7" i="2" s="1"/>
  <c r="M7" i="2" s="1"/>
  <c r="E7" i="2"/>
  <c r="E6" i="2"/>
</calcChain>
</file>

<file path=xl/sharedStrings.xml><?xml version="1.0" encoding="utf-8"?>
<sst xmlns="http://schemas.openxmlformats.org/spreadsheetml/2006/main" count="86" uniqueCount="51">
  <si>
    <t>Figure 3: Life expectancy at birth, 95 per cent confidence intervals for council areas, 2014-2016 (males and females)</t>
  </si>
  <si>
    <t>Male</t>
  </si>
  <si>
    <t>Female</t>
  </si>
  <si>
    <t>Expectation of life
at birth</t>
  </si>
  <si>
    <t>Lower 95% CI</t>
  </si>
  <si>
    <t>Upper 95% CI</t>
  </si>
  <si>
    <t>rank (males)</t>
  </si>
  <si>
    <t>lower male CI</t>
  </si>
  <si>
    <t>length of male CI</t>
  </si>
  <si>
    <t>length male/2-0.025</t>
  </si>
  <si>
    <t>male mean</t>
  </si>
  <si>
    <t>space between male upper &amp; female lower</t>
  </si>
  <si>
    <t>length of female CI</t>
  </si>
  <si>
    <t>length female/2-0.025</t>
  </si>
  <si>
    <t>female mean</t>
  </si>
  <si>
    <r>
      <t>SCOTLAND</t>
    </r>
    <r>
      <rPr>
        <b/>
        <vertAlign val="superscript"/>
        <sz val="10"/>
        <rFont val="Arial"/>
        <family val="2"/>
      </rPr>
      <t>1</t>
    </r>
  </si>
  <si>
    <t>Aberdeen City</t>
  </si>
  <si>
    <t>Glasgow City</t>
  </si>
  <si>
    <t>Aberdeenshire</t>
  </si>
  <si>
    <t>Dundee City</t>
  </si>
  <si>
    <t>Angus</t>
  </si>
  <si>
    <t>West Dunbartonshire</t>
  </si>
  <si>
    <t>Argyll and Bute</t>
  </si>
  <si>
    <t>North Lanarkshire</t>
  </si>
  <si>
    <t>City of Edinburgh</t>
  </si>
  <si>
    <t>Inverclyde</t>
  </si>
  <si>
    <t>Clackmannanshire</t>
  </si>
  <si>
    <t>North Ayrshire</t>
  </si>
  <si>
    <t>Dumfries and Galloway</t>
  </si>
  <si>
    <t>Renfrewshire</t>
  </si>
  <si>
    <t>East Ayrshire</t>
  </si>
  <si>
    <t>East Dunbartonshire</t>
  </si>
  <si>
    <t>Na h-Eileanan Siar</t>
  </si>
  <si>
    <t>East Lothian</t>
  </si>
  <si>
    <t>East Renfrewshire</t>
  </si>
  <si>
    <t>South Lanarkshire</t>
  </si>
  <si>
    <t>Falkirk</t>
  </si>
  <si>
    <t>Fife</t>
  </si>
  <si>
    <t>South Ayrshire</t>
  </si>
  <si>
    <t>Highland</t>
  </si>
  <si>
    <t>Shetland Islands</t>
  </si>
  <si>
    <t>Midlothian</t>
  </si>
  <si>
    <t>Moray</t>
  </si>
  <si>
    <t>Orkney Islands</t>
  </si>
  <si>
    <t>West Lothian</t>
  </si>
  <si>
    <t>Perth and Kinross</t>
  </si>
  <si>
    <t>Scottish Borders</t>
  </si>
  <si>
    <t>Stirling</t>
  </si>
  <si>
    <t>Footnote</t>
  </si>
  <si>
    <t xml:space="preserve">1) Please note that the Scotland-level life expectancy estimate shown here is for use only as a comparator for the corresponding sub-Scotland-level figures. The definitive Scotland-level life expectancy estimate (based on national life tables) is published in the National Life Tables section of the NRS website.  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</si>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</sst>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3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35" borderId="0">
      <protection locked="0"/>
    </xf>
    <xf numFmtId="0" fontId="13" fillId="7" borderId="7" applyNumberFormat="0" applyAlignment="0" applyProtection="0"/>
    <xf numFmtId="0" fontId="24" fillId="36" borderId="13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36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6" borderId="11">
      <alignment vertical="center"/>
      <protection locked="0"/>
    </xf>
    <xf numFmtId="0" fontId="27" fillId="0" borderId="0">
      <alignment horizontal="left"/>
    </xf>
    <xf numFmtId="0" fontId="28" fillId="0" borderId="0">
      <alignment horizontal="left"/>
    </xf>
    <xf numFmtId="0" fontId="28" fillId="0" borderId="0">
      <alignment horizontal="center" vertical="center" wrapText="1"/>
    </xf>
    <xf numFmtId="0" fontId="27" fillId="0" borderId="0">
      <alignment horizontal="left" vertical="center" wrapText="1"/>
    </xf>
    <xf numFmtId="0" fontId="27" fillId="0" borderId="0">
      <alignment horizontal="right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</cellStyleXfs>
  <cellXfs count="54">
    <xf numFmtId="0" fontId="0" fillId="0" borderId="0" xfId="0"/>
    <xf numFmtId="0" fontId="18" fillId="33" borderId="0" xfId="0" applyFont="1" applyFill="1" applyAlignment="1">
      <alignment horizontal="left" vertical="top" wrapText="1"/>
    </xf>
    <xf numFmtId="0" fontId="18" fillId="33" borderId="0" xfId="0" applyFont="1" applyFill="1" applyAlignment="1">
      <alignment horizontal="left" wrapText="1"/>
    </xf>
    <xf numFmtId="0" fontId="20" fillId="33" borderId="0" xfId="0" applyFont="1" applyFill="1"/>
    <xf numFmtId="0" fontId="21" fillId="33" borderId="0" xfId="0" applyFont="1" applyFill="1"/>
    <xf numFmtId="0" fontId="22" fillId="33" borderId="0" xfId="0" applyFont="1" applyFill="1"/>
    <xf numFmtId="0" fontId="23" fillId="33" borderId="0" xfId="1" applyFont="1" applyFill="1" applyBorder="1" applyAlignment="1" applyProtection="1">
      <alignment horizontal="left"/>
    </xf>
    <xf numFmtId="0" fontId="24" fillId="33" borderId="0" xfId="0" applyFont="1" applyFill="1"/>
    <xf numFmtId="0" fontId="24" fillId="33" borderId="0" xfId="0" applyFont="1" applyFill="1" applyBorder="1"/>
    <xf numFmtId="0" fontId="17" fillId="33" borderId="0" xfId="0" applyFont="1" applyFill="1" applyBorder="1"/>
    <xf numFmtId="0" fontId="17" fillId="33" borderId="0" xfId="0" applyFont="1" applyFill="1"/>
    <xf numFmtId="164" fontId="17" fillId="33" borderId="0" xfId="0" applyNumberFormat="1" applyFont="1" applyFill="1"/>
    <xf numFmtId="0" fontId="14" fillId="33" borderId="0" xfId="0" applyFont="1" applyFill="1"/>
    <xf numFmtId="0" fontId="25" fillId="33" borderId="10" xfId="0" applyFont="1" applyFill="1" applyBorder="1"/>
    <xf numFmtId="0" fontId="25" fillId="33" borderId="0" xfId="0" applyFont="1" applyFill="1" applyBorder="1"/>
    <xf numFmtId="0" fontId="24" fillId="33" borderId="12" xfId="0" applyFont="1" applyFill="1" applyBorder="1"/>
    <xf numFmtId="0" fontId="25" fillId="33" borderId="11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17" fillId="34" borderId="0" xfId="0" applyFont="1" applyFill="1" applyBorder="1"/>
    <xf numFmtId="0" fontId="17" fillId="34" borderId="0" xfId="0" applyFont="1" applyFill="1"/>
    <xf numFmtId="0" fontId="17" fillId="34" borderId="0" xfId="0" applyFont="1" applyFill="1" applyAlignment="1">
      <alignment wrapText="1"/>
    </xf>
    <xf numFmtId="0" fontId="17" fillId="34" borderId="0" xfId="0" applyFont="1" applyFill="1" applyBorder="1" applyAlignment="1">
      <alignment wrapText="1"/>
    </xf>
    <xf numFmtId="0" fontId="14" fillId="34" borderId="0" xfId="0" applyFont="1" applyFill="1" applyBorder="1"/>
    <xf numFmtId="164" fontId="25" fillId="33" borderId="0" xfId="0" applyNumberFormat="1" applyFont="1" applyFill="1" applyBorder="1" applyAlignment="1">
      <alignment horizontal="right"/>
    </xf>
    <xf numFmtId="1" fontId="13" fillId="34" borderId="0" xfId="0" applyNumberFormat="1" applyFont="1" applyFill="1" applyBorder="1"/>
    <xf numFmtId="164" fontId="24" fillId="33" borderId="0" xfId="0" applyNumberFormat="1" applyFont="1" applyFill="1" applyBorder="1" applyAlignment="1">
      <alignment horizontal="right"/>
    </xf>
    <xf numFmtId="0" fontId="17" fillId="34" borderId="0" xfId="2" applyFont="1" applyFill="1" applyBorder="1"/>
    <xf numFmtId="164" fontId="17" fillId="34" borderId="0" xfId="2" applyNumberFormat="1" applyFont="1" applyFill="1" applyBorder="1" applyAlignment="1">
      <alignment horizontal="right"/>
    </xf>
    <xf numFmtId="164" fontId="17" fillId="34" borderId="0" xfId="3" applyNumberFormat="1" applyFont="1" applyFill="1" applyBorder="1"/>
    <xf numFmtId="164" fontId="17" fillId="34" borderId="0" xfId="0" applyNumberFormat="1" applyFont="1" applyFill="1"/>
    <xf numFmtId="164" fontId="14" fillId="34" borderId="0" xfId="0" applyNumberFormat="1" applyFont="1" applyFill="1" applyBorder="1"/>
    <xf numFmtId="164" fontId="14" fillId="33" borderId="0" xfId="0" applyNumberFormat="1" applyFont="1" applyFill="1"/>
    <xf numFmtId="164" fontId="24" fillId="33" borderId="0" xfId="0" applyNumberFormat="1" applyFont="1" applyFill="1"/>
    <xf numFmtId="164" fontId="24" fillId="33" borderId="12" xfId="0" applyNumberFormat="1" applyFont="1" applyFill="1" applyBorder="1" applyAlignment="1">
      <alignment horizontal="right"/>
    </xf>
    <xf numFmtId="0" fontId="17" fillId="34" borderId="0" xfId="0" applyFont="1" applyFill="1" applyAlignment="1">
      <alignment horizontal="left"/>
    </xf>
    <xf numFmtId="0" fontId="27" fillId="33" borderId="0" xfId="0" applyFont="1" applyFill="1"/>
    <xf numFmtId="0" fontId="28" fillId="33" borderId="0" xfId="0" applyFont="1" applyFill="1"/>
    <xf numFmtId="0" fontId="29" fillId="34" borderId="0" xfId="0" applyFont="1" applyFill="1"/>
    <xf numFmtId="0" fontId="29" fillId="34" borderId="0" xfId="0" applyFont="1" applyFill="1" applyBorder="1"/>
    <xf numFmtId="0" fontId="30" fillId="34" borderId="0" xfId="0" applyFont="1" applyFill="1" applyBorder="1"/>
    <xf numFmtId="0" fontId="30" fillId="33" borderId="0" xfId="0" applyFont="1" applyFill="1"/>
    <xf numFmtId="0" fontId="28" fillId="33" borderId="0" xfId="0" applyFont="1" applyFill="1" applyAlignment="1">
      <alignment horizontal="center" wrapText="1"/>
    </xf>
    <xf numFmtId="0" fontId="29" fillId="33" borderId="0" xfId="0" applyFont="1" applyFill="1"/>
    <xf numFmtId="0" fontId="29" fillId="33" borderId="0" xfId="0" applyFont="1" applyFill="1" applyBorder="1"/>
    <xf numFmtId="0" fontId="30" fillId="33" borderId="0" xfId="0" applyFont="1" applyFill="1" applyBorder="1"/>
    <xf numFmtId="0" fontId="28" fillId="33" borderId="0" xfId="0" applyFont="1" applyFill="1" applyBorder="1"/>
    <xf numFmtId="0" fontId="31" fillId="33" borderId="0" xfId="0" applyFont="1" applyFill="1" applyAlignment="1">
      <alignment horizontal="left"/>
    </xf>
    <xf numFmtId="164" fontId="29" fillId="33" borderId="0" xfId="0" applyNumberFormat="1" applyFont="1" applyFill="1" applyBorder="1"/>
    <xf numFmtId="0" fontId="14" fillId="33" borderId="0" xfId="0" applyFont="1" applyFill="1" applyBorder="1"/>
    <xf numFmtId="164" fontId="0" fillId="0" borderId="0" xfId="0" applyNumberFormat="1"/>
    <xf numFmtId="0" fontId="18" fillId="33" borderId="0" xfId="0" applyFont="1" applyFill="1" applyAlignment="1">
      <alignment horizontal="left" vertical="top" wrapText="1"/>
    </xf>
    <xf numFmtId="0" fontId="19" fillId="33" borderId="0" xfId="1" applyFont="1" applyFill="1" applyAlignment="1" applyProtection="1">
      <alignment horizontal="left"/>
    </xf>
    <xf numFmtId="0" fontId="25" fillId="33" borderId="11" xfId="0" applyFont="1" applyFill="1" applyBorder="1" applyAlignment="1">
      <alignment horizontal="center" wrapText="1"/>
    </xf>
    <xf numFmtId="3" fontId="28" fillId="34" borderId="0" xfId="2" applyNumberFormat="1" applyFont="1" applyFill="1" applyAlignment="1">
      <alignment horizontal="left" vertical="top" wrapText="1"/>
    </xf>
  </cellXfs>
  <cellStyles count="234">
    <cellStyle name="20% - Accent1 2" xfId="4"/>
    <cellStyle name="20% - Accent1 2 2" xfId="5"/>
    <cellStyle name="20% - Accent1 2 2 2" xfId="6"/>
    <cellStyle name="20% - Accent1 2 3" xfId="7"/>
    <cellStyle name="20% - Accent2 2" xfId="8"/>
    <cellStyle name="20% - Accent2 2 2" xfId="9"/>
    <cellStyle name="20% - Accent2 2 2 2" xfId="10"/>
    <cellStyle name="20% - Accent2 2 3" xfId="11"/>
    <cellStyle name="20% - Accent3 2" xfId="12"/>
    <cellStyle name="20% - Accent3 2 2" xfId="13"/>
    <cellStyle name="20% - Accent3 2 2 2" xfId="14"/>
    <cellStyle name="20% - Accent3 2 3" xfId="15"/>
    <cellStyle name="20% - Accent4 2" xfId="16"/>
    <cellStyle name="20% - Accent4 2 2" xfId="17"/>
    <cellStyle name="20% - Accent4 2 2 2" xfId="18"/>
    <cellStyle name="20% - Accent4 2 3" xfId="19"/>
    <cellStyle name="20% - Accent5 2" xfId="20"/>
    <cellStyle name="20% - Accent5 2 2" xfId="21"/>
    <cellStyle name="20% - Accent5 2 2 2" xfId="22"/>
    <cellStyle name="20% - Accent5 2 3" xfId="23"/>
    <cellStyle name="20% - Accent6 2" xfId="24"/>
    <cellStyle name="20% - Accent6 2 2" xfId="25"/>
    <cellStyle name="20% - Accent6 2 2 2" xfId="26"/>
    <cellStyle name="20% - Accent6 2 3" xfId="27"/>
    <cellStyle name="40% - Accent1 2" xfId="28"/>
    <cellStyle name="40% - Accent1 2 2" xfId="29"/>
    <cellStyle name="40% - Accent1 2 2 2" xfId="30"/>
    <cellStyle name="40% - Accent1 2 3" xfId="31"/>
    <cellStyle name="40% - Accent2 2" xfId="32"/>
    <cellStyle name="40% - Accent2 2 2" xfId="33"/>
    <cellStyle name="40% - Accent2 2 2 2" xfId="34"/>
    <cellStyle name="40% - Accent2 2 3" xfId="35"/>
    <cellStyle name="40% - Accent3 2" xfId="36"/>
    <cellStyle name="40% - Accent3 2 2" xfId="37"/>
    <cellStyle name="40% - Accent3 2 2 2" xfId="38"/>
    <cellStyle name="40% - Accent3 2 3" xfId="39"/>
    <cellStyle name="40% - Accent4 2" xfId="40"/>
    <cellStyle name="40% - Accent4 2 2" xfId="41"/>
    <cellStyle name="40% - Accent4 2 2 2" xfId="42"/>
    <cellStyle name="40% - Accent4 2 3" xfId="43"/>
    <cellStyle name="40% - Accent5 2" xfId="44"/>
    <cellStyle name="40% - Accent5 2 2" xfId="45"/>
    <cellStyle name="40% - Accent5 2 2 2" xfId="46"/>
    <cellStyle name="40% - Accent5 2 3" xfId="47"/>
    <cellStyle name="40% - Accent6 2" xfId="48"/>
    <cellStyle name="40% - Accent6 2 2" xfId="49"/>
    <cellStyle name="40% - Accent6 2 2 2" xfId="50"/>
    <cellStyle name="40% - Accent6 2 3" xfId="51"/>
    <cellStyle name="60% - Accent1 2" xfId="52"/>
    <cellStyle name="60% - Accent2 2" xfId="53"/>
    <cellStyle name="60% - Accent3 2" xfId="54"/>
    <cellStyle name="60% - Accent4 2" xfId="55"/>
    <cellStyle name="60% - Accent5 2" xfId="56"/>
    <cellStyle name="60% - Accent6 2" xfId="57"/>
    <cellStyle name="Accent1 2" xfId="58"/>
    <cellStyle name="Accent2 2" xfId="59"/>
    <cellStyle name="Accent3 2" xfId="60"/>
    <cellStyle name="Accent4 2" xfId="61"/>
    <cellStyle name="Accent5 2" xfId="62"/>
    <cellStyle name="Accent6 2" xfId="63"/>
    <cellStyle name="Bad 2" xfId="64"/>
    <cellStyle name="Calculation 2" xfId="65"/>
    <cellStyle name="cells" xfId="66"/>
    <cellStyle name="Check Cell 2" xfId="67"/>
    <cellStyle name="column field" xfId="68"/>
    <cellStyle name="Comma 2" xfId="69"/>
    <cellStyle name="Comma 2 2" xfId="70"/>
    <cellStyle name="Comma 2 2 2" xfId="71"/>
    <cellStyle name="Comma 2 3" xfId="72"/>
    <cellStyle name="Comma 2 4" xfId="73"/>
    <cellStyle name="Comma 3" xfId="74"/>
    <cellStyle name="Comma 4" xfId="75"/>
    <cellStyle name="Comma 4 2" xfId="76"/>
    <cellStyle name="Comma 5" xfId="77"/>
    <cellStyle name="Comma 5 2" xfId="78"/>
    <cellStyle name="Comma 6" xfId="79"/>
    <cellStyle name="Comma 6 2" xfId="80"/>
    <cellStyle name="Comma 7" xfId="81"/>
    <cellStyle name="Explanatory Text 2" xfId="82"/>
    <cellStyle name="field names" xfId="83"/>
    <cellStyle name="Good 2" xfId="84"/>
    <cellStyle name="Heading 1 2" xfId="85"/>
    <cellStyle name="Heading 2 2" xfId="86"/>
    <cellStyle name="Heading 3 2" xfId="87"/>
    <cellStyle name="Heading 4 2" xfId="88"/>
    <cellStyle name="Headings" xfId="89"/>
    <cellStyle name="Hyperlink" xfId="1" builtinId="8"/>
    <cellStyle name="Hyperlink 2" xfId="90"/>
    <cellStyle name="Hyperlink 2 2" xfId="91"/>
    <cellStyle name="Hyperlink 3" xfId="92"/>
    <cellStyle name="Hyperlink 3 2" xfId="93"/>
    <cellStyle name="Input 2" xfId="94"/>
    <cellStyle name="Linked Cell 2" xfId="95"/>
    <cellStyle name="Neutral 2" xfId="96"/>
    <cellStyle name="Normal" xfId="0" builtinId="0"/>
    <cellStyle name="Normal 10" xfId="97"/>
    <cellStyle name="Normal 10 2" xfId="98"/>
    <cellStyle name="Normal 11" xfId="99"/>
    <cellStyle name="Normal 11 2" xfId="100"/>
    <cellStyle name="Normal 12" xfId="101"/>
    <cellStyle name="Normal 2" xfId="102"/>
    <cellStyle name="Normal 2 2" xfId="103"/>
    <cellStyle name="Normal 2 2 2" xfId="104"/>
    <cellStyle name="Normal 2 2 2 2" xfId="105"/>
    <cellStyle name="Normal 2 2 2 2 2" xfId="106"/>
    <cellStyle name="Normal 2 2 2 2 3" xfId="107"/>
    <cellStyle name="Normal 2 2 2 2 4" xfId="108"/>
    <cellStyle name="Normal 2 2 2 3" xfId="109"/>
    <cellStyle name="Normal 2 2 2 4" xfId="110"/>
    <cellStyle name="Normal 2 2 3" xfId="111"/>
    <cellStyle name="Normal 2 2 4" xfId="112"/>
    <cellStyle name="Normal 2 2 4 2" xfId="113"/>
    <cellStyle name="Normal 2 3" xfId="114"/>
    <cellStyle name="Normal 2 4" xfId="115"/>
    <cellStyle name="Normal 3" xfId="2"/>
    <cellStyle name="Normal 3 2" xfId="116"/>
    <cellStyle name="Normal 3 2 2" xfId="117"/>
    <cellStyle name="Normal 3 3" xfId="118"/>
    <cellStyle name="Normal 3 3 2" xfId="119"/>
    <cellStyle name="Normal 3 4" xfId="120"/>
    <cellStyle name="Normal 3 4 2" xfId="121"/>
    <cellStyle name="Normal 3 4 2 2" xfId="122"/>
    <cellStyle name="Normal 3 5" xfId="123"/>
    <cellStyle name="Normal 3 5 2" xfId="124"/>
    <cellStyle name="Normal 3 6" xfId="125"/>
    <cellStyle name="Normal 4" xfId="3"/>
    <cellStyle name="Normal 4 2" xfId="126"/>
    <cellStyle name="Normal 4 2 2" xfId="127"/>
    <cellStyle name="Normal 4 2 2 2" xfId="128"/>
    <cellStyle name="Normal 4 2 2 2 2" xfId="129"/>
    <cellStyle name="Normal 4 2 2 2 2 2" xfId="130"/>
    <cellStyle name="Normal 4 2 2 2 3" xfId="131"/>
    <cellStyle name="Normal 4 2 2 3" xfId="132"/>
    <cellStyle name="Normal 4 2 2 3 2" xfId="133"/>
    <cellStyle name="Normal 4 2 2 4" xfId="134"/>
    <cellStyle name="Normal 4 2 3" xfId="135"/>
    <cellStyle name="Normal 4 2 3 2" xfId="136"/>
    <cellStyle name="Normal 4 2 3 2 2" xfId="137"/>
    <cellStyle name="Normal 4 2 3 3" xfId="138"/>
    <cellStyle name="Normal 4 2 4" xfId="139"/>
    <cellStyle name="Normal 4 2 4 2" xfId="140"/>
    <cellStyle name="Normal 4 2 5" xfId="141"/>
    <cellStyle name="Normal 4 3" xfId="142"/>
    <cellStyle name="Normal 4 3 2" xfId="143"/>
    <cellStyle name="Normal 4 3 2 2" xfId="144"/>
    <cellStyle name="Normal 4 3 2 2 2" xfId="145"/>
    <cellStyle name="Normal 4 3 2 3" xfId="146"/>
    <cellStyle name="Normal 4 3 3" xfId="147"/>
    <cellStyle name="Normal 4 3 3 2" xfId="148"/>
    <cellStyle name="Normal 4 3 4" xfId="149"/>
    <cellStyle name="Normal 4 4" xfId="150"/>
    <cellStyle name="Normal 4 4 2" xfId="151"/>
    <cellStyle name="Normal 4 4 2 2" xfId="152"/>
    <cellStyle name="Normal 4 4 3" xfId="153"/>
    <cellStyle name="Normal 4 5" xfId="154"/>
    <cellStyle name="Normal 4 5 2" xfId="155"/>
    <cellStyle name="Normal 4 6" xfId="156"/>
    <cellStyle name="Normal 5" xfId="157"/>
    <cellStyle name="Normal 5 2" xfId="158"/>
    <cellStyle name="Normal 5 2 2" xfId="159"/>
    <cellStyle name="Normal 5 2 2 2" xfId="160"/>
    <cellStyle name="Normal 5 2 2 2 2" xfId="161"/>
    <cellStyle name="Normal 5 2 2 3" xfId="162"/>
    <cellStyle name="Normal 5 2 3" xfId="163"/>
    <cellStyle name="Normal 5 2 3 2" xfId="164"/>
    <cellStyle name="Normal 5 2 4" xfId="165"/>
    <cellStyle name="Normal 5 3" xfId="166"/>
    <cellStyle name="Normal 5 3 2" xfId="167"/>
    <cellStyle name="Normal 5 3 2 2" xfId="168"/>
    <cellStyle name="Normal 5 3 3" xfId="169"/>
    <cellStyle name="Normal 5 4" xfId="170"/>
    <cellStyle name="Normal 5 4 2" xfId="171"/>
    <cellStyle name="Normal 5 5" xfId="172"/>
    <cellStyle name="Normal 6" xfId="173"/>
    <cellStyle name="Normal 6 2" xfId="174"/>
    <cellStyle name="Normal 6 2 2" xfId="175"/>
    <cellStyle name="Normal 6 3" xfId="176"/>
    <cellStyle name="Normal 7" xfId="177"/>
    <cellStyle name="Normal 7 2" xfId="178"/>
    <cellStyle name="Normal 7 2 2" xfId="179"/>
    <cellStyle name="Normal 7 2 2 2" xfId="180"/>
    <cellStyle name="Normal 7 2 3" xfId="181"/>
    <cellStyle name="Normal 7 3" xfId="182"/>
    <cellStyle name="Normal 7 3 2" xfId="183"/>
    <cellStyle name="Normal 7 4" xfId="184"/>
    <cellStyle name="Normal 8" xfId="185"/>
    <cellStyle name="Normal 8 2" xfId="186"/>
    <cellStyle name="Normal 8 2 2" xfId="187"/>
    <cellStyle name="Normal 9" xfId="188"/>
    <cellStyle name="Normal 9 2" xfId="189"/>
    <cellStyle name="Normal 9 2 2" xfId="190"/>
    <cellStyle name="Normal 9 3" xfId="191"/>
    <cellStyle name="Normal10" xfId="192"/>
    <cellStyle name="Normal10 2" xfId="193"/>
    <cellStyle name="Normal10 2 2" xfId="194"/>
    <cellStyle name="Normal10 2 2 2" xfId="195"/>
    <cellStyle name="Normal10 2 3" xfId="196"/>
    <cellStyle name="Normal10 3" xfId="197"/>
    <cellStyle name="Normal10 3 2" xfId="198"/>
    <cellStyle name="Normal10 4" xfId="199"/>
    <cellStyle name="Note 2" xfId="200"/>
    <cellStyle name="Note 2 2" xfId="201"/>
    <cellStyle name="Note 2 2 2" xfId="202"/>
    <cellStyle name="Note 2 3" xfId="203"/>
    <cellStyle name="Note 3" xfId="204"/>
    <cellStyle name="Output 2" xfId="205"/>
    <cellStyle name="Percent 2" xfId="206"/>
    <cellStyle name="Percent 2 2" xfId="207"/>
    <cellStyle name="Percent 3" xfId="208"/>
    <cellStyle name="Percent 3 2" xfId="209"/>
    <cellStyle name="Percent 3 2 2" xfId="210"/>
    <cellStyle name="Percent 3 2 2 2" xfId="211"/>
    <cellStyle name="Percent 3 2 3" xfId="212"/>
    <cellStyle name="Percent 3 3" xfId="213"/>
    <cellStyle name="Percent 4" xfId="214"/>
    <cellStyle name="Percent 5" xfId="215"/>
    <cellStyle name="Percent 5 2" xfId="216"/>
    <cellStyle name="Percent 6" xfId="217"/>
    <cellStyle name="Percent 6 2" xfId="218"/>
    <cellStyle name="rowfield" xfId="219"/>
    <cellStyle name="Style1" xfId="220"/>
    <cellStyle name="Style2" xfId="221"/>
    <cellStyle name="Style3" xfId="222"/>
    <cellStyle name="Style4" xfId="223"/>
    <cellStyle name="Style5" xfId="224"/>
    <cellStyle name="Style6" xfId="225"/>
    <cellStyle name="Style7" xfId="226"/>
    <cellStyle name="Title 2" xfId="227"/>
    <cellStyle name="Total 2" xfId="228"/>
    <cellStyle name="Warning Text 2" xfId="229"/>
    <cellStyle name="whole number" xfId="230"/>
    <cellStyle name="whole number 2" xfId="231"/>
    <cellStyle name="whole number 2 2" xfId="232"/>
    <cellStyle name="whole number 3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1083617023119636"/>
          <c:y val="0.12779952430303246"/>
          <c:w val="0.76951534523531095"/>
          <c:h val="0.720803736390957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3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3 data'!$J$7:$J$38</c:f>
              <c:strCache>
                <c:ptCount val="32"/>
                <c:pt idx="0">
                  <c:v>Glasgow City</c:v>
                </c:pt>
                <c:pt idx="1">
                  <c:v>Dundee City</c:v>
                </c:pt>
                <c:pt idx="2">
                  <c:v>West Dunbartonshire</c:v>
                </c:pt>
                <c:pt idx="3">
                  <c:v>North Lanarkshire</c:v>
                </c:pt>
                <c:pt idx="4">
                  <c:v>Inverclyde</c:v>
                </c:pt>
                <c:pt idx="5">
                  <c:v>North Ayrshire</c:v>
                </c:pt>
                <c:pt idx="6">
                  <c:v>Renfrewshire</c:v>
                </c:pt>
                <c:pt idx="7">
                  <c:v>Aberdeen City</c:v>
                </c:pt>
                <c:pt idx="8">
                  <c:v>East Ayrshire</c:v>
                </c:pt>
                <c:pt idx="9">
                  <c:v>Na h-Eileanan Siar</c:v>
                </c:pt>
                <c:pt idx="10">
                  <c:v>Clackmannanshire</c:v>
                </c:pt>
                <c:pt idx="11">
                  <c:v>South Lanarkshire</c:v>
                </c:pt>
                <c:pt idx="12">
                  <c:v>Falkirk</c:v>
                </c:pt>
                <c:pt idx="13">
                  <c:v>Argyll and Bute</c:v>
                </c:pt>
                <c:pt idx="14">
                  <c:v>South Ayrshire</c:v>
                </c:pt>
                <c:pt idx="15">
                  <c:v>Shetland Islands</c:v>
                </c:pt>
                <c:pt idx="16">
                  <c:v>Fife</c:v>
                </c:pt>
                <c:pt idx="17">
                  <c:v>Dumfries and Galloway</c:v>
                </c:pt>
                <c:pt idx="18">
                  <c:v>Midlothian</c:v>
                </c:pt>
                <c:pt idx="19">
                  <c:v>Highland</c:v>
                </c:pt>
                <c:pt idx="20">
                  <c:v>City of Edinburgh</c:v>
                </c:pt>
                <c:pt idx="21">
                  <c:v>East Lothian</c:v>
                </c:pt>
                <c:pt idx="22">
                  <c:v>West Lothian</c:v>
                </c:pt>
                <c:pt idx="23">
                  <c:v>Angus</c:v>
                </c:pt>
                <c:pt idx="24">
                  <c:v>Scottish Borders</c:v>
                </c:pt>
                <c:pt idx="25">
                  <c:v>Stirling</c:v>
                </c:pt>
                <c:pt idx="26">
                  <c:v>Moray</c:v>
                </c:pt>
                <c:pt idx="27">
                  <c:v>Aberdeenshire</c:v>
                </c:pt>
                <c:pt idx="28">
                  <c:v>Perth and Kinross</c:v>
                </c:pt>
                <c:pt idx="29">
                  <c:v>East Dunbartonshire</c:v>
                </c:pt>
                <c:pt idx="30">
                  <c:v>East Renfrewshire</c:v>
                </c:pt>
                <c:pt idx="31">
                  <c:v>Orkney Islands</c:v>
                </c:pt>
              </c:strCache>
            </c:strRef>
          </c:cat>
          <c:val>
            <c:numRef>
              <c:f>'Fig 3 data'!$K$7:$K$38</c:f>
              <c:numCache>
                <c:formatCode>0.0</c:formatCode>
                <c:ptCount val="32"/>
                <c:pt idx="0">
                  <c:v>73.081464140782018</c:v>
                </c:pt>
                <c:pt idx="1">
                  <c:v>73.863848885862197</c:v>
                </c:pt>
                <c:pt idx="2">
                  <c:v>73.974103509839495</c:v>
                </c:pt>
                <c:pt idx="3">
                  <c:v>74.99263555995789</c:v>
                </c:pt>
                <c:pt idx="4">
                  <c:v>74.865466825353366</c:v>
                </c:pt>
                <c:pt idx="5">
                  <c:v>75.303821073436396</c:v>
                </c:pt>
                <c:pt idx="6">
                  <c:v>75.899007541345512</c:v>
                </c:pt>
                <c:pt idx="7">
                  <c:v>75.928989728955756</c:v>
                </c:pt>
                <c:pt idx="8">
                  <c:v>75.836612297656345</c:v>
                </c:pt>
                <c:pt idx="9">
                  <c:v>75.300555318926698</c:v>
                </c:pt>
                <c:pt idx="10">
                  <c:v>75.713722760988105</c:v>
                </c:pt>
                <c:pt idx="11">
                  <c:v>76.415735090387173</c:v>
                </c:pt>
                <c:pt idx="12">
                  <c:v>76.701545613431421</c:v>
                </c:pt>
                <c:pt idx="13">
                  <c:v>76.627035839612248</c:v>
                </c:pt>
                <c:pt idx="14">
                  <c:v>76.855212776679906</c:v>
                </c:pt>
                <c:pt idx="15">
                  <c:v>76.282485918152588</c:v>
                </c:pt>
                <c:pt idx="16">
                  <c:v>77.242153621687677</c:v>
                </c:pt>
                <c:pt idx="17">
                  <c:v>77.253738051610426</c:v>
                </c:pt>
                <c:pt idx="18">
                  <c:v>77.159018528909556</c:v>
                </c:pt>
                <c:pt idx="19">
                  <c:v>77.478498425735012</c:v>
                </c:pt>
                <c:pt idx="20">
                  <c:v>77.661554808801782</c:v>
                </c:pt>
                <c:pt idx="21">
                  <c:v>77.545706702405738</c:v>
                </c:pt>
                <c:pt idx="22">
                  <c:v>77.761792834701936</c:v>
                </c:pt>
                <c:pt idx="23">
                  <c:v>77.910326069303906</c:v>
                </c:pt>
                <c:pt idx="24">
                  <c:v>78.01609548005662</c:v>
                </c:pt>
                <c:pt idx="25">
                  <c:v>77.985287102580301</c:v>
                </c:pt>
                <c:pt idx="26">
                  <c:v>77.97517351307205</c:v>
                </c:pt>
                <c:pt idx="27">
                  <c:v>78.835230249185287</c:v>
                </c:pt>
                <c:pt idx="28">
                  <c:v>79.322473354877175</c:v>
                </c:pt>
                <c:pt idx="29">
                  <c:v>79.418291798770724</c:v>
                </c:pt>
                <c:pt idx="30">
                  <c:v>79.436875832699087</c:v>
                </c:pt>
                <c:pt idx="31">
                  <c:v>78.909591402359496</c:v>
                </c:pt>
              </c:numCache>
            </c:numRef>
          </c:val>
        </c:ser>
        <c:ser>
          <c:idx val="1"/>
          <c:order val="1"/>
          <c:tx>
            <c:v>length male a</c:v>
          </c:tx>
          <c:spPr>
            <a:solidFill>
              <a:srgbClr val="434481"/>
            </a:solidFill>
          </c:spPr>
          <c:invertIfNegative val="0"/>
          <c:val>
            <c:numRef>
              <c:f>'Fig 3 data'!$M$7:$M$38</c:f>
              <c:numCache>
                <c:formatCode>0.0</c:formatCode>
                <c:ptCount val="32"/>
                <c:pt idx="0">
                  <c:v>0.26214038475253287</c:v>
                </c:pt>
                <c:pt idx="1">
                  <c:v>0.60795280959827946</c:v>
                </c:pt>
                <c:pt idx="2">
                  <c:v>0.73060481176033532</c:v>
                </c:pt>
                <c:pt idx="3">
                  <c:v>0.35605187068941857</c:v>
                </c:pt>
                <c:pt idx="4">
                  <c:v>0.74574070214098354</c:v>
                </c:pt>
                <c:pt idx="5">
                  <c:v>0.59591415502936795</c:v>
                </c:pt>
                <c:pt idx="6">
                  <c:v>0.47297247320543645</c:v>
                </c:pt>
                <c:pt idx="7">
                  <c:v>0.44907633080160847</c:v>
                </c:pt>
                <c:pt idx="8">
                  <c:v>0.60772090907285869</c:v>
                </c:pt>
                <c:pt idx="9">
                  <c:v>1.3103827335452309</c:v>
                </c:pt>
                <c:pt idx="10">
                  <c:v>0.98617583355348015</c:v>
                </c:pt>
                <c:pt idx="11">
                  <c:v>0.36433390202444682</c:v>
                </c:pt>
                <c:pt idx="12">
                  <c:v>0.5269259133430978</c:v>
                </c:pt>
                <c:pt idx="13">
                  <c:v>0.71487087998547449</c:v>
                </c:pt>
                <c:pt idx="14">
                  <c:v>0.65858316551241669</c:v>
                </c:pt>
                <c:pt idx="15">
                  <c:v>1.2942962327913166</c:v>
                </c:pt>
                <c:pt idx="16">
                  <c:v>0.34627902491435802</c:v>
                </c:pt>
                <c:pt idx="17">
                  <c:v>0.56287325181640424</c:v>
                </c:pt>
                <c:pt idx="18">
                  <c:v>0.6803128188407811</c:v>
                </c:pt>
                <c:pt idx="19">
                  <c:v>0.43756293959574177</c:v>
                </c:pt>
                <c:pt idx="20">
                  <c:v>0.29919803881869311</c:v>
                </c:pt>
                <c:pt idx="21">
                  <c:v>0.68627578012537638</c:v>
                </c:pt>
                <c:pt idx="22">
                  <c:v>0.4937180398526152</c:v>
                </c:pt>
                <c:pt idx="23">
                  <c:v>0.57821306512129522</c:v>
                </c:pt>
                <c:pt idx="24">
                  <c:v>0.60353497099595754</c:v>
                </c:pt>
                <c:pt idx="25">
                  <c:v>0.64137709126867148</c:v>
                </c:pt>
                <c:pt idx="26">
                  <c:v>0.66686772551918805</c:v>
                </c:pt>
                <c:pt idx="27">
                  <c:v>0.38256105861785838</c:v>
                </c:pt>
                <c:pt idx="28">
                  <c:v>0.55225535658143199</c:v>
                </c:pt>
                <c:pt idx="29">
                  <c:v>0.63947719615956655</c:v>
                </c:pt>
                <c:pt idx="30">
                  <c:v>0.65458005004618369</c:v>
                </c:pt>
                <c:pt idx="31">
                  <c:v>1.4132829084511997</c:v>
                </c:pt>
              </c:numCache>
            </c:numRef>
          </c:val>
        </c:ser>
        <c:ser>
          <c:idx val="2"/>
          <c:order val="2"/>
          <c:tx>
            <c:strRef>
              <c:f>'Fig 3 data'!$N$5</c:f>
              <c:strCache>
                <c:ptCount val="1"/>
                <c:pt idx="0">
                  <c:v>male mean</c:v>
                </c:pt>
              </c:strCache>
            </c:strRef>
          </c:tx>
          <c:spPr>
            <a:solidFill>
              <a:srgbClr val="434481"/>
            </a:solidFill>
            <a:ln w="28575">
              <a:solidFill>
                <a:srgbClr val="434481"/>
              </a:solidFill>
            </a:ln>
          </c:spPr>
          <c:invertIfNegative val="0"/>
          <c:val>
            <c:numRef>
              <c:f>'Fig 3 data'!$N$7:$N$38</c:f>
              <c:numCache>
                <c:formatCode>General</c:formatCode>
                <c:ptCount val="3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</c:numCache>
            </c:numRef>
          </c:val>
        </c:ser>
        <c:ser>
          <c:idx val="3"/>
          <c:order val="3"/>
          <c:tx>
            <c:v>length male b</c:v>
          </c:tx>
          <c:spPr>
            <a:solidFill>
              <a:srgbClr val="434481"/>
            </a:solidFill>
          </c:spPr>
          <c:invertIfNegative val="0"/>
          <c:val>
            <c:numRef>
              <c:f>'Fig 3 data'!$M$7:$M$38</c:f>
              <c:numCache>
                <c:formatCode>0.0</c:formatCode>
                <c:ptCount val="32"/>
                <c:pt idx="0">
                  <c:v>0.26214038475253287</c:v>
                </c:pt>
                <c:pt idx="1">
                  <c:v>0.60795280959827946</c:v>
                </c:pt>
                <c:pt idx="2">
                  <c:v>0.73060481176033532</c:v>
                </c:pt>
                <c:pt idx="3">
                  <c:v>0.35605187068941857</c:v>
                </c:pt>
                <c:pt idx="4">
                  <c:v>0.74574070214098354</c:v>
                </c:pt>
                <c:pt idx="5">
                  <c:v>0.59591415502936795</c:v>
                </c:pt>
                <c:pt idx="6">
                  <c:v>0.47297247320543645</c:v>
                </c:pt>
                <c:pt idx="7">
                  <c:v>0.44907633080160847</c:v>
                </c:pt>
                <c:pt idx="8">
                  <c:v>0.60772090907285869</c:v>
                </c:pt>
                <c:pt idx="9">
                  <c:v>1.3103827335452309</c:v>
                </c:pt>
                <c:pt idx="10">
                  <c:v>0.98617583355348015</c:v>
                </c:pt>
                <c:pt idx="11">
                  <c:v>0.36433390202444682</c:v>
                </c:pt>
                <c:pt idx="12">
                  <c:v>0.5269259133430978</c:v>
                </c:pt>
                <c:pt idx="13">
                  <c:v>0.71487087998547449</c:v>
                </c:pt>
                <c:pt idx="14">
                  <c:v>0.65858316551241669</c:v>
                </c:pt>
                <c:pt idx="15">
                  <c:v>1.2942962327913166</c:v>
                </c:pt>
                <c:pt idx="16">
                  <c:v>0.34627902491435802</c:v>
                </c:pt>
                <c:pt idx="17">
                  <c:v>0.56287325181640424</c:v>
                </c:pt>
                <c:pt idx="18">
                  <c:v>0.6803128188407811</c:v>
                </c:pt>
                <c:pt idx="19">
                  <c:v>0.43756293959574177</c:v>
                </c:pt>
                <c:pt idx="20">
                  <c:v>0.29919803881869311</c:v>
                </c:pt>
                <c:pt idx="21">
                  <c:v>0.68627578012537638</c:v>
                </c:pt>
                <c:pt idx="22">
                  <c:v>0.4937180398526152</c:v>
                </c:pt>
                <c:pt idx="23">
                  <c:v>0.57821306512129522</c:v>
                </c:pt>
                <c:pt idx="24">
                  <c:v>0.60353497099595754</c:v>
                </c:pt>
                <c:pt idx="25">
                  <c:v>0.64137709126867148</c:v>
                </c:pt>
                <c:pt idx="26">
                  <c:v>0.66686772551918805</c:v>
                </c:pt>
                <c:pt idx="27">
                  <c:v>0.38256105861785838</c:v>
                </c:pt>
                <c:pt idx="28">
                  <c:v>0.55225535658143199</c:v>
                </c:pt>
                <c:pt idx="29">
                  <c:v>0.63947719615956655</c:v>
                </c:pt>
                <c:pt idx="30">
                  <c:v>0.65458005004618369</c:v>
                </c:pt>
                <c:pt idx="31">
                  <c:v>1.4132829084511997</c:v>
                </c:pt>
              </c:numCache>
            </c:numRef>
          </c:val>
        </c:ser>
        <c:ser>
          <c:idx val="4"/>
          <c:order val="4"/>
          <c:tx>
            <c:strRef>
              <c:f>'Fig 3 data'!$O$5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noFill/>
          </c:spPr>
          <c:invertIfNegative val="0"/>
          <c:val>
            <c:numRef>
              <c:f>'Fig 3 data'!$O$7:$O$38</c:f>
              <c:numCache>
                <c:formatCode>0.0</c:formatCode>
                <c:ptCount val="32"/>
                <c:pt idx="0">
                  <c:v>5.0011035722989448</c:v>
                </c:pt>
                <c:pt idx="1">
                  <c:v>3.9040079240280079</c:v>
                </c:pt>
                <c:pt idx="2">
                  <c:v>2.6686521971704451</c:v>
                </c:pt>
                <c:pt idx="3">
                  <c:v>3.5062797282560894</c:v>
                </c:pt>
                <c:pt idx="4">
                  <c:v>2.9705097983690649</c:v>
                </c:pt>
                <c:pt idx="5">
                  <c:v>3.4253175470264523</c:v>
                </c:pt>
                <c:pt idx="6">
                  <c:v>2.797006139531959</c:v>
                </c:pt>
                <c:pt idx="7">
                  <c:v>3.52057948657081</c:v>
                </c:pt>
                <c:pt idx="8">
                  <c:v>2.1955304908952655</c:v>
                </c:pt>
                <c:pt idx="9">
                  <c:v>3.5510301513617009</c:v>
                </c:pt>
                <c:pt idx="10">
                  <c:v>1.9643100744014959</c:v>
                </c:pt>
                <c:pt idx="11">
                  <c:v>3.13583928248066</c:v>
                </c:pt>
                <c:pt idx="12">
                  <c:v>2.2916429560123959</c:v>
                </c:pt>
                <c:pt idx="13">
                  <c:v>3.7350726205845461</c:v>
                </c:pt>
                <c:pt idx="14">
                  <c:v>1.9029682456563393</c:v>
                </c:pt>
                <c:pt idx="15">
                  <c:v>1.8700191425930512</c:v>
                </c:pt>
                <c:pt idx="16">
                  <c:v>2.8795701455673424</c:v>
                </c:pt>
                <c:pt idx="17">
                  <c:v>2.8650438799385967</c:v>
                </c:pt>
                <c:pt idx="18">
                  <c:v>2.1934398525001342</c:v>
                </c:pt>
                <c:pt idx="19">
                  <c:v>4.0577307952558925</c:v>
                </c:pt>
                <c:pt idx="20">
                  <c:v>3.635345441359334</c:v>
                </c:pt>
                <c:pt idx="21">
                  <c:v>3.1355310107833105</c:v>
                </c:pt>
                <c:pt idx="22">
                  <c:v>1.4910894178013905</c:v>
                </c:pt>
                <c:pt idx="23">
                  <c:v>2.0490775943570583</c:v>
                </c:pt>
                <c:pt idx="24">
                  <c:v>2.7736851858598612</c:v>
                </c:pt>
                <c:pt idx="25">
                  <c:v>2.3558192852196527</c:v>
                </c:pt>
                <c:pt idx="26">
                  <c:v>2.1425087981476025</c:v>
                </c:pt>
                <c:pt idx="27">
                  <c:v>2.417418618715061</c:v>
                </c:pt>
                <c:pt idx="28">
                  <c:v>1.5618063637449637</c:v>
                </c:pt>
                <c:pt idx="29">
                  <c:v>2.1556070161042555</c:v>
                </c:pt>
                <c:pt idx="30">
                  <c:v>2.1007202277685479</c:v>
                </c:pt>
                <c:pt idx="31">
                  <c:v>-0.54613108366275753</c:v>
                </c:pt>
              </c:numCache>
            </c:numRef>
          </c:val>
        </c:ser>
        <c:ser>
          <c:idx val="5"/>
          <c:order val="5"/>
          <c:tx>
            <c:v>female length a</c:v>
          </c:tx>
          <c:spPr>
            <a:solidFill>
              <a:srgbClr val="9999FF"/>
            </a:solidFill>
          </c:spPr>
          <c:invertIfNegative val="0"/>
          <c:val>
            <c:numRef>
              <c:f>'Fig 3 data'!$Q$7:$Q$38</c:f>
              <c:numCache>
                <c:formatCode>0.0</c:formatCode>
                <c:ptCount val="32"/>
                <c:pt idx="0">
                  <c:v>0.24906664415528326</c:v>
                </c:pt>
                <c:pt idx="1">
                  <c:v>0.57040542462593746</c:v>
                </c:pt>
                <c:pt idx="2">
                  <c:v>0.67062102168401905</c:v>
                </c:pt>
                <c:pt idx="3">
                  <c:v>0.31507976882008959</c:v>
                </c:pt>
                <c:pt idx="4">
                  <c:v>0.67932390094084949</c:v>
                </c:pt>
                <c:pt idx="5">
                  <c:v>0.52237983639836327</c:v>
                </c:pt>
                <c:pt idx="6">
                  <c:v>0.45760170806614153</c:v>
                </c:pt>
                <c:pt idx="7">
                  <c:v>0.41836588736038605</c:v>
                </c:pt>
                <c:pt idx="8">
                  <c:v>0.51277582760092455</c:v>
                </c:pt>
                <c:pt idx="9">
                  <c:v>1.1474434719990172</c:v>
                </c:pt>
                <c:pt idx="10">
                  <c:v>0.86396053491606606</c:v>
                </c:pt>
                <c:pt idx="11">
                  <c:v>0.31823854773482763</c:v>
                </c:pt>
                <c:pt idx="12">
                  <c:v>0.49165175435316255</c:v>
                </c:pt>
                <c:pt idx="13">
                  <c:v>0.58652258831175741</c:v>
                </c:pt>
                <c:pt idx="14">
                  <c:v>0.61274884359639825</c:v>
                </c:pt>
                <c:pt idx="15">
                  <c:v>1.213394748830686</c:v>
                </c:pt>
                <c:pt idx="16">
                  <c:v>0.31616714880453001</c:v>
                </c:pt>
                <c:pt idx="17">
                  <c:v>0.49990599482825926</c:v>
                </c:pt>
                <c:pt idx="18">
                  <c:v>0.63586850729433875</c:v>
                </c:pt>
                <c:pt idx="19">
                  <c:v>0.38275060246150472</c:v>
                </c:pt>
                <c:pt idx="20">
                  <c:v>0.27270478687609623</c:v>
                </c:pt>
                <c:pt idx="21">
                  <c:v>0.56257417048317959</c:v>
                </c:pt>
                <c:pt idx="22">
                  <c:v>0.46243616325286607</c:v>
                </c:pt>
                <c:pt idx="23">
                  <c:v>0.59073198661393744</c:v>
                </c:pt>
                <c:pt idx="24">
                  <c:v>0.52562773662554318</c:v>
                </c:pt>
                <c:pt idx="25">
                  <c:v>0.55572570947150834</c:v>
                </c:pt>
                <c:pt idx="26">
                  <c:v>0.62038489447980394</c:v>
                </c:pt>
                <c:pt idx="27">
                  <c:v>0.35475521905040919</c:v>
                </c:pt>
                <c:pt idx="28">
                  <c:v>0.52121880794125841</c:v>
                </c:pt>
                <c:pt idx="29">
                  <c:v>0.55408698651856125</c:v>
                </c:pt>
                <c:pt idx="30">
                  <c:v>0.61808136964851312</c:v>
                </c:pt>
                <c:pt idx="31">
                  <c:v>1.4347321890542077</c:v>
                </c:pt>
              </c:numCache>
            </c:numRef>
          </c:val>
        </c:ser>
        <c:ser>
          <c:idx val="6"/>
          <c:order val="6"/>
          <c:tx>
            <c:strRef>
              <c:f>'Fig 3 data'!$R$5</c:f>
              <c:strCache>
                <c:ptCount val="1"/>
                <c:pt idx="0">
                  <c:v>female mean</c:v>
                </c:pt>
              </c:strCache>
            </c:strRef>
          </c:tx>
          <c:spPr>
            <a:solidFill>
              <a:srgbClr val="9999FF"/>
            </a:solidFill>
            <a:ln w="28575">
              <a:solidFill>
                <a:srgbClr val="9999FF"/>
              </a:solidFill>
            </a:ln>
          </c:spPr>
          <c:invertIfNegative val="0"/>
          <c:val>
            <c:numRef>
              <c:f>'Fig 3 data'!$R$7:$R$38</c:f>
              <c:numCache>
                <c:formatCode>General</c:formatCode>
                <c:ptCount val="32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</c:numCache>
            </c:numRef>
          </c:val>
        </c:ser>
        <c:ser>
          <c:idx val="7"/>
          <c:order val="7"/>
          <c:tx>
            <c:v>female length b</c:v>
          </c:tx>
          <c:spPr>
            <a:solidFill>
              <a:srgbClr val="9999FF"/>
            </a:solidFill>
          </c:spPr>
          <c:invertIfNegative val="0"/>
          <c:val>
            <c:numRef>
              <c:f>'Fig 3 data'!$Q$7:$Q$38</c:f>
              <c:numCache>
                <c:formatCode>0.0</c:formatCode>
                <c:ptCount val="32"/>
                <c:pt idx="0">
                  <c:v>0.24906664415528326</c:v>
                </c:pt>
                <c:pt idx="1">
                  <c:v>0.57040542462593746</c:v>
                </c:pt>
                <c:pt idx="2">
                  <c:v>0.67062102168401905</c:v>
                </c:pt>
                <c:pt idx="3">
                  <c:v>0.31507976882008959</c:v>
                </c:pt>
                <c:pt idx="4">
                  <c:v>0.67932390094084949</c:v>
                </c:pt>
                <c:pt idx="5">
                  <c:v>0.52237983639836327</c:v>
                </c:pt>
                <c:pt idx="6">
                  <c:v>0.45760170806614153</c:v>
                </c:pt>
                <c:pt idx="7">
                  <c:v>0.41836588736038605</c:v>
                </c:pt>
                <c:pt idx="8">
                  <c:v>0.51277582760092455</c:v>
                </c:pt>
                <c:pt idx="9">
                  <c:v>1.1474434719990172</c:v>
                </c:pt>
                <c:pt idx="10">
                  <c:v>0.86396053491606606</c:v>
                </c:pt>
                <c:pt idx="11">
                  <c:v>0.31823854773482763</c:v>
                </c:pt>
                <c:pt idx="12">
                  <c:v>0.49165175435316255</c:v>
                </c:pt>
                <c:pt idx="13">
                  <c:v>0.58652258831175741</c:v>
                </c:pt>
                <c:pt idx="14">
                  <c:v>0.61274884359639825</c:v>
                </c:pt>
                <c:pt idx="15">
                  <c:v>1.213394748830686</c:v>
                </c:pt>
                <c:pt idx="16">
                  <c:v>0.31616714880453001</c:v>
                </c:pt>
                <c:pt idx="17">
                  <c:v>0.49990599482825926</c:v>
                </c:pt>
                <c:pt idx="18">
                  <c:v>0.63586850729433875</c:v>
                </c:pt>
                <c:pt idx="19">
                  <c:v>0.38275060246150472</c:v>
                </c:pt>
                <c:pt idx="20">
                  <c:v>0.27270478687609623</c:v>
                </c:pt>
                <c:pt idx="21">
                  <c:v>0.56257417048317959</c:v>
                </c:pt>
                <c:pt idx="22">
                  <c:v>0.46243616325286607</c:v>
                </c:pt>
                <c:pt idx="23">
                  <c:v>0.59073198661393744</c:v>
                </c:pt>
                <c:pt idx="24">
                  <c:v>0.52562773662554318</c:v>
                </c:pt>
                <c:pt idx="25">
                  <c:v>0.55572570947150834</c:v>
                </c:pt>
                <c:pt idx="26">
                  <c:v>0.62038489447980394</c:v>
                </c:pt>
                <c:pt idx="27">
                  <c:v>0.35475521905040919</c:v>
                </c:pt>
                <c:pt idx="28">
                  <c:v>0.52121880794125841</c:v>
                </c:pt>
                <c:pt idx="29">
                  <c:v>0.55408698651856125</c:v>
                </c:pt>
                <c:pt idx="30">
                  <c:v>0.61808136964851312</c:v>
                </c:pt>
                <c:pt idx="31">
                  <c:v>1.4347321890542077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82077952"/>
        <c:axId val="82092032"/>
      </c:barChart>
      <c:catAx>
        <c:axId val="82077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82092032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82092032"/>
        <c:scaling>
          <c:orientation val="minMax"/>
          <c:max val="86"/>
          <c:min val="72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95036277565002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20779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0.70504</cdr:x>
      <cdr:y>0.12235</cdr:y>
    </cdr:from>
    <cdr:to>
      <cdr:x>0.70517</cdr:x>
      <cdr:y>0.84743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104402" y="771502"/>
          <a:ext cx="1125" cy="4572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9999FF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0.49006</cdr:x>
      <cdr:y>0.12387</cdr:y>
    </cdr:from>
    <cdr:to>
      <cdr:x>0.49006</cdr:x>
      <cdr:y>0.84895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43069" y="781076"/>
          <a:ext cx="0" cy="45720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434481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0.43872</cdr:x>
      <cdr:y>0.09117</cdr:y>
    </cdr:from>
    <cdr:to>
      <cdr:x>0.55665</cdr:x>
      <cdr:y>0.1284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98556" y="574902"/>
          <a:ext cx="1021065" cy="234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434481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0.34732</cdr:x>
      <cdr:y>0.4018</cdr:y>
    </cdr:from>
    <cdr:to>
      <cdr:x>0.42232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7199" y="2533570"/>
          <a:ext cx="649367" cy="26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434481"/>
              </a:solidFill>
              <a:latin typeface="Arial"/>
              <a:cs typeface="Arial"/>
            </a:rPr>
            <a:t>Males</a:t>
          </a:r>
          <a:endParaRPr lang="en-GB" sz="14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0.86415</cdr:x>
      <cdr:y>0.39843</cdr:y>
    </cdr:from>
    <cdr:to>
      <cdr:x>0.9564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81989" y="2512320"/>
          <a:ext cx="798721" cy="234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Females</a:t>
          </a:r>
          <a:endParaRPr lang="en-GB" sz="1400">
            <a:solidFill>
              <a:srgbClr val="9999FF"/>
            </a:solidFill>
          </a:endParaRPr>
        </a:p>
      </cdr:txBody>
    </cdr:sp>
  </cdr:relSizeAnchor>
  <cdr:relSizeAnchor xmlns:cdr="http://schemas.openxmlformats.org/drawingml/2006/chartDrawing">
    <cdr:from>
      <cdr:x>0.65055</cdr:x>
      <cdr:y>0.08959</cdr:y>
    </cdr:from>
    <cdr:to>
      <cdr:x>0.76458</cdr:x>
      <cdr:y>0.12235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32615" y="564936"/>
          <a:ext cx="987297" cy="206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9999FF"/>
            </a:solidFill>
          </a:endParaRPr>
        </a:p>
      </cdr:txBody>
    </cdr:sp>
  </cdr:relSizeAnchor>
  <cdr:relSizeAnchor xmlns:cdr="http://schemas.openxmlformats.org/drawingml/2006/chartDrawing">
    <cdr:from>
      <cdr:x>0.0041</cdr:x>
      <cdr:y>0</cdr:y>
    </cdr:from>
    <cdr:to>
      <cdr:x>0.99965</cdr:x>
      <cdr:y>0.09723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100" y="0"/>
          <a:ext cx="9258299" cy="590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Figure 3: Life expectancy at birth, 95 per cent confidence intervals for Council </a:t>
          </a:r>
          <a:b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en-GB" sz="1400" b="1" i="0" baseline="0">
              <a:effectLst/>
              <a:latin typeface="Arial" pitchFamily="34" charset="0"/>
              <a:ea typeface="+mn-ea"/>
              <a:cs typeface="Arial" pitchFamily="34" charset="0"/>
            </a:rPr>
            <a:t>areas, 2014-2016 (males and females) </a:t>
          </a:r>
          <a:endParaRPr lang="en-GB" sz="1400" b="1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GB" sz="16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0.0286</cdr:x>
      <cdr:y>0.93958</cdr:y>
    </cdr:from>
    <cdr:to>
      <cdr:x>0.35974</cdr:x>
      <cdr:y>0.98338</cdr:y>
    </cdr:to>
    <cdr:sp macro="" textlink="">
      <cdr:nvSpPr>
        <cdr:cNvPr id="1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7650" y="5924550"/>
          <a:ext cx="2867026" cy="2762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Ordered by lowest male life expectancy to highest.</a:t>
          </a:r>
        </a:p>
        <a:p xmlns:a="http://schemas.openxmlformats.org/drawingml/2006/main">
          <a:pPr algn="l" rtl="0">
            <a:defRPr sz="1000"/>
          </a:pPr>
          <a:endParaRPr lang="en-GB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zoomScaleNormal="100" workbookViewId="0">
      <selection sqref="A1:F2"/>
    </sheetView>
  </sheetViews>
  <sheetFormatPr defaultRowHeight="12.75"/>
  <cols>
    <col min="1" max="1" width="22.5703125" style="8" customWidth="1"/>
    <col min="2" max="4" width="14.7109375" style="8" customWidth="1"/>
    <col min="5" max="5" width="4.140625" style="8" customWidth="1"/>
    <col min="6" max="8" width="14.7109375" style="8" customWidth="1"/>
    <col min="9" max="9" width="9.140625" style="9"/>
    <col min="10" max="10" width="22.28515625" style="9" customWidth="1"/>
    <col min="11" max="13" width="20.7109375" style="9" customWidth="1"/>
    <col min="14" max="14" width="9.140625" style="10"/>
    <col min="15" max="15" width="20.7109375" style="9" customWidth="1"/>
    <col min="16" max="16" width="12.140625" style="9" customWidth="1"/>
    <col min="17" max="17" width="9.140625" style="9"/>
    <col min="18" max="18" width="9.140625" style="10"/>
    <col min="19" max="26" width="9.140625" style="48"/>
    <col min="27" max="16384" width="9.140625" style="8"/>
  </cols>
  <sheetData>
    <row r="1" spans="1:28" s="5" customFormat="1" ht="18" customHeight="1">
      <c r="A1" s="50" t="s">
        <v>0</v>
      </c>
      <c r="B1" s="50"/>
      <c r="C1" s="50"/>
      <c r="D1" s="50"/>
      <c r="E1" s="50"/>
      <c r="F1" s="50"/>
      <c r="G1" s="1"/>
      <c r="H1" s="2"/>
      <c r="I1" s="51"/>
      <c r="J1" s="51"/>
      <c r="K1" s="3"/>
      <c r="L1" s="3"/>
      <c r="M1" s="3"/>
      <c r="N1" s="3"/>
      <c r="O1" s="3"/>
      <c r="P1" s="3"/>
      <c r="Q1" s="3"/>
      <c r="R1" s="3"/>
      <c r="S1" s="4"/>
      <c r="T1" s="4"/>
      <c r="U1" s="4"/>
      <c r="V1" s="4"/>
      <c r="W1" s="4"/>
      <c r="X1" s="4"/>
      <c r="Y1" s="4"/>
      <c r="Z1" s="4"/>
    </row>
    <row r="2" spans="1:28" s="5" customFormat="1" ht="14.25" customHeight="1">
      <c r="A2" s="50"/>
      <c r="B2" s="50"/>
      <c r="C2" s="50"/>
      <c r="D2" s="50"/>
      <c r="E2" s="50"/>
      <c r="F2" s="50"/>
      <c r="G2" s="1"/>
      <c r="H2" s="2"/>
      <c r="I2" s="6"/>
      <c r="J2" s="6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</row>
    <row r="3" spans="1:28" s="7" customFormat="1" ht="12.75" customHeight="1">
      <c r="B3" s="8"/>
      <c r="C3" s="8"/>
      <c r="D3" s="8"/>
      <c r="E3" s="8"/>
      <c r="F3" s="8"/>
      <c r="I3" s="9"/>
      <c r="J3" s="9"/>
      <c r="K3" s="10"/>
      <c r="L3" s="10"/>
      <c r="M3" s="10"/>
      <c r="N3" s="10"/>
      <c r="O3" s="11"/>
      <c r="P3" s="10"/>
      <c r="Q3" s="10"/>
      <c r="R3" s="10"/>
      <c r="S3" s="12"/>
      <c r="T3" s="12"/>
      <c r="U3" s="12"/>
      <c r="V3" s="12"/>
      <c r="W3" s="12"/>
      <c r="X3" s="12"/>
      <c r="Y3" s="12"/>
      <c r="Z3" s="12"/>
    </row>
    <row r="4" spans="1:28" s="7" customFormat="1">
      <c r="A4" s="13"/>
      <c r="B4" s="52" t="s">
        <v>1</v>
      </c>
      <c r="C4" s="52"/>
      <c r="D4" s="52"/>
      <c r="E4" s="14"/>
      <c r="F4" s="52" t="s">
        <v>2</v>
      </c>
      <c r="G4" s="52"/>
      <c r="H4" s="52"/>
      <c r="I4" s="9"/>
      <c r="J4" s="10"/>
      <c r="K4" s="10"/>
      <c r="L4" s="10"/>
      <c r="M4" s="10"/>
      <c r="N4" s="10"/>
      <c r="O4" s="10"/>
      <c r="P4" s="10"/>
      <c r="Q4" s="10"/>
      <c r="R4" s="10"/>
      <c r="S4" s="12"/>
      <c r="T4" s="12"/>
      <c r="U4" s="12"/>
      <c r="V4" s="12"/>
      <c r="W4" s="12"/>
      <c r="X4" s="12"/>
      <c r="Y4" s="12"/>
      <c r="Z4" s="12"/>
    </row>
    <row r="5" spans="1:28" s="7" customFormat="1" ht="38.25">
      <c r="A5" s="15"/>
      <c r="B5" s="16" t="s">
        <v>3</v>
      </c>
      <c r="C5" s="16" t="s">
        <v>4</v>
      </c>
      <c r="D5" s="16" t="s">
        <v>5</v>
      </c>
      <c r="E5" s="17"/>
      <c r="F5" s="16" t="s">
        <v>3</v>
      </c>
      <c r="G5" s="16" t="s">
        <v>4</v>
      </c>
      <c r="H5" s="16" t="s">
        <v>5</v>
      </c>
      <c r="I5" s="18" t="s">
        <v>6</v>
      </c>
      <c r="J5" s="19"/>
      <c r="K5" s="20" t="s">
        <v>7</v>
      </c>
      <c r="L5" s="20" t="s">
        <v>8</v>
      </c>
      <c r="M5" s="19" t="s">
        <v>9</v>
      </c>
      <c r="N5" s="21" t="s">
        <v>10</v>
      </c>
      <c r="O5" s="20" t="s">
        <v>11</v>
      </c>
      <c r="P5" s="20" t="s">
        <v>12</v>
      </c>
      <c r="Q5" s="20" t="s">
        <v>13</v>
      </c>
      <c r="R5" s="21" t="s">
        <v>14</v>
      </c>
      <c r="S5" s="22"/>
      <c r="T5" s="22"/>
      <c r="U5" s="22"/>
      <c r="V5" s="22"/>
      <c r="W5" s="12"/>
      <c r="X5" s="12"/>
      <c r="Y5" s="12"/>
      <c r="Z5" s="12"/>
    </row>
    <row r="6" spans="1:28" s="7" customFormat="1" ht="15" customHeight="1">
      <c r="A6" s="14" t="s">
        <v>15</v>
      </c>
      <c r="B6" s="23">
        <v>77.089146333104949</v>
      </c>
      <c r="C6" s="23">
        <v>76.994521235287763</v>
      </c>
      <c r="D6" s="23">
        <v>77.183771430922135</v>
      </c>
      <c r="E6" s="24">
        <f>RANK(F6,$F$6:$F$38)</f>
        <v>19</v>
      </c>
      <c r="F6" s="23">
        <v>81.140952427779396</v>
      </c>
      <c r="G6" s="23">
        <v>81.054063286558275</v>
      </c>
      <c r="H6" s="23">
        <v>81.227841569000518</v>
      </c>
      <c r="I6" s="18"/>
      <c r="J6" s="19"/>
      <c r="K6" s="19"/>
      <c r="L6" s="19"/>
      <c r="M6" s="10"/>
      <c r="N6" s="18"/>
      <c r="O6" s="19"/>
      <c r="P6" s="19"/>
      <c r="Q6" s="19"/>
      <c r="R6" s="18"/>
      <c r="S6" s="22"/>
      <c r="T6" s="22"/>
      <c r="U6" s="22"/>
      <c r="V6" s="22"/>
      <c r="W6" s="12"/>
      <c r="X6" s="12"/>
      <c r="Y6" s="12"/>
      <c r="Z6" s="12"/>
    </row>
    <row r="7" spans="1:28" s="7" customFormat="1" ht="24" customHeight="1">
      <c r="A7" s="8" t="s">
        <v>16</v>
      </c>
      <c r="B7" s="25">
        <v>76.403066059757364</v>
      </c>
      <c r="C7" s="25">
        <v>75.928989728955756</v>
      </c>
      <c r="D7" s="25">
        <v>76.877142390558973</v>
      </c>
      <c r="E7" s="24">
        <f t="shared" ref="E7:E38" si="0">RANK(F7,$F$6:$F$38)</f>
        <v>20</v>
      </c>
      <c r="F7" s="25">
        <v>80.841087764490169</v>
      </c>
      <c r="G7" s="25">
        <v>80.397721877129783</v>
      </c>
      <c r="H7" s="25">
        <v>81.284453651850555</v>
      </c>
      <c r="I7" s="18">
        <v>32</v>
      </c>
      <c r="J7" s="26" t="s">
        <v>17</v>
      </c>
      <c r="K7" s="27">
        <f>VLOOKUP(J7,$A$7:$H$38,3,FALSE)</f>
        <v>73.081464140782018</v>
      </c>
      <c r="L7" s="28">
        <f>VLOOKUP(J7,$A$7:$H$38,4,FALSE)-K7</f>
        <v>0.57428076950506579</v>
      </c>
      <c r="M7" s="28">
        <f>(L7/2)-0.025</f>
        <v>0.26214038475253287</v>
      </c>
      <c r="N7" s="18">
        <v>0.05</v>
      </c>
      <c r="O7" s="28">
        <f>VLOOKUP(J7,$A$7:$H$38,7,FALSE)-VLOOKUP(J7,$A$7:$H$38,4,FALSE)</f>
        <v>5.0011035722989448</v>
      </c>
      <c r="P7" s="28">
        <f>VLOOKUP(J7,$A$7:$H$38,8,FALSE)-VLOOKUP(J7,$A$7:$H$38,7,FALSE)</f>
        <v>0.54813328831056651</v>
      </c>
      <c r="Q7" s="29">
        <f>(P7/2)-0.025</f>
        <v>0.24906664415528326</v>
      </c>
      <c r="R7" s="18">
        <v>0.05</v>
      </c>
      <c r="S7" s="30"/>
      <c r="T7" s="30"/>
      <c r="U7" s="30"/>
      <c r="V7" s="22"/>
      <c r="W7" s="12"/>
      <c r="X7" s="31"/>
      <c r="Y7" s="31"/>
      <c r="Z7" s="31"/>
      <c r="AA7" s="32"/>
      <c r="AB7" s="32"/>
    </row>
    <row r="8" spans="1:28" s="7" customFormat="1" ht="15" customHeight="1">
      <c r="A8" s="8" t="s">
        <v>18</v>
      </c>
      <c r="B8" s="25">
        <v>79.242791307803145</v>
      </c>
      <c r="C8" s="25">
        <v>78.835230249185287</v>
      </c>
      <c r="D8" s="25">
        <v>79.650352366421004</v>
      </c>
      <c r="E8" s="24">
        <f t="shared" si="0"/>
        <v>10</v>
      </c>
      <c r="F8" s="25">
        <v>82.447526204186474</v>
      </c>
      <c r="G8" s="25">
        <v>82.067770985136065</v>
      </c>
      <c r="H8" s="25">
        <v>82.827281423236883</v>
      </c>
      <c r="I8" s="18">
        <v>31</v>
      </c>
      <c r="J8" s="26" t="s">
        <v>19</v>
      </c>
      <c r="K8" s="27">
        <f t="shared" ref="K8:K38" si="1">VLOOKUP(J8,$A$7:$H$38,3,FALSE)</f>
        <v>73.863848885862197</v>
      </c>
      <c r="L8" s="28">
        <f t="shared" ref="L8:L38" si="2">VLOOKUP(J8,$A$7:$H$38,4,FALSE)-K8</f>
        <v>1.265905619196559</v>
      </c>
      <c r="M8" s="28">
        <f t="shared" ref="M8:M38" si="3">(L8/2)-0.025</f>
        <v>0.60795280959827946</v>
      </c>
      <c r="N8" s="18">
        <v>0.05</v>
      </c>
      <c r="O8" s="28">
        <f t="shared" ref="O8:O38" si="4">VLOOKUP(J8,$A$7:$H$38,7,FALSE)-VLOOKUP(J8,$A$7:$H$38,4,FALSE)</f>
        <v>3.9040079240280079</v>
      </c>
      <c r="P8" s="28">
        <f>VLOOKUP(J8,$A$7:$H$38,8,FALSE)-VLOOKUP(J8,$A$7:$H$38,7,FALSE)</f>
        <v>1.190810849251875</v>
      </c>
      <c r="Q8" s="29">
        <f t="shared" ref="Q8:Q38" si="5">(P8/2)-0.025</f>
        <v>0.57040542462593746</v>
      </c>
      <c r="R8" s="18">
        <v>0.05</v>
      </c>
      <c r="S8" s="30"/>
      <c r="T8" s="30"/>
      <c r="U8" s="30"/>
      <c r="V8" s="22"/>
      <c r="W8" s="12"/>
      <c r="X8" s="31"/>
      <c r="Y8" s="31"/>
      <c r="Z8" s="31"/>
      <c r="AA8" s="32"/>
    </row>
    <row r="9" spans="1:28" s="7" customFormat="1" ht="15" customHeight="1">
      <c r="A9" s="8" t="s">
        <v>20</v>
      </c>
      <c r="B9" s="25">
        <v>78.513539134425201</v>
      </c>
      <c r="C9" s="25">
        <v>77.910326069303906</v>
      </c>
      <c r="D9" s="25">
        <v>79.116752199546497</v>
      </c>
      <c r="E9" s="24">
        <f t="shared" si="0"/>
        <v>16</v>
      </c>
      <c r="F9" s="25">
        <v>81.781561780517492</v>
      </c>
      <c r="G9" s="25">
        <v>81.165829793903555</v>
      </c>
      <c r="H9" s="25">
        <v>82.39729376713143</v>
      </c>
      <c r="I9" s="18">
        <v>30</v>
      </c>
      <c r="J9" s="26" t="s">
        <v>21</v>
      </c>
      <c r="K9" s="27">
        <f t="shared" si="1"/>
        <v>73.974103509839495</v>
      </c>
      <c r="L9" s="28">
        <f t="shared" si="2"/>
        <v>1.5112096235206707</v>
      </c>
      <c r="M9" s="28">
        <f t="shared" si="3"/>
        <v>0.73060481176033532</v>
      </c>
      <c r="N9" s="18">
        <v>0.05</v>
      </c>
      <c r="O9" s="28">
        <f t="shared" si="4"/>
        <v>2.6686521971704451</v>
      </c>
      <c r="P9" s="28">
        <f t="shared" ref="P9:P38" si="6">VLOOKUP(J9,$A$7:$H$38,8,FALSE)-VLOOKUP(J9,$A$7:$H$38,7,FALSE)</f>
        <v>1.3912420433680381</v>
      </c>
      <c r="Q9" s="29">
        <f t="shared" si="5"/>
        <v>0.67062102168401905</v>
      </c>
      <c r="R9" s="18">
        <v>0.05</v>
      </c>
      <c r="S9" s="30"/>
      <c r="T9" s="30"/>
      <c r="U9" s="30"/>
      <c r="V9" s="22"/>
      <c r="W9" s="12"/>
      <c r="X9" s="31"/>
      <c r="Y9" s="31"/>
      <c r="Z9" s="31"/>
      <c r="AA9" s="32"/>
    </row>
    <row r="10" spans="1:28" s="7" customFormat="1" ht="15" customHeight="1">
      <c r="A10" s="8" t="s">
        <v>22</v>
      </c>
      <c r="B10" s="25">
        <v>77.366906719597722</v>
      </c>
      <c r="C10" s="25">
        <v>76.627035839612248</v>
      </c>
      <c r="D10" s="25">
        <v>78.106777599583197</v>
      </c>
      <c r="E10" s="24">
        <f t="shared" si="0"/>
        <v>9</v>
      </c>
      <c r="F10" s="25">
        <v>82.4533728084795</v>
      </c>
      <c r="G10" s="25">
        <v>81.841850220167743</v>
      </c>
      <c r="H10" s="25">
        <v>83.064895396791258</v>
      </c>
      <c r="I10" s="18">
        <v>29</v>
      </c>
      <c r="J10" s="26" t="s">
        <v>23</v>
      </c>
      <c r="K10" s="27">
        <f t="shared" si="1"/>
        <v>74.99263555995789</v>
      </c>
      <c r="L10" s="28">
        <f t="shared" si="2"/>
        <v>0.76210374137883719</v>
      </c>
      <c r="M10" s="28">
        <f t="shared" si="3"/>
        <v>0.35605187068941857</v>
      </c>
      <c r="N10" s="18">
        <v>0.05</v>
      </c>
      <c r="O10" s="28">
        <f t="shared" si="4"/>
        <v>3.5062797282560894</v>
      </c>
      <c r="P10" s="28">
        <f t="shared" si="6"/>
        <v>0.68015953764017922</v>
      </c>
      <c r="Q10" s="29">
        <f t="shared" si="5"/>
        <v>0.31507976882008959</v>
      </c>
      <c r="R10" s="18">
        <v>0.05</v>
      </c>
      <c r="S10" s="30"/>
      <c r="T10" s="30"/>
      <c r="U10" s="30"/>
      <c r="V10" s="22"/>
      <c r="W10" s="12"/>
      <c r="X10" s="31"/>
      <c r="Y10" s="31"/>
      <c r="Z10" s="31"/>
      <c r="AA10" s="32"/>
    </row>
    <row r="11" spans="1:28" s="7" customFormat="1" ht="15" customHeight="1">
      <c r="A11" s="8" t="s">
        <v>24</v>
      </c>
      <c r="B11" s="25">
        <v>77.985752847620475</v>
      </c>
      <c r="C11" s="25">
        <v>77.661554808801782</v>
      </c>
      <c r="D11" s="25">
        <v>78.309950886439168</v>
      </c>
      <c r="E11" s="24">
        <f t="shared" si="0"/>
        <v>12</v>
      </c>
      <c r="F11" s="25">
        <v>82.243001114674598</v>
      </c>
      <c r="G11" s="25">
        <v>81.945296327798502</v>
      </c>
      <c r="H11" s="25">
        <v>82.540705901550695</v>
      </c>
      <c r="I11" s="18">
        <v>28</v>
      </c>
      <c r="J11" s="26" t="s">
        <v>25</v>
      </c>
      <c r="K11" s="27">
        <f t="shared" si="1"/>
        <v>74.865466825353366</v>
      </c>
      <c r="L11" s="28">
        <f t="shared" si="2"/>
        <v>1.5414814042819671</v>
      </c>
      <c r="M11" s="28">
        <f t="shared" si="3"/>
        <v>0.74574070214098354</v>
      </c>
      <c r="N11" s="18">
        <v>0.05</v>
      </c>
      <c r="O11" s="28">
        <f t="shared" si="4"/>
        <v>2.9705097983690649</v>
      </c>
      <c r="P11" s="28">
        <f t="shared" si="6"/>
        <v>1.408647801881699</v>
      </c>
      <c r="Q11" s="29">
        <f t="shared" si="5"/>
        <v>0.67932390094084949</v>
      </c>
      <c r="R11" s="18">
        <v>0.05</v>
      </c>
      <c r="S11" s="30"/>
      <c r="T11" s="30"/>
      <c r="U11" s="30"/>
      <c r="V11" s="22"/>
      <c r="W11" s="12"/>
      <c r="X11" s="31"/>
      <c r="Y11" s="31"/>
      <c r="Z11" s="31"/>
      <c r="AA11" s="32"/>
    </row>
    <row r="12" spans="1:28" s="7" customFormat="1" ht="24" customHeight="1">
      <c r="A12" s="8" t="s">
        <v>26</v>
      </c>
      <c r="B12" s="25">
        <v>76.724898594541585</v>
      </c>
      <c r="C12" s="25">
        <v>75.713722760988105</v>
      </c>
      <c r="D12" s="25">
        <v>77.736074428095066</v>
      </c>
      <c r="E12" s="24">
        <f t="shared" si="0"/>
        <v>25</v>
      </c>
      <c r="F12" s="25">
        <v>80.589345037412627</v>
      </c>
      <c r="G12" s="25">
        <v>79.700384502496561</v>
      </c>
      <c r="H12" s="25">
        <v>81.478305572328694</v>
      </c>
      <c r="I12" s="18">
        <v>27</v>
      </c>
      <c r="J12" s="26" t="s">
        <v>27</v>
      </c>
      <c r="K12" s="27">
        <f t="shared" si="1"/>
        <v>75.303821073436396</v>
      </c>
      <c r="L12" s="28">
        <f t="shared" si="2"/>
        <v>1.241828310058736</v>
      </c>
      <c r="M12" s="28">
        <f t="shared" si="3"/>
        <v>0.59591415502936795</v>
      </c>
      <c r="N12" s="18">
        <v>0.05</v>
      </c>
      <c r="O12" s="28">
        <f t="shared" si="4"/>
        <v>3.4253175470264523</v>
      </c>
      <c r="P12" s="28">
        <f t="shared" si="6"/>
        <v>1.0947596727967266</v>
      </c>
      <c r="Q12" s="29">
        <f t="shared" si="5"/>
        <v>0.52237983639836327</v>
      </c>
      <c r="R12" s="18">
        <v>0.05</v>
      </c>
      <c r="S12" s="30"/>
      <c r="T12" s="30"/>
      <c r="U12" s="30"/>
      <c r="V12" s="22"/>
      <c r="W12" s="12"/>
      <c r="X12" s="31"/>
      <c r="Y12" s="31"/>
      <c r="Z12" s="31"/>
      <c r="AA12" s="32"/>
    </row>
    <row r="13" spans="1:28" s="7" customFormat="1" ht="15" customHeight="1">
      <c r="A13" s="8" t="s">
        <v>28</v>
      </c>
      <c r="B13" s="25">
        <v>77.841611303426831</v>
      </c>
      <c r="C13" s="25">
        <v>77.253738051610426</v>
      </c>
      <c r="D13" s="25">
        <v>78.429484555243235</v>
      </c>
      <c r="E13" s="24">
        <f t="shared" si="0"/>
        <v>15</v>
      </c>
      <c r="F13" s="25">
        <v>81.819434430010091</v>
      </c>
      <c r="G13" s="25">
        <v>81.294528435181832</v>
      </c>
      <c r="H13" s="25">
        <v>82.34434042483835</v>
      </c>
      <c r="I13" s="18">
        <v>26</v>
      </c>
      <c r="J13" s="26" t="s">
        <v>29</v>
      </c>
      <c r="K13" s="27">
        <f t="shared" si="1"/>
        <v>75.899007541345512</v>
      </c>
      <c r="L13" s="28">
        <f t="shared" si="2"/>
        <v>0.99594494641087294</v>
      </c>
      <c r="M13" s="28">
        <f t="shared" si="3"/>
        <v>0.47297247320543645</v>
      </c>
      <c r="N13" s="18">
        <v>0.05</v>
      </c>
      <c r="O13" s="28">
        <f t="shared" si="4"/>
        <v>2.797006139531959</v>
      </c>
      <c r="P13" s="28">
        <f t="shared" si="6"/>
        <v>0.96520341613228311</v>
      </c>
      <c r="Q13" s="29">
        <f t="shared" si="5"/>
        <v>0.45760170806614153</v>
      </c>
      <c r="R13" s="18">
        <v>0.05</v>
      </c>
      <c r="S13" s="30"/>
      <c r="T13" s="30"/>
      <c r="U13" s="30"/>
      <c r="V13" s="22"/>
      <c r="W13" s="12"/>
      <c r="X13" s="31"/>
      <c r="Y13" s="31"/>
      <c r="Z13" s="31"/>
      <c r="AA13" s="32"/>
    </row>
    <row r="14" spans="1:28" s="7" customFormat="1" ht="15" customHeight="1">
      <c r="A14" s="8" t="s">
        <v>19</v>
      </c>
      <c r="B14" s="25">
        <v>74.496801695460476</v>
      </c>
      <c r="C14" s="25">
        <v>73.863848885862197</v>
      </c>
      <c r="D14" s="25">
        <v>75.129754505058756</v>
      </c>
      <c r="E14" s="24">
        <f t="shared" si="0"/>
        <v>30</v>
      </c>
      <c r="F14" s="25">
        <v>79.629167853712701</v>
      </c>
      <c r="G14" s="25">
        <v>79.033762429086764</v>
      </c>
      <c r="H14" s="25">
        <v>80.224573278338639</v>
      </c>
      <c r="I14" s="18">
        <v>25</v>
      </c>
      <c r="J14" s="26" t="s">
        <v>16</v>
      </c>
      <c r="K14" s="27">
        <f t="shared" si="1"/>
        <v>75.928989728955756</v>
      </c>
      <c r="L14" s="28">
        <f t="shared" si="2"/>
        <v>0.94815266160321698</v>
      </c>
      <c r="M14" s="28">
        <f t="shared" si="3"/>
        <v>0.44907633080160847</v>
      </c>
      <c r="N14" s="18">
        <v>0.05</v>
      </c>
      <c r="O14" s="28">
        <f t="shared" si="4"/>
        <v>3.52057948657081</v>
      </c>
      <c r="P14" s="28">
        <f t="shared" si="6"/>
        <v>0.88673177472077214</v>
      </c>
      <c r="Q14" s="29">
        <f t="shared" si="5"/>
        <v>0.41836588736038605</v>
      </c>
      <c r="R14" s="18">
        <v>0.05</v>
      </c>
      <c r="S14" s="30"/>
      <c r="T14" s="30"/>
      <c r="U14" s="30"/>
      <c r="V14" s="22"/>
      <c r="W14" s="12"/>
      <c r="X14" s="31"/>
      <c r="Y14" s="31"/>
      <c r="Z14" s="31"/>
      <c r="AA14" s="32"/>
    </row>
    <row r="15" spans="1:28" s="7" customFormat="1" ht="15" customHeight="1">
      <c r="A15" s="8" t="s">
        <v>30</v>
      </c>
      <c r="B15" s="25">
        <v>76.469333206729203</v>
      </c>
      <c r="C15" s="25">
        <v>75.836612297656345</v>
      </c>
      <c r="D15" s="25">
        <v>77.102054115802062</v>
      </c>
      <c r="E15" s="24">
        <f t="shared" si="0"/>
        <v>29</v>
      </c>
      <c r="F15" s="25">
        <v>79.835360434298252</v>
      </c>
      <c r="G15" s="25">
        <v>79.297584606697328</v>
      </c>
      <c r="H15" s="25">
        <v>80.373136261899177</v>
      </c>
      <c r="I15" s="18">
        <v>24</v>
      </c>
      <c r="J15" s="26" t="s">
        <v>30</v>
      </c>
      <c r="K15" s="27">
        <f t="shared" si="1"/>
        <v>75.836612297656345</v>
      </c>
      <c r="L15" s="28">
        <f t="shared" si="2"/>
        <v>1.2654418181457174</v>
      </c>
      <c r="M15" s="28">
        <f t="shared" si="3"/>
        <v>0.60772090907285869</v>
      </c>
      <c r="N15" s="18">
        <v>0.05</v>
      </c>
      <c r="O15" s="28">
        <f t="shared" si="4"/>
        <v>2.1955304908952655</v>
      </c>
      <c r="P15" s="28">
        <f t="shared" si="6"/>
        <v>1.0755516552018491</v>
      </c>
      <c r="Q15" s="29">
        <f t="shared" si="5"/>
        <v>0.51277582760092455</v>
      </c>
      <c r="R15" s="18">
        <v>0.05</v>
      </c>
      <c r="S15" s="30"/>
      <c r="T15" s="30"/>
      <c r="U15" s="30"/>
      <c r="V15" s="22"/>
      <c r="W15" s="12"/>
      <c r="X15" s="31"/>
      <c r="Y15" s="31"/>
      <c r="Z15" s="31"/>
      <c r="AA15" s="32"/>
    </row>
    <row r="16" spans="1:28" s="7" customFormat="1" ht="15" customHeight="1">
      <c r="A16" s="8" t="s">
        <v>31</v>
      </c>
      <c r="B16" s="25">
        <v>80.082768994930291</v>
      </c>
      <c r="C16" s="25">
        <v>79.418291798770724</v>
      </c>
      <c r="D16" s="25">
        <v>80.747246191089857</v>
      </c>
      <c r="E16" s="24">
        <f t="shared" si="0"/>
        <v>2</v>
      </c>
      <c r="F16" s="25">
        <v>83.481940193712674</v>
      </c>
      <c r="G16" s="25">
        <v>82.902853207194113</v>
      </c>
      <c r="H16" s="25">
        <v>84.061027180231235</v>
      </c>
      <c r="I16" s="18">
        <v>23</v>
      </c>
      <c r="J16" s="26" t="s">
        <v>32</v>
      </c>
      <c r="K16" s="27">
        <f t="shared" si="1"/>
        <v>75.300555318926698</v>
      </c>
      <c r="L16" s="28">
        <f t="shared" si="2"/>
        <v>2.6707654670904617</v>
      </c>
      <c r="M16" s="28">
        <f t="shared" si="3"/>
        <v>1.3103827335452309</v>
      </c>
      <c r="N16" s="18">
        <v>0.05</v>
      </c>
      <c r="O16" s="28">
        <f t="shared" si="4"/>
        <v>3.5510301513617009</v>
      </c>
      <c r="P16" s="28">
        <f t="shared" si="6"/>
        <v>2.3448869439980342</v>
      </c>
      <c r="Q16" s="29">
        <f t="shared" si="5"/>
        <v>1.1474434719990172</v>
      </c>
      <c r="R16" s="18">
        <v>0.05</v>
      </c>
      <c r="S16" s="30"/>
      <c r="T16" s="30"/>
      <c r="U16" s="30"/>
      <c r="V16" s="22"/>
      <c r="W16" s="12"/>
      <c r="X16" s="31"/>
      <c r="Y16" s="31"/>
      <c r="Z16" s="31"/>
      <c r="AA16" s="32"/>
    </row>
    <row r="17" spans="1:27" s="7" customFormat="1" ht="24" customHeight="1">
      <c r="A17" s="8" t="s">
        <v>33</v>
      </c>
      <c r="B17" s="25">
        <v>78.256982482531114</v>
      </c>
      <c r="C17" s="25">
        <v>77.545706702405738</v>
      </c>
      <c r="D17" s="25">
        <v>78.968258262656491</v>
      </c>
      <c r="E17" s="24">
        <f t="shared" si="0"/>
        <v>6</v>
      </c>
      <c r="F17" s="25">
        <v>82.691363443922981</v>
      </c>
      <c r="G17" s="25">
        <v>82.103789273439801</v>
      </c>
      <c r="H17" s="25">
        <v>83.278937614406161</v>
      </c>
      <c r="I17" s="18">
        <v>22</v>
      </c>
      <c r="J17" s="26" t="s">
        <v>26</v>
      </c>
      <c r="K17" s="27">
        <f t="shared" si="1"/>
        <v>75.713722760988105</v>
      </c>
      <c r="L17" s="28">
        <f t="shared" si="2"/>
        <v>2.0223516671069603</v>
      </c>
      <c r="M17" s="28">
        <f t="shared" si="3"/>
        <v>0.98617583355348015</v>
      </c>
      <c r="N17" s="18">
        <v>0.05</v>
      </c>
      <c r="O17" s="28">
        <f t="shared" si="4"/>
        <v>1.9643100744014959</v>
      </c>
      <c r="P17" s="28">
        <f t="shared" si="6"/>
        <v>1.7779210698321322</v>
      </c>
      <c r="Q17" s="29">
        <f t="shared" si="5"/>
        <v>0.86396053491606606</v>
      </c>
      <c r="R17" s="18">
        <v>0.05</v>
      </c>
      <c r="S17" s="30"/>
      <c r="T17" s="30"/>
      <c r="U17" s="30"/>
      <c r="V17" s="22"/>
      <c r="W17" s="12"/>
      <c r="X17" s="31"/>
      <c r="Y17" s="31"/>
      <c r="Z17" s="31"/>
      <c r="AA17" s="32"/>
    </row>
    <row r="18" spans="1:27" s="7" customFormat="1" ht="15" customHeight="1">
      <c r="A18" s="8" t="s">
        <v>34</v>
      </c>
      <c r="B18" s="25">
        <v>80.116455882745271</v>
      </c>
      <c r="C18" s="25">
        <v>79.436875832699087</v>
      </c>
      <c r="D18" s="25">
        <v>80.796035932791455</v>
      </c>
      <c r="E18" s="24">
        <f t="shared" si="0"/>
        <v>1</v>
      </c>
      <c r="F18" s="25">
        <v>83.539837530208516</v>
      </c>
      <c r="G18" s="25">
        <v>82.896756160560003</v>
      </c>
      <c r="H18" s="25">
        <v>84.182918899857029</v>
      </c>
      <c r="I18" s="18">
        <v>21</v>
      </c>
      <c r="J18" s="26" t="s">
        <v>35</v>
      </c>
      <c r="K18" s="27">
        <f t="shared" si="1"/>
        <v>76.415735090387173</v>
      </c>
      <c r="L18" s="28">
        <f t="shared" si="2"/>
        <v>0.77866780404889369</v>
      </c>
      <c r="M18" s="28">
        <f t="shared" si="3"/>
        <v>0.36433390202444682</v>
      </c>
      <c r="N18" s="18">
        <v>0.05</v>
      </c>
      <c r="O18" s="28">
        <f t="shared" si="4"/>
        <v>3.13583928248066</v>
      </c>
      <c r="P18" s="28">
        <f t="shared" si="6"/>
        <v>0.6864770954696553</v>
      </c>
      <c r="Q18" s="29">
        <f t="shared" si="5"/>
        <v>0.31823854773482763</v>
      </c>
      <c r="R18" s="18">
        <v>0.05</v>
      </c>
      <c r="S18" s="30"/>
      <c r="T18" s="30"/>
      <c r="U18" s="30"/>
      <c r="V18" s="22"/>
      <c r="W18" s="12"/>
      <c r="X18" s="31"/>
      <c r="Y18" s="31"/>
      <c r="Z18" s="31"/>
      <c r="AA18" s="32"/>
    </row>
    <row r="19" spans="1:27" s="7" customFormat="1" ht="15" customHeight="1">
      <c r="A19" s="8" t="s">
        <v>36</v>
      </c>
      <c r="B19" s="25">
        <v>77.253471526774518</v>
      </c>
      <c r="C19" s="25">
        <v>76.701545613431421</v>
      </c>
      <c r="D19" s="25">
        <v>77.805397440117616</v>
      </c>
      <c r="E19" s="24">
        <f t="shared" si="0"/>
        <v>24</v>
      </c>
      <c r="F19" s="25">
        <v>80.613692150483175</v>
      </c>
      <c r="G19" s="25">
        <v>80.097040396130012</v>
      </c>
      <c r="H19" s="25">
        <v>81.130343904836337</v>
      </c>
      <c r="I19" s="18">
        <v>20</v>
      </c>
      <c r="J19" s="26" t="s">
        <v>36</v>
      </c>
      <c r="K19" s="27">
        <f t="shared" si="1"/>
        <v>76.701545613431421</v>
      </c>
      <c r="L19" s="28">
        <f t="shared" si="2"/>
        <v>1.1038518266861956</v>
      </c>
      <c r="M19" s="28">
        <f t="shared" si="3"/>
        <v>0.5269259133430978</v>
      </c>
      <c r="N19" s="18">
        <v>0.05</v>
      </c>
      <c r="O19" s="28">
        <f t="shared" si="4"/>
        <v>2.2916429560123959</v>
      </c>
      <c r="P19" s="28">
        <f t="shared" si="6"/>
        <v>1.0333035087063251</v>
      </c>
      <c r="Q19" s="29">
        <f t="shared" si="5"/>
        <v>0.49165175435316255</v>
      </c>
      <c r="R19" s="18">
        <v>0.05</v>
      </c>
      <c r="S19" s="30"/>
      <c r="T19" s="30"/>
      <c r="U19" s="30"/>
      <c r="V19" s="22"/>
      <c r="W19" s="12"/>
      <c r="X19" s="31"/>
      <c r="Y19" s="31"/>
      <c r="Z19" s="31"/>
      <c r="AA19" s="32"/>
    </row>
    <row r="20" spans="1:27" s="7" customFormat="1" ht="15" customHeight="1">
      <c r="A20" s="8" t="s">
        <v>37</v>
      </c>
      <c r="B20" s="25">
        <v>77.613432646602035</v>
      </c>
      <c r="C20" s="25">
        <v>77.242153621687677</v>
      </c>
      <c r="D20" s="25">
        <v>77.984711671516393</v>
      </c>
      <c r="E20" s="24">
        <f t="shared" si="0"/>
        <v>18</v>
      </c>
      <c r="F20" s="25">
        <v>81.205448965888266</v>
      </c>
      <c r="G20" s="25">
        <v>80.864281817083736</v>
      </c>
      <c r="H20" s="25">
        <v>81.546616114692796</v>
      </c>
      <c r="I20" s="18">
        <v>19</v>
      </c>
      <c r="J20" s="26" t="s">
        <v>22</v>
      </c>
      <c r="K20" s="27">
        <f t="shared" si="1"/>
        <v>76.627035839612248</v>
      </c>
      <c r="L20" s="28">
        <f t="shared" si="2"/>
        <v>1.479741759970949</v>
      </c>
      <c r="M20" s="28">
        <f t="shared" si="3"/>
        <v>0.71487087998547449</v>
      </c>
      <c r="N20" s="18">
        <v>0.05</v>
      </c>
      <c r="O20" s="28">
        <f t="shared" si="4"/>
        <v>3.7350726205845461</v>
      </c>
      <c r="P20" s="28">
        <f t="shared" si="6"/>
        <v>1.2230451766235149</v>
      </c>
      <c r="Q20" s="29">
        <f t="shared" si="5"/>
        <v>0.58652258831175741</v>
      </c>
      <c r="R20" s="18">
        <v>0.05</v>
      </c>
      <c r="S20" s="30"/>
      <c r="T20" s="30"/>
      <c r="U20" s="30"/>
      <c r="V20" s="22"/>
      <c r="W20" s="12"/>
      <c r="X20" s="31"/>
      <c r="Y20" s="31"/>
      <c r="Z20" s="31"/>
      <c r="AA20" s="32"/>
    </row>
    <row r="21" spans="1:27" s="7" customFormat="1" ht="15" customHeight="1">
      <c r="A21" s="8" t="s">
        <v>17</v>
      </c>
      <c r="B21" s="25">
        <v>73.36860452553455</v>
      </c>
      <c r="C21" s="25">
        <v>73.081464140782018</v>
      </c>
      <c r="D21" s="25">
        <v>73.655744910287083</v>
      </c>
      <c r="E21" s="24">
        <f t="shared" si="0"/>
        <v>32</v>
      </c>
      <c r="F21" s="25">
        <v>78.930915126741311</v>
      </c>
      <c r="G21" s="25">
        <v>78.656848482586028</v>
      </c>
      <c r="H21" s="25">
        <v>79.204981770896595</v>
      </c>
      <c r="I21" s="18">
        <v>18</v>
      </c>
      <c r="J21" s="26" t="s">
        <v>38</v>
      </c>
      <c r="K21" s="27">
        <f t="shared" si="1"/>
        <v>76.855212776679906</v>
      </c>
      <c r="L21" s="28">
        <f t="shared" si="2"/>
        <v>1.3671663310248334</v>
      </c>
      <c r="M21" s="28">
        <f t="shared" si="3"/>
        <v>0.65858316551241669</v>
      </c>
      <c r="N21" s="18">
        <v>0.05</v>
      </c>
      <c r="O21" s="28">
        <f t="shared" si="4"/>
        <v>1.9029682456563393</v>
      </c>
      <c r="P21" s="28">
        <f t="shared" si="6"/>
        <v>1.2754976871927965</v>
      </c>
      <c r="Q21" s="29">
        <f t="shared" si="5"/>
        <v>0.61274884359639825</v>
      </c>
      <c r="R21" s="18">
        <v>0.05</v>
      </c>
      <c r="S21" s="30"/>
      <c r="T21" s="30"/>
      <c r="U21" s="30"/>
      <c r="V21" s="22"/>
      <c r="W21" s="12"/>
      <c r="X21" s="31"/>
      <c r="Y21" s="31"/>
      <c r="Z21" s="31"/>
      <c r="AA21" s="32"/>
    </row>
    <row r="22" spans="1:27" s="7" customFormat="1" ht="24" customHeight="1">
      <c r="A22" s="8" t="s">
        <v>39</v>
      </c>
      <c r="B22" s="25">
        <v>77.941061365330754</v>
      </c>
      <c r="C22" s="25">
        <v>77.478498425735012</v>
      </c>
      <c r="D22" s="25">
        <v>78.403624304926495</v>
      </c>
      <c r="E22" s="24">
        <f t="shared" si="0"/>
        <v>3</v>
      </c>
      <c r="F22" s="25">
        <v>82.869105702643893</v>
      </c>
      <c r="G22" s="25">
        <v>82.461355100182388</v>
      </c>
      <c r="H22" s="25">
        <v>83.276856305105397</v>
      </c>
      <c r="I22" s="18">
        <v>17</v>
      </c>
      <c r="J22" s="26" t="s">
        <v>40</v>
      </c>
      <c r="K22" s="27">
        <f t="shared" si="1"/>
        <v>76.282485918152588</v>
      </c>
      <c r="L22" s="28">
        <f t="shared" si="2"/>
        <v>2.6385924655826329</v>
      </c>
      <c r="M22" s="28">
        <f t="shared" si="3"/>
        <v>1.2942962327913166</v>
      </c>
      <c r="N22" s="18">
        <v>0.05</v>
      </c>
      <c r="O22" s="28">
        <f t="shared" si="4"/>
        <v>1.8700191425930512</v>
      </c>
      <c r="P22" s="28">
        <f t="shared" si="6"/>
        <v>2.4767894976613718</v>
      </c>
      <c r="Q22" s="29">
        <f t="shared" si="5"/>
        <v>1.213394748830686</v>
      </c>
      <c r="R22" s="18">
        <v>0.05</v>
      </c>
      <c r="S22" s="30"/>
      <c r="T22" s="30"/>
      <c r="U22" s="30"/>
      <c r="V22" s="22"/>
      <c r="W22" s="12"/>
      <c r="X22" s="31"/>
      <c r="Y22" s="31"/>
      <c r="Z22" s="31"/>
      <c r="AA22" s="32"/>
    </row>
    <row r="23" spans="1:27" s="7" customFormat="1" ht="15" customHeight="1">
      <c r="A23" s="8" t="s">
        <v>25</v>
      </c>
      <c r="B23" s="25">
        <v>75.636207527494349</v>
      </c>
      <c r="C23" s="25">
        <v>74.865466825353366</v>
      </c>
      <c r="D23" s="25">
        <v>76.406948229635333</v>
      </c>
      <c r="E23" s="24">
        <f t="shared" si="0"/>
        <v>28</v>
      </c>
      <c r="F23" s="25">
        <v>80.081781928945247</v>
      </c>
      <c r="G23" s="25">
        <v>79.377458028004398</v>
      </c>
      <c r="H23" s="25">
        <v>80.786105829886097</v>
      </c>
      <c r="I23" s="18">
        <v>16</v>
      </c>
      <c r="J23" s="26" t="s">
        <v>37</v>
      </c>
      <c r="K23" s="27">
        <f t="shared" si="1"/>
        <v>77.242153621687677</v>
      </c>
      <c r="L23" s="28">
        <f t="shared" si="2"/>
        <v>0.74255804982871609</v>
      </c>
      <c r="M23" s="28">
        <f t="shared" si="3"/>
        <v>0.34627902491435802</v>
      </c>
      <c r="N23" s="18">
        <v>0.05</v>
      </c>
      <c r="O23" s="28">
        <f t="shared" si="4"/>
        <v>2.8795701455673424</v>
      </c>
      <c r="P23" s="28">
        <f t="shared" si="6"/>
        <v>0.68233429760906006</v>
      </c>
      <c r="Q23" s="29">
        <f t="shared" si="5"/>
        <v>0.31616714880453001</v>
      </c>
      <c r="R23" s="18">
        <v>0.05</v>
      </c>
      <c r="S23" s="30"/>
      <c r="T23" s="30"/>
      <c r="U23" s="30"/>
      <c r="V23" s="22"/>
      <c r="W23" s="12"/>
      <c r="X23" s="31"/>
      <c r="Y23" s="31"/>
      <c r="Z23" s="31"/>
      <c r="AA23" s="32"/>
    </row>
    <row r="24" spans="1:27" s="7" customFormat="1" ht="15" customHeight="1">
      <c r="A24" s="8" t="s">
        <v>41</v>
      </c>
      <c r="B24" s="25">
        <v>77.864331347750337</v>
      </c>
      <c r="C24" s="25">
        <v>77.159018528909556</v>
      </c>
      <c r="D24" s="25">
        <v>78.569644166591118</v>
      </c>
      <c r="E24" s="24">
        <f t="shared" si="0"/>
        <v>17</v>
      </c>
      <c r="F24" s="25">
        <v>81.423952526385591</v>
      </c>
      <c r="G24" s="25">
        <v>80.763084019091252</v>
      </c>
      <c r="H24" s="25">
        <v>82.08482103367993</v>
      </c>
      <c r="I24" s="18">
        <v>15</v>
      </c>
      <c r="J24" s="26" t="s">
        <v>28</v>
      </c>
      <c r="K24" s="27">
        <f t="shared" si="1"/>
        <v>77.253738051610426</v>
      </c>
      <c r="L24" s="28">
        <f t="shared" si="2"/>
        <v>1.1757465036328085</v>
      </c>
      <c r="M24" s="28">
        <f t="shared" si="3"/>
        <v>0.56287325181640424</v>
      </c>
      <c r="N24" s="18">
        <v>0.05</v>
      </c>
      <c r="O24" s="28">
        <f t="shared" si="4"/>
        <v>2.8650438799385967</v>
      </c>
      <c r="P24" s="28">
        <f t="shared" si="6"/>
        <v>1.0498119896565186</v>
      </c>
      <c r="Q24" s="29">
        <f t="shared" si="5"/>
        <v>0.49990599482825926</v>
      </c>
      <c r="R24" s="18">
        <v>0.05</v>
      </c>
      <c r="S24" s="30"/>
      <c r="T24" s="30"/>
      <c r="U24" s="30"/>
      <c r="V24" s="22"/>
      <c r="W24" s="12"/>
      <c r="X24" s="31"/>
      <c r="Y24" s="31"/>
      <c r="Z24" s="31"/>
      <c r="AA24" s="32"/>
    </row>
    <row r="25" spans="1:27" s="7" customFormat="1" ht="15" customHeight="1">
      <c r="A25" s="8" t="s">
        <v>42</v>
      </c>
      <c r="B25" s="25">
        <v>78.667041238591239</v>
      </c>
      <c r="C25" s="25">
        <v>77.97517351307205</v>
      </c>
      <c r="D25" s="25">
        <v>79.358908964110427</v>
      </c>
      <c r="E25" s="24">
        <f t="shared" si="0"/>
        <v>13</v>
      </c>
      <c r="F25" s="25">
        <v>82.146802656737833</v>
      </c>
      <c r="G25" s="25">
        <v>81.501417762258029</v>
      </c>
      <c r="H25" s="25">
        <v>82.792187551217637</v>
      </c>
      <c r="I25" s="18">
        <v>14</v>
      </c>
      <c r="J25" s="26" t="s">
        <v>41</v>
      </c>
      <c r="K25" s="27">
        <f t="shared" si="1"/>
        <v>77.159018528909556</v>
      </c>
      <c r="L25" s="28">
        <f t="shared" si="2"/>
        <v>1.4106256376815622</v>
      </c>
      <c r="M25" s="28">
        <f t="shared" si="3"/>
        <v>0.6803128188407811</v>
      </c>
      <c r="N25" s="18">
        <v>0.05</v>
      </c>
      <c r="O25" s="28">
        <f t="shared" si="4"/>
        <v>2.1934398525001342</v>
      </c>
      <c r="P25" s="28">
        <f t="shared" si="6"/>
        <v>1.3217370145886775</v>
      </c>
      <c r="Q25" s="29">
        <f t="shared" si="5"/>
        <v>0.63586850729433875</v>
      </c>
      <c r="R25" s="18">
        <v>0.05</v>
      </c>
      <c r="S25" s="30"/>
      <c r="T25" s="30"/>
      <c r="U25" s="30"/>
      <c r="V25" s="22"/>
      <c r="W25" s="12"/>
      <c r="X25" s="31"/>
      <c r="Y25" s="31"/>
      <c r="Z25" s="31"/>
      <c r="AA25" s="32"/>
    </row>
    <row r="26" spans="1:27" s="7" customFormat="1" ht="15" customHeight="1">
      <c r="A26" s="8" t="s">
        <v>32</v>
      </c>
      <c r="B26" s="25">
        <v>76.635938052471928</v>
      </c>
      <c r="C26" s="25">
        <v>75.300555318926698</v>
      </c>
      <c r="D26" s="25">
        <v>77.971320786017159</v>
      </c>
      <c r="E26" s="24">
        <f t="shared" si="0"/>
        <v>5</v>
      </c>
      <c r="F26" s="25">
        <v>82.694794409377877</v>
      </c>
      <c r="G26" s="25">
        <v>81.52235093737886</v>
      </c>
      <c r="H26" s="25">
        <v>83.867237881376894</v>
      </c>
      <c r="I26" s="18">
        <v>13</v>
      </c>
      <c r="J26" s="26" t="s">
        <v>39</v>
      </c>
      <c r="K26" s="27">
        <f t="shared" si="1"/>
        <v>77.478498425735012</v>
      </c>
      <c r="L26" s="28">
        <f t="shared" si="2"/>
        <v>0.92512587919148359</v>
      </c>
      <c r="M26" s="28">
        <f t="shared" si="3"/>
        <v>0.43756293959574177</v>
      </c>
      <c r="N26" s="18">
        <v>0.05</v>
      </c>
      <c r="O26" s="28">
        <f t="shared" si="4"/>
        <v>4.0577307952558925</v>
      </c>
      <c r="P26" s="28">
        <f t="shared" si="6"/>
        <v>0.81550120492300948</v>
      </c>
      <c r="Q26" s="29">
        <f t="shared" si="5"/>
        <v>0.38275060246150472</v>
      </c>
      <c r="R26" s="18">
        <v>0.05</v>
      </c>
      <c r="S26" s="30"/>
      <c r="T26" s="30"/>
      <c r="U26" s="30"/>
      <c r="V26" s="22"/>
      <c r="W26" s="12"/>
      <c r="X26" s="31"/>
      <c r="Y26" s="31"/>
      <c r="Z26" s="31"/>
      <c r="AA26" s="32"/>
    </row>
    <row r="27" spans="1:27" s="7" customFormat="1" ht="24" customHeight="1">
      <c r="A27" s="8" t="s">
        <v>27</v>
      </c>
      <c r="B27" s="25">
        <v>75.924735228465764</v>
      </c>
      <c r="C27" s="25">
        <v>75.303821073436396</v>
      </c>
      <c r="D27" s="25">
        <v>76.545649383495132</v>
      </c>
      <c r="E27" s="24">
        <f t="shared" si="0"/>
        <v>26</v>
      </c>
      <c r="F27" s="25">
        <v>80.518346766919947</v>
      </c>
      <c r="G27" s="25">
        <v>79.970966930521584</v>
      </c>
      <c r="H27" s="25">
        <v>81.065726603318311</v>
      </c>
      <c r="I27" s="18">
        <v>12</v>
      </c>
      <c r="J27" s="26" t="s">
        <v>24</v>
      </c>
      <c r="K27" s="27">
        <f t="shared" si="1"/>
        <v>77.661554808801782</v>
      </c>
      <c r="L27" s="28">
        <f t="shared" si="2"/>
        <v>0.64839607763738627</v>
      </c>
      <c r="M27" s="28">
        <f t="shared" si="3"/>
        <v>0.29919803881869311</v>
      </c>
      <c r="N27" s="18">
        <v>0.05</v>
      </c>
      <c r="O27" s="28">
        <f t="shared" si="4"/>
        <v>3.635345441359334</v>
      </c>
      <c r="P27" s="28">
        <f t="shared" si="6"/>
        <v>0.5954095737521925</v>
      </c>
      <c r="Q27" s="29">
        <f t="shared" si="5"/>
        <v>0.27270478687609623</v>
      </c>
      <c r="R27" s="18">
        <v>0.05</v>
      </c>
      <c r="S27" s="30"/>
      <c r="T27" s="30"/>
      <c r="U27" s="30"/>
      <c r="V27" s="22"/>
      <c r="W27" s="12"/>
      <c r="X27" s="31"/>
      <c r="Y27" s="31"/>
      <c r="Z27" s="31"/>
      <c r="AA27" s="32"/>
    </row>
    <row r="28" spans="1:27" s="7" customFormat="1" ht="15" customHeight="1">
      <c r="A28" s="8" t="s">
        <v>23</v>
      </c>
      <c r="B28" s="25">
        <v>75.373687430647308</v>
      </c>
      <c r="C28" s="25">
        <v>74.99263555995789</v>
      </c>
      <c r="D28" s="25">
        <v>75.754739301336727</v>
      </c>
      <c r="E28" s="24">
        <f t="shared" si="0"/>
        <v>31</v>
      </c>
      <c r="F28" s="25">
        <v>79.601098798412906</v>
      </c>
      <c r="G28" s="25">
        <v>79.261019029592816</v>
      </c>
      <c r="H28" s="25">
        <v>79.941178567232996</v>
      </c>
      <c r="I28" s="18">
        <v>11</v>
      </c>
      <c r="J28" s="26" t="s">
        <v>33</v>
      </c>
      <c r="K28" s="27">
        <f t="shared" si="1"/>
        <v>77.545706702405738</v>
      </c>
      <c r="L28" s="28">
        <f t="shared" si="2"/>
        <v>1.4225515602507528</v>
      </c>
      <c r="M28" s="28">
        <f t="shared" si="3"/>
        <v>0.68627578012537638</v>
      </c>
      <c r="N28" s="18">
        <v>0.05</v>
      </c>
      <c r="O28" s="28">
        <f t="shared" si="4"/>
        <v>3.1355310107833105</v>
      </c>
      <c r="P28" s="28">
        <f t="shared" si="6"/>
        <v>1.1751483409663592</v>
      </c>
      <c r="Q28" s="29">
        <f t="shared" si="5"/>
        <v>0.56257417048317959</v>
      </c>
      <c r="R28" s="18">
        <v>0.05</v>
      </c>
      <c r="S28" s="30"/>
      <c r="T28" s="30"/>
      <c r="U28" s="30"/>
      <c r="V28" s="22"/>
      <c r="W28" s="12"/>
      <c r="X28" s="31"/>
      <c r="Y28" s="31"/>
      <c r="Z28" s="31"/>
      <c r="AA28" s="32"/>
    </row>
    <row r="29" spans="1:27" s="7" customFormat="1" ht="15" customHeight="1">
      <c r="A29" s="8" t="s">
        <v>43</v>
      </c>
      <c r="B29" s="25">
        <v>80.347874310810695</v>
      </c>
      <c r="C29" s="25">
        <v>78.909591402359496</v>
      </c>
      <c r="D29" s="25">
        <v>81.786157219261895</v>
      </c>
      <c r="E29" s="24">
        <f t="shared" si="0"/>
        <v>4</v>
      </c>
      <c r="F29" s="25">
        <v>82.699758324653345</v>
      </c>
      <c r="G29" s="25">
        <v>81.240026135599138</v>
      </c>
      <c r="H29" s="25">
        <v>84.159490513707553</v>
      </c>
      <c r="I29" s="18">
        <v>10</v>
      </c>
      <c r="J29" s="26" t="s">
        <v>44</v>
      </c>
      <c r="K29" s="27">
        <f t="shared" si="1"/>
        <v>77.761792834701936</v>
      </c>
      <c r="L29" s="28">
        <f t="shared" si="2"/>
        <v>1.0374360797052304</v>
      </c>
      <c r="M29" s="28">
        <f t="shared" si="3"/>
        <v>0.4937180398526152</v>
      </c>
      <c r="N29" s="18">
        <v>0.05</v>
      </c>
      <c r="O29" s="28">
        <f t="shared" si="4"/>
        <v>1.4910894178013905</v>
      </c>
      <c r="P29" s="28">
        <f t="shared" si="6"/>
        <v>0.97487232650573219</v>
      </c>
      <c r="Q29" s="29">
        <f t="shared" si="5"/>
        <v>0.46243616325286607</v>
      </c>
      <c r="R29" s="18">
        <v>0.05</v>
      </c>
      <c r="S29" s="30"/>
      <c r="T29" s="30"/>
      <c r="U29" s="30"/>
      <c r="V29" s="22"/>
      <c r="W29" s="12"/>
      <c r="X29" s="31"/>
      <c r="Y29" s="31"/>
      <c r="Z29" s="31"/>
      <c r="AA29" s="32"/>
    </row>
    <row r="30" spans="1:27" s="7" customFormat="1" ht="15" customHeight="1">
      <c r="A30" s="8" t="s">
        <v>45</v>
      </c>
      <c r="B30" s="25">
        <v>79.899728711458607</v>
      </c>
      <c r="C30" s="25">
        <v>79.322473354877175</v>
      </c>
      <c r="D30" s="25">
        <v>80.476984068040039</v>
      </c>
      <c r="E30" s="24">
        <f t="shared" si="0"/>
        <v>8</v>
      </c>
      <c r="F30" s="25">
        <v>82.585009239726261</v>
      </c>
      <c r="G30" s="25">
        <v>82.038790431785003</v>
      </c>
      <c r="H30" s="25">
        <v>83.13122804766752</v>
      </c>
      <c r="I30" s="18">
        <v>9</v>
      </c>
      <c r="J30" s="26" t="s">
        <v>20</v>
      </c>
      <c r="K30" s="27">
        <f t="shared" si="1"/>
        <v>77.910326069303906</v>
      </c>
      <c r="L30" s="28">
        <f t="shared" si="2"/>
        <v>1.2064261302425905</v>
      </c>
      <c r="M30" s="28">
        <f t="shared" si="3"/>
        <v>0.57821306512129522</v>
      </c>
      <c r="N30" s="18">
        <v>0.05</v>
      </c>
      <c r="O30" s="28">
        <f t="shared" si="4"/>
        <v>2.0490775943570583</v>
      </c>
      <c r="P30" s="28">
        <f t="shared" si="6"/>
        <v>1.2314639732278749</v>
      </c>
      <c r="Q30" s="29">
        <f t="shared" si="5"/>
        <v>0.59073198661393744</v>
      </c>
      <c r="R30" s="18">
        <v>0.05</v>
      </c>
      <c r="S30" s="30"/>
      <c r="T30" s="30"/>
      <c r="U30" s="30"/>
      <c r="V30" s="22"/>
      <c r="W30" s="12"/>
      <c r="X30" s="31"/>
      <c r="Y30" s="31"/>
      <c r="Z30" s="31"/>
      <c r="AA30" s="32"/>
    </row>
    <row r="31" spans="1:27" s="7" customFormat="1" ht="15" customHeight="1">
      <c r="A31" s="8" t="s">
        <v>29</v>
      </c>
      <c r="B31" s="25">
        <v>76.396980014550948</v>
      </c>
      <c r="C31" s="25">
        <v>75.899007541345512</v>
      </c>
      <c r="D31" s="25">
        <v>76.894952487756385</v>
      </c>
      <c r="E31" s="24">
        <f t="shared" si="0"/>
        <v>27</v>
      </c>
      <c r="F31" s="25">
        <v>80.174560335354485</v>
      </c>
      <c r="G31" s="25">
        <v>79.691958627288344</v>
      </c>
      <c r="H31" s="25">
        <v>80.657162043420627</v>
      </c>
      <c r="I31" s="18">
        <v>8</v>
      </c>
      <c r="J31" s="26" t="s">
        <v>46</v>
      </c>
      <c r="K31" s="27">
        <f t="shared" si="1"/>
        <v>78.01609548005662</v>
      </c>
      <c r="L31" s="28">
        <f t="shared" si="2"/>
        <v>1.2570699419919151</v>
      </c>
      <c r="M31" s="28">
        <f t="shared" si="3"/>
        <v>0.60353497099595754</v>
      </c>
      <c r="N31" s="18">
        <v>0.05</v>
      </c>
      <c r="O31" s="28">
        <f t="shared" si="4"/>
        <v>2.7736851858598612</v>
      </c>
      <c r="P31" s="28">
        <f t="shared" si="6"/>
        <v>1.1012554732510864</v>
      </c>
      <c r="Q31" s="29">
        <f t="shared" si="5"/>
        <v>0.52562773662554318</v>
      </c>
      <c r="R31" s="18">
        <v>0.05</v>
      </c>
      <c r="S31" s="30"/>
      <c r="T31" s="30"/>
      <c r="U31" s="30"/>
      <c r="V31" s="22"/>
      <c r="W31" s="12"/>
      <c r="X31" s="31"/>
      <c r="Y31" s="31"/>
      <c r="Z31" s="31"/>
      <c r="AA31" s="32"/>
    </row>
    <row r="32" spans="1:27" s="7" customFormat="1" ht="24" customHeight="1">
      <c r="A32" s="8" t="s">
        <v>46</v>
      </c>
      <c r="B32" s="25">
        <v>78.644630451052578</v>
      </c>
      <c r="C32" s="25">
        <v>78.01609548005662</v>
      </c>
      <c r="D32" s="25">
        <v>79.273165422048535</v>
      </c>
      <c r="E32" s="24">
        <f t="shared" si="0"/>
        <v>7</v>
      </c>
      <c r="F32" s="25">
        <v>82.59747834453394</v>
      </c>
      <c r="G32" s="25">
        <v>82.046850607908397</v>
      </c>
      <c r="H32" s="25">
        <v>83.148106081159483</v>
      </c>
      <c r="I32" s="18">
        <v>7</v>
      </c>
      <c r="J32" s="26" t="s">
        <v>47</v>
      </c>
      <c r="K32" s="27">
        <f t="shared" si="1"/>
        <v>77.985287102580301</v>
      </c>
      <c r="L32" s="28">
        <f t="shared" si="2"/>
        <v>1.332754182537343</v>
      </c>
      <c r="M32" s="28">
        <f t="shared" si="3"/>
        <v>0.64137709126867148</v>
      </c>
      <c r="N32" s="18">
        <v>0.05</v>
      </c>
      <c r="O32" s="28">
        <f t="shared" si="4"/>
        <v>2.3558192852196527</v>
      </c>
      <c r="P32" s="28">
        <f t="shared" si="6"/>
        <v>1.1614514189430167</v>
      </c>
      <c r="Q32" s="29">
        <f t="shared" si="5"/>
        <v>0.55572570947150834</v>
      </c>
      <c r="R32" s="18">
        <v>0.05</v>
      </c>
      <c r="S32" s="30"/>
      <c r="T32" s="30"/>
      <c r="U32" s="30"/>
      <c r="V32" s="22"/>
      <c r="W32" s="12"/>
      <c r="X32" s="31"/>
      <c r="Y32" s="31"/>
      <c r="Z32" s="31"/>
      <c r="AA32" s="32"/>
    </row>
    <row r="33" spans="1:27" s="7" customFormat="1" ht="15" customHeight="1">
      <c r="A33" s="8" t="s">
        <v>40</v>
      </c>
      <c r="B33" s="25">
        <v>77.601782150943905</v>
      </c>
      <c r="C33" s="25">
        <v>76.282485918152588</v>
      </c>
      <c r="D33" s="25">
        <v>78.921078383735221</v>
      </c>
      <c r="E33" s="24">
        <f t="shared" si="0"/>
        <v>14</v>
      </c>
      <c r="F33" s="25">
        <v>82.029492275158958</v>
      </c>
      <c r="G33" s="25">
        <v>80.791097526328272</v>
      </c>
      <c r="H33" s="25">
        <v>83.267887023989644</v>
      </c>
      <c r="I33" s="18">
        <v>6</v>
      </c>
      <c r="J33" s="26" t="s">
        <v>42</v>
      </c>
      <c r="K33" s="27">
        <f t="shared" si="1"/>
        <v>77.97517351307205</v>
      </c>
      <c r="L33" s="28">
        <f t="shared" si="2"/>
        <v>1.3837354510383761</v>
      </c>
      <c r="M33" s="28">
        <f t="shared" si="3"/>
        <v>0.66686772551918805</v>
      </c>
      <c r="N33" s="18">
        <v>0.05</v>
      </c>
      <c r="O33" s="28">
        <f t="shared" si="4"/>
        <v>2.1425087981476025</v>
      </c>
      <c r="P33" s="28">
        <f t="shared" si="6"/>
        <v>1.2907697889596079</v>
      </c>
      <c r="Q33" s="29">
        <f t="shared" si="5"/>
        <v>0.62038489447980394</v>
      </c>
      <c r="R33" s="18">
        <v>0.05</v>
      </c>
      <c r="S33" s="30"/>
      <c r="T33" s="30"/>
      <c r="U33" s="30"/>
      <c r="V33" s="22"/>
      <c r="W33" s="12"/>
      <c r="X33" s="31"/>
      <c r="Y33" s="31"/>
      <c r="Z33" s="31"/>
      <c r="AA33" s="32"/>
    </row>
    <row r="34" spans="1:27" s="7" customFormat="1" ht="15" customHeight="1">
      <c r="A34" s="8" t="s">
        <v>38</v>
      </c>
      <c r="B34" s="25">
        <v>77.538795942192323</v>
      </c>
      <c r="C34" s="25">
        <v>76.855212776679906</v>
      </c>
      <c r="D34" s="25">
        <v>78.222379107704739</v>
      </c>
      <c r="E34" s="24">
        <f t="shared" si="0"/>
        <v>22</v>
      </c>
      <c r="F34" s="25">
        <v>80.763096196957477</v>
      </c>
      <c r="G34" s="25">
        <v>80.125347353361079</v>
      </c>
      <c r="H34" s="25">
        <v>81.400845040553875</v>
      </c>
      <c r="I34" s="18">
        <v>5</v>
      </c>
      <c r="J34" s="26" t="s">
        <v>18</v>
      </c>
      <c r="K34" s="27">
        <f t="shared" si="1"/>
        <v>78.835230249185287</v>
      </c>
      <c r="L34" s="28">
        <f t="shared" si="2"/>
        <v>0.81512211723571681</v>
      </c>
      <c r="M34" s="28">
        <f t="shared" si="3"/>
        <v>0.38256105861785838</v>
      </c>
      <c r="N34" s="18">
        <v>0.05</v>
      </c>
      <c r="O34" s="28">
        <f t="shared" si="4"/>
        <v>2.417418618715061</v>
      </c>
      <c r="P34" s="28">
        <f t="shared" si="6"/>
        <v>0.75951043810081842</v>
      </c>
      <c r="Q34" s="29">
        <f t="shared" si="5"/>
        <v>0.35475521905040919</v>
      </c>
      <c r="R34" s="18">
        <v>0.05</v>
      </c>
      <c r="S34" s="30"/>
      <c r="T34" s="30"/>
      <c r="U34" s="30"/>
      <c r="V34" s="22"/>
      <c r="W34" s="12"/>
      <c r="X34" s="31"/>
      <c r="Y34" s="31"/>
      <c r="Z34" s="31"/>
      <c r="AA34" s="32"/>
    </row>
    <row r="35" spans="1:27" s="7" customFormat="1" ht="15" customHeight="1">
      <c r="A35" s="8" t="s">
        <v>35</v>
      </c>
      <c r="B35" s="25">
        <v>76.80506899241162</v>
      </c>
      <c r="C35" s="25">
        <v>76.415735090387173</v>
      </c>
      <c r="D35" s="25">
        <v>77.194402894436067</v>
      </c>
      <c r="E35" s="24">
        <f t="shared" si="0"/>
        <v>23</v>
      </c>
      <c r="F35" s="25">
        <v>80.673480724651554</v>
      </c>
      <c r="G35" s="25">
        <v>80.330242176916727</v>
      </c>
      <c r="H35" s="25">
        <v>81.016719272386382</v>
      </c>
      <c r="I35" s="18">
        <v>4</v>
      </c>
      <c r="J35" s="26" t="s">
        <v>45</v>
      </c>
      <c r="K35" s="27">
        <f t="shared" si="1"/>
        <v>79.322473354877175</v>
      </c>
      <c r="L35" s="28">
        <f t="shared" si="2"/>
        <v>1.154510713162864</v>
      </c>
      <c r="M35" s="28">
        <f t="shared" si="3"/>
        <v>0.55225535658143199</v>
      </c>
      <c r="N35" s="18">
        <v>0.05</v>
      </c>
      <c r="O35" s="28">
        <f t="shared" si="4"/>
        <v>1.5618063637449637</v>
      </c>
      <c r="P35" s="28">
        <f t="shared" si="6"/>
        <v>1.0924376158825169</v>
      </c>
      <c r="Q35" s="29">
        <f t="shared" si="5"/>
        <v>0.52121880794125841</v>
      </c>
      <c r="R35" s="18">
        <v>0.05</v>
      </c>
      <c r="S35" s="30"/>
      <c r="T35" s="30"/>
      <c r="U35" s="30"/>
      <c r="V35" s="22"/>
      <c r="W35" s="12"/>
      <c r="X35" s="31"/>
      <c r="Y35" s="31"/>
      <c r="Z35" s="31"/>
      <c r="AA35" s="32"/>
    </row>
    <row r="36" spans="1:27" s="7" customFormat="1" ht="15" customHeight="1">
      <c r="A36" s="8" t="s">
        <v>47</v>
      </c>
      <c r="B36" s="25">
        <v>78.651664193848973</v>
      </c>
      <c r="C36" s="25">
        <v>77.985287102580301</v>
      </c>
      <c r="D36" s="25">
        <v>79.318041285117644</v>
      </c>
      <c r="E36" s="24">
        <f t="shared" si="0"/>
        <v>11</v>
      </c>
      <c r="F36" s="25">
        <v>82.254586279808805</v>
      </c>
      <c r="G36" s="25">
        <v>81.673860570337297</v>
      </c>
      <c r="H36" s="25">
        <v>82.835311989280314</v>
      </c>
      <c r="I36" s="18">
        <v>3</v>
      </c>
      <c r="J36" s="26" t="s">
        <v>31</v>
      </c>
      <c r="K36" s="27">
        <f t="shared" si="1"/>
        <v>79.418291798770724</v>
      </c>
      <c r="L36" s="28">
        <f t="shared" si="2"/>
        <v>1.3289543923191331</v>
      </c>
      <c r="M36" s="28">
        <f t="shared" si="3"/>
        <v>0.63947719615956655</v>
      </c>
      <c r="N36" s="18">
        <v>0.05</v>
      </c>
      <c r="O36" s="28">
        <f t="shared" si="4"/>
        <v>2.1556070161042555</v>
      </c>
      <c r="P36" s="28">
        <f t="shared" si="6"/>
        <v>1.1581739730371226</v>
      </c>
      <c r="Q36" s="29">
        <f t="shared" si="5"/>
        <v>0.55408698651856125</v>
      </c>
      <c r="R36" s="18">
        <v>0.05</v>
      </c>
      <c r="S36" s="30"/>
      <c r="T36" s="30"/>
      <c r="U36" s="30"/>
      <c r="V36" s="22"/>
      <c r="W36" s="12"/>
      <c r="X36" s="31"/>
      <c r="Y36" s="31"/>
      <c r="Z36" s="31"/>
      <c r="AA36" s="32"/>
    </row>
    <row r="37" spans="1:27" ht="24" customHeight="1">
      <c r="A37" s="8" t="s">
        <v>21</v>
      </c>
      <c r="B37" s="25">
        <v>74.72970832159983</v>
      </c>
      <c r="C37" s="25">
        <v>73.974103509839495</v>
      </c>
      <c r="D37" s="25">
        <v>75.485313133360165</v>
      </c>
      <c r="E37" s="24">
        <f t="shared" si="0"/>
        <v>33</v>
      </c>
      <c r="F37" s="25">
        <v>78.849586352214629</v>
      </c>
      <c r="G37" s="25">
        <v>78.15396533053061</v>
      </c>
      <c r="H37" s="25">
        <v>79.545207373898648</v>
      </c>
      <c r="I37" s="18">
        <v>2</v>
      </c>
      <c r="J37" s="26" t="s">
        <v>34</v>
      </c>
      <c r="K37" s="27">
        <f t="shared" si="1"/>
        <v>79.436875832699087</v>
      </c>
      <c r="L37" s="28">
        <f t="shared" si="2"/>
        <v>1.3591601000923674</v>
      </c>
      <c r="M37" s="28">
        <f t="shared" si="3"/>
        <v>0.65458005004618369</v>
      </c>
      <c r="N37" s="18">
        <v>0.05</v>
      </c>
      <c r="O37" s="28">
        <f t="shared" si="4"/>
        <v>2.1007202277685479</v>
      </c>
      <c r="P37" s="28">
        <f t="shared" si="6"/>
        <v>1.2861627392970263</v>
      </c>
      <c r="Q37" s="29">
        <f t="shared" si="5"/>
        <v>0.61808136964851312</v>
      </c>
      <c r="R37" s="18">
        <v>0.05</v>
      </c>
      <c r="S37" s="30"/>
      <c r="T37" s="30"/>
      <c r="U37" s="30"/>
      <c r="V37" s="22"/>
      <c r="W37" s="12"/>
      <c r="X37" s="31"/>
      <c r="Y37" s="31"/>
      <c r="Z37" s="31"/>
      <c r="AA37" s="32"/>
    </row>
    <row r="38" spans="1:27" ht="15" customHeight="1">
      <c r="A38" s="15" t="s">
        <v>44</v>
      </c>
      <c r="B38" s="33">
        <v>78.280510874554551</v>
      </c>
      <c r="C38" s="33">
        <v>77.761792834701936</v>
      </c>
      <c r="D38" s="33">
        <v>78.799228914407166</v>
      </c>
      <c r="E38" s="24">
        <f t="shared" si="0"/>
        <v>21</v>
      </c>
      <c r="F38" s="33">
        <v>80.777754495461423</v>
      </c>
      <c r="G38" s="33">
        <v>80.290318332208557</v>
      </c>
      <c r="H38" s="33">
        <v>81.265190658714289</v>
      </c>
      <c r="I38" s="18">
        <v>1</v>
      </c>
      <c r="J38" s="26" t="s">
        <v>43</v>
      </c>
      <c r="K38" s="27">
        <f t="shared" si="1"/>
        <v>78.909591402359496</v>
      </c>
      <c r="L38" s="28">
        <f t="shared" si="2"/>
        <v>2.8765658169023993</v>
      </c>
      <c r="M38" s="28">
        <f t="shared" si="3"/>
        <v>1.4132829084511997</v>
      </c>
      <c r="N38" s="18">
        <v>0.05</v>
      </c>
      <c r="O38" s="28">
        <f t="shared" si="4"/>
        <v>-0.54613108366275753</v>
      </c>
      <c r="P38" s="28">
        <f t="shared" si="6"/>
        <v>2.9194643781084153</v>
      </c>
      <c r="Q38" s="29">
        <f t="shared" si="5"/>
        <v>1.4347321890542077</v>
      </c>
      <c r="R38" s="18">
        <v>0.05</v>
      </c>
      <c r="S38" s="30"/>
      <c r="T38" s="30"/>
      <c r="U38" s="30"/>
      <c r="V38" s="22"/>
      <c r="W38" s="12"/>
      <c r="X38" s="31"/>
      <c r="Y38" s="31"/>
      <c r="Z38" s="31"/>
      <c r="AA38" s="32"/>
    </row>
    <row r="39" spans="1:27" s="7" customFormat="1" ht="15" customHeight="1">
      <c r="I39" s="34"/>
      <c r="J39" s="19"/>
      <c r="K39" s="19"/>
      <c r="L39" s="19"/>
      <c r="M39" s="19"/>
      <c r="N39" s="18"/>
      <c r="O39" s="19"/>
      <c r="P39" s="19"/>
      <c r="Q39" s="19"/>
      <c r="R39" s="18"/>
      <c r="S39" s="22"/>
      <c r="T39" s="22"/>
      <c r="U39" s="22"/>
      <c r="V39" s="22"/>
      <c r="W39" s="12"/>
      <c r="X39" s="12"/>
      <c r="Y39" s="12"/>
      <c r="Z39" s="12"/>
    </row>
    <row r="40" spans="1:27" s="36" customFormat="1" ht="12.75" customHeight="1">
      <c r="A40" s="35" t="s">
        <v>48</v>
      </c>
      <c r="I40" s="37"/>
      <c r="J40" s="37"/>
      <c r="K40" s="37"/>
      <c r="L40" s="37"/>
      <c r="M40" s="37"/>
      <c r="N40" s="38"/>
      <c r="O40" s="37"/>
      <c r="P40" s="37"/>
      <c r="Q40" s="37"/>
      <c r="R40" s="38"/>
      <c r="S40" s="39"/>
      <c r="T40" s="39"/>
      <c r="U40" s="39"/>
      <c r="V40" s="39"/>
      <c r="W40" s="40"/>
      <c r="X40" s="40"/>
      <c r="Y40" s="40"/>
      <c r="Z40" s="40"/>
    </row>
    <row r="41" spans="1:27" s="36" customFormat="1" ht="11.25" customHeight="1">
      <c r="A41" s="53" t="s">
        <v>49</v>
      </c>
      <c r="B41" s="53"/>
      <c r="C41" s="53"/>
      <c r="D41" s="53"/>
      <c r="E41" s="53"/>
      <c r="F41" s="53"/>
      <c r="G41" s="53"/>
      <c r="H41" s="53"/>
      <c r="I41" s="41"/>
      <c r="J41" s="41"/>
      <c r="K41" s="42"/>
      <c r="L41" s="42"/>
      <c r="M41" s="42"/>
      <c r="N41" s="42"/>
      <c r="O41" s="42"/>
      <c r="P41" s="42"/>
      <c r="Q41" s="42"/>
      <c r="R41" s="42"/>
      <c r="S41" s="40"/>
      <c r="T41" s="40"/>
      <c r="U41" s="40"/>
      <c r="V41" s="40"/>
      <c r="W41" s="40"/>
      <c r="X41" s="40"/>
      <c r="Y41" s="40"/>
      <c r="Z41" s="40"/>
    </row>
    <row r="42" spans="1:27" s="45" customFormat="1" ht="11.25" customHeight="1">
      <c r="A42" s="53"/>
      <c r="B42" s="53"/>
      <c r="C42" s="53"/>
      <c r="D42" s="53"/>
      <c r="E42" s="53"/>
      <c r="F42" s="53"/>
      <c r="G42" s="53"/>
      <c r="H42" s="53"/>
      <c r="I42" s="41"/>
      <c r="J42" s="41"/>
      <c r="K42" s="43"/>
      <c r="L42" s="43"/>
      <c r="M42" s="43"/>
      <c r="N42" s="42"/>
      <c r="O42" s="43"/>
      <c r="P42" s="43"/>
      <c r="Q42" s="43"/>
      <c r="R42" s="42"/>
      <c r="S42" s="44"/>
      <c r="T42" s="44"/>
      <c r="U42" s="44"/>
      <c r="V42" s="44"/>
      <c r="W42" s="44"/>
      <c r="X42" s="44"/>
      <c r="Y42" s="44"/>
      <c r="Z42" s="44"/>
    </row>
    <row r="43" spans="1:27" s="45" customFormat="1" ht="12" customHeight="1">
      <c r="I43" s="43"/>
      <c r="J43" s="43"/>
      <c r="K43" s="43"/>
      <c r="L43" s="43"/>
      <c r="M43" s="43"/>
      <c r="N43" s="42"/>
      <c r="O43" s="43"/>
      <c r="P43" s="43"/>
      <c r="Q43" s="43"/>
      <c r="R43" s="42"/>
      <c r="S43" s="44"/>
      <c r="T43" s="44"/>
      <c r="U43" s="44"/>
      <c r="V43" s="44"/>
      <c r="W43" s="44"/>
      <c r="X43" s="44"/>
      <c r="Y43" s="44"/>
      <c r="Z43" s="44"/>
    </row>
    <row r="44" spans="1:27" s="45" customFormat="1" ht="12.75" customHeight="1">
      <c r="A44" s="36" t="s">
        <v>50</v>
      </c>
      <c r="C44" s="46"/>
      <c r="D44" s="46"/>
      <c r="E44" s="46"/>
      <c r="F44" s="46"/>
      <c r="G44" s="46"/>
      <c r="H44" s="46"/>
      <c r="I44" s="43"/>
      <c r="J44" s="43"/>
      <c r="K44" s="43"/>
      <c r="L44" s="43"/>
      <c r="M44" s="43"/>
      <c r="N44" s="42"/>
      <c r="O44" s="47"/>
      <c r="P44" s="43"/>
      <c r="Q44" s="43"/>
      <c r="R44" s="42"/>
      <c r="S44" s="44"/>
      <c r="T44" s="44"/>
      <c r="U44" s="44"/>
      <c r="V44" s="44"/>
      <c r="W44" s="44"/>
      <c r="X44" s="44"/>
      <c r="Y44" s="44"/>
      <c r="Z44" s="44"/>
    </row>
    <row r="45" spans="1:27" ht="12" customHeight="1">
      <c r="A45" s="7"/>
      <c r="B45" s="7"/>
      <c r="C45" s="7"/>
      <c r="D45" s="7"/>
      <c r="E45" s="7"/>
      <c r="F45" s="7"/>
      <c r="G45" s="7"/>
      <c r="H45" s="7"/>
    </row>
    <row r="46" spans="1:27" ht="12" customHeight="1">
      <c r="A46"/>
      <c r="B46" s="49"/>
      <c r="C46" s="49"/>
      <c r="D46" s="49"/>
      <c r="E46" s="49"/>
      <c r="F46" s="49"/>
      <c r="G46" s="7"/>
      <c r="H46" s="7"/>
    </row>
    <row r="47" spans="1:27" ht="12" customHeight="1"/>
    <row r="48" spans="1:27" ht="12" customHeight="1"/>
    <row r="49" ht="12" customHeight="1"/>
    <row r="50" ht="10.5" customHeight="1"/>
    <row r="51" ht="12" customHeight="1"/>
  </sheetData>
  <mergeCells count="5">
    <mergeCell ref="A1:F2"/>
    <mergeCell ref="I1:J1"/>
    <mergeCell ref="B4:D4"/>
    <mergeCell ref="F4:H4"/>
    <mergeCell ref="A41:H42"/>
  </mergeCells>
  <pageMargins left="0.75" right="0.75" top="1" bottom="1" header="0.5" footer="0.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3 data</vt:lpstr>
      <vt:lpstr>Figure 3</vt:lpstr>
      <vt:lpstr>'Fig 3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2017-12-01T14:22:56Z</cp:lastPrinted>
  <dcterms:created xsi:type="dcterms:W3CDTF">2017-12-01T13:52:33Z</dcterms:created>
  <dcterms:modified xsi:type="dcterms:W3CDTF">2017-12-01T14:30:45Z</dcterms:modified>
</cp:coreProperties>
</file>