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3.xml" ContentType="application/vnd.openxmlformats-officedocument.spreadsheetml.chartsheet+xml"/>
  <Override PartName="/xl/worksheets/sheet5.xml" ContentType="application/vnd.openxmlformats-officedocument.spreadsheetml.worksheet+xml"/>
  <Override PartName="/xl/chartsheets/sheet4.xml" ContentType="application/vnd.openxmlformats-officedocument.spreadsheetml.chartsheet+xml"/>
  <Override PartName="/xl/worksheets/sheet6.xml" ContentType="application/vnd.openxmlformats-officedocument.spreadsheetml.worksheet+xml"/>
  <Override PartName="/xl/chartsheets/sheet5.xml" ContentType="application/vnd.openxmlformats-officedocument.spreadsheetml.chartsheet+xml"/>
  <Override PartName="/xl/worksheets/sheet7.xml" ContentType="application/vnd.openxmlformats-officedocument.spreadsheetml.worksheet+xml"/>
  <Override PartName="/xl/chartsheets/sheet6.xml" ContentType="application/vnd.openxmlformats-officedocument.spreadsheetml.chartsheet+xml"/>
  <Override PartName="/xl/worksheets/sheet8.xml" ContentType="application/vnd.openxmlformats-officedocument.spreadsheetml.worksheet+xml"/>
  <Override PartName="/xl/chartsheets/sheet7.xml" ContentType="application/vnd.openxmlformats-officedocument.spreadsheetml.chartsheet+xml"/>
  <Override PartName="/xl/chartsheets/sheet8.xml" ContentType="application/vnd.openxmlformats-officedocument.spreadsheetml.chartsheet+xml"/>
  <Override PartName="/xl/worksheets/sheet9.xml" ContentType="application/vnd.openxmlformats-officedocument.spreadsheetml.worksheet+xml"/>
  <Override PartName="/xl/chartsheets/sheet9.xml" ContentType="application/vnd.openxmlformats-officedocument.spreadsheetml.chartsheet+xml"/>
  <Override PartName="/xl/chartsheets/sheet10.xml" ContentType="application/vnd.openxmlformats-officedocument.spreadsheetml.chart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theme/themeOverride1.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theme/themeOverride2.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drawings/drawing2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5" yWindow="-135" windowWidth="19275" windowHeight="12495" tabRatio="897"/>
  </bookViews>
  <sheets>
    <sheet name="Contents" sheetId="1" r:id="rId1"/>
    <sheet name="Figure 1" sheetId="82" r:id="rId2"/>
    <sheet name="Fig 1 data" sheetId="83" r:id="rId3"/>
    <sheet name="Figure 1a" sheetId="113" r:id="rId4"/>
    <sheet name="Fig 1a data" sheetId="89" r:id="rId5"/>
    <sheet name="Fig 1a chart data" sheetId="90" r:id="rId6"/>
    <sheet name="Figure 2a" sheetId="120" r:id="rId7"/>
    <sheet name="Fig 2a data" sheetId="119" r:id="rId8"/>
    <sheet name="Figure 2b" sheetId="122" r:id="rId9"/>
    <sheet name="Fig 2b data" sheetId="121" r:id="rId10"/>
    <sheet name="Figure 3" sheetId="110" r:id="rId11"/>
    <sheet name="Fig 3 data" sheetId="13" r:id="rId12"/>
    <sheet name="Figure 4" sheetId="109" r:id="rId13"/>
    <sheet name="Fig 4 data" sheetId="16" r:id="rId14"/>
    <sheet name="Figure 5" sheetId="58" r:id="rId15"/>
    <sheet name="Figure 5(cont)" sheetId="59" r:id="rId16"/>
    <sheet name="Fig 5 data" sheetId="76" r:id="rId17"/>
    <sheet name="Figure 6" sheetId="61" r:id="rId18"/>
    <sheet name="Figure 6(cont)" sheetId="62" r:id="rId19"/>
    <sheet name="Fig 6 data" sheetId="78" r:id="rId20"/>
  </sheets>
  <externalReferences>
    <externalReference r:id="rId21"/>
    <externalReference r:id="rId22"/>
    <externalReference r:id="rId23"/>
  </externalReferences>
  <definedNames>
    <definedName name="Change">[1]Scratchpad!#REF!</definedName>
    <definedName name="Change2">[1]Scratchpad!#REF!</definedName>
    <definedName name="Change3">[1]Scratchpad!#REF!</definedName>
    <definedName name="Change4">[1]Scratchpad!#REF!</definedName>
    <definedName name="Change6">[1]Scratchpad!#REF!</definedName>
    <definedName name="CHPname">[2]Pivot!$G$47:$H$87</definedName>
    <definedName name="CrownCopyright" localSheetId="2">#REF!</definedName>
    <definedName name="CrownCopyright" localSheetId="5">#REF!</definedName>
    <definedName name="CrownCopyright" localSheetId="4">#REF!</definedName>
    <definedName name="CrownCopyright">#REF!</definedName>
    <definedName name="FemaleAnchor" localSheetId="2">#REF!</definedName>
    <definedName name="FemaleAnchor" localSheetId="5">#REF!</definedName>
    <definedName name="FemaleAnchor" localSheetId="4">#REF!</definedName>
    <definedName name="FemaleAnchor">#REF!</definedName>
    <definedName name="Females" localSheetId="2">#REF!</definedName>
    <definedName name="Females" localSheetId="5">#REF!</definedName>
    <definedName name="Females" localSheetId="4">#REF!</definedName>
    <definedName name="Females">#REF!</definedName>
    <definedName name="Females91" localSheetId="2">#REF!</definedName>
    <definedName name="Females91" localSheetId="5">#REF!</definedName>
    <definedName name="Females91" localSheetId="4">#REF!</definedName>
    <definedName name="Females91">#REF!</definedName>
    <definedName name="FemalesAgedOn" localSheetId="2">#REF!</definedName>
    <definedName name="FemalesAgedOn" localSheetId="5">#REF!</definedName>
    <definedName name="FemalesAgedOn" localSheetId="4">#REF!</definedName>
    <definedName name="FemalesAgedOn">#REF!</definedName>
    <definedName name="FemalesTotal" localSheetId="2">#REF!</definedName>
    <definedName name="FemalesTotal" localSheetId="5">#REF!</definedName>
    <definedName name="FemalesTotal" localSheetId="4">#REF!</definedName>
    <definedName name="FemalesTotal">#REF!</definedName>
    <definedName name="FertileFemales" localSheetId="2">#REF!</definedName>
    <definedName name="FertileFemales" localSheetId="5">#REF!</definedName>
    <definedName name="FertileFemales" localSheetId="4">#REF!</definedName>
    <definedName name="FertileFemales">#REF!</definedName>
    <definedName name="InfFemales" localSheetId="2">#REF!</definedName>
    <definedName name="InfFemales" localSheetId="5">#REF!</definedName>
    <definedName name="InfFemales" localSheetId="4">#REF!</definedName>
    <definedName name="InfFemales">#REF!</definedName>
    <definedName name="InfMales" localSheetId="2">#REF!</definedName>
    <definedName name="InfMales" localSheetId="5">#REF!</definedName>
    <definedName name="InfMales" localSheetId="4">#REF!</definedName>
    <definedName name="InfMales">#REF!</definedName>
    <definedName name="MaleAnchor" localSheetId="2">#REF!</definedName>
    <definedName name="MaleAnchor" localSheetId="5">#REF!</definedName>
    <definedName name="MaleAnchor" localSheetId="4">#REF!</definedName>
    <definedName name="MaleAnchor">#REF!</definedName>
    <definedName name="Males" localSheetId="2">#REF!</definedName>
    <definedName name="Males" localSheetId="5">#REF!</definedName>
    <definedName name="Males" localSheetId="4">#REF!</definedName>
    <definedName name="Males">#REF!</definedName>
    <definedName name="Males91" localSheetId="2">#REF!</definedName>
    <definedName name="Males91" localSheetId="5">#REF!</definedName>
    <definedName name="Males91" localSheetId="4">#REF!</definedName>
    <definedName name="Males91">#REF!</definedName>
    <definedName name="MalesAgedOn" localSheetId="2">#REF!</definedName>
    <definedName name="MalesAgedOn" localSheetId="5">#REF!</definedName>
    <definedName name="MalesAgedOn" localSheetId="4">#REF!</definedName>
    <definedName name="MalesAgedOn">#REF!</definedName>
    <definedName name="MalesTotal" localSheetId="2">#REF!</definedName>
    <definedName name="MalesTotal" localSheetId="5">#REF!</definedName>
    <definedName name="MalesTotal" localSheetId="4">#REF!</definedName>
    <definedName name="MalesTotal">#REF!</definedName>
    <definedName name="OLE_LINK3" localSheetId="5">'Fig 1a chart data'!$A$18</definedName>
    <definedName name="Pasd">[1]Scratchpad!#REF!</definedName>
    <definedName name="PopNote" localSheetId="2">#REF!</definedName>
    <definedName name="PopNote" localSheetId="5">#REF!</definedName>
    <definedName name="PopNote" localSheetId="4">#REF!</definedName>
    <definedName name="PopNote">#REF!</definedName>
    <definedName name="PopsCreation" localSheetId="2">#REF!</definedName>
    <definedName name="PopsCreation" localSheetId="5">#REF!</definedName>
    <definedName name="PopsCreation" localSheetId="4">#REF!</definedName>
    <definedName name="PopsCreation">#REF!</definedName>
    <definedName name="PopsHeader" localSheetId="2">#REF!</definedName>
    <definedName name="PopsHeader" localSheetId="5">#REF!</definedName>
    <definedName name="PopsHeader" localSheetId="4">#REF!</definedName>
    <definedName name="PopsHeader">#REF!</definedName>
    <definedName name="_xlnm.Print_Area" localSheetId="2">#REF!</definedName>
    <definedName name="_xlnm.Print_Area" localSheetId="5">#REF!</definedName>
    <definedName name="_xlnm.Print_Area" localSheetId="4">#REF!</definedName>
    <definedName name="_xlnm.Print_Area" localSheetId="11">'Fig 3 data'!$A$1:$H$46</definedName>
    <definedName name="_xlnm.Print_Area" localSheetId="13">'Fig 4 data'!$A$1:$H$24</definedName>
    <definedName name="_xlnm.Print_Area" localSheetId="16">'Fig 5 data'!#REF!</definedName>
    <definedName name="_xlnm.Print_Area" localSheetId="19">'Fig 6 data'!#REF!</definedName>
    <definedName name="_xlnm.Print_Area">#REF!</definedName>
    <definedName name="ProjBirths" localSheetId="0">[3]Scratchpad!#REF!</definedName>
    <definedName name="ProjBirths" localSheetId="2">[3]Scratchpad!#REF!</definedName>
    <definedName name="ProjBirths" localSheetId="5">[3]Scratchpad!#REF!</definedName>
    <definedName name="ProjBirths" localSheetId="4">[3]Scratchpad!#REF!</definedName>
    <definedName name="ProjBirths" localSheetId="11">[3]Scratchpad!#REF!</definedName>
    <definedName name="ProjBirths" localSheetId="13">[3]Scratchpad!#REF!</definedName>
    <definedName name="ProjBirths">[1]Scratchpad!#REF!</definedName>
    <definedName name="Projnirths2" localSheetId="5">[3]Scratchpad!#REF!</definedName>
    <definedName name="Projnirths2" localSheetId="4">[3]Scratchpad!#REF!</definedName>
    <definedName name="Projnirths2">[1]Scratchpad!#REF!</definedName>
    <definedName name="rddurd">#REF!</definedName>
    <definedName name="sadasa">#REF!</definedName>
    <definedName name="sda">#REF!</definedName>
    <definedName name="SPSS" localSheetId="2">#REF!</definedName>
    <definedName name="SPSS" localSheetId="5">#REF!</definedName>
    <definedName name="SPSS" localSheetId="4">#REF!</definedName>
    <definedName name="SPSS">#REF!</definedName>
    <definedName name="Status" localSheetId="2">#REF!</definedName>
    <definedName name="Status" localSheetId="5">#REF!</definedName>
    <definedName name="Status" localSheetId="4">#REF!</definedName>
    <definedName name="Status">#REF!</definedName>
    <definedName name="Textline3" localSheetId="2">#REF!</definedName>
    <definedName name="Textline3" localSheetId="5">#REF!</definedName>
    <definedName name="Textline3" localSheetId="4">#REF!</definedName>
    <definedName name="Textline3">#REF!</definedName>
  </definedNames>
  <calcPr calcId="145621"/>
</workbook>
</file>

<file path=xl/calcChain.xml><?xml version="1.0" encoding="utf-8"?>
<calcChain xmlns="http://schemas.openxmlformats.org/spreadsheetml/2006/main">
  <c r="K20" i="16" l="1"/>
  <c r="N19" i="16"/>
  <c r="M19" i="16"/>
  <c r="L19" i="16"/>
  <c r="K19" i="16"/>
  <c r="N18" i="16"/>
  <c r="M18" i="16"/>
  <c r="L18" i="16"/>
  <c r="K18" i="16"/>
  <c r="N17" i="16"/>
  <c r="M17" i="16"/>
  <c r="L17" i="16"/>
  <c r="K17" i="16"/>
  <c r="N16" i="16"/>
  <c r="M16" i="16"/>
  <c r="L16" i="16"/>
  <c r="K16" i="16"/>
  <c r="N15" i="16"/>
  <c r="M15" i="16"/>
  <c r="L15" i="16"/>
  <c r="K15" i="16"/>
  <c r="N14" i="16"/>
  <c r="M14" i="16"/>
  <c r="L14" i="16"/>
  <c r="K14" i="16"/>
  <c r="K13" i="16"/>
  <c r="N12" i="16"/>
  <c r="M12" i="16"/>
  <c r="L12" i="16"/>
  <c r="K12" i="16"/>
  <c r="K11" i="16"/>
  <c r="N10" i="16"/>
  <c r="M10" i="16"/>
  <c r="L10" i="16"/>
  <c r="K10" i="16"/>
  <c r="N9" i="16"/>
  <c r="M9" i="16"/>
  <c r="L9" i="16"/>
  <c r="K9" i="16"/>
  <c r="K8" i="16"/>
  <c r="K7" i="16"/>
  <c r="N38" i="13"/>
  <c r="M38" i="13"/>
  <c r="L38" i="13"/>
  <c r="K38" i="13"/>
  <c r="N37" i="13"/>
  <c r="M37" i="13"/>
  <c r="L37" i="13"/>
  <c r="K37" i="13"/>
  <c r="N36" i="13"/>
  <c r="M36" i="13"/>
  <c r="L36" i="13"/>
  <c r="K36" i="13"/>
  <c r="N35" i="13"/>
  <c r="M35" i="13"/>
  <c r="L35" i="13"/>
  <c r="K35" i="13"/>
  <c r="K34" i="13"/>
  <c r="N33" i="13"/>
  <c r="M33" i="13"/>
  <c r="L33" i="13"/>
  <c r="K33" i="13"/>
  <c r="N32" i="13"/>
  <c r="M32" i="13"/>
  <c r="L32" i="13"/>
  <c r="K32" i="13"/>
  <c r="N31" i="13"/>
  <c r="M31" i="13"/>
  <c r="L31" i="13"/>
  <c r="K31" i="13"/>
  <c r="N30" i="13"/>
  <c r="M30" i="13"/>
  <c r="L30" i="13"/>
  <c r="K30" i="13"/>
  <c r="N29" i="13"/>
  <c r="M29" i="13"/>
  <c r="L29" i="13"/>
  <c r="K29" i="13"/>
  <c r="K28" i="13"/>
  <c r="N27" i="13"/>
  <c r="M27" i="13"/>
  <c r="L27" i="13"/>
  <c r="K27" i="13"/>
  <c r="N26" i="13"/>
  <c r="M26" i="13"/>
  <c r="L26" i="13"/>
  <c r="K26" i="13"/>
  <c r="N25" i="13"/>
  <c r="M25" i="13"/>
  <c r="L25" i="13"/>
  <c r="K25" i="13"/>
  <c r="L23" i="13"/>
  <c r="N24" i="13"/>
  <c r="M24" i="13"/>
  <c r="L24" i="13"/>
  <c r="K24" i="13"/>
  <c r="N23" i="13"/>
  <c r="M23" i="13"/>
  <c r="K23" i="13"/>
  <c r="N22" i="13"/>
  <c r="M22" i="13"/>
  <c r="L22" i="13"/>
  <c r="K22" i="13"/>
  <c r="N21" i="13"/>
  <c r="M21" i="13"/>
  <c r="L21" i="13"/>
  <c r="K21" i="13"/>
  <c r="N20" i="13"/>
  <c r="M20" i="13"/>
  <c r="L20" i="13"/>
  <c r="K20" i="13"/>
  <c r="N19" i="13"/>
  <c r="M19" i="13"/>
  <c r="L19" i="13"/>
  <c r="K19" i="13"/>
  <c r="N18" i="13"/>
  <c r="M18" i="13"/>
  <c r="L18" i="13"/>
  <c r="K18" i="13"/>
  <c r="N17" i="13"/>
  <c r="M17" i="13"/>
  <c r="L17" i="13"/>
  <c r="K17" i="13"/>
  <c r="N16" i="13"/>
  <c r="M16" i="13"/>
  <c r="L16" i="13"/>
  <c r="K16" i="13"/>
  <c r="N15" i="13"/>
  <c r="M15" i="13"/>
  <c r="L15" i="13"/>
  <c r="K15" i="13"/>
  <c r="N14" i="13"/>
  <c r="M14" i="13"/>
  <c r="L14" i="13"/>
  <c r="K14" i="13"/>
  <c r="N13" i="13"/>
  <c r="M13" i="13"/>
  <c r="L13" i="13"/>
  <c r="K13" i="13"/>
  <c r="N12" i="13"/>
  <c r="M12" i="13"/>
  <c r="L12" i="13"/>
  <c r="K12" i="13"/>
  <c r="N11" i="13"/>
  <c r="M11" i="13"/>
  <c r="L11" i="13"/>
  <c r="K11" i="13"/>
  <c r="N10" i="13"/>
  <c r="M10" i="13"/>
  <c r="L10" i="13"/>
  <c r="K10" i="13"/>
  <c r="N9" i="13"/>
  <c r="M9" i="13"/>
  <c r="L9" i="13"/>
  <c r="K9" i="13"/>
  <c r="K8" i="13"/>
  <c r="N7" i="13"/>
  <c r="M7" i="13"/>
  <c r="L7" i="13"/>
  <c r="K7" i="13"/>
  <c r="C1" i="90"/>
  <c r="G16" i="90" l="1"/>
  <c r="H16" i="90"/>
  <c r="E16" i="90"/>
  <c r="F16" i="90"/>
  <c r="C16" i="90"/>
  <c r="D16" i="90"/>
  <c r="G15" i="90"/>
  <c r="H15" i="90"/>
  <c r="E15" i="90"/>
  <c r="F15" i="90"/>
  <c r="C15" i="90"/>
  <c r="D15" i="90"/>
  <c r="G14" i="90"/>
  <c r="H14" i="90"/>
  <c r="E14" i="90"/>
  <c r="F14" i="90"/>
  <c r="C14" i="90"/>
  <c r="D14" i="90"/>
  <c r="G13" i="90"/>
  <c r="H13" i="90"/>
  <c r="E13" i="90"/>
  <c r="F13" i="90"/>
  <c r="C13" i="90"/>
  <c r="D13" i="90"/>
  <c r="G12" i="90"/>
  <c r="H12" i="90"/>
  <c r="E12" i="90"/>
  <c r="F12" i="90"/>
  <c r="C12" i="90"/>
  <c r="D12" i="90"/>
  <c r="G11" i="90"/>
  <c r="H11" i="90"/>
  <c r="E11" i="90"/>
  <c r="F11" i="90"/>
  <c r="C11" i="90"/>
  <c r="D11" i="90"/>
  <c r="G10" i="90"/>
  <c r="H10" i="90"/>
  <c r="E10" i="90"/>
  <c r="F10" i="90"/>
  <c r="C10" i="90"/>
  <c r="D10" i="90"/>
  <c r="G9" i="90"/>
  <c r="H9" i="90"/>
  <c r="E9" i="90"/>
  <c r="F9" i="90"/>
  <c r="C9" i="90"/>
  <c r="D9" i="90"/>
  <c r="G8" i="90"/>
  <c r="H8" i="90"/>
  <c r="E8" i="90"/>
  <c r="F8" i="90"/>
  <c r="C8" i="90"/>
  <c r="D8" i="90"/>
  <c r="G7" i="90"/>
  <c r="H7" i="90"/>
  <c r="E7" i="90"/>
  <c r="F7" i="90"/>
  <c r="C7" i="90"/>
  <c r="D7" i="90"/>
  <c r="G6" i="90"/>
  <c r="H6" i="90"/>
  <c r="E6" i="90"/>
  <c r="F6" i="90"/>
  <c r="C6" i="90"/>
  <c r="D6" i="90"/>
  <c r="G5" i="90"/>
  <c r="H5" i="90"/>
  <c r="E5" i="90"/>
  <c r="F5" i="90"/>
  <c r="C5" i="90"/>
  <c r="D5" i="90"/>
  <c r="G4" i="90"/>
  <c r="H4" i="90"/>
  <c r="E4" i="90"/>
  <c r="F4" i="90"/>
  <c r="C4" i="90"/>
  <c r="D4" i="90"/>
  <c r="N34" i="13" l="1"/>
  <c r="N28" i="13"/>
  <c r="N8" i="13"/>
  <c r="M34" i="13"/>
  <c r="M28" i="13"/>
  <c r="M8" i="13"/>
  <c r="L34" i="13"/>
  <c r="L28" i="13"/>
  <c r="L8" i="13"/>
  <c r="N20" i="16" l="1"/>
  <c r="N13" i="16"/>
  <c r="N11" i="16"/>
  <c r="N8" i="16"/>
  <c r="N7" i="16"/>
  <c r="M20" i="16"/>
  <c r="M13" i="16"/>
  <c r="M11" i="16"/>
  <c r="M8" i="16"/>
  <c r="M7" i="16"/>
  <c r="L20" i="16"/>
  <c r="L7" i="16"/>
  <c r="L13" i="16"/>
  <c r="L11" i="16"/>
  <c r="L8" i="16"/>
</calcChain>
</file>

<file path=xl/sharedStrings.xml><?xml version="1.0" encoding="utf-8"?>
<sst xmlns="http://schemas.openxmlformats.org/spreadsheetml/2006/main" count="1859" uniqueCount="234">
  <si>
    <t>Contents</t>
  </si>
  <si>
    <t>Figure 2a</t>
  </si>
  <si>
    <t>Figure 2b</t>
  </si>
  <si>
    <t>Figure 4</t>
  </si>
  <si>
    <t>Figure 5</t>
  </si>
  <si>
    <t>2001-2003</t>
  </si>
  <si>
    <t>2002-2004</t>
  </si>
  <si>
    <t>2003-2005</t>
  </si>
  <si>
    <t>2004-2006</t>
  </si>
  <si>
    <t>2005-2007</t>
  </si>
  <si>
    <t>2006-2008</t>
  </si>
  <si>
    <t>2007-2009</t>
  </si>
  <si>
    <t>SCOTLAND</t>
  </si>
  <si>
    <t>Clackmannanshire</t>
  </si>
  <si>
    <t>1981-83</t>
  </si>
  <si>
    <t>1982-84</t>
  </si>
  <si>
    <t>1983-85</t>
  </si>
  <si>
    <t>1984-86</t>
  </si>
  <si>
    <t>1985-87</t>
  </si>
  <si>
    <t>1986-88</t>
  </si>
  <si>
    <t>1987-89</t>
  </si>
  <si>
    <t>1988-90</t>
  </si>
  <si>
    <t>1989-91</t>
  </si>
  <si>
    <t>1990-92</t>
  </si>
  <si>
    <t>1991-93</t>
  </si>
  <si>
    <t>1992-94</t>
  </si>
  <si>
    <t>1993-95</t>
  </si>
  <si>
    <t>1994-96</t>
  </si>
  <si>
    <t>1995-97</t>
  </si>
  <si>
    <t>1996-98</t>
  </si>
  <si>
    <t>1997-99</t>
  </si>
  <si>
    <t>1998-00</t>
  </si>
  <si>
    <t>1999-01</t>
  </si>
  <si>
    <t>2000-02</t>
  </si>
  <si>
    <t>2001-03</t>
  </si>
  <si>
    <t>2002-04</t>
  </si>
  <si>
    <t>2003-05</t>
  </si>
  <si>
    <t>2004-06</t>
  </si>
  <si>
    <t>2005-07</t>
  </si>
  <si>
    <t>2006-08</t>
  </si>
  <si>
    <t>2007-09</t>
  </si>
  <si>
    <t>Sweden</t>
  </si>
  <si>
    <t>Cyprus</t>
  </si>
  <si>
    <t>Italy</t>
  </si>
  <si>
    <t>Netherlands</t>
  </si>
  <si>
    <t>Spain</t>
  </si>
  <si>
    <t>France</t>
  </si>
  <si>
    <t>Malta</t>
  </si>
  <si>
    <t>United Kingdom</t>
  </si>
  <si>
    <t>Austria</t>
  </si>
  <si>
    <t>Ireland</t>
  </si>
  <si>
    <t>Greece</t>
  </si>
  <si>
    <t>Belgium</t>
  </si>
  <si>
    <t>Luxembourg</t>
  </si>
  <si>
    <t>Denmark</t>
  </si>
  <si>
    <t>Finland</t>
  </si>
  <si>
    <t>Portugal</t>
  </si>
  <si>
    <t>Slovenia</t>
  </si>
  <si>
    <t>Czech Republic</t>
  </si>
  <si>
    <t>Poland</t>
  </si>
  <si>
    <t>Slovakia</t>
  </si>
  <si>
    <t>Romania</t>
  </si>
  <si>
    <t>Bulgaria</t>
  </si>
  <si>
    <t>Hungary</t>
  </si>
  <si>
    <t>Estonia</t>
  </si>
  <si>
    <t>Latvia</t>
  </si>
  <si>
    <t>Lithuania</t>
  </si>
  <si>
    <t>Male</t>
  </si>
  <si>
    <t>Female</t>
  </si>
  <si>
    <t>Lower 95% CI</t>
  </si>
  <si>
    <t>Upper 95% CI</t>
  </si>
  <si>
    <t>Aberdeen City</t>
  </si>
  <si>
    <t>Aberdeenshire</t>
  </si>
  <si>
    <t>Angus</t>
  </si>
  <si>
    <t>Dundee City</t>
  </si>
  <si>
    <t>East Ayrshire</t>
  </si>
  <si>
    <t>East Dunbartonshire</t>
  </si>
  <si>
    <t>East Lothian</t>
  </si>
  <si>
    <t>East Renfrewshire</t>
  </si>
  <si>
    <t>Falkirk</t>
  </si>
  <si>
    <t>Fife</t>
  </si>
  <si>
    <t>Glasgow City</t>
  </si>
  <si>
    <t>Highland</t>
  </si>
  <si>
    <t>Inverclyde</t>
  </si>
  <si>
    <t>Midlothian</t>
  </si>
  <si>
    <t>Moray</t>
  </si>
  <si>
    <t>North Ayrshire</t>
  </si>
  <si>
    <t>North Lanarkshire</t>
  </si>
  <si>
    <t>Orkney Islands</t>
  </si>
  <si>
    <t>Renfrewshire</t>
  </si>
  <si>
    <t>Scottish Borders</t>
  </si>
  <si>
    <t>Shetland Islands</t>
  </si>
  <si>
    <t>South Ayrshire</t>
  </si>
  <si>
    <t>South Lanarkshire</t>
  </si>
  <si>
    <t>Stirling</t>
  </si>
  <si>
    <t>West Dunbartonshire</t>
  </si>
  <si>
    <t>West Lothian</t>
  </si>
  <si>
    <t>lower male CI</t>
  </si>
  <si>
    <t>length of male CI</t>
  </si>
  <si>
    <t>space between male upper &amp; female lower</t>
  </si>
  <si>
    <t>length of female CI</t>
  </si>
  <si>
    <t>Borders</t>
  </si>
  <si>
    <t>Forth Valley</t>
  </si>
  <si>
    <t>Grampian</t>
  </si>
  <si>
    <t>Lanarkshire</t>
  </si>
  <si>
    <t>Lothian</t>
  </si>
  <si>
    <t>Orkney</t>
  </si>
  <si>
    <t>Shetland</t>
  </si>
  <si>
    <t>Tayside</t>
  </si>
  <si>
    <t>Western Isles</t>
  </si>
  <si>
    <t>LE</t>
  </si>
  <si>
    <t>3-year period</t>
  </si>
  <si>
    <t>Figure 3</t>
  </si>
  <si>
    <t>2008-2010</t>
  </si>
  <si>
    <t>2008-10</t>
  </si>
  <si>
    <t>Council area</t>
  </si>
  <si>
    <t>Renfrew - shire</t>
  </si>
  <si>
    <t>Clack - mannan - shire</t>
  </si>
  <si>
    <t>Aberdeen - shire</t>
  </si>
  <si>
    <t>East Renfrew - shire</t>
  </si>
  <si>
    <t>England</t>
  </si>
  <si>
    <t>Scotland</t>
  </si>
  <si>
    <t>Wales</t>
  </si>
  <si>
    <t>Northern Ireland</t>
  </si>
  <si>
    <t>North Lanark - shire</t>
  </si>
  <si>
    <t>SCOT - LAND</t>
  </si>
  <si>
    <t>West Dun - barton - shire</t>
  </si>
  <si>
    <t>South Lanark - shire</t>
  </si>
  <si>
    <t>Mid - lothian</t>
  </si>
  <si>
    <t>East Dun - barton - shire</t>
  </si>
  <si>
    <t>SCOT - LAND*</t>
  </si>
  <si>
    <t>Figure 1</t>
  </si>
  <si>
    <t>2009-11</t>
  </si>
  <si>
    <t>2010-12</t>
  </si>
  <si>
    <t>2009-2011</t>
  </si>
  <si>
    <t>2010-2012</t>
  </si>
  <si>
    <t>EU (28 countries)</t>
  </si>
  <si>
    <t>Croatia</t>
  </si>
  <si>
    <t>MALE</t>
  </si>
  <si>
    <t>Years</t>
  </si>
  <si>
    <t>Aberdeen City Council</t>
  </si>
  <si>
    <t>Aberdeenshire Council</t>
  </si>
  <si>
    <t>Angus Council</t>
  </si>
  <si>
    <t>Dundee City Council</t>
  </si>
  <si>
    <t>East Ayrshire Council</t>
  </si>
  <si>
    <t>East Dunbartonshire Council</t>
  </si>
  <si>
    <t>East Lothian Council</t>
  </si>
  <si>
    <t>East Renfrewshire Council</t>
  </si>
  <si>
    <t>Falkirk Council</t>
  </si>
  <si>
    <t>Fife Council</t>
  </si>
  <si>
    <t>Glasgow City Council</t>
  </si>
  <si>
    <t>Highland Council</t>
  </si>
  <si>
    <t>Inverclyde Council</t>
  </si>
  <si>
    <t>Midlothian Council</t>
  </si>
  <si>
    <t>Moray Council</t>
  </si>
  <si>
    <t>North Ayrshire Council</t>
  </si>
  <si>
    <t>North Lanarkshire Council</t>
  </si>
  <si>
    <t>Orkney Islands Council</t>
  </si>
  <si>
    <t>Renfrewshire Council</t>
  </si>
  <si>
    <t>Scottish Borders Council</t>
  </si>
  <si>
    <t>Shetland Islands Council</t>
  </si>
  <si>
    <t>South Ayrshire Council</t>
  </si>
  <si>
    <t>South Lanarkshire Council</t>
  </si>
  <si>
    <t>Stirling Council</t>
  </si>
  <si>
    <t>West Dunbartonshire Council</t>
  </si>
  <si>
    <t>West Lothian Council</t>
  </si>
  <si>
    <t>FEMALE</t>
  </si>
  <si>
    <t>Figure 1a</t>
  </si>
  <si>
    <r>
      <t>SCOTLAND</t>
    </r>
    <r>
      <rPr>
        <b/>
        <vertAlign val="superscript"/>
        <sz val="10"/>
        <rFont val="Arial"/>
        <family val="2"/>
      </rPr>
      <t>1</t>
    </r>
  </si>
  <si>
    <t xml:space="preserve"> </t>
  </si>
  <si>
    <t>Footnote</t>
  </si>
  <si>
    <t>1) 2014 NHS Board areas.</t>
  </si>
  <si>
    <t>2011-13</t>
  </si>
  <si>
    <t>2011-2013</t>
  </si>
  <si>
    <t>Figure 6</t>
  </si>
  <si>
    <r>
      <t>SCOTLAND</t>
    </r>
    <r>
      <rPr>
        <b/>
        <vertAlign val="superscript"/>
        <sz val="10"/>
        <rFont val="Arial"/>
        <family val="2"/>
      </rPr>
      <t>2</t>
    </r>
  </si>
  <si>
    <t>1980-82</t>
  </si>
  <si>
    <t>2012-14</t>
  </si>
  <si>
    <t>2012-2014</t>
  </si>
  <si>
    <t>Expectation of life
at birth</t>
  </si>
  <si>
    <t>Male LE</t>
  </si>
  <si>
    <t>Female LE</t>
  </si>
  <si>
    <t>Male lower CI</t>
  </si>
  <si>
    <t>Male upper CI</t>
  </si>
  <si>
    <t>Female lower CI</t>
  </si>
  <si>
    <t>Female upper CI</t>
  </si>
  <si>
    <t>Lower CI</t>
  </si>
  <si>
    <t>Upper CI</t>
  </si>
  <si>
    <t>Glasgow - City</t>
  </si>
  <si>
    <r>
      <rPr>
        <sz val="10"/>
        <rFont val="Arial"/>
        <family val="2"/>
      </rPr>
      <t xml:space="preserve">This publication is available in the </t>
    </r>
    <r>
      <rPr>
        <u/>
        <sz val="10"/>
        <color indexed="12"/>
        <rFont val="Arial"/>
        <family val="2"/>
      </rPr>
      <t>Life Expectancy in Scottish Areas</t>
    </r>
    <r>
      <rPr>
        <sz val="10"/>
        <rFont val="Arial"/>
        <family val="2"/>
      </rPr>
      <t xml:space="preserve"> section of the National Records of Scotland website.</t>
    </r>
  </si>
  <si>
    <t xml:space="preserve">1) Please note that the Scotland-level life expectancy estimate shown here is for use only as a comparator for the corresponding sub-Scotland-level figures. The definitive Scotland-level life expectancy </t>
  </si>
  <si>
    <t>1) Please note that the Scotland-level life expectancy estimate shown here is for use only as a comparator for the corresponding sub-Scotland-level figures. The definitive Scotland-level life</t>
  </si>
  <si>
    <r>
      <rPr>
        <sz val="8"/>
        <rFont val="Arial"/>
        <family val="2"/>
      </rPr>
      <t xml:space="preserve">expectancy estimate (based on national life tables) is published by the Office for National Statistics (ONS), which can be found in the </t>
    </r>
    <r>
      <rPr>
        <u/>
        <sz val="8"/>
        <color indexed="12"/>
        <rFont val="Arial"/>
        <family val="2"/>
      </rPr>
      <t>National Life Tables</t>
    </r>
    <r>
      <rPr>
        <sz val="8"/>
        <rFont val="Arial"/>
        <family val="2"/>
      </rPr>
      <t xml:space="preserve"> section of the ONS website.</t>
    </r>
  </si>
  <si>
    <t>2) Please note that the Scotland-level life expectancy estimate shown here is for use only as a comparator for the corresponding sub-Scotland-level figures. The definitive Scotland-level life</t>
  </si>
  <si>
    <t>Footnotes</t>
  </si>
  <si>
    <t>Figures: Life Expectancy for Areas in Scotland, 2013-2015</t>
  </si>
  <si>
    <t>© Crown copyright 2016</t>
  </si>
  <si>
    <t>© Crown Copyright 2016</t>
  </si>
  <si>
    <r>
      <t>Figure 4: Life expectancy at birth, 95 per cent confidence intervals for NHS Board areas</t>
    </r>
    <r>
      <rPr>
        <b/>
        <vertAlign val="superscript"/>
        <sz val="12"/>
        <rFont val="Arial"/>
        <family val="2"/>
      </rPr>
      <t>1</t>
    </r>
    <r>
      <rPr>
        <b/>
        <sz val="12"/>
        <rFont val="Arial"/>
        <family val="2"/>
      </rPr>
      <t>, 2013-2015 (males and females)</t>
    </r>
  </si>
  <si>
    <t>2013-15</t>
  </si>
  <si>
    <t>Source: Office for National Statistics. National Life Tables for Scotland</t>
  </si>
  <si>
    <t>Figure 1: Life expectancy at birth, Scotland, 1980-1982 to 2013-2015</t>
  </si>
  <si>
    <t>Life expectancy at birth, Scotland, 1980-1982 to 2013-2015</t>
  </si>
  <si>
    <t>2013-2015</t>
  </si>
  <si>
    <r>
      <rPr>
        <sz val="8"/>
        <rFont val="Arial"/>
        <family val="2"/>
      </rPr>
      <t xml:space="preserve">estimate (based on national life tables) is published by the Office for National Statistics (ONS), which can be found in Figure 1, as well as the </t>
    </r>
    <r>
      <rPr>
        <u/>
        <sz val="8"/>
        <color indexed="12"/>
        <rFont val="Arial"/>
        <family val="2"/>
      </rPr>
      <t>National Life Tables</t>
    </r>
    <r>
      <rPr>
        <sz val="8"/>
        <rFont val="Arial"/>
        <family val="2"/>
      </rPr>
      <t xml:space="preserve"> section of the ONS website.</t>
    </r>
  </si>
  <si>
    <t>Source: Office for National Statistics (National Life Tables for UK and constituent countries) and Eurostat (tps00025)</t>
  </si>
  <si>
    <t>Cells are empty where data are not available for the time period. There are time periods for which data are unavailable for the EU (28 countries) total, Croatia, Cyprus, France, Ireland, Italy, Latvia, Malta, Netherlands, Poland and Slovenia.</t>
  </si>
  <si>
    <t>Note</t>
  </si>
  <si>
    <t>Germany (including former German Democratic Republic from 1991)</t>
  </si>
  <si>
    <t>Figure 2a: Life expectancy at birth in European Union countries, 1980-1982 to 2013-2015, males</t>
  </si>
  <si>
    <t>Figure 2b: Life expectancy at birth in European Union countries, 1980-1982 to 2013-2015, females</t>
  </si>
  <si>
    <t>Argyll and Bute</t>
  </si>
  <si>
    <t>City of Edinburgh</t>
  </si>
  <si>
    <t>Dumfries and Galloway</t>
  </si>
  <si>
    <t>Na h-Eileanan Siar</t>
  </si>
  <si>
    <t>Perth and Kinross</t>
  </si>
  <si>
    <t>Ayrshire and Arran</t>
  </si>
  <si>
    <t>Greater Glasgow and Clyde</t>
  </si>
  <si>
    <t>Life expectancy at birth in European Union countries, 1980-1982 to 2013-2015, males</t>
  </si>
  <si>
    <t>Life expectancy at birth in European Union countries, 1980-1982 to 2013-2015, females</t>
  </si>
  <si>
    <t>Perth and Kinross Council</t>
  </si>
  <si>
    <t>Argyll and Bute Council</t>
  </si>
  <si>
    <t>Dumfries and Galloway Council</t>
  </si>
  <si>
    <t>City of Edinburgh Council</t>
  </si>
  <si>
    <t>Na h-Eileanan Siar Council</t>
  </si>
  <si>
    <r>
      <t>Figure 1a: Life expectancy at birth in council areas, Scotland</t>
    </r>
    <r>
      <rPr>
        <b/>
        <vertAlign val="superscript"/>
        <sz val="12"/>
        <rFont val="Arial"/>
        <family val="2"/>
      </rPr>
      <t>1</t>
    </r>
    <r>
      <rPr>
        <b/>
        <sz val="12"/>
        <rFont val="Arial"/>
        <family val="2"/>
      </rPr>
      <t>,  2001-2003  to 2013-2015</t>
    </r>
  </si>
  <si>
    <t>Life expectancy at birth in council areas, Scotland, 2001-2003 to 2013-2015</t>
  </si>
  <si>
    <t>Figure 6: Life expectancy at birth in Scotland, 2001-2003 to 2013-2015, by council area, females</t>
  </si>
  <si>
    <t xml:space="preserve">Figure 5: Life expectancy at birth in Scotland, 2001-2003 to 2013-2015, by council area, males
</t>
  </si>
  <si>
    <t>Life expectancy at birth in Scotland, 2001-2003 to 2013-2015, by council area, males</t>
  </si>
  <si>
    <t>Life expectancy at birth in Scotland, 2001-2003 to 2013-2015, by council area, females</t>
  </si>
  <si>
    <t xml:space="preserve">Figure 3: Life expectancy at birth, 95 per cent confidence intervals for council areas, 2013-2015 (males and females) </t>
  </si>
  <si>
    <t>Life expectancy at birth, 95 per cent confidence intervals for council areas, 2013-2015 (males and females)</t>
  </si>
  <si>
    <t>Life expectancy at birth, 95 per cent confidence intervals for NHS Board areas, 2013-2015 (males and females)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</si>
</sst>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
  </numFmts>
  <fonts count="56">
    <font>
      <sz val="10"/>
      <name val="Arial"/>
    </font>
    <font>
      <sz val="10"/>
      <name val="Arial"/>
      <family val="2"/>
    </font>
    <font>
      <sz val="10"/>
      <name val="Arial"/>
      <family val="2"/>
    </font>
    <font>
      <sz val="10"/>
      <color theme="1"/>
      <name val="Arial"/>
      <family val="2"/>
    </font>
    <font>
      <sz val="10"/>
      <name val="Arial"/>
      <family val="2"/>
    </font>
    <font>
      <sz val="10"/>
      <color theme="1"/>
      <name val="Arial"/>
      <family val="2"/>
    </font>
    <font>
      <sz val="10"/>
      <color theme="1"/>
      <name val="Arial"/>
      <family val="2"/>
    </font>
    <font>
      <sz val="10"/>
      <color theme="1"/>
      <name val="Arial"/>
      <family val="2"/>
    </font>
    <font>
      <sz val="10"/>
      <name val="Arial"/>
      <family val="2"/>
    </font>
    <font>
      <sz val="10"/>
      <color theme="1"/>
      <name val="Arial"/>
      <family val="2"/>
    </font>
    <font>
      <sz val="10"/>
      <name val="Arial"/>
      <family val="2"/>
    </font>
    <font>
      <sz val="10"/>
      <color theme="1"/>
      <name val="Arial"/>
      <family val="2"/>
    </font>
    <font>
      <sz val="10"/>
      <color theme="1"/>
      <name val="Arial"/>
      <family val="2"/>
    </font>
    <font>
      <sz val="10"/>
      <name val="Arial"/>
      <family val="2"/>
    </font>
    <font>
      <sz val="10"/>
      <color theme="1"/>
      <name val="Arial"/>
      <family val="2"/>
    </font>
    <font>
      <sz val="10"/>
      <name val="Arial"/>
      <family val="2"/>
    </font>
    <font>
      <sz val="10"/>
      <name val="Arial"/>
      <family val="2"/>
    </font>
    <font>
      <u/>
      <sz val="10"/>
      <color indexed="12"/>
      <name val="Arial"/>
      <family val="2"/>
    </font>
    <font>
      <sz val="8"/>
      <name val="Arial"/>
      <family val="2"/>
    </font>
    <font>
      <b/>
      <sz val="12"/>
      <name val="Arial"/>
      <family val="2"/>
    </font>
    <font>
      <sz val="12"/>
      <name val="Arial"/>
      <family val="2"/>
    </font>
    <font>
      <b/>
      <sz val="10"/>
      <name val="Arial"/>
      <family val="2"/>
    </font>
    <font>
      <sz val="10"/>
      <color indexed="9"/>
      <name val="Arial"/>
      <family val="2"/>
    </font>
    <font>
      <sz val="12"/>
      <color indexed="9"/>
      <name val="Arial"/>
      <family val="2"/>
    </font>
    <font>
      <b/>
      <vertAlign val="superscript"/>
      <sz val="10"/>
      <name val="Arial"/>
      <family val="2"/>
    </font>
    <font>
      <vertAlign val="superscript"/>
      <sz val="8"/>
      <name val="Arial"/>
      <family val="2"/>
    </font>
    <font>
      <u/>
      <sz val="8"/>
      <color indexed="12"/>
      <name val="Arial"/>
      <family val="2"/>
    </font>
    <font>
      <b/>
      <sz val="8"/>
      <name val="Arial"/>
      <family val="2"/>
    </font>
    <font>
      <b/>
      <vertAlign val="superscript"/>
      <sz val="12"/>
      <name val="Arial"/>
      <family val="2"/>
    </font>
    <font>
      <sz val="8"/>
      <color indexed="9"/>
      <name val="Arial"/>
      <family val="2"/>
    </font>
    <font>
      <sz val="10"/>
      <color theme="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1"/>
      <color theme="1"/>
      <name val="Calibri"/>
      <family val="2"/>
      <scheme val="minor"/>
    </font>
    <font>
      <vertAlign val="superscript"/>
      <sz val="10"/>
      <color indexed="8"/>
      <name val="Arial"/>
      <family val="2"/>
    </font>
    <font>
      <u/>
      <sz val="10"/>
      <name val="Arial"/>
      <family val="2"/>
    </font>
    <font>
      <sz val="12"/>
      <color rgb="FFFF0000"/>
      <name val="Arial"/>
      <family val="2"/>
    </font>
    <font>
      <b/>
      <sz val="10"/>
      <color rgb="FFFF0000"/>
      <name val="Arial"/>
      <family val="2"/>
    </font>
    <font>
      <sz val="10"/>
      <color indexed="8"/>
      <name val="Arial"/>
      <family val="2"/>
    </font>
    <font>
      <sz val="10"/>
      <color theme="3" tint="0.39997558519241921"/>
      <name val="Arial"/>
      <family val="2"/>
    </font>
    <font>
      <sz val="8"/>
      <color theme="4"/>
      <name val="Arial"/>
      <family val="2"/>
    </font>
    <font>
      <sz val="8"/>
      <color theme="0"/>
      <name val="Arial"/>
      <family val="2"/>
    </font>
    <font>
      <sz val="12"/>
      <color theme="0"/>
      <name val="Arial"/>
      <family val="2"/>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
      <patternFill patternType="solid">
        <fgColor indexed="44"/>
        <bgColor indexed="64"/>
      </patternFill>
    </fill>
  </fills>
  <borders count="1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s>
  <cellStyleXfs count="234">
    <xf numFmtId="0" fontId="0" fillId="0" borderId="0"/>
    <xf numFmtId="0" fontId="17" fillId="0" borderId="0" applyNumberFormat="0" applyFill="0" applyBorder="0" applyAlignment="0" applyProtection="0">
      <alignment vertical="top"/>
      <protection locked="0"/>
    </xf>
    <xf numFmtId="3" fontId="16" fillId="0" borderId="0"/>
    <xf numFmtId="0" fontId="15" fillId="0" borderId="0"/>
    <xf numFmtId="0" fontId="14" fillId="0" borderId="0"/>
    <xf numFmtId="0" fontId="15" fillId="0" borderId="0"/>
    <xf numFmtId="3" fontId="15" fillId="0" borderId="0"/>
    <xf numFmtId="0" fontId="12" fillId="0" borderId="0"/>
    <xf numFmtId="0" fontId="13" fillId="0" borderId="0"/>
    <xf numFmtId="3" fontId="13" fillId="0" borderId="0"/>
    <xf numFmtId="0" fontId="13" fillId="0" borderId="0"/>
    <xf numFmtId="0" fontId="12" fillId="0" borderId="0"/>
    <xf numFmtId="0" fontId="13" fillId="0" borderId="0"/>
    <xf numFmtId="3" fontId="13" fillId="0" borderId="0"/>
    <xf numFmtId="0" fontId="11" fillId="0" borderId="0"/>
    <xf numFmtId="0" fontId="13" fillId="0" borderId="0"/>
    <xf numFmtId="0" fontId="11" fillId="0" borderId="0"/>
    <xf numFmtId="0" fontId="11" fillId="0" borderId="0"/>
    <xf numFmtId="0" fontId="11" fillId="0" borderId="0"/>
    <xf numFmtId="0" fontId="13" fillId="0" borderId="0"/>
    <xf numFmtId="0" fontId="9" fillId="0" borderId="0"/>
    <xf numFmtId="0" fontId="10" fillId="0" borderId="0"/>
    <xf numFmtId="0" fontId="1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7" fillId="0" borderId="0" applyNumberFormat="0" applyFill="0" applyBorder="0" applyAlignment="0" applyProtection="0">
      <alignment vertical="top"/>
      <protection locked="0"/>
    </xf>
    <xf numFmtId="0" fontId="7" fillId="0" borderId="0"/>
    <xf numFmtId="0" fontId="8" fillId="0" borderId="0"/>
    <xf numFmtId="3" fontId="10" fillId="0" borderId="0"/>
    <xf numFmtId="0" fontId="10" fillId="0" borderId="0"/>
    <xf numFmtId="0" fontId="7" fillId="0" borderId="0"/>
    <xf numFmtId="0" fontId="10" fillId="0" borderId="0"/>
    <xf numFmtId="3" fontId="10" fillId="0" borderId="0"/>
    <xf numFmtId="0" fontId="7" fillId="0" borderId="0"/>
    <xf numFmtId="0" fontId="10" fillId="0" borderId="0"/>
    <xf numFmtId="3" fontId="10" fillId="0" borderId="0"/>
    <xf numFmtId="0" fontId="10" fillId="0" borderId="0"/>
    <xf numFmtId="0" fontId="7" fillId="0" borderId="0"/>
    <xf numFmtId="0" fontId="10" fillId="0" borderId="0"/>
    <xf numFmtId="3" fontId="10" fillId="0" borderId="0"/>
    <xf numFmtId="0" fontId="7" fillId="0" borderId="0"/>
    <xf numFmtId="0" fontId="10" fillId="0" borderId="0"/>
    <xf numFmtId="0" fontId="7" fillId="0" borderId="0"/>
    <xf numFmtId="0" fontId="7" fillId="0" borderId="0"/>
    <xf numFmtId="0" fontId="7" fillId="0" borderId="0"/>
    <xf numFmtId="0" fontId="10" fillId="0" borderId="0"/>
    <xf numFmtId="0" fontId="7"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25" borderId="0" applyNumberFormat="0" applyBorder="0" applyAlignment="0" applyProtection="0"/>
    <xf numFmtId="0" fontId="10" fillId="0" borderId="0"/>
    <xf numFmtId="0" fontId="7" fillId="25" borderId="0" applyNumberFormat="0" applyBorder="0" applyAlignment="0" applyProtection="0"/>
    <xf numFmtId="0" fontId="7" fillId="13" borderId="0" applyNumberFormat="0" applyBorder="0" applyAlignment="0" applyProtection="0"/>
    <xf numFmtId="0" fontId="7" fillId="21" borderId="0" applyNumberFormat="0" applyBorder="0" applyAlignment="0" applyProtection="0"/>
    <xf numFmtId="0" fontId="7" fillId="20"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13" borderId="0" applyNumberFormat="0" applyBorder="0" applyAlignment="0" applyProtection="0"/>
    <xf numFmtId="0" fontId="7" fillId="17" borderId="0" applyNumberFormat="0" applyBorder="0" applyAlignment="0" applyProtection="0"/>
    <xf numFmtId="0" fontId="7" fillId="12" borderId="0" applyNumberFormat="0" applyBorder="0" applyAlignment="0" applyProtection="0"/>
    <xf numFmtId="0" fontId="7" fillId="28" borderId="0" applyNumberFormat="0" applyBorder="0" applyAlignment="0" applyProtection="0"/>
    <xf numFmtId="0" fontId="7" fillId="20" borderId="0" applyNumberFormat="0" applyBorder="0" applyAlignment="0" applyProtection="0"/>
    <xf numFmtId="0" fontId="7" fillId="32" borderId="0" applyNumberFormat="0" applyBorder="0" applyAlignment="0" applyProtection="0"/>
    <xf numFmtId="0" fontId="7" fillId="12" borderId="0" applyNumberFormat="0" applyBorder="0" applyAlignment="0" applyProtection="0"/>
    <xf numFmtId="0" fontId="7" fillId="24" borderId="0" applyNumberFormat="0" applyBorder="0" applyAlignment="0" applyProtection="0"/>
    <xf numFmtId="0" fontId="7" fillId="16" borderId="0" applyNumberFormat="0" applyBorder="0" applyAlignment="0" applyProtection="0"/>
    <xf numFmtId="0" fontId="7" fillId="28" borderId="0" applyNumberFormat="0" applyBorder="0" applyAlignment="0" applyProtection="0"/>
    <xf numFmtId="0" fontId="7" fillId="24" borderId="0" applyNumberFormat="0" applyBorder="0" applyAlignment="0" applyProtection="0"/>
    <xf numFmtId="0" fontId="7" fillId="16" borderId="0" applyNumberFormat="0" applyBorder="0" applyAlignment="0" applyProtection="0"/>
    <xf numFmtId="0" fontId="7" fillId="32"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30" fillId="14" borderId="0" applyNumberFormat="0" applyBorder="0" applyAlignment="0" applyProtection="0"/>
    <xf numFmtId="0" fontId="30" fillId="18"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0" fillId="30" borderId="0" applyNumberFormat="0" applyBorder="0" applyAlignment="0" applyProtection="0"/>
    <xf numFmtId="0" fontId="30" fillId="34" borderId="0" applyNumberFormat="0" applyBorder="0" applyAlignment="0" applyProtection="0"/>
    <xf numFmtId="0" fontId="30" fillId="11" borderId="0" applyNumberFormat="0" applyBorder="0" applyAlignment="0" applyProtection="0"/>
    <xf numFmtId="0" fontId="30" fillId="15" borderId="0" applyNumberFormat="0" applyBorder="0" applyAlignment="0" applyProtection="0"/>
    <xf numFmtId="0" fontId="30" fillId="19"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31" borderId="0" applyNumberFormat="0" applyBorder="0" applyAlignment="0" applyProtection="0"/>
    <xf numFmtId="0" fontId="36" fillId="5" borderId="0" applyNumberFormat="0" applyBorder="0" applyAlignment="0" applyProtection="0"/>
    <xf numFmtId="0" fontId="40" fillId="8" borderId="7" applyNumberFormat="0" applyAlignment="0" applyProtection="0"/>
    <xf numFmtId="0" fontId="42" fillId="9" borderId="10"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4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44" fillId="0" borderId="0" applyNumberFormat="0" applyFill="0" applyBorder="0" applyAlignment="0" applyProtection="0"/>
    <xf numFmtId="0" fontId="35" fillId="4" borderId="0" applyNumberFormat="0" applyBorder="0" applyAlignment="0" applyProtection="0"/>
    <xf numFmtId="0" fontId="32" fillId="0" borderId="4" applyNumberFormat="0" applyFill="0" applyAlignment="0" applyProtection="0"/>
    <xf numFmtId="0" fontId="33" fillId="0" borderId="5" applyNumberFormat="0" applyFill="0" applyAlignment="0" applyProtection="0"/>
    <xf numFmtId="0" fontId="34" fillId="0" borderId="6" applyNumberFormat="0" applyFill="0" applyAlignment="0" applyProtection="0"/>
    <xf numFmtId="0" fontId="34" fillId="0" borderId="0" applyNumberFormat="0" applyFill="0" applyBorder="0" applyAlignment="0" applyProtection="0"/>
    <xf numFmtId="0" fontId="10" fillId="0" borderId="0"/>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38" fillId="7" borderId="7" applyNumberFormat="0" applyAlignment="0" applyProtection="0"/>
    <xf numFmtId="0" fontId="41" fillId="0" borderId="9" applyNumberFormat="0" applyFill="0" applyAlignment="0" applyProtection="0"/>
    <xf numFmtId="0" fontId="37" fillId="6" borderId="0" applyNumberFormat="0" applyBorder="0" applyAlignment="0" applyProtection="0"/>
    <xf numFmtId="0" fontId="10" fillId="0" borderId="0"/>
    <xf numFmtId="0" fontId="10" fillId="0" borderId="0"/>
    <xf numFmtId="0" fontId="10" fillId="0" borderId="0"/>
    <xf numFmtId="0" fontId="46" fillId="0" borderId="0"/>
    <xf numFmtId="0" fontId="7" fillId="0" borderId="0"/>
    <xf numFmtId="0" fontId="7" fillId="0" borderId="0"/>
    <xf numFmtId="0" fontId="7" fillId="0" borderId="0"/>
    <xf numFmtId="0" fontId="7" fillId="10" borderId="11" applyNumberFormat="0" applyFont="0" applyAlignment="0" applyProtection="0"/>
    <xf numFmtId="0" fontId="7" fillId="10" borderId="11" applyNumberFormat="0" applyFont="0" applyAlignment="0" applyProtection="0"/>
    <xf numFmtId="0" fontId="39" fillId="8" borderId="8"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9" fontId="4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7" fillId="0" borderId="0" applyFont="0" applyFill="0" applyBorder="0" applyAlignment="0" applyProtection="0"/>
    <xf numFmtId="0" fontId="27" fillId="0" borderId="0">
      <alignment horizontal="left"/>
    </xf>
    <xf numFmtId="0" fontId="18" fillId="0" borderId="0">
      <alignment horizontal="left"/>
    </xf>
    <xf numFmtId="0" fontId="18" fillId="0" borderId="0">
      <alignment horizontal="center" vertical="center" wrapText="1"/>
    </xf>
    <xf numFmtId="0" fontId="27" fillId="0" borderId="0">
      <alignment horizontal="left" vertical="center" wrapText="1"/>
    </xf>
    <xf numFmtId="0" fontId="27" fillId="0" borderId="0">
      <alignment horizontal="right"/>
    </xf>
    <xf numFmtId="0" fontId="18" fillId="0" borderId="0">
      <alignment horizontal="left" vertical="center" wrapText="1"/>
    </xf>
    <xf numFmtId="0" fontId="18" fillId="0" borderId="0">
      <alignment horizontal="right"/>
    </xf>
    <xf numFmtId="0" fontId="31" fillId="0" borderId="0" applyNumberFormat="0" applyFill="0" applyBorder="0" applyAlignment="0" applyProtection="0"/>
    <xf numFmtId="0" fontId="45" fillId="0" borderId="12" applyNumberFormat="0" applyFill="0" applyAlignment="0" applyProtection="0"/>
    <xf numFmtId="0" fontId="43" fillId="0" borderId="0" applyNumberFormat="0" applyFill="0" applyBorder="0" applyAlignment="0" applyProtection="0"/>
    <xf numFmtId="0" fontId="18" fillId="0" borderId="0"/>
    <xf numFmtId="0" fontId="18" fillId="0" borderId="0"/>
    <xf numFmtId="0" fontId="18" fillId="0" borderId="0"/>
    <xf numFmtId="0" fontId="18" fillId="0" borderId="0"/>
    <xf numFmtId="0" fontId="6" fillId="0" borderId="0"/>
    <xf numFmtId="43" fontId="10" fillId="0" borderId="0" applyFont="0" applyFill="0" applyBorder="0" applyAlignment="0" applyProtection="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25" borderId="0" applyNumberFormat="0" applyBorder="0" applyAlignment="0" applyProtection="0"/>
    <xf numFmtId="0" fontId="6" fillId="25" borderId="0" applyNumberFormat="0" applyBorder="0" applyAlignment="0" applyProtection="0"/>
    <xf numFmtId="0" fontId="6" fillId="13" borderId="0" applyNumberFormat="0" applyBorder="0" applyAlignment="0" applyProtection="0"/>
    <xf numFmtId="0" fontId="6" fillId="21" borderId="0" applyNumberFormat="0" applyBorder="0" applyAlignment="0" applyProtection="0"/>
    <xf numFmtId="0" fontId="6" fillId="20"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12" borderId="0" applyNumberFormat="0" applyBorder="0" applyAlignment="0" applyProtection="0"/>
    <xf numFmtId="0" fontId="6" fillId="28" borderId="0" applyNumberFormat="0" applyBorder="0" applyAlignment="0" applyProtection="0"/>
    <xf numFmtId="0" fontId="6" fillId="20" borderId="0" applyNumberFormat="0" applyBorder="0" applyAlignment="0" applyProtection="0"/>
    <xf numFmtId="0" fontId="6" fillId="32" borderId="0" applyNumberFormat="0" applyBorder="0" applyAlignment="0" applyProtection="0"/>
    <xf numFmtId="0" fontId="6" fillId="12" borderId="0" applyNumberFormat="0" applyBorder="0" applyAlignment="0" applyProtection="0"/>
    <xf numFmtId="0" fontId="6" fillId="24" borderId="0" applyNumberFormat="0" applyBorder="0" applyAlignment="0" applyProtection="0"/>
    <xf numFmtId="0" fontId="6" fillId="16" borderId="0" applyNumberFormat="0" applyBorder="0" applyAlignment="0" applyProtection="0"/>
    <xf numFmtId="0" fontId="6" fillId="28" borderId="0" applyNumberFormat="0" applyBorder="0" applyAlignment="0" applyProtection="0"/>
    <xf numFmtId="0" fontId="6" fillId="24" borderId="0" applyNumberFormat="0" applyBorder="0" applyAlignment="0" applyProtection="0"/>
    <xf numFmtId="0" fontId="6" fillId="16" borderId="0" applyNumberFormat="0" applyBorder="0" applyAlignment="0" applyProtection="0"/>
    <xf numFmtId="0" fontId="6" fillId="32"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10" borderId="11" applyNumberFormat="0" applyFont="0" applyAlignment="0" applyProtection="0"/>
    <xf numFmtId="0" fontId="6" fillId="10" borderId="11"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8" fillId="0" borderId="0"/>
    <xf numFmtId="0" fontId="8" fillId="35" borderId="0">
      <protection locked="0"/>
    </xf>
    <xf numFmtId="0" fontId="8" fillId="36" borderId="13">
      <alignment horizontal="center" vertical="center"/>
      <protection locked="0"/>
    </xf>
    <xf numFmtId="0" fontId="21" fillId="36" borderId="0">
      <alignment vertical="center"/>
      <protection locked="0"/>
    </xf>
    <xf numFmtId="0" fontId="8" fillId="0" borderId="0"/>
    <xf numFmtId="0" fontId="8" fillId="0" borderId="0"/>
    <xf numFmtId="0" fontId="5" fillId="10" borderId="11" applyNumberFormat="0" applyFont="0" applyAlignment="0" applyProtection="0"/>
    <xf numFmtId="0" fontId="8" fillId="36" borderId="1">
      <alignment vertical="center"/>
      <protection locked="0"/>
    </xf>
    <xf numFmtId="0" fontId="4" fillId="0" borderId="0"/>
  </cellStyleXfs>
  <cellXfs count="195">
    <xf numFmtId="0" fontId="0" fillId="0" borderId="0" xfId="0"/>
    <xf numFmtId="0" fontId="20" fillId="0" borderId="0" xfId="0" applyFont="1" applyFill="1"/>
    <xf numFmtId="0" fontId="20" fillId="2" borderId="0" xfId="0" applyFont="1" applyFill="1"/>
    <xf numFmtId="0" fontId="21" fillId="2" borderId="0" xfId="0" applyFont="1" applyFill="1" applyBorder="1"/>
    <xf numFmtId="0" fontId="23" fillId="2" borderId="0" xfId="0" applyFont="1" applyFill="1"/>
    <xf numFmtId="0" fontId="21" fillId="2" borderId="0" xfId="0" applyFont="1" applyFill="1" applyBorder="1" applyAlignment="1">
      <alignment horizontal="right" wrapText="1"/>
    </xf>
    <xf numFmtId="2" fontId="21" fillId="2" borderId="0" xfId="0" applyNumberFormat="1" applyFont="1" applyFill="1" applyBorder="1" applyAlignment="1">
      <alignment horizontal="right" wrapText="1"/>
    </xf>
    <xf numFmtId="0" fontId="21" fillId="2" borderId="0" xfId="0" applyFont="1" applyFill="1" applyBorder="1" applyAlignment="1">
      <alignment horizontal="right"/>
    </xf>
    <xf numFmtId="0" fontId="21" fillId="2" borderId="1" xfId="0" applyFont="1" applyFill="1" applyBorder="1" applyAlignment="1">
      <alignment horizontal="right" wrapText="1"/>
    </xf>
    <xf numFmtId="0" fontId="21" fillId="2" borderId="3" xfId="0" applyFont="1" applyFill="1" applyBorder="1"/>
    <xf numFmtId="0" fontId="18" fillId="2" borderId="0" xfId="0" applyFont="1" applyFill="1"/>
    <xf numFmtId="0" fontId="22" fillId="2" borderId="0" xfId="0" applyFont="1" applyFill="1"/>
    <xf numFmtId="0" fontId="25" fillId="2" borderId="0" xfId="0" applyFont="1" applyFill="1" applyAlignment="1">
      <alignment horizontal="left"/>
    </xf>
    <xf numFmtId="0" fontId="27" fillId="2" borderId="0" xfId="0" applyFont="1" applyFill="1" applyBorder="1"/>
    <xf numFmtId="0" fontId="29" fillId="2" borderId="0" xfId="0" applyFont="1" applyFill="1"/>
    <xf numFmtId="0" fontId="29" fillId="2" borderId="0" xfId="0" applyFont="1" applyFill="1" applyBorder="1"/>
    <xf numFmtId="0" fontId="27" fillId="2" borderId="0" xfId="0" applyFont="1" applyFill="1"/>
    <xf numFmtId="0" fontId="17" fillId="2" borderId="0" xfId="1" applyFont="1" applyFill="1" applyAlignment="1" applyProtection="1"/>
    <xf numFmtId="0" fontId="29" fillId="3" borderId="0" xfId="0" applyFont="1" applyFill="1"/>
    <xf numFmtId="0" fontId="18" fillId="3" borderId="0" xfId="5" applyFont="1" applyFill="1"/>
    <xf numFmtId="0" fontId="21" fillId="2" borderId="1" xfId="0" applyFont="1" applyFill="1" applyBorder="1" applyAlignment="1">
      <alignment horizontal="right"/>
    </xf>
    <xf numFmtId="0" fontId="21" fillId="3" borderId="0" xfId="0" applyFont="1" applyFill="1"/>
    <xf numFmtId="0" fontId="30" fillId="3" borderId="0" xfId="0" applyFont="1" applyFill="1"/>
    <xf numFmtId="0" fontId="30" fillId="3" borderId="0" xfId="0" applyFont="1" applyFill="1" applyAlignment="1">
      <alignment wrapText="1"/>
    </xf>
    <xf numFmtId="0" fontId="30" fillId="3" borderId="0" xfId="5" applyFont="1" applyFill="1" applyBorder="1"/>
    <xf numFmtId="164" fontId="30" fillId="3" borderId="0" xfId="5" applyNumberFormat="1" applyFont="1" applyFill="1" applyBorder="1" applyAlignment="1">
      <alignment horizontal="right"/>
    </xf>
    <xf numFmtId="164" fontId="30" fillId="3" borderId="0" xfId="4" applyNumberFormat="1" applyFont="1" applyFill="1" applyBorder="1"/>
    <xf numFmtId="0" fontId="42" fillId="3" borderId="0" xfId="0" applyFont="1" applyFill="1"/>
    <xf numFmtId="164" fontId="30" fillId="3" borderId="0" xfId="10" applyNumberFormat="1" applyFont="1" applyFill="1" applyBorder="1" applyAlignment="1">
      <alignment horizontal="right"/>
    </xf>
    <xf numFmtId="164" fontId="30" fillId="3" borderId="0" xfId="11" applyNumberFormat="1" applyFont="1" applyFill="1"/>
    <xf numFmtId="164" fontId="30" fillId="3" borderId="0" xfId="0" applyNumberFormat="1" applyFont="1" applyFill="1"/>
    <xf numFmtId="0" fontId="17" fillId="2" borderId="0" xfId="1" applyFont="1" applyFill="1" applyBorder="1" applyAlignment="1" applyProtection="1">
      <alignment horizontal="right"/>
    </xf>
    <xf numFmtId="0" fontId="8" fillId="0" borderId="0" xfId="0" applyFont="1"/>
    <xf numFmtId="0" fontId="8" fillId="0" borderId="0" xfId="0" applyFont="1" applyFill="1"/>
    <xf numFmtId="0" fontId="8" fillId="2" borderId="0" xfId="0" applyFont="1" applyFill="1" applyBorder="1"/>
    <xf numFmtId="0" fontId="8" fillId="2" borderId="0" xfId="0" applyFont="1" applyFill="1" applyBorder="1" applyAlignment="1">
      <alignment wrapText="1"/>
    </xf>
    <xf numFmtId="0" fontId="8" fillId="2" borderId="0" xfId="0" applyFont="1" applyFill="1" applyBorder="1" applyAlignment="1">
      <alignment horizontal="right"/>
    </xf>
    <xf numFmtId="4" fontId="8" fillId="2" borderId="0" xfId="0" applyNumberFormat="1" applyFont="1" applyFill="1" applyBorder="1"/>
    <xf numFmtId="164" fontId="8" fillId="2" borderId="0" xfId="0" applyNumberFormat="1" applyFont="1" applyFill="1" applyBorder="1"/>
    <xf numFmtId="0" fontId="8" fillId="2" borderId="0" xfId="0" applyFont="1" applyFill="1" applyBorder="1" applyAlignment="1">
      <alignment horizontal="left"/>
    </xf>
    <xf numFmtId="0" fontId="8" fillId="2" borderId="0" xfId="0" applyFont="1" applyFill="1"/>
    <xf numFmtId="0" fontId="8" fillId="2" borderId="2" xfId="0" applyFont="1" applyFill="1" applyBorder="1"/>
    <xf numFmtId="164" fontId="21" fillId="2" borderId="3" xfId="0" applyNumberFormat="1" applyFont="1" applyFill="1" applyBorder="1" applyAlignment="1">
      <alignment horizontal="right"/>
    </xf>
    <xf numFmtId="0" fontId="21" fillId="2" borderId="0" xfId="0" applyFont="1" applyFill="1"/>
    <xf numFmtId="164" fontId="21" fillId="2" borderId="0" xfId="0" applyNumberFormat="1" applyFont="1" applyFill="1" applyBorder="1" applyAlignment="1">
      <alignment horizontal="right"/>
    </xf>
    <xf numFmtId="164" fontId="8" fillId="2" borderId="0" xfId="0" applyNumberFormat="1" applyFont="1" applyFill="1" applyBorder="1" applyAlignment="1">
      <alignment horizontal="right"/>
    </xf>
    <xf numFmtId="0" fontId="8" fillId="3" borderId="0" xfId="0" applyFont="1" applyFill="1"/>
    <xf numFmtId="164" fontId="8" fillId="2" borderId="2" xfId="0" applyNumberFormat="1" applyFont="1" applyFill="1" applyBorder="1" applyAlignment="1">
      <alignment horizontal="right"/>
    </xf>
    <xf numFmtId="164" fontId="8" fillId="2" borderId="2" xfId="0" applyNumberFormat="1" applyFont="1" applyFill="1" applyBorder="1"/>
    <xf numFmtId="0" fontId="18" fillId="2" borderId="0" xfId="0" applyFont="1" applyFill="1" applyBorder="1"/>
    <xf numFmtId="0" fontId="20" fillId="2" borderId="0" xfId="0" applyFont="1" applyFill="1" applyBorder="1"/>
    <xf numFmtId="164" fontId="8" fillId="2" borderId="0" xfId="0" applyNumberFormat="1" applyFont="1" applyFill="1"/>
    <xf numFmtId="0" fontId="8" fillId="3" borderId="0" xfId="0" applyFont="1" applyFill="1" applyBorder="1"/>
    <xf numFmtId="0" fontId="8" fillId="3" borderId="0" xfId="0" applyFont="1" applyFill="1" applyAlignment="1">
      <alignment horizontal="left"/>
    </xf>
    <xf numFmtId="0" fontId="18" fillId="3" borderId="0" xfId="0" applyFont="1" applyFill="1"/>
    <xf numFmtId="164" fontId="8" fillId="2" borderId="0" xfId="0" applyNumberFormat="1" applyFont="1" applyFill="1" applyAlignment="1">
      <alignment horizontal="right"/>
    </xf>
    <xf numFmtId="0" fontId="8" fillId="0" borderId="0" xfId="0" applyFont="1" applyFill="1" applyBorder="1"/>
    <xf numFmtId="0" fontId="8" fillId="0" borderId="0" xfId="0" applyFont="1" applyFill="1" applyBorder="1" applyAlignment="1">
      <alignment horizontal="right" wrapText="1"/>
    </xf>
    <xf numFmtId="164" fontId="8" fillId="0" borderId="0" xfId="0" applyNumberFormat="1" applyFont="1" applyFill="1" applyBorder="1"/>
    <xf numFmtId="0" fontId="8" fillId="2" borderId="3" xfId="0" applyFont="1" applyFill="1" applyBorder="1"/>
    <xf numFmtId="0" fontId="8" fillId="2" borderId="0" xfId="0" applyFont="1" applyFill="1" applyBorder="1" applyAlignment="1">
      <alignment horizontal="left" wrapText="1"/>
    </xf>
    <xf numFmtId="0" fontId="22" fillId="2" borderId="0" xfId="0" applyFont="1" applyFill="1" applyBorder="1"/>
    <xf numFmtId="0" fontId="47" fillId="2" borderId="0" xfId="0" applyFont="1" applyFill="1" applyBorder="1"/>
    <xf numFmtId="0" fontId="20" fillId="0" borderId="0" xfId="0" applyFont="1" applyFill="1" applyBorder="1"/>
    <xf numFmtId="0" fontId="19" fillId="2" borderId="0" xfId="0" applyFont="1" applyFill="1" applyBorder="1" applyAlignment="1">
      <alignment vertical="top" wrapText="1"/>
    </xf>
    <xf numFmtId="0" fontId="17" fillId="2" borderId="0" xfId="1" applyFont="1" applyFill="1" applyBorder="1" applyAlignment="1" applyProtection="1">
      <alignment horizontal="left"/>
    </xf>
    <xf numFmtId="0" fontId="19" fillId="2" borderId="0" xfId="0" applyFont="1" applyFill="1" applyAlignment="1">
      <alignment horizontal="left" wrapText="1"/>
    </xf>
    <xf numFmtId="0" fontId="18" fillId="3" borderId="0" xfId="0" applyFont="1" applyFill="1" applyBorder="1"/>
    <xf numFmtId="164" fontId="43" fillId="2" borderId="0" xfId="0" applyNumberFormat="1" applyFont="1" applyFill="1" applyBorder="1"/>
    <xf numFmtId="164" fontId="50" fillId="2" borderId="0" xfId="0" applyNumberFormat="1" applyFont="1" applyFill="1" applyBorder="1"/>
    <xf numFmtId="0" fontId="49" fillId="0" borderId="0" xfId="0" applyFont="1" applyFill="1"/>
    <xf numFmtId="0" fontId="17" fillId="3" borderId="0" xfId="117" applyFont="1" applyFill="1" applyAlignment="1" applyProtection="1">
      <alignment horizontal="right"/>
    </xf>
    <xf numFmtId="0" fontId="52" fillId="3" borderId="0" xfId="0" applyFont="1" applyFill="1"/>
    <xf numFmtId="0" fontId="53" fillId="3" borderId="0" xfId="0" applyFont="1" applyFill="1"/>
    <xf numFmtId="0" fontId="54" fillId="3" borderId="0" xfId="0" applyFont="1" applyFill="1"/>
    <xf numFmtId="0" fontId="20" fillId="3" borderId="0" xfId="233" applyFont="1" applyFill="1"/>
    <xf numFmtId="0" fontId="20" fillId="3" borderId="0" xfId="233" applyFont="1" applyFill="1" applyAlignment="1">
      <alignment horizontal="center"/>
    </xf>
    <xf numFmtId="0" fontId="4" fillId="3" borderId="0" xfId="233" applyFont="1" applyFill="1"/>
    <xf numFmtId="164" fontId="4" fillId="3" borderId="0" xfId="233" applyNumberFormat="1" applyFont="1" applyFill="1"/>
    <xf numFmtId="0" fontId="18" fillId="3" borderId="0" xfId="233" applyFont="1" applyFill="1"/>
    <xf numFmtId="0" fontId="20" fillId="3" borderId="0" xfId="233" applyFont="1" applyFill="1" applyBorder="1" applyAlignment="1">
      <alignment horizontal="left" wrapText="1"/>
    </xf>
    <xf numFmtId="0" fontId="27" fillId="3" borderId="0" xfId="233" applyFont="1" applyFill="1"/>
    <xf numFmtId="0" fontId="4" fillId="3" borderId="2" xfId="233" applyFont="1" applyFill="1" applyBorder="1" applyAlignment="1">
      <alignment horizontal="left"/>
    </xf>
    <xf numFmtId="0" fontId="4" fillId="3" borderId="2" xfId="233" applyFont="1" applyFill="1" applyBorder="1" applyAlignment="1">
      <alignment horizontal="right"/>
    </xf>
    <xf numFmtId="164" fontId="51" fillId="3" borderId="2" xfId="233" applyNumberFormat="1" applyFont="1" applyFill="1" applyBorder="1" applyAlignment="1">
      <alignment horizontal="right"/>
    </xf>
    <xf numFmtId="164" fontId="4" fillId="3" borderId="0" xfId="233" applyNumberFormat="1" applyFont="1" applyFill="1" applyAlignment="1">
      <alignment horizontal="right"/>
    </xf>
    <xf numFmtId="0" fontId="4" fillId="3" borderId="0" xfId="233" applyFont="1" applyFill="1" applyAlignment="1">
      <alignment horizontal="left"/>
    </xf>
    <xf numFmtId="164" fontId="3" fillId="3" borderId="0" xfId="233" applyNumberFormat="1" applyFont="1" applyFill="1" applyBorder="1" applyAlignment="1">
      <alignment horizontal="right"/>
    </xf>
    <xf numFmtId="0" fontId="4" fillId="3" borderId="0" xfId="233" applyFont="1" applyFill="1" applyAlignment="1">
      <alignment horizontal="right"/>
    </xf>
    <xf numFmtId="164" fontId="4" fillId="3" borderId="0" xfId="233" applyNumberFormat="1" applyFont="1" applyFill="1" applyBorder="1" applyAlignment="1">
      <alignment horizontal="right"/>
    </xf>
    <xf numFmtId="164" fontId="51" fillId="3" borderId="0" xfId="233" applyNumberFormat="1" applyFont="1" applyFill="1" applyBorder="1" applyAlignment="1">
      <alignment horizontal="right"/>
    </xf>
    <xf numFmtId="164" fontId="4" fillId="3" borderId="0" xfId="233" applyNumberFormat="1" applyFont="1" applyFill="1" applyBorder="1" applyAlignment="1">
      <alignment horizontal="left"/>
    </xf>
    <xf numFmtId="0" fontId="4" fillId="3" borderId="0" xfId="233" applyFont="1" applyFill="1" applyAlignment="1">
      <alignment horizontal="left" wrapText="1"/>
    </xf>
    <xf numFmtId="0" fontId="4" fillId="3" borderId="0" xfId="233" applyFont="1" applyFill="1" applyAlignment="1">
      <alignment horizontal="right" wrapText="1"/>
    </xf>
    <xf numFmtId="164" fontId="4" fillId="3" borderId="0" xfId="233" applyNumberFormat="1" applyFont="1" applyFill="1" applyBorder="1" applyAlignment="1">
      <alignment horizontal="center"/>
    </xf>
    <xf numFmtId="0" fontId="4" fillId="3" borderId="3" xfId="233" applyFont="1" applyFill="1" applyBorder="1" applyAlignment="1">
      <alignment horizontal="left"/>
    </xf>
    <xf numFmtId="165" fontId="4" fillId="3" borderId="3" xfId="233" applyNumberFormat="1" applyFont="1" applyFill="1" applyBorder="1" applyAlignment="1">
      <alignment horizontal="right"/>
    </xf>
    <xf numFmtId="165" fontId="4" fillId="3" borderId="0" xfId="233" applyNumberFormat="1" applyFont="1" applyFill="1" applyBorder="1" applyAlignment="1">
      <alignment horizontal="right"/>
    </xf>
    <xf numFmtId="0" fontId="4" fillId="3" borderId="0" xfId="233" applyNumberFormat="1" applyFont="1" applyFill="1" applyBorder="1" applyAlignment="1">
      <alignment horizontal="right"/>
    </xf>
    <xf numFmtId="0" fontId="20" fillId="3" borderId="0" xfId="233" applyFont="1" applyFill="1" applyAlignment="1">
      <alignment vertical="center"/>
    </xf>
    <xf numFmtId="0" fontId="4" fillId="3" borderId="0" xfId="233" applyFont="1" applyFill="1" applyAlignment="1">
      <alignment vertical="center"/>
    </xf>
    <xf numFmtId="0" fontId="4" fillId="3" borderId="3" xfId="233" applyFont="1" applyFill="1" applyBorder="1" applyAlignment="1">
      <alignment vertical="center"/>
    </xf>
    <xf numFmtId="0" fontId="21" fillId="3" borderId="3" xfId="233" applyFont="1" applyFill="1" applyBorder="1" applyAlignment="1">
      <alignment horizontal="right" vertical="center"/>
    </xf>
    <xf numFmtId="0" fontId="21" fillId="3" borderId="1" xfId="233" applyFont="1" applyFill="1" applyBorder="1" applyAlignment="1">
      <alignment horizontal="right" vertical="center" wrapText="1"/>
    </xf>
    <xf numFmtId="0" fontId="4" fillId="3" borderId="1" xfId="233" applyFont="1" applyFill="1" applyBorder="1" applyAlignment="1">
      <alignment vertical="center"/>
    </xf>
    <xf numFmtId="164" fontId="4" fillId="3" borderId="2" xfId="233" applyNumberFormat="1" applyFont="1" applyFill="1" applyBorder="1" applyAlignment="1">
      <alignment horizontal="right"/>
    </xf>
    <xf numFmtId="165" fontId="20" fillId="3" borderId="0" xfId="233" applyNumberFormat="1" applyFont="1" applyFill="1"/>
    <xf numFmtId="0" fontId="17" fillId="3" borderId="0" xfId="1" applyFill="1" applyAlignment="1" applyProtection="1">
      <alignment vertical="center"/>
    </xf>
    <xf numFmtId="0" fontId="4" fillId="2" borderId="0" xfId="0" applyFont="1" applyFill="1" applyBorder="1"/>
    <xf numFmtId="164" fontId="4" fillId="2" borderId="2" xfId="0" applyNumberFormat="1" applyFont="1" applyFill="1" applyBorder="1"/>
    <xf numFmtId="164" fontId="21" fillId="2" borderId="3" xfId="0" applyNumberFormat="1" applyFont="1" applyFill="1" applyBorder="1"/>
    <xf numFmtId="164" fontId="4" fillId="2" borderId="0" xfId="0" applyNumberFormat="1" applyFont="1" applyFill="1" applyBorder="1"/>
    <xf numFmtId="0" fontId="4" fillId="2" borderId="2" xfId="0" applyFont="1" applyFill="1" applyBorder="1"/>
    <xf numFmtId="0" fontId="4" fillId="2" borderId="0" xfId="0" applyFont="1" applyFill="1"/>
    <xf numFmtId="0" fontId="4" fillId="2" borderId="2" xfId="0" applyFont="1" applyFill="1" applyBorder="1" applyAlignment="1">
      <alignment horizontal="center"/>
    </xf>
    <xf numFmtId="0" fontId="52" fillId="3" borderId="0" xfId="0" applyFont="1" applyFill="1" applyBorder="1"/>
    <xf numFmtId="0" fontId="4" fillId="3" borderId="0" xfId="0" applyFont="1" applyFill="1" applyBorder="1"/>
    <xf numFmtId="164" fontId="0" fillId="3" borderId="0" xfId="0" applyNumberFormat="1" applyFill="1" applyBorder="1"/>
    <xf numFmtId="164" fontId="0" fillId="3" borderId="0" xfId="0" applyNumberFormat="1" applyFill="1"/>
    <xf numFmtId="164" fontId="8" fillId="3" borderId="0" xfId="0" applyNumberFormat="1" applyFont="1" applyFill="1"/>
    <xf numFmtId="0" fontId="30" fillId="3" borderId="0" xfId="0" applyFont="1" applyFill="1" applyBorder="1"/>
    <xf numFmtId="0" fontId="54" fillId="3" borderId="0" xfId="0" applyFont="1" applyFill="1" applyBorder="1"/>
    <xf numFmtId="0" fontId="53" fillId="3" borderId="0" xfId="0" applyFont="1" applyFill="1" applyBorder="1"/>
    <xf numFmtId="0" fontId="19" fillId="3" borderId="0" xfId="0" applyFont="1" applyFill="1" applyAlignment="1">
      <alignment horizontal="left" wrapText="1"/>
    </xf>
    <xf numFmtId="0" fontId="23" fillId="3" borderId="0" xfId="0" applyFont="1" applyFill="1"/>
    <xf numFmtId="0" fontId="20" fillId="3" borderId="0" xfId="0" applyFont="1" applyFill="1"/>
    <xf numFmtId="0" fontId="22" fillId="3" borderId="0" xfId="0" applyFont="1" applyFill="1"/>
    <xf numFmtId="0" fontId="21" fillId="3" borderId="0" xfId="0" applyFont="1" applyFill="1" applyBorder="1"/>
    <xf numFmtId="0" fontId="30" fillId="3" borderId="0" xfId="10" applyFont="1" applyFill="1" applyBorder="1"/>
    <xf numFmtId="164" fontId="2" fillId="2" borderId="2" xfId="0" applyNumberFormat="1" applyFont="1" applyFill="1" applyBorder="1" applyAlignment="1">
      <alignment horizontal="right"/>
    </xf>
    <xf numFmtId="164" fontId="21" fillId="2" borderId="0" xfId="0" applyNumberFormat="1" applyFont="1" applyFill="1" applyBorder="1"/>
    <xf numFmtId="164" fontId="2" fillId="2" borderId="0" xfId="0" applyNumberFormat="1" applyFont="1" applyFill="1" applyBorder="1"/>
    <xf numFmtId="164" fontId="2" fillId="2" borderId="2" xfId="0" applyNumberFormat="1" applyFont="1" applyFill="1" applyBorder="1"/>
    <xf numFmtId="0" fontId="55" fillId="0" borderId="0" xfId="0" applyFont="1" applyFill="1" applyBorder="1"/>
    <xf numFmtId="0" fontId="30" fillId="0" borderId="0" xfId="0" applyFont="1" applyFill="1" applyBorder="1"/>
    <xf numFmtId="0" fontId="30" fillId="0" borderId="0" xfId="0" applyFont="1"/>
    <xf numFmtId="0" fontId="30" fillId="0" borderId="0" xfId="0" applyFont="1" applyFill="1"/>
    <xf numFmtId="0" fontId="2" fillId="0" borderId="0" xfId="0" applyFont="1" applyFill="1" applyBorder="1"/>
    <xf numFmtId="0" fontId="20" fillId="3" borderId="0" xfId="0" applyFont="1" applyFill="1" applyBorder="1"/>
    <xf numFmtId="0" fontId="2" fillId="3" borderId="0" xfId="0" applyFont="1" applyFill="1" applyBorder="1"/>
    <xf numFmtId="0" fontId="2" fillId="2" borderId="0" xfId="0" applyFont="1" applyFill="1" applyBorder="1"/>
    <xf numFmtId="0" fontId="2" fillId="0" borderId="0" xfId="0" applyFont="1" applyFill="1"/>
    <xf numFmtId="0" fontId="2" fillId="2" borderId="0" xfId="0" applyFont="1" applyFill="1"/>
    <xf numFmtId="0" fontId="2" fillId="2" borderId="0" xfId="0" applyFont="1" applyFill="1" applyBorder="1" applyAlignment="1">
      <alignment horizontal="right"/>
    </xf>
    <xf numFmtId="165" fontId="2" fillId="2" borderId="0" xfId="0" applyNumberFormat="1" applyFont="1" applyFill="1" applyBorder="1"/>
    <xf numFmtId="0" fontId="2" fillId="2" borderId="0" xfId="0" applyFont="1" applyFill="1" applyBorder="1" applyAlignment="1">
      <alignment horizontal="left"/>
    </xf>
    <xf numFmtId="4" fontId="2" fillId="2" borderId="0" xfId="0" applyNumberFormat="1" applyFont="1" applyFill="1" applyBorder="1"/>
    <xf numFmtId="0" fontId="2" fillId="2" borderId="0" xfId="0" applyFont="1" applyFill="1" applyBorder="1" applyAlignment="1">
      <alignment wrapText="1"/>
    </xf>
    <xf numFmtId="0" fontId="2" fillId="2" borderId="0" xfId="0" applyFont="1" applyFill="1" applyBorder="1" applyAlignment="1">
      <alignment horizontal="right" wrapText="1"/>
    </xf>
    <xf numFmtId="0" fontId="21" fillId="2" borderId="0" xfId="0" applyFont="1" applyFill="1" applyBorder="1" applyAlignment="1">
      <alignment horizontal="left"/>
    </xf>
    <xf numFmtId="0" fontId="21" fillId="2" borderId="0" xfId="0" applyFont="1" applyFill="1" applyBorder="1" applyAlignment="1"/>
    <xf numFmtId="0" fontId="21" fillId="3" borderId="0" xfId="0" applyFont="1" applyFill="1" applyAlignment="1">
      <alignment horizontal="left"/>
    </xf>
    <xf numFmtId="0" fontId="17" fillId="3" borderId="0" xfId="1" applyFont="1" applyFill="1" applyAlignment="1" applyProtection="1">
      <alignment horizontal="left"/>
    </xf>
    <xf numFmtId="0" fontId="2" fillId="3" borderId="0" xfId="0" applyFont="1" applyFill="1"/>
    <xf numFmtId="0" fontId="4" fillId="3" borderId="0" xfId="0" applyFont="1" applyFill="1"/>
    <xf numFmtId="0" fontId="17" fillId="3" borderId="0" xfId="1" applyFont="1" applyFill="1" applyAlignment="1" applyProtection="1"/>
    <xf numFmtId="0" fontId="48" fillId="3" borderId="0" xfId="0" applyFont="1" applyFill="1"/>
    <xf numFmtId="0" fontId="19" fillId="3" borderId="0" xfId="225" applyFont="1" applyFill="1" applyAlignment="1">
      <alignment horizontal="left"/>
    </xf>
    <xf numFmtId="0" fontId="19" fillId="2" borderId="0" xfId="0" applyFont="1" applyFill="1" applyAlignment="1">
      <alignment horizontal="left"/>
    </xf>
    <xf numFmtId="0" fontId="17" fillId="3" borderId="0" xfId="1" applyFont="1" applyFill="1" applyAlignment="1" applyProtection="1">
      <alignment horizontal="left"/>
    </xf>
    <xf numFmtId="0" fontId="19" fillId="3" borderId="0" xfId="0" applyFont="1" applyFill="1" applyAlignment="1">
      <alignment horizontal="left"/>
    </xf>
    <xf numFmtId="0" fontId="18" fillId="3" borderId="0" xfId="0" applyFont="1" applyFill="1" applyAlignment="1">
      <alignment wrapText="1"/>
    </xf>
    <xf numFmtId="0" fontId="17" fillId="3" borderId="0" xfId="1" applyFill="1" applyAlignment="1" applyProtection="1">
      <alignment horizontal="left"/>
    </xf>
    <xf numFmtId="0" fontId="48" fillId="3" borderId="0" xfId="0" applyFont="1" applyFill="1" applyAlignment="1">
      <alignment wrapText="1"/>
    </xf>
    <xf numFmtId="0" fontId="17" fillId="3" borderId="0" xfId="1" applyFill="1" applyAlignment="1" applyProtection="1"/>
    <xf numFmtId="0" fontId="19" fillId="3" borderId="0" xfId="0" applyFont="1" applyFill="1"/>
    <xf numFmtId="0" fontId="18" fillId="2" borderId="0" xfId="0" applyFont="1" applyFill="1" applyAlignment="1">
      <alignment wrapText="1"/>
    </xf>
    <xf numFmtId="0" fontId="18" fillId="0" borderId="0" xfId="0" applyFont="1" applyAlignment="1">
      <alignment wrapText="1"/>
    </xf>
    <xf numFmtId="0" fontId="18" fillId="2" borderId="0" xfId="0" applyFont="1" applyFill="1" applyAlignment="1">
      <alignment horizontal="left" wrapText="1"/>
    </xf>
    <xf numFmtId="0" fontId="19" fillId="2" borderId="0" xfId="0" applyFont="1" applyFill="1" applyAlignment="1">
      <alignment horizontal="left"/>
    </xf>
    <xf numFmtId="3" fontId="18" fillId="3" borderId="0" xfId="5" applyNumberFormat="1" applyFont="1" applyFill="1" applyAlignment="1">
      <alignment horizontal="left" vertical="top" wrapText="1"/>
    </xf>
    <xf numFmtId="0" fontId="2" fillId="2" borderId="3" xfId="0" applyFont="1" applyFill="1" applyBorder="1" applyAlignment="1">
      <alignment horizontal="center"/>
    </xf>
    <xf numFmtId="0" fontId="2" fillId="2" borderId="0" xfId="0" applyFont="1" applyFill="1" applyBorder="1" applyAlignment="1">
      <alignment horizontal="center"/>
    </xf>
    <xf numFmtId="0" fontId="8" fillId="2" borderId="3" xfId="0" applyFont="1" applyFill="1" applyBorder="1" applyAlignment="1">
      <alignment horizontal="center"/>
    </xf>
    <xf numFmtId="0" fontId="8" fillId="2" borderId="0" xfId="0" applyFont="1" applyFill="1" applyBorder="1" applyAlignment="1">
      <alignment horizontal="center"/>
    </xf>
    <xf numFmtId="164" fontId="2" fillId="2" borderId="3" xfId="0" applyNumberFormat="1" applyFont="1" applyFill="1" applyBorder="1" applyAlignment="1">
      <alignment horizontal="center"/>
    </xf>
    <xf numFmtId="164" fontId="2" fillId="2" borderId="0" xfId="0" applyNumberFormat="1" applyFont="1" applyFill="1" applyBorder="1" applyAlignment="1">
      <alignment horizontal="center"/>
    </xf>
    <xf numFmtId="164" fontId="8" fillId="2" borderId="3" xfId="0" applyNumberFormat="1" applyFont="1" applyFill="1" applyBorder="1" applyAlignment="1">
      <alignment horizontal="center"/>
    </xf>
    <xf numFmtId="164" fontId="8" fillId="2" borderId="0" xfId="0" applyNumberFormat="1" applyFont="1" applyFill="1" applyBorder="1" applyAlignment="1">
      <alignment horizontal="center"/>
    </xf>
    <xf numFmtId="3" fontId="26" fillId="3" borderId="0" xfId="1" applyNumberFormat="1" applyFont="1" applyFill="1" applyAlignment="1" applyProtection="1">
      <alignment horizontal="left" vertical="top" wrapText="1"/>
    </xf>
    <xf numFmtId="0" fontId="17" fillId="2" borderId="0" xfId="1" applyFont="1" applyFill="1" applyAlignment="1" applyProtection="1">
      <alignment horizontal="left"/>
    </xf>
    <xf numFmtId="0" fontId="18" fillId="3" borderId="0" xfId="233" applyFont="1" applyFill="1" applyAlignment="1"/>
    <xf numFmtId="0" fontId="18" fillId="3" borderId="0" xfId="233" applyFont="1" applyFill="1" applyAlignment="1">
      <alignment horizontal="left"/>
    </xf>
    <xf numFmtId="0" fontId="18" fillId="3" borderId="0" xfId="233" applyFont="1" applyFill="1"/>
    <xf numFmtId="0" fontId="19" fillId="3" borderId="0" xfId="225" applyFont="1" applyFill="1" applyAlignment="1">
      <alignment horizontal="left"/>
    </xf>
    <xf numFmtId="0" fontId="17" fillId="2" borderId="0" xfId="1" applyFont="1" applyFill="1" applyBorder="1" applyAlignment="1" applyProtection="1">
      <alignment horizontal="left"/>
    </xf>
    <xf numFmtId="0" fontId="19" fillId="2" borderId="0" xfId="0" applyFont="1" applyFill="1" applyAlignment="1">
      <alignment horizontal="left" wrapText="1"/>
    </xf>
    <xf numFmtId="0" fontId="18" fillId="2" borderId="0" xfId="0" applyFont="1" applyFill="1"/>
    <xf numFmtId="0" fontId="21" fillId="2" borderId="1" xfId="0" applyFont="1" applyFill="1" applyBorder="1" applyAlignment="1">
      <alignment horizontal="center" wrapText="1"/>
    </xf>
    <xf numFmtId="0" fontId="21" fillId="2" borderId="3" xfId="0" applyFont="1" applyFill="1" applyBorder="1" applyAlignment="1">
      <alignment horizontal="center"/>
    </xf>
    <xf numFmtId="0" fontId="18" fillId="2" borderId="0" xfId="0" applyFont="1" applyFill="1" applyAlignment="1">
      <alignment vertical="top" wrapText="1"/>
    </xf>
    <xf numFmtId="0" fontId="17" fillId="0" borderId="0" xfId="1" applyFont="1" applyAlignment="1" applyProtection="1">
      <alignment horizontal="left"/>
    </xf>
    <xf numFmtId="0" fontId="19" fillId="2" borderId="0" xfId="0" applyFont="1" applyFill="1" applyBorder="1" applyAlignment="1">
      <alignment vertical="top" wrapText="1"/>
    </xf>
    <xf numFmtId="0" fontId="18" fillId="2" borderId="0" xfId="0" applyFont="1" applyFill="1" applyBorder="1"/>
    <xf numFmtId="0" fontId="19" fillId="2" borderId="0" xfId="0" applyFont="1" applyFill="1" applyBorder="1" applyAlignment="1">
      <alignment wrapText="1"/>
    </xf>
  </cellXfs>
  <cellStyles count="234">
    <cellStyle name="20% - Accent1 2" xfId="74"/>
    <cellStyle name="20% - Accent1 2 2" xfId="70"/>
    <cellStyle name="20% - Accent1 2 2 2" xfId="200"/>
    <cellStyle name="20% - Accent1 2 3" xfId="204"/>
    <cellStyle name="20% - Accent2 2" xfId="76"/>
    <cellStyle name="20% - Accent2 2 2" xfId="79"/>
    <cellStyle name="20% - Accent2 2 2 2" xfId="209"/>
    <cellStyle name="20% - Accent2 2 3" xfId="206"/>
    <cellStyle name="20% - Accent3 2" xfId="72"/>
    <cellStyle name="20% - Accent3 2 2" xfId="65"/>
    <cellStyle name="20% - Accent3 2 2 2" xfId="195"/>
    <cellStyle name="20% - Accent3 2 3" xfId="202"/>
    <cellStyle name="20% - Accent4 2" xfId="75"/>
    <cellStyle name="20% - Accent4 2 2" xfId="78"/>
    <cellStyle name="20% - Accent4 2 2 2" xfId="208"/>
    <cellStyle name="20% - Accent4 2 3" xfId="205"/>
    <cellStyle name="20% - Accent5 2" xfId="71"/>
    <cellStyle name="20% - Accent5 2 2" xfId="77"/>
    <cellStyle name="20% - Accent5 2 2 2" xfId="207"/>
    <cellStyle name="20% - Accent5 2 3" xfId="201"/>
    <cellStyle name="20% - Accent6 2" xfId="80"/>
    <cellStyle name="20% - Accent6 2 2" xfId="73"/>
    <cellStyle name="20% - Accent6 2 2 2" xfId="203"/>
    <cellStyle name="20% - Accent6 2 3" xfId="210"/>
    <cellStyle name="40% - Accent1 2" xfId="68"/>
    <cellStyle name="40% - Accent1 2 2" xfId="63"/>
    <cellStyle name="40% - Accent1 2 2 2" xfId="193"/>
    <cellStyle name="40% - Accent1 2 3" xfId="198"/>
    <cellStyle name="40% - Accent2 2" xfId="69"/>
    <cellStyle name="40% - Accent2 2 2" xfId="66"/>
    <cellStyle name="40% - Accent2 2 2 2" xfId="196"/>
    <cellStyle name="40% - Accent2 2 3" xfId="199"/>
    <cellStyle name="40% - Accent3 2" xfId="64"/>
    <cellStyle name="40% - Accent3 2 2" xfId="67"/>
    <cellStyle name="40% - Accent3 2 2 2" xfId="197"/>
    <cellStyle name="40% - Accent3 2 3" xfId="194"/>
    <cellStyle name="40% - Accent4 2" xfId="62"/>
    <cellStyle name="40% - Accent4 2 2" xfId="60"/>
    <cellStyle name="40% - Accent4 2 2 2" xfId="191"/>
    <cellStyle name="40% - Accent4 2 3" xfId="192"/>
    <cellStyle name="40% - Accent5 2" xfId="81"/>
    <cellStyle name="40% - Accent5 2 2" xfId="82"/>
    <cellStyle name="40% - Accent5 2 2 2" xfId="212"/>
    <cellStyle name="40% - Accent5 2 3" xfId="211"/>
    <cellStyle name="40% - Accent6 2" xfId="83"/>
    <cellStyle name="40% - Accent6 2 2" xfId="84"/>
    <cellStyle name="40% - Accent6 2 2 2" xfId="214"/>
    <cellStyle name="40% - Accent6 2 3" xfId="213"/>
    <cellStyle name="60% - Accent1 2" xfId="85"/>
    <cellStyle name="60% - Accent2 2" xfId="86"/>
    <cellStyle name="60% - Accent3 2" xfId="87"/>
    <cellStyle name="60% - Accent4 2" xfId="88"/>
    <cellStyle name="60% - Accent5 2" xfId="89"/>
    <cellStyle name="60% - Accent6 2" xfId="90"/>
    <cellStyle name="Accent1 2" xfId="91"/>
    <cellStyle name="Accent2 2" xfId="92"/>
    <cellStyle name="Accent3 2" xfId="93"/>
    <cellStyle name="Accent4 2" xfId="94"/>
    <cellStyle name="Accent5 2" xfId="95"/>
    <cellStyle name="Accent6 2" xfId="96"/>
    <cellStyle name="Bad 2" xfId="97"/>
    <cellStyle name="Calculation 2" xfId="98"/>
    <cellStyle name="cells" xfId="226"/>
    <cellStyle name="Check Cell 2" xfId="99"/>
    <cellStyle name="column field" xfId="227"/>
    <cellStyle name="Comma 2" xfId="100"/>
    <cellStyle name="Comma 2 2" xfId="101"/>
    <cellStyle name="Comma 2 2 2" xfId="216"/>
    <cellStyle name="Comma 2 3" xfId="215"/>
    <cellStyle name="Comma 2 4" xfId="158"/>
    <cellStyle name="Comma 3" xfId="102"/>
    <cellStyle name="Comma 4" xfId="103"/>
    <cellStyle name="Comma 4 2" xfId="104"/>
    <cellStyle name="Comma 5" xfId="105"/>
    <cellStyle name="Comma 5 2" xfId="106"/>
    <cellStyle name="Comma 6" xfId="107"/>
    <cellStyle name="Comma 6 2" xfId="108"/>
    <cellStyle name="Comma 7" xfId="109"/>
    <cellStyle name="Explanatory Text 2" xfId="110"/>
    <cellStyle name="field names" xfId="228"/>
    <cellStyle name="Good 2" xfId="111"/>
    <cellStyle name="Heading 1 2" xfId="112"/>
    <cellStyle name="Heading 2 2" xfId="113"/>
    <cellStyle name="Heading 3 2" xfId="114"/>
    <cellStyle name="Heading 4 2" xfId="115"/>
    <cellStyle name="Headings" xfId="116"/>
    <cellStyle name="Hyperlink" xfId="1" builtinId="8"/>
    <cellStyle name="Hyperlink 2" xfId="30"/>
    <cellStyle name="Hyperlink 2 2" xfId="117"/>
    <cellStyle name="Hyperlink 3" xfId="118"/>
    <cellStyle name="Hyperlink 3 2" xfId="119"/>
    <cellStyle name="Input 2" xfId="120"/>
    <cellStyle name="Linked Cell 2" xfId="121"/>
    <cellStyle name="Neutral 2" xfId="122"/>
    <cellStyle name="Normal" xfId="0" builtinId="0"/>
    <cellStyle name="Normal 10" xfId="32"/>
    <cellStyle name="Normal 10 2" xfId="61"/>
    <cellStyle name="Normal 11" xfId="31"/>
    <cellStyle name="Normal 11 2" xfId="175"/>
    <cellStyle name="Normal 12" xfId="157"/>
    <cellStyle name="Normal 2" xfId="3"/>
    <cellStyle name="Normal 2 2" xfId="10"/>
    <cellStyle name="Normal 2 2 2" xfId="41"/>
    <cellStyle name="Normal 2 2 2 2" xfId="123"/>
    <cellStyle name="Normal 2 2 2 2 2" xfId="124"/>
    <cellStyle name="Normal 2 2 2 2 3" xfId="225"/>
    <cellStyle name="Normal 2 2 2 2 4" xfId="233"/>
    <cellStyle name="Normal 2 2 2 3" xfId="125"/>
    <cellStyle name="Normal 2 2 2 4" xfId="229"/>
    <cellStyle name="Normal 2 2 3" xfId="126"/>
    <cellStyle name="Normal 2 2 4" xfId="127"/>
    <cellStyle name="Normal 2 2 4 2" xfId="217"/>
    <cellStyle name="Normal 2 3" xfId="34"/>
    <cellStyle name="Normal 2 4" xfId="159"/>
    <cellStyle name="Normal 3" xfId="5"/>
    <cellStyle name="Normal 3 2" xfId="8"/>
    <cellStyle name="Normal 3 2 2" xfId="39"/>
    <cellStyle name="Normal 3 3" xfId="12"/>
    <cellStyle name="Normal 3 3 2" xfId="43"/>
    <cellStyle name="Normal 3 4" xfId="36"/>
    <cellStyle name="Normal 3 4 2" xfId="128"/>
    <cellStyle name="Normal 3 4 2 2" xfId="218"/>
    <cellStyle name="Normal 3 5" xfId="129"/>
    <cellStyle name="Normal 3 5 2" xfId="219"/>
    <cellStyle name="Normal 3 6" xfId="230"/>
    <cellStyle name="Normal 4" xfId="4"/>
    <cellStyle name="Normal 4 2" xfId="11"/>
    <cellStyle name="Normal 4 2 2" xfId="18"/>
    <cellStyle name="Normal 4 2 2 2" xfId="29"/>
    <cellStyle name="Normal 4 2 2 2 2" xfId="59"/>
    <cellStyle name="Normal 4 2 2 2 2 2" xfId="190"/>
    <cellStyle name="Normal 4 2 2 2 3" xfId="174"/>
    <cellStyle name="Normal 4 2 2 3" xfId="49"/>
    <cellStyle name="Normal 4 2 2 3 2" xfId="182"/>
    <cellStyle name="Normal 4 2 2 4" xfId="166"/>
    <cellStyle name="Normal 4 2 3" xfId="25"/>
    <cellStyle name="Normal 4 2 3 2" xfId="55"/>
    <cellStyle name="Normal 4 2 3 2 2" xfId="186"/>
    <cellStyle name="Normal 4 2 3 3" xfId="170"/>
    <cellStyle name="Normal 4 2 4" xfId="42"/>
    <cellStyle name="Normal 4 2 4 2" xfId="178"/>
    <cellStyle name="Normal 4 2 5" xfId="162"/>
    <cellStyle name="Normal 4 3" xfId="16"/>
    <cellStyle name="Normal 4 3 2" xfId="27"/>
    <cellStyle name="Normal 4 3 2 2" xfId="57"/>
    <cellStyle name="Normal 4 3 2 2 2" xfId="188"/>
    <cellStyle name="Normal 4 3 2 3" xfId="172"/>
    <cellStyle name="Normal 4 3 3" xfId="47"/>
    <cellStyle name="Normal 4 3 3 2" xfId="180"/>
    <cellStyle name="Normal 4 3 4" xfId="164"/>
    <cellStyle name="Normal 4 4" xfId="23"/>
    <cellStyle name="Normal 4 4 2" xfId="53"/>
    <cellStyle name="Normal 4 4 2 2" xfId="184"/>
    <cellStyle name="Normal 4 4 3" xfId="168"/>
    <cellStyle name="Normal 4 5" xfId="35"/>
    <cellStyle name="Normal 4 5 2" xfId="176"/>
    <cellStyle name="Normal 4 6" xfId="160"/>
    <cellStyle name="Normal 5" xfId="7"/>
    <cellStyle name="Normal 5 2" xfId="17"/>
    <cellStyle name="Normal 5 2 2" xfId="28"/>
    <cellStyle name="Normal 5 2 2 2" xfId="58"/>
    <cellStyle name="Normal 5 2 2 2 2" xfId="189"/>
    <cellStyle name="Normal 5 2 2 3" xfId="173"/>
    <cellStyle name="Normal 5 2 3" xfId="48"/>
    <cellStyle name="Normal 5 2 3 2" xfId="181"/>
    <cellStyle name="Normal 5 2 4" xfId="165"/>
    <cellStyle name="Normal 5 3" xfId="24"/>
    <cellStyle name="Normal 5 3 2" xfId="54"/>
    <cellStyle name="Normal 5 3 2 2" xfId="185"/>
    <cellStyle name="Normal 5 3 3" xfId="169"/>
    <cellStyle name="Normal 5 4" xfId="38"/>
    <cellStyle name="Normal 5 4 2" xfId="177"/>
    <cellStyle name="Normal 5 5" xfId="161"/>
    <cellStyle name="Normal 6" xfId="15"/>
    <cellStyle name="Normal 6 2" xfId="19"/>
    <cellStyle name="Normal 6 2 2" xfId="50"/>
    <cellStyle name="Normal 6 3" xfId="46"/>
    <cellStyle name="Normal 7" xfId="14"/>
    <cellStyle name="Normal 7 2" xfId="26"/>
    <cellStyle name="Normal 7 2 2" xfId="56"/>
    <cellStyle name="Normal 7 2 2 2" xfId="187"/>
    <cellStyle name="Normal 7 2 3" xfId="171"/>
    <cellStyle name="Normal 7 3" xfId="45"/>
    <cellStyle name="Normal 7 3 2" xfId="179"/>
    <cellStyle name="Normal 7 4" xfId="163"/>
    <cellStyle name="Normal 8" xfId="21"/>
    <cellStyle name="Normal 8 2" xfId="22"/>
    <cellStyle name="Normal 8 2 2" xfId="52"/>
    <cellStyle name="Normal 9" xfId="20"/>
    <cellStyle name="Normal 9 2" xfId="51"/>
    <cellStyle name="Normal 9 2 2" xfId="183"/>
    <cellStyle name="Normal 9 3" xfId="167"/>
    <cellStyle name="Normal10" xfId="2"/>
    <cellStyle name="Normal10 2" xfId="6"/>
    <cellStyle name="Normal10 2 2" xfId="13"/>
    <cellStyle name="Normal10 2 2 2" xfId="44"/>
    <cellStyle name="Normal10 2 3" xfId="37"/>
    <cellStyle name="Normal10 3" xfId="9"/>
    <cellStyle name="Normal10 3 2" xfId="40"/>
    <cellStyle name="Normal10 4" xfId="33"/>
    <cellStyle name="Note 2" xfId="130"/>
    <cellStyle name="Note 2 2" xfId="131"/>
    <cellStyle name="Note 2 2 2" xfId="221"/>
    <cellStyle name="Note 2 3" xfId="220"/>
    <cellStyle name="Note 3" xfId="231"/>
    <cellStyle name="Output 2" xfId="132"/>
    <cellStyle name="Percent 2" xfId="133"/>
    <cellStyle name="Percent 2 2" xfId="134"/>
    <cellStyle name="Percent 3" xfId="135"/>
    <cellStyle name="Percent 3 2" xfId="136"/>
    <cellStyle name="Percent 3 2 2" xfId="137"/>
    <cellStyle name="Percent 3 2 2 2" xfId="223"/>
    <cellStyle name="Percent 3 2 3" xfId="222"/>
    <cellStyle name="Percent 3 3" xfId="138"/>
    <cellStyle name="Percent 4" xfId="139"/>
    <cellStyle name="Percent 5" xfId="140"/>
    <cellStyle name="Percent 5 2" xfId="141"/>
    <cellStyle name="Percent 6" xfId="142"/>
    <cellStyle name="Percent 6 2" xfId="224"/>
    <cellStyle name="rowfield" xfId="232"/>
    <cellStyle name="Style1" xfId="143"/>
    <cellStyle name="Style2" xfId="144"/>
    <cellStyle name="Style3" xfId="145"/>
    <cellStyle name="Style4" xfId="146"/>
    <cellStyle name="Style5" xfId="147"/>
    <cellStyle name="Style6" xfId="148"/>
    <cellStyle name="Style7" xfId="149"/>
    <cellStyle name="Title 2" xfId="150"/>
    <cellStyle name="Total 2" xfId="151"/>
    <cellStyle name="Warning Text 2" xfId="152"/>
    <cellStyle name="whole number" xfId="153"/>
    <cellStyle name="whole number 2" xfId="154"/>
    <cellStyle name="whole number 2 2" xfId="155"/>
    <cellStyle name="whole number 3" xfId="156"/>
  </cellStyles>
  <dxfs count="0"/>
  <tableStyles count="0" defaultTableStyle="TableStyleMedium2" defaultPivotStyle="PivotStyleLight16"/>
  <colors>
    <mruColors>
      <color rgb="FF434481"/>
      <color rgb="FF9999FF"/>
      <color rgb="FF595959"/>
      <color rgb="FFBFBFB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chartsheet" Target="chartsheets/sheet6.xml"/><Relationship Id="rId18" Type="http://schemas.openxmlformats.org/officeDocument/2006/relationships/chartsheet" Target="chartsheets/sheet9.xml"/><Relationship Id="rId26" Type="http://schemas.openxmlformats.org/officeDocument/2006/relationships/sharedStrings" Target="sharedStrings.xml"/><Relationship Id="rId3" Type="http://schemas.openxmlformats.org/officeDocument/2006/relationships/worksheet" Target="worksheets/sheet2.xml"/><Relationship Id="rId21" Type="http://schemas.openxmlformats.org/officeDocument/2006/relationships/externalLink" Target="externalLinks/externalLink1.xml"/><Relationship Id="rId7" Type="http://schemas.openxmlformats.org/officeDocument/2006/relationships/chartsheet" Target="chartsheets/sheet3.xml"/><Relationship Id="rId12" Type="http://schemas.openxmlformats.org/officeDocument/2006/relationships/worksheet" Target="worksheets/sheet7.xml"/><Relationship Id="rId17" Type="http://schemas.openxmlformats.org/officeDocument/2006/relationships/worksheet" Target="worksheets/sheet9.xml"/><Relationship Id="rId25" Type="http://schemas.openxmlformats.org/officeDocument/2006/relationships/styles" Target="styles.xml"/><Relationship Id="rId2" Type="http://schemas.openxmlformats.org/officeDocument/2006/relationships/chartsheet" Target="chartsheets/sheet1.xml"/><Relationship Id="rId16" Type="http://schemas.openxmlformats.org/officeDocument/2006/relationships/chartsheet" Target="chartsheets/sheet8.xml"/><Relationship Id="rId20" Type="http://schemas.openxmlformats.org/officeDocument/2006/relationships/worksheet" Target="worksheets/sheet10.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chartsheet" Target="chartsheets/sheet5.xml"/><Relationship Id="rId24" Type="http://schemas.openxmlformats.org/officeDocument/2006/relationships/theme" Target="theme/theme1.xml"/><Relationship Id="rId5" Type="http://schemas.openxmlformats.org/officeDocument/2006/relationships/worksheet" Target="worksheets/sheet3.xml"/><Relationship Id="rId15" Type="http://schemas.openxmlformats.org/officeDocument/2006/relationships/chartsheet" Target="chartsheets/sheet7.xml"/><Relationship Id="rId23" Type="http://schemas.openxmlformats.org/officeDocument/2006/relationships/externalLink" Target="externalLinks/externalLink3.xml"/><Relationship Id="rId10" Type="http://schemas.openxmlformats.org/officeDocument/2006/relationships/worksheet" Target="worksheets/sheet6.xml"/><Relationship Id="rId19" Type="http://schemas.openxmlformats.org/officeDocument/2006/relationships/chartsheet" Target="chartsheets/sheet10.xml"/><Relationship Id="rId4" Type="http://schemas.openxmlformats.org/officeDocument/2006/relationships/chartsheet" Target="chartsheets/sheet2.xml"/><Relationship Id="rId9" Type="http://schemas.openxmlformats.org/officeDocument/2006/relationships/chartsheet" Target="chartsheets/sheet4.xml"/><Relationship Id="rId14" Type="http://schemas.openxmlformats.org/officeDocument/2006/relationships/worksheet" Target="worksheets/sheet8.xml"/><Relationship Id="rId22" Type="http://schemas.openxmlformats.org/officeDocument/2006/relationships/externalLink" Target="externalLinks/externalLink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1.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559462254395042E-2"/>
          <c:y val="9.322039290543227E-2"/>
          <c:w val="0.88624612202688724"/>
          <c:h val="0.69152542372881354"/>
        </c:manualLayout>
      </c:layout>
      <c:lineChart>
        <c:grouping val="standard"/>
        <c:varyColors val="0"/>
        <c:ser>
          <c:idx val="1"/>
          <c:order val="0"/>
          <c:tx>
            <c:v>female</c:v>
          </c:tx>
          <c:spPr>
            <a:ln w="50800">
              <a:solidFill>
                <a:srgbClr val="9999FF"/>
              </a:solidFill>
              <a:prstDash val="solid"/>
            </a:ln>
          </c:spPr>
          <c:marker>
            <c:symbol val="none"/>
          </c:marker>
          <c:dPt>
            <c:idx val="0"/>
            <c:marker>
              <c:symbol val="circle"/>
              <c:size val="8"/>
              <c:spPr>
                <a:solidFill>
                  <a:srgbClr val="9999FF"/>
                </a:solidFill>
                <a:ln w="25400">
                  <a:solidFill>
                    <a:srgbClr val="9999FF"/>
                  </a:solidFill>
                </a:ln>
              </c:spPr>
            </c:marker>
            <c:bubble3D val="0"/>
          </c:dPt>
          <c:dPt>
            <c:idx val="33"/>
            <c:marker>
              <c:symbol val="circle"/>
              <c:size val="8"/>
              <c:spPr>
                <a:solidFill>
                  <a:srgbClr val="9999FF"/>
                </a:solidFill>
                <a:ln w="25400">
                  <a:solidFill>
                    <a:srgbClr val="9999FF"/>
                  </a:solidFill>
                </a:ln>
              </c:spPr>
            </c:marker>
            <c:bubble3D val="0"/>
          </c:dPt>
          <c:dLbls>
            <c:dLbl>
              <c:idx val="0"/>
              <c:layout>
                <c:manualLayout>
                  <c:x val="-1.6546018614270942E-2"/>
                  <c:y val="-3.3670033670033669E-2"/>
                </c:manualLayout>
              </c:layout>
              <c:showLegendKey val="0"/>
              <c:showVal val="1"/>
              <c:showCatName val="0"/>
              <c:showSerName val="0"/>
              <c:showPercent val="0"/>
              <c:showBubbleSize val="0"/>
            </c:dLbl>
            <c:dLbl>
              <c:idx val="33"/>
              <c:layout>
                <c:manualLayout>
                  <c:x val="-3.447087211306446E-2"/>
                  <c:y val="-3.3670033670033669E-2"/>
                </c:manualLayout>
              </c:layout>
              <c:showLegendKey val="0"/>
              <c:showVal val="1"/>
              <c:showCatName val="0"/>
              <c:showSerName val="0"/>
              <c:showPercent val="0"/>
              <c:showBubbleSize val="0"/>
            </c:dLbl>
            <c:txPr>
              <a:bodyPr/>
              <a:lstStyle/>
              <a:p>
                <a:pPr>
                  <a:defRPr sz="1400" b="1">
                    <a:solidFill>
                      <a:srgbClr val="9999FF"/>
                    </a:solidFill>
                  </a:defRPr>
                </a:pPr>
                <a:endParaRPr lang="en-US"/>
              </a:p>
            </c:txPr>
            <c:showLegendKey val="0"/>
            <c:showVal val="0"/>
            <c:showCatName val="0"/>
            <c:showSerName val="0"/>
            <c:showPercent val="0"/>
            <c:showBubbleSize val="0"/>
          </c:dLbls>
          <c:cat>
            <c:strRef>
              <c:f>'Fig 1 data'!$A$4:$A$37</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1 data'!$C$4:$C$37</c:f>
              <c:numCache>
                <c:formatCode>0.0</c:formatCode>
                <c:ptCount val="34"/>
                <c:pt idx="0">
                  <c:v>75.31</c:v>
                </c:pt>
                <c:pt idx="1">
                  <c:v>75.47</c:v>
                </c:pt>
                <c:pt idx="2">
                  <c:v>75.62</c:v>
                </c:pt>
                <c:pt idx="3">
                  <c:v>75.819999999999993</c:v>
                </c:pt>
                <c:pt idx="4">
                  <c:v>76</c:v>
                </c:pt>
                <c:pt idx="5">
                  <c:v>76.209999999999994</c:v>
                </c:pt>
                <c:pt idx="6">
                  <c:v>76.47</c:v>
                </c:pt>
                <c:pt idx="7">
                  <c:v>76.5</c:v>
                </c:pt>
                <c:pt idx="8">
                  <c:v>76.599999999999994</c:v>
                </c:pt>
                <c:pt idx="9">
                  <c:v>76.739999999999995</c:v>
                </c:pt>
                <c:pt idx="10">
                  <c:v>77.11</c:v>
                </c:pt>
                <c:pt idx="11">
                  <c:v>77.12</c:v>
                </c:pt>
                <c:pt idx="12">
                  <c:v>77.31</c:v>
                </c:pt>
                <c:pt idx="13">
                  <c:v>77.44</c:v>
                </c:pt>
                <c:pt idx="14">
                  <c:v>77.73</c:v>
                </c:pt>
                <c:pt idx="15">
                  <c:v>77.849999999999994</c:v>
                </c:pt>
                <c:pt idx="16">
                  <c:v>78.040000000000006</c:v>
                </c:pt>
                <c:pt idx="17">
                  <c:v>78.180000000000007</c:v>
                </c:pt>
                <c:pt idx="18">
                  <c:v>78.349999999999994</c:v>
                </c:pt>
                <c:pt idx="19">
                  <c:v>78.56</c:v>
                </c:pt>
                <c:pt idx="20">
                  <c:v>78.78</c:v>
                </c:pt>
                <c:pt idx="21">
                  <c:v>78.86</c:v>
                </c:pt>
                <c:pt idx="22">
                  <c:v>79.05</c:v>
                </c:pt>
                <c:pt idx="23">
                  <c:v>79.239999999999995</c:v>
                </c:pt>
                <c:pt idx="24">
                  <c:v>79.540000000000006</c:v>
                </c:pt>
                <c:pt idx="25">
                  <c:v>79.680000000000007</c:v>
                </c:pt>
                <c:pt idx="26">
                  <c:v>79.83</c:v>
                </c:pt>
                <c:pt idx="27">
                  <c:v>80.05</c:v>
                </c:pt>
                <c:pt idx="28">
                  <c:v>80.31</c:v>
                </c:pt>
                <c:pt idx="29">
                  <c:v>80.62</c:v>
                </c:pt>
                <c:pt idx="30">
                  <c:v>80.75</c:v>
                </c:pt>
                <c:pt idx="31">
                  <c:v>80.89</c:v>
                </c:pt>
                <c:pt idx="32">
                  <c:v>81.06</c:v>
                </c:pt>
                <c:pt idx="33">
                  <c:v>81.14</c:v>
                </c:pt>
              </c:numCache>
            </c:numRef>
          </c:val>
          <c:smooth val="0"/>
        </c:ser>
        <c:ser>
          <c:idx val="4"/>
          <c:order val="1"/>
          <c:tx>
            <c:v>male</c:v>
          </c:tx>
          <c:spPr>
            <a:ln w="50800">
              <a:solidFill>
                <a:srgbClr val="434481"/>
              </a:solidFill>
              <a:prstDash val="solid"/>
            </a:ln>
          </c:spPr>
          <c:marker>
            <c:symbol val="none"/>
          </c:marker>
          <c:dPt>
            <c:idx val="0"/>
            <c:marker>
              <c:symbol val="circle"/>
              <c:size val="8"/>
              <c:spPr>
                <a:solidFill>
                  <a:srgbClr val="434481"/>
                </a:solidFill>
                <a:ln w="25400">
                  <a:solidFill>
                    <a:srgbClr val="434481"/>
                  </a:solidFill>
                </a:ln>
              </c:spPr>
            </c:marker>
            <c:bubble3D val="0"/>
          </c:dPt>
          <c:dPt>
            <c:idx val="33"/>
            <c:marker>
              <c:symbol val="circle"/>
              <c:size val="8"/>
              <c:spPr>
                <a:solidFill>
                  <a:srgbClr val="434481"/>
                </a:solidFill>
                <a:ln w="25400">
                  <a:solidFill>
                    <a:srgbClr val="434481"/>
                  </a:solidFill>
                </a:ln>
              </c:spPr>
            </c:marker>
            <c:bubble3D val="0"/>
          </c:dPt>
          <c:dLbls>
            <c:dLbl>
              <c:idx val="0"/>
              <c:layout>
                <c:manualLayout>
                  <c:x val="-1.5167183729748349E-2"/>
                  <c:y val="2.9180695847362513E-2"/>
                </c:manualLayout>
              </c:layout>
              <c:showLegendKey val="0"/>
              <c:showVal val="1"/>
              <c:showCatName val="0"/>
              <c:showSerName val="0"/>
              <c:showPercent val="0"/>
              <c:showBubbleSize val="0"/>
            </c:dLbl>
            <c:dLbl>
              <c:idx val="33"/>
              <c:layout>
                <c:manualLayout>
                  <c:x val="-3.7228541882109618E-2"/>
                  <c:y val="3.5914702581369251E-2"/>
                </c:manualLayout>
              </c:layout>
              <c:showLegendKey val="0"/>
              <c:showVal val="1"/>
              <c:showCatName val="0"/>
              <c:showSerName val="0"/>
              <c:showPercent val="0"/>
              <c:showBubbleSize val="0"/>
            </c:dLbl>
            <c:txPr>
              <a:bodyPr/>
              <a:lstStyle/>
              <a:p>
                <a:pPr>
                  <a:defRPr sz="1400" b="1">
                    <a:solidFill>
                      <a:srgbClr val="434481"/>
                    </a:solidFill>
                  </a:defRPr>
                </a:pPr>
                <a:endParaRPr lang="en-US"/>
              </a:p>
            </c:txPr>
            <c:showLegendKey val="0"/>
            <c:showVal val="0"/>
            <c:showCatName val="0"/>
            <c:showSerName val="0"/>
            <c:showPercent val="0"/>
            <c:showBubbleSize val="0"/>
          </c:dLbls>
          <c:cat>
            <c:strRef>
              <c:f>'Fig 1 data'!$A$4:$A$37</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1 data'!$B$4:$B$37</c:f>
              <c:numCache>
                <c:formatCode>0.0</c:formatCode>
                <c:ptCount val="34"/>
                <c:pt idx="0">
                  <c:v>69.11</c:v>
                </c:pt>
                <c:pt idx="1">
                  <c:v>69.34</c:v>
                </c:pt>
                <c:pt idx="2">
                  <c:v>69.599999999999994</c:v>
                </c:pt>
                <c:pt idx="3">
                  <c:v>69.87</c:v>
                </c:pt>
                <c:pt idx="4">
                  <c:v>70.010000000000005</c:v>
                </c:pt>
                <c:pt idx="5">
                  <c:v>70.209999999999994</c:v>
                </c:pt>
                <c:pt idx="6">
                  <c:v>70.349999999999994</c:v>
                </c:pt>
                <c:pt idx="7">
                  <c:v>70.55</c:v>
                </c:pt>
                <c:pt idx="8">
                  <c:v>70.760000000000005</c:v>
                </c:pt>
                <c:pt idx="9">
                  <c:v>71.06</c:v>
                </c:pt>
                <c:pt idx="10">
                  <c:v>71.38</c:v>
                </c:pt>
                <c:pt idx="11">
                  <c:v>71.47</c:v>
                </c:pt>
                <c:pt idx="12">
                  <c:v>71.7</c:v>
                </c:pt>
                <c:pt idx="13">
                  <c:v>71.88</c:v>
                </c:pt>
                <c:pt idx="14">
                  <c:v>72.08</c:v>
                </c:pt>
                <c:pt idx="15">
                  <c:v>72.23</c:v>
                </c:pt>
                <c:pt idx="16">
                  <c:v>72.400000000000006</c:v>
                </c:pt>
                <c:pt idx="17">
                  <c:v>72.64</c:v>
                </c:pt>
                <c:pt idx="18">
                  <c:v>72.84</c:v>
                </c:pt>
                <c:pt idx="19">
                  <c:v>73.099999999999994</c:v>
                </c:pt>
                <c:pt idx="20">
                  <c:v>73.31</c:v>
                </c:pt>
                <c:pt idx="21">
                  <c:v>73.5</c:v>
                </c:pt>
                <c:pt idx="22">
                  <c:v>73.78</c:v>
                </c:pt>
                <c:pt idx="23">
                  <c:v>74.22</c:v>
                </c:pt>
                <c:pt idx="24">
                  <c:v>74.59</c:v>
                </c:pt>
                <c:pt idx="25">
                  <c:v>74.790000000000006</c:v>
                </c:pt>
                <c:pt idx="26">
                  <c:v>74.989999999999995</c:v>
                </c:pt>
                <c:pt idx="27">
                  <c:v>75.34</c:v>
                </c:pt>
                <c:pt idx="28">
                  <c:v>75.8</c:v>
                </c:pt>
                <c:pt idx="29">
                  <c:v>76.209999999999994</c:v>
                </c:pt>
                <c:pt idx="30">
                  <c:v>76.510000000000005</c:v>
                </c:pt>
                <c:pt idx="31">
                  <c:v>76.77</c:v>
                </c:pt>
                <c:pt idx="32">
                  <c:v>77.05</c:v>
                </c:pt>
                <c:pt idx="33">
                  <c:v>77.09</c:v>
                </c:pt>
              </c:numCache>
            </c:numRef>
          </c:val>
          <c:smooth val="0"/>
        </c:ser>
        <c:dLbls>
          <c:showLegendKey val="0"/>
          <c:showVal val="0"/>
          <c:showCatName val="0"/>
          <c:showSerName val="0"/>
          <c:showPercent val="0"/>
          <c:showBubbleSize val="0"/>
        </c:dLbls>
        <c:marker val="1"/>
        <c:smooth val="0"/>
        <c:axId val="103563648"/>
        <c:axId val="103565568"/>
      </c:lineChart>
      <c:catAx>
        <c:axId val="10356364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Year</a:t>
                </a:r>
              </a:p>
            </c:rich>
          </c:tx>
          <c:layout>
            <c:manualLayout>
              <c:xMode val="edge"/>
              <c:yMode val="edge"/>
              <c:x val="0.50224060668734916"/>
              <c:y val="0.8949152063062824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Arial"/>
                <a:ea typeface="Arial"/>
                <a:cs typeface="Arial"/>
              </a:defRPr>
            </a:pPr>
            <a:endParaRPr lang="en-US"/>
          </a:p>
        </c:txPr>
        <c:crossAx val="103565568"/>
        <c:crossesAt val="0"/>
        <c:auto val="1"/>
        <c:lblAlgn val="ctr"/>
        <c:lblOffset val="100"/>
        <c:tickLblSkip val="1"/>
        <c:tickMarkSkip val="1"/>
        <c:noMultiLvlLbl val="0"/>
      </c:catAx>
      <c:valAx>
        <c:axId val="103565568"/>
        <c:scaling>
          <c:orientation val="minMax"/>
          <c:max val="90"/>
          <c:min val="0"/>
        </c:scaling>
        <c:delete val="0"/>
        <c:axPos val="l"/>
        <c:title>
          <c:tx>
            <c:rich>
              <a:bodyPr/>
              <a:lstStyle/>
              <a:p>
                <a:pPr>
                  <a:defRPr sz="1200" b="1" i="0" u="none" strike="noStrike" baseline="0">
                    <a:solidFill>
                      <a:srgbClr val="000000"/>
                    </a:solidFill>
                    <a:latin typeface="Arial"/>
                    <a:ea typeface="Arial"/>
                    <a:cs typeface="Arial"/>
                  </a:defRPr>
                </a:pPr>
                <a:r>
                  <a:rPr lang="en-GB"/>
                  <a:t>Age</a:t>
                </a:r>
              </a:p>
            </c:rich>
          </c:tx>
          <c:layout>
            <c:manualLayout>
              <c:xMode val="edge"/>
              <c:yMode val="edge"/>
              <c:x val="1.4477766287487074E-2"/>
              <c:y val="0.4196979417976793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03563648"/>
        <c:crosses val="autoZero"/>
        <c:crossBetween val="between"/>
        <c:majorUnit val="10"/>
        <c:minorUnit val="5"/>
      </c:valAx>
      <c:spPr>
        <a:solidFill>
          <a:srgbClr val="FFFFFF"/>
        </a:solidFill>
        <a:ln w="12700">
          <a:solidFill>
            <a:srgbClr val="80808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63805584281282E-2"/>
          <c:y val="0.15254237288135594"/>
          <c:w val="0.93691830403309206"/>
          <c:h val="0.51355932203389831"/>
        </c:manualLayout>
      </c:layout>
      <c:lineChart>
        <c:grouping val="standard"/>
        <c:varyColors val="0"/>
        <c:ser>
          <c:idx val="0"/>
          <c:order val="0"/>
          <c:tx>
            <c:strRef>
              <c:f>'Fig 6 data'!$F$3</c:f>
              <c:strCache>
                <c:ptCount val="1"/>
                <c:pt idx="0">
                  <c:v>Upper CI</c:v>
                </c:pt>
              </c:strCache>
            </c:strRef>
          </c:tx>
          <c:spPr>
            <a:ln w="12700">
              <a:solidFill>
                <a:srgbClr val="000080"/>
              </a:solidFill>
              <a:prstDash val="lgDash"/>
            </a:ln>
          </c:spPr>
          <c:marker>
            <c:symbol val="none"/>
          </c:marker>
          <c:cat>
            <c:multiLvlStrRef>
              <c:f>'Fig 6 data'!$A$4:$B$237</c:f>
              <c:multiLvlStrCache>
                <c:ptCount val="234"/>
                <c:lvl>
                  <c:pt idx="1">
                    <c:v>2002-04</c:v>
                  </c:pt>
                  <c:pt idx="6">
                    <c:v>2007-09</c:v>
                  </c:pt>
                  <c:pt idx="9">
                    <c:v> </c:v>
                  </c:pt>
                  <c:pt idx="12">
                    <c:v>2013-15</c:v>
                  </c:pt>
                  <c:pt idx="15">
                    <c:v>2002-04</c:v>
                  </c:pt>
                  <c:pt idx="20">
                    <c:v>2007-09</c:v>
                  </c:pt>
                  <c:pt idx="23">
                    <c:v> </c:v>
                  </c:pt>
                  <c:pt idx="26">
                    <c:v>2013-15</c:v>
                  </c:pt>
                  <c:pt idx="29">
                    <c:v>2002-04</c:v>
                  </c:pt>
                  <c:pt idx="34">
                    <c:v>2007-09</c:v>
                  </c:pt>
                  <c:pt idx="37">
                    <c:v> </c:v>
                  </c:pt>
                  <c:pt idx="40">
                    <c:v>2013-15</c:v>
                  </c:pt>
                  <c:pt idx="43">
                    <c:v>2002-04</c:v>
                  </c:pt>
                  <c:pt idx="48">
                    <c:v>2007-09</c:v>
                  </c:pt>
                  <c:pt idx="51">
                    <c:v> </c:v>
                  </c:pt>
                  <c:pt idx="54">
                    <c:v>2013-15</c:v>
                  </c:pt>
                  <c:pt idx="57">
                    <c:v>2002-04</c:v>
                  </c:pt>
                  <c:pt idx="62">
                    <c:v>2007-09</c:v>
                  </c:pt>
                  <c:pt idx="65">
                    <c:v> </c:v>
                  </c:pt>
                  <c:pt idx="68">
                    <c:v>2013-15</c:v>
                  </c:pt>
                  <c:pt idx="71">
                    <c:v>2002-04</c:v>
                  </c:pt>
                  <c:pt idx="76">
                    <c:v>2007-09</c:v>
                  </c:pt>
                  <c:pt idx="79">
                    <c:v> </c:v>
                  </c:pt>
                  <c:pt idx="82">
                    <c:v>2013-15</c:v>
                  </c:pt>
                  <c:pt idx="85">
                    <c:v>2002-04</c:v>
                  </c:pt>
                  <c:pt idx="90">
                    <c:v>2007-09</c:v>
                  </c:pt>
                  <c:pt idx="93">
                    <c:v> </c:v>
                  </c:pt>
                  <c:pt idx="96">
                    <c:v>2013-15</c:v>
                  </c:pt>
                  <c:pt idx="99">
                    <c:v>2002-04</c:v>
                  </c:pt>
                  <c:pt idx="104">
                    <c:v>2007-09</c:v>
                  </c:pt>
                  <c:pt idx="107">
                    <c:v> </c:v>
                  </c:pt>
                  <c:pt idx="110">
                    <c:v>2013-15</c:v>
                  </c:pt>
                  <c:pt idx="113">
                    <c:v>2002-04</c:v>
                  </c:pt>
                  <c:pt idx="118">
                    <c:v>2007-09</c:v>
                  </c:pt>
                  <c:pt idx="121">
                    <c:v> </c:v>
                  </c:pt>
                  <c:pt idx="124">
                    <c:v>2013-15</c:v>
                  </c:pt>
                  <c:pt idx="127">
                    <c:v>2002-04</c:v>
                  </c:pt>
                  <c:pt idx="132">
                    <c:v>2007-09</c:v>
                  </c:pt>
                  <c:pt idx="135">
                    <c:v> </c:v>
                  </c:pt>
                  <c:pt idx="138">
                    <c:v>2013-15</c:v>
                  </c:pt>
                  <c:pt idx="141">
                    <c:v>2002-04</c:v>
                  </c:pt>
                  <c:pt idx="146">
                    <c:v>2007-09</c:v>
                  </c:pt>
                  <c:pt idx="149">
                    <c:v> </c:v>
                  </c:pt>
                  <c:pt idx="152">
                    <c:v>2013-15</c:v>
                  </c:pt>
                  <c:pt idx="155">
                    <c:v>2002-04</c:v>
                  </c:pt>
                  <c:pt idx="160">
                    <c:v>2007-09</c:v>
                  </c:pt>
                  <c:pt idx="163">
                    <c:v> </c:v>
                  </c:pt>
                  <c:pt idx="166">
                    <c:v>2013-15</c:v>
                  </c:pt>
                  <c:pt idx="169">
                    <c:v>2002-04</c:v>
                  </c:pt>
                  <c:pt idx="174">
                    <c:v>2007-09</c:v>
                  </c:pt>
                  <c:pt idx="177">
                    <c:v> </c:v>
                  </c:pt>
                  <c:pt idx="180">
                    <c:v>2013-15</c:v>
                  </c:pt>
                  <c:pt idx="183">
                    <c:v>2002-04</c:v>
                  </c:pt>
                  <c:pt idx="188">
                    <c:v>2007-09</c:v>
                  </c:pt>
                  <c:pt idx="191">
                    <c:v> </c:v>
                  </c:pt>
                  <c:pt idx="194">
                    <c:v>2013-15</c:v>
                  </c:pt>
                  <c:pt idx="197">
                    <c:v>2002-04</c:v>
                  </c:pt>
                  <c:pt idx="202">
                    <c:v>2007-09</c:v>
                  </c:pt>
                  <c:pt idx="205">
                    <c:v> </c:v>
                  </c:pt>
                  <c:pt idx="208">
                    <c:v>2013-15</c:v>
                  </c:pt>
                  <c:pt idx="211">
                    <c:v>2002-04</c:v>
                  </c:pt>
                  <c:pt idx="216">
                    <c:v>2007-09</c:v>
                  </c:pt>
                  <c:pt idx="219">
                    <c:v> </c:v>
                  </c:pt>
                  <c:pt idx="222">
                    <c:v>2013-15</c:v>
                  </c:pt>
                  <c:pt idx="225">
                    <c:v>2002-04</c:v>
                  </c:pt>
                  <c:pt idx="230">
                    <c:v>2007-09</c:v>
                  </c:pt>
                  <c:pt idx="233">
                    <c:v> </c:v>
                  </c:pt>
                </c:lvl>
                <c:lvl>
                  <c:pt idx="0">
                    <c:v>Glasgow - City</c:v>
                  </c:pt>
                  <c:pt idx="14">
                    <c:v>North Lanark - shire</c:v>
                  </c:pt>
                  <c:pt idx="28">
                    <c:v>West Dun - barton - shire</c:v>
                  </c:pt>
                  <c:pt idx="42">
                    <c:v>West Lothian</c:v>
                  </c:pt>
                  <c:pt idx="56">
                    <c:v>Dundee City</c:v>
                  </c:pt>
                  <c:pt idx="70">
                    <c:v>Inverclyde</c:v>
                  </c:pt>
                  <c:pt idx="84">
                    <c:v>East Ayrshire</c:v>
                  </c:pt>
                  <c:pt idx="98">
                    <c:v>Renfrew - shire</c:v>
                  </c:pt>
                  <c:pt idx="112">
                    <c:v>North Ayrshire</c:v>
                  </c:pt>
                  <c:pt idx="126">
                    <c:v>SCOT - LAND</c:v>
                  </c:pt>
                  <c:pt idx="140">
                    <c:v>South Lanark - shire</c:v>
                  </c:pt>
                  <c:pt idx="154">
                    <c:v>Falkirk</c:v>
                  </c:pt>
                  <c:pt idx="168">
                    <c:v>Clack - mannan - shire</c:v>
                  </c:pt>
                  <c:pt idx="182">
                    <c:v>Mid - lothian</c:v>
                  </c:pt>
                  <c:pt idx="196">
                    <c:v>South Ayrshire</c:v>
                  </c:pt>
                  <c:pt idx="210">
                    <c:v>Stirling</c:v>
                  </c:pt>
                  <c:pt idx="224">
                    <c:v>Fife</c:v>
                  </c:pt>
                </c:lvl>
              </c:multiLvlStrCache>
            </c:multiLvlStrRef>
          </c:cat>
          <c:val>
            <c:numRef>
              <c:f>'Fig 6 data'!$F$4:$F$240</c:f>
              <c:numCache>
                <c:formatCode>#,##0.0</c:formatCode>
                <c:ptCount val="237"/>
                <c:pt idx="0">
                  <c:v>76.6858</c:v>
                </c:pt>
                <c:pt idx="1">
                  <c:v>76.670739999999995</c:v>
                </c:pt>
                <c:pt idx="2">
                  <c:v>76.912840000000003</c:v>
                </c:pt>
                <c:pt idx="3">
                  <c:v>77.132069999999999</c:v>
                </c:pt>
                <c:pt idx="4">
                  <c:v>77.248329999999996</c:v>
                </c:pt>
                <c:pt idx="5">
                  <c:v>77.397310000000004</c:v>
                </c:pt>
                <c:pt idx="6">
                  <c:v>77.64385</c:v>
                </c:pt>
                <c:pt idx="7">
                  <c:v>78.147369999999995</c:v>
                </c:pt>
                <c:pt idx="8">
                  <c:v>78.536000000000001</c:v>
                </c:pt>
                <c:pt idx="9">
                  <c:v>78.748059999999995</c:v>
                </c:pt>
                <c:pt idx="10">
                  <c:v>78.772999999999996</c:v>
                </c:pt>
                <c:pt idx="11">
                  <c:v>78.976641831685924</c:v>
                </c:pt>
                <c:pt idx="12">
                  <c:v>79.119698686879346</c:v>
                </c:pt>
                <c:pt idx="14">
                  <c:v>77.690399999999997</c:v>
                </c:pt>
                <c:pt idx="15">
                  <c:v>77.752440000000007</c:v>
                </c:pt>
                <c:pt idx="16">
                  <c:v>77.956620000000001</c:v>
                </c:pt>
                <c:pt idx="17">
                  <c:v>78.515209999999996</c:v>
                </c:pt>
                <c:pt idx="18">
                  <c:v>78.698580000000007</c:v>
                </c:pt>
                <c:pt idx="19">
                  <c:v>78.746639999999999</c:v>
                </c:pt>
                <c:pt idx="20">
                  <c:v>78.828149999999994</c:v>
                </c:pt>
                <c:pt idx="21">
                  <c:v>79.021960000000007</c:v>
                </c:pt>
                <c:pt idx="22">
                  <c:v>79.311710000000005</c:v>
                </c:pt>
                <c:pt idx="23">
                  <c:v>79.403350000000003</c:v>
                </c:pt>
                <c:pt idx="24">
                  <c:v>79.693280000000001</c:v>
                </c:pt>
                <c:pt idx="25">
                  <c:v>79.958445183766671</c:v>
                </c:pt>
                <c:pt idx="26">
                  <c:v>79.923606162124528</c:v>
                </c:pt>
                <c:pt idx="28">
                  <c:v>78.086449999999999</c:v>
                </c:pt>
                <c:pt idx="29">
                  <c:v>78.270780000000002</c:v>
                </c:pt>
                <c:pt idx="30">
                  <c:v>78.171369999999996</c:v>
                </c:pt>
                <c:pt idx="31">
                  <c:v>78.364050000000006</c:v>
                </c:pt>
                <c:pt idx="32">
                  <c:v>78.574529999999996</c:v>
                </c:pt>
                <c:pt idx="33">
                  <c:v>78.727180000000004</c:v>
                </c:pt>
                <c:pt idx="34">
                  <c:v>79.039259999999999</c:v>
                </c:pt>
                <c:pt idx="35">
                  <c:v>78.915909999999997</c:v>
                </c:pt>
                <c:pt idx="36">
                  <c:v>79.575649999999996</c:v>
                </c:pt>
                <c:pt idx="37">
                  <c:v>79.402370000000005</c:v>
                </c:pt>
                <c:pt idx="38">
                  <c:v>79.745750000000001</c:v>
                </c:pt>
                <c:pt idx="39">
                  <c:v>79.316571078327925</c:v>
                </c:pt>
                <c:pt idx="40">
                  <c:v>79.43865050014162</c:v>
                </c:pt>
                <c:pt idx="42">
                  <c:v>78.171250000000001</c:v>
                </c:pt>
                <c:pt idx="43">
                  <c:v>78.49145</c:v>
                </c:pt>
                <c:pt idx="44">
                  <c:v>78.900030000000001</c:v>
                </c:pt>
                <c:pt idx="45">
                  <c:v>79.460899999999995</c:v>
                </c:pt>
                <c:pt idx="46">
                  <c:v>79.386129999999994</c:v>
                </c:pt>
                <c:pt idx="47">
                  <c:v>79.65128</c:v>
                </c:pt>
                <c:pt idx="48">
                  <c:v>80.008439999999993</c:v>
                </c:pt>
                <c:pt idx="49">
                  <c:v>80.233019999999996</c:v>
                </c:pt>
                <c:pt idx="50">
                  <c:v>80.442539999999994</c:v>
                </c:pt>
                <c:pt idx="51">
                  <c:v>80.467349999999996</c:v>
                </c:pt>
                <c:pt idx="52">
                  <c:v>80.641170000000002</c:v>
                </c:pt>
                <c:pt idx="53">
                  <c:v>80.988986368262786</c:v>
                </c:pt>
                <c:pt idx="54">
                  <c:v>81.285906673453241</c:v>
                </c:pt>
                <c:pt idx="56">
                  <c:v>78.290689999999998</c:v>
                </c:pt>
                <c:pt idx="57">
                  <c:v>78.878969999999995</c:v>
                </c:pt>
                <c:pt idx="58">
                  <c:v>78.821910000000003</c:v>
                </c:pt>
                <c:pt idx="59">
                  <c:v>79.551649999999995</c:v>
                </c:pt>
                <c:pt idx="60">
                  <c:v>79.693029999999993</c:v>
                </c:pt>
                <c:pt idx="61">
                  <c:v>79.94</c:v>
                </c:pt>
                <c:pt idx="62">
                  <c:v>79.606909999999999</c:v>
                </c:pt>
                <c:pt idx="63">
                  <c:v>79.387860000000003</c:v>
                </c:pt>
                <c:pt idx="64">
                  <c:v>79.490790000000004</c:v>
                </c:pt>
                <c:pt idx="65">
                  <c:v>79.68253</c:v>
                </c:pt>
                <c:pt idx="66">
                  <c:v>80.138670000000005</c:v>
                </c:pt>
                <c:pt idx="67">
                  <c:v>80.621422050955843</c:v>
                </c:pt>
                <c:pt idx="68">
                  <c:v>80.630297780301902</c:v>
                </c:pt>
                <c:pt idx="70" formatCode="0.0">
                  <c:v>78.513390000000001</c:v>
                </c:pt>
                <c:pt idx="71" formatCode="0.0">
                  <c:v>78.746970000000005</c:v>
                </c:pt>
                <c:pt idx="72" formatCode="0.0">
                  <c:v>78.611239999999995</c:v>
                </c:pt>
                <c:pt idx="73" formatCode="0.0">
                  <c:v>78.576390000000004</c:v>
                </c:pt>
                <c:pt idx="74" formatCode="0.0">
                  <c:v>78.927009999999996</c:v>
                </c:pt>
                <c:pt idx="75" formatCode="0.0">
                  <c:v>79.358980000000003</c:v>
                </c:pt>
                <c:pt idx="76" formatCode="0.0">
                  <c:v>79.724699999999999</c:v>
                </c:pt>
                <c:pt idx="77" formatCode="0.0">
                  <c:v>79.968879999999999</c:v>
                </c:pt>
                <c:pt idx="78" formatCode="0.0">
                  <c:v>80.33081</c:v>
                </c:pt>
                <c:pt idx="79" formatCode="0.0">
                  <c:v>80.625699999999995</c:v>
                </c:pt>
                <c:pt idx="80" formatCode="0.0">
                  <c:v>81.304810000000003</c:v>
                </c:pt>
                <c:pt idx="81" formatCode="0.0">
                  <c:v>81.418209984135004</c:v>
                </c:pt>
                <c:pt idx="82" formatCode="0.0">
                  <c:v>81.112444286029429</c:v>
                </c:pt>
                <c:pt idx="84" formatCode="0.0">
                  <c:v>78.494010000000003</c:v>
                </c:pt>
                <c:pt idx="85" formatCode="0.0">
                  <c:v>78.936340000000001</c:v>
                </c:pt>
                <c:pt idx="86" formatCode="0.0">
                  <c:v>78.526030000000006</c:v>
                </c:pt>
                <c:pt idx="87" formatCode="0.0">
                  <c:v>78.735140000000001</c:v>
                </c:pt>
                <c:pt idx="88" formatCode="0.0">
                  <c:v>78.464510000000004</c:v>
                </c:pt>
                <c:pt idx="89" formatCode="0.0">
                  <c:v>78.957220000000007</c:v>
                </c:pt>
                <c:pt idx="90" formatCode="0.0">
                  <c:v>79.200620000000001</c:v>
                </c:pt>
                <c:pt idx="91" formatCode="0.0">
                  <c:v>79.946659999999994</c:v>
                </c:pt>
                <c:pt idx="92" formatCode="0.0">
                  <c:v>80.377949999999998</c:v>
                </c:pt>
                <c:pt idx="93" formatCode="0.0">
                  <c:v>80.753969999999995</c:v>
                </c:pt>
                <c:pt idx="94" formatCode="0.0">
                  <c:v>80.285330000000002</c:v>
                </c:pt>
                <c:pt idx="95" formatCode="0.0">
                  <c:v>80.223365065466368</c:v>
                </c:pt>
                <c:pt idx="96" formatCode="0.0">
                  <c:v>80.00461319523086</c:v>
                </c:pt>
                <c:pt idx="98">
                  <c:v>78.564790000000002</c:v>
                </c:pt>
                <c:pt idx="99">
                  <c:v>78.72045</c:v>
                </c:pt>
                <c:pt idx="100">
                  <c:v>78.749300000000005</c:v>
                </c:pt>
                <c:pt idx="101">
                  <c:v>79.001490000000004</c:v>
                </c:pt>
                <c:pt idx="102">
                  <c:v>79.363320000000002</c:v>
                </c:pt>
                <c:pt idx="103">
                  <c:v>79.323340000000002</c:v>
                </c:pt>
                <c:pt idx="104">
                  <c:v>79.784589999999994</c:v>
                </c:pt>
                <c:pt idx="105">
                  <c:v>80.110190000000003</c:v>
                </c:pt>
                <c:pt idx="106">
                  <c:v>80.739009999999993</c:v>
                </c:pt>
                <c:pt idx="107">
                  <c:v>80.841660000000005</c:v>
                </c:pt>
                <c:pt idx="108">
                  <c:v>81.048299999999998</c:v>
                </c:pt>
                <c:pt idx="109">
                  <c:v>81.087970373679099</c:v>
                </c:pt>
                <c:pt idx="110">
                  <c:v>81.060007738097823</c:v>
                </c:pt>
                <c:pt idx="112">
                  <c:v>79.026799999999994</c:v>
                </c:pt>
                <c:pt idx="113">
                  <c:v>79.591579999999993</c:v>
                </c:pt>
                <c:pt idx="114">
                  <c:v>79.462180000000004</c:v>
                </c:pt>
                <c:pt idx="115">
                  <c:v>79.522949999999994</c:v>
                </c:pt>
                <c:pt idx="116">
                  <c:v>79.57835</c:v>
                </c:pt>
                <c:pt idx="117">
                  <c:v>79.552040000000005</c:v>
                </c:pt>
                <c:pt idx="118">
                  <c:v>79.735839999999996</c:v>
                </c:pt>
                <c:pt idx="119">
                  <c:v>80.088930000000005</c:v>
                </c:pt>
                <c:pt idx="120">
                  <c:v>80.766329999999996</c:v>
                </c:pt>
                <c:pt idx="121">
                  <c:v>81.183130000000006</c:v>
                </c:pt>
                <c:pt idx="122">
                  <c:v>81.456109999999995</c:v>
                </c:pt>
                <c:pt idx="123">
                  <c:v>81.48893123749987</c:v>
                </c:pt>
                <c:pt idx="124">
                  <c:v>81.298058458664954</c:v>
                </c:pt>
                <c:pt idx="126" formatCode="0.0">
                  <c:v>78.927909999999997</c:v>
                </c:pt>
                <c:pt idx="127" formatCode="0.0">
                  <c:v>79.088809999999995</c:v>
                </c:pt>
                <c:pt idx="128" formatCode="0.0">
                  <c:v>79.284239999999997</c:v>
                </c:pt>
                <c:pt idx="129" formatCode="0.0">
                  <c:v>79.593040000000002</c:v>
                </c:pt>
                <c:pt idx="130" formatCode="0.0">
                  <c:v>79.738789999999995</c:v>
                </c:pt>
                <c:pt idx="131" formatCode="0.0">
                  <c:v>79.887720000000002</c:v>
                </c:pt>
                <c:pt idx="132" formatCode="0.0">
                  <c:v>80.095640000000003</c:v>
                </c:pt>
                <c:pt idx="133" formatCode="0.0">
                  <c:v>80.36524</c:v>
                </c:pt>
                <c:pt idx="134" formatCode="0.0">
                  <c:v>80.687179999999998</c:v>
                </c:pt>
                <c:pt idx="135" formatCode="0.0">
                  <c:v>80.830010000000001</c:v>
                </c:pt>
                <c:pt idx="136" formatCode="0.0">
                  <c:v>80.983590000000007</c:v>
                </c:pt>
                <c:pt idx="137" formatCode="0.0">
                  <c:v>81.160041626338639</c:v>
                </c:pt>
                <c:pt idx="138" formatCode="0.0">
                  <c:v>81.219043639041885</c:v>
                </c:pt>
                <c:pt idx="140" formatCode="0.0">
                  <c:v>78.918970000000002</c:v>
                </c:pt>
                <c:pt idx="141" formatCode="0.0">
                  <c:v>79.057149999999993</c:v>
                </c:pt>
                <c:pt idx="142" formatCode="0.0">
                  <c:v>79.469250000000002</c:v>
                </c:pt>
                <c:pt idx="143" formatCode="0.0">
                  <c:v>79.640569999999997</c:v>
                </c:pt>
                <c:pt idx="144" formatCode="0.0">
                  <c:v>79.791809999999998</c:v>
                </c:pt>
                <c:pt idx="145" formatCode="0.0">
                  <c:v>79.827179999999998</c:v>
                </c:pt>
                <c:pt idx="146" formatCode="0.0">
                  <c:v>80.153549999999996</c:v>
                </c:pt>
                <c:pt idx="147" formatCode="0.0">
                  <c:v>80.44</c:v>
                </c:pt>
                <c:pt idx="148" formatCode="0.0">
                  <c:v>80.696830000000006</c:v>
                </c:pt>
                <c:pt idx="149" formatCode="0.0">
                  <c:v>80.783469999999994</c:v>
                </c:pt>
                <c:pt idx="150" formatCode="0.0">
                  <c:v>80.942530000000005</c:v>
                </c:pt>
                <c:pt idx="151" formatCode="0.0">
                  <c:v>81.140173975030649</c:v>
                </c:pt>
                <c:pt idx="152" formatCode="0.0">
                  <c:v>81.144237177551688</c:v>
                </c:pt>
                <c:pt idx="154">
                  <c:v>79.130859999999998</c:v>
                </c:pt>
                <c:pt idx="155">
                  <c:v>79.373930000000001</c:v>
                </c:pt>
                <c:pt idx="156">
                  <c:v>79.663470000000004</c:v>
                </c:pt>
                <c:pt idx="157">
                  <c:v>79.933660000000003</c:v>
                </c:pt>
                <c:pt idx="158">
                  <c:v>79.923400000000001</c:v>
                </c:pt>
                <c:pt idx="159">
                  <c:v>79.977890000000002</c:v>
                </c:pt>
                <c:pt idx="160">
                  <c:v>80.140090000000001</c:v>
                </c:pt>
                <c:pt idx="161">
                  <c:v>80.708169999999996</c:v>
                </c:pt>
                <c:pt idx="162">
                  <c:v>80.828069999999997</c:v>
                </c:pt>
                <c:pt idx="163">
                  <c:v>81.072710000000001</c:v>
                </c:pt>
                <c:pt idx="164">
                  <c:v>81.145430000000005</c:v>
                </c:pt>
                <c:pt idx="165">
                  <c:v>81.450011455615666</c:v>
                </c:pt>
                <c:pt idx="166">
                  <c:v>81.401306776461368</c:v>
                </c:pt>
                <c:pt idx="168" formatCode="0.0">
                  <c:v>79.606340000000003</c:v>
                </c:pt>
                <c:pt idx="169" formatCode="0.0">
                  <c:v>80.190659999999994</c:v>
                </c:pt>
                <c:pt idx="170" formatCode="0.0">
                  <c:v>79.736379999999997</c:v>
                </c:pt>
                <c:pt idx="171" formatCode="0.0">
                  <c:v>79.743660000000006</c:v>
                </c:pt>
                <c:pt idx="172" formatCode="0.0">
                  <c:v>80.324830000000006</c:v>
                </c:pt>
                <c:pt idx="173" formatCode="0.0">
                  <c:v>81.209059999999994</c:v>
                </c:pt>
                <c:pt idx="174" formatCode="0.0">
                  <c:v>81.705950000000001</c:v>
                </c:pt>
                <c:pt idx="175" formatCode="0.0">
                  <c:v>81.400329999999997</c:v>
                </c:pt>
                <c:pt idx="176" formatCode="0.0">
                  <c:v>81.472710000000006</c:v>
                </c:pt>
                <c:pt idx="177" formatCode="0.0">
                  <c:v>81.318960000000004</c:v>
                </c:pt>
                <c:pt idx="178" formatCode="0.0">
                  <c:v>80.730739999999997</c:v>
                </c:pt>
                <c:pt idx="179" formatCode="0.0">
                  <c:v>81.046698745794743</c:v>
                </c:pt>
                <c:pt idx="180" formatCode="0.0">
                  <c:v>81.020251123607423</c:v>
                </c:pt>
                <c:pt idx="182">
                  <c:v>79.321179999999998</c:v>
                </c:pt>
                <c:pt idx="183">
                  <c:v>79.792069999999995</c:v>
                </c:pt>
                <c:pt idx="184">
                  <c:v>80.133300000000006</c:v>
                </c:pt>
                <c:pt idx="185">
                  <c:v>80.354900000000001</c:v>
                </c:pt>
                <c:pt idx="186">
                  <c:v>80.3947</c:v>
                </c:pt>
                <c:pt idx="187">
                  <c:v>81.146979999999999</c:v>
                </c:pt>
                <c:pt idx="188">
                  <c:v>81.832430000000002</c:v>
                </c:pt>
                <c:pt idx="189">
                  <c:v>81.948239999999998</c:v>
                </c:pt>
                <c:pt idx="190">
                  <c:v>82.036159999999995</c:v>
                </c:pt>
                <c:pt idx="191">
                  <c:v>81.869500000000002</c:v>
                </c:pt>
                <c:pt idx="192">
                  <c:v>82.340440000000001</c:v>
                </c:pt>
                <c:pt idx="193">
                  <c:v>82.186627693985031</c:v>
                </c:pt>
                <c:pt idx="194">
                  <c:v>82.123708000659889</c:v>
                </c:pt>
                <c:pt idx="196">
                  <c:v>79.816000000000003</c:v>
                </c:pt>
                <c:pt idx="197">
                  <c:v>80.198089999999993</c:v>
                </c:pt>
                <c:pt idx="198">
                  <c:v>80.585549999999998</c:v>
                </c:pt>
                <c:pt idx="199">
                  <c:v>80.995840000000001</c:v>
                </c:pt>
                <c:pt idx="200">
                  <c:v>81.111019999999996</c:v>
                </c:pt>
                <c:pt idx="201">
                  <c:v>81.387240000000006</c:v>
                </c:pt>
                <c:pt idx="202">
                  <c:v>81.359269999999995</c:v>
                </c:pt>
                <c:pt idx="203">
                  <c:v>81.5749</c:v>
                </c:pt>
                <c:pt idx="204">
                  <c:v>81.422640000000001</c:v>
                </c:pt>
                <c:pt idx="205">
                  <c:v>81.671199999999999</c:v>
                </c:pt>
                <c:pt idx="206">
                  <c:v>81.447779999999995</c:v>
                </c:pt>
                <c:pt idx="207">
                  <c:v>81.491149796184757</c:v>
                </c:pt>
                <c:pt idx="208">
                  <c:v>81.617848026988227</c:v>
                </c:pt>
                <c:pt idx="210" formatCode="0.0">
                  <c:v>79.977620000000002</c:v>
                </c:pt>
                <c:pt idx="211" formatCode="0.0">
                  <c:v>80.493960000000001</c:v>
                </c:pt>
                <c:pt idx="212" formatCode="0.0">
                  <c:v>80.780289999999994</c:v>
                </c:pt>
                <c:pt idx="213" formatCode="0.0">
                  <c:v>81.195999999999998</c:v>
                </c:pt>
                <c:pt idx="214" formatCode="0.0">
                  <c:v>81.446520000000007</c:v>
                </c:pt>
                <c:pt idx="215" formatCode="0.0">
                  <c:v>81.759640000000005</c:v>
                </c:pt>
                <c:pt idx="216" formatCode="0.0">
                  <c:v>82.244370000000004</c:v>
                </c:pt>
                <c:pt idx="217" formatCode="0.0">
                  <c:v>82.329689999999999</c:v>
                </c:pt>
                <c:pt idx="218" formatCode="0.0">
                  <c:v>82.668610000000001</c:v>
                </c:pt>
                <c:pt idx="219" formatCode="0.0">
                  <c:v>82.464619999999996</c:v>
                </c:pt>
                <c:pt idx="220" formatCode="0.0">
                  <c:v>82.715710000000001</c:v>
                </c:pt>
                <c:pt idx="221" formatCode="0.0">
                  <c:v>82.576797832847745</c:v>
                </c:pt>
                <c:pt idx="222" formatCode="0.0">
                  <c:v>82.648043531955452</c:v>
                </c:pt>
                <c:pt idx="224" formatCode="0.0">
                  <c:v>79.683940000000007</c:v>
                </c:pt>
                <c:pt idx="225" formatCode="0.0">
                  <c:v>79.769710000000003</c:v>
                </c:pt>
                <c:pt idx="226" formatCode="0.0">
                  <c:v>79.909090000000006</c:v>
                </c:pt>
                <c:pt idx="227" formatCode="0.0">
                  <c:v>80.215990000000005</c:v>
                </c:pt>
                <c:pt idx="228" formatCode="0.0">
                  <c:v>80.385239999999996</c:v>
                </c:pt>
                <c:pt idx="229" formatCode="0.0">
                  <c:v>80.370450000000005</c:v>
                </c:pt>
                <c:pt idx="230" formatCode="0.0">
                  <c:v>80.324920000000006</c:v>
                </c:pt>
                <c:pt idx="231" formatCode="0.0">
                  <c:v>80.609800000000007</c:v>
                </c:pt>
                <c:pt idx="232" formatCode="0.0">
                  <c:v>81.196389999999994</c:v>
                </c:pt>
                <c:pt idx="233" formatCode="0.0">
                  <c:v>81.383570000000006</c:v>
                </c:pt>
                <c:pt idx="234" formatCode="0.0">
                  <c:v>81.474950000000007</c:v>
                </c:pt>
                <c:pt idx="235" formatCode="0.0">
                  <c:v>81.714916311732765</c:v>
                </c:pt>
                <c:pt idx="236" formatCode="0.0">
                  <c:v>81.796924002218077</c:v>
                </c:pt>
              </c:numCache>
            </c:numRef>
          </c:val>
          <c:smooth val="0"/>
        </c:ser>
        <c:ser>
          <c:idx val="3"/>
          <c:order val="1"/>
          <c:tx>
            <c:strRef>
              <c:f>'Fig 6 data'!$D$3</c:f>
              <c:strCache>
                <c:ptCount val="1"/>
                <c:pt idx="0">
                  <c:v>LE</c:v>
                </c:pt>
              </c:strCache>
            </c:strRef>
          </c:tx>
          <c:spPr>
            <a:ln w="38100">
              <a:solidFill>
                <a:srgbClr val="000080"/>
              </a:solidFill>
              <a:prstDash val="solid"/>
            </a:ln>
          </c:spPr>
          <c:marker>
            <c:symbol val="none"/>
          </c:marker>
          <c:cat>
            <c:multiLvlStrRef>
              <c:f>'Fig 6 data'!$A$4:$B$237</c:f>
              <c:multiLvlStrCache>
                <c:ptCount val="234"/>
                <c:lvl>
                  <c:pt idx="1">
                    <c:v>2002-04</c:v>
                  </c:pt>
                  <c:pt idx="6">
                    <c:v>2007-09</c:v>
                  </c:pt>
                  <c:pt idx="9">
                    <c:v> </c:v>
                  </c:pt>
                  <c:pt idx="12">
                    <c:v>2013-15</c:v>
                  </c:pt>
                  <c:pt idx="15">
                    <c:v>2002-04</c:v>
                  </c:pt>
                  <c:pt idx="20">
                    <c:v>2007-09</c:v>
                  </c:pt>
                  <c:pt idx="23">
                    <c:v> </c:v>
                  </c:pt>
                  <c:pt idx="26">
                    <c:v>2013-15</c:v>
                  </c:pt>
                  <c:pt idx="29">
                    <c:v>2002-04</c:v>
                  </c:pt>
                  <c:pt idx="34">
                    <c:v>2007-09</c:v>
                  </c:pt>
                  <c:pt idx="37">
                    <c:v> </c:v>
                  </c:pt>
                  <c:pt idx="40">
                    <c:v>2013-15</c:v>
                  </c:pt>
                  <c:pt idx="43">
                    <c:v>2002-04</c:v>
                  </c:pt>
                  <c:pt idx="48">
                    <c:v>2007-09</c:v>
                  </c:pt>
                  <c:pt idx="51">
                    <c:v> </c:v>
                  </c:pt>
                  <c:pt idx="54">
                    <c:v>2013-15</c:v>
                  </c:pt>
                  <c:pt idx="57">
                    <c:v>2002-04</c:v>
                  </c:pt>
                  <c:pt idx="62">
                    <c:v>2007-09</c:v>
                  </c:pt>
                  <c:pt idx="65">
                    <c:v> </c:v>
                  </c:pt>
                  <c:pt idx="68">
                    <c:v>2013-15</c:v>
                  </c:pt>
                  <c:pt idx="71">
                    <c:v>2002-04</c:v>
                  </c:pt>
                  <c:pt idx="76">
                    <c:v>2007-09</c:v>
                  </c:pt>
                  <c:pt idx="79">
                    <c:v> </c:v>
                  </c:pt>
                  <c:pt idx="82">
                    <c:v>2013-15</c:v>
                  </c:pt>
                  <c:pt idx="85">
                    <c:v>2002-04</c:v>
                  </c:pt>
                  <c:pt idx="90">
                    <c:v>2007-09</c:v>
                  </c:pt>
                  <c:pt idx="93">
                    <c:v> </c:v>
                  </c:pt>
                  <c:pt idx="96">
                    <c:v>2013-15</c:v>
                  </c:pt>
                  <c:pt idx="99">
                    <c:v>2002-04</c:v>
                  </c:pt>
                  <c:pt idx="104">
                    <c:v>2007-09</c:v>
                  </c:pt>
                  <c:pt idx="107">
                    <c:v> </c:v>
                  </c:pt>
                  <c:pt idx="110">
                    <c:v>2013-15</c:v>
                  </c:pt>
                  <c:pt idx="113">
                    <c:v>2002-04</c:v>
                  </c:pt>
                  <c:pt idx="118">
                    <c:v>2007-09</c:v>
                  </c:pt>
                  <c:pt idx="121">
                    <c:v> </c:v>
                  </c:pt>
                  <c:pt idx="124">
                    <c:v>2013-15</c:v>
                  </c:pt>
                  <c:pt idx="127">
                    <c:v>2002-04</c:v>
                  </c:pt>
                  <c:pt idx="132">
                    <c:v>2007-09</c:v>
                  </c:pt>
                  <c:pt idx="135">
                    <c:v> </c:v>
                  </c:pt>
                  <c:pt idx="138">
                    <c:v>2013-15</c:v>
                  </c:pt>
                  <c:pt idx="141">
                    <c:v>2002-04</c:v>
                  </c:pt>
                  <c:pt idx="146">
                    <c:v>2007-09</c:v>
                  </c:pt>
                  <c:pt idx="149">
                    <c:v> </c:v>
                  </c:pt>
                  <c:pt idx="152">
                    <c:v>2013-15</c:v>
                  </c:pt>
                  <c:pt idx="155">
                    <c:v>2002-04</c:v>
                  </c:pt>
                  <c:pt idx="160">
                    <c:v>2007-09</c:v>
                  </c:pt>
                  <c:pt idx="163">
                    <c:v> </c:v>
                  </c:pt>
                  <c:pt idx="166">
                    <c:v>2013-15</c:v>
                  </c:pt>
                  <c:pt idx="169">
                    <c:v>2002-04</c:v>
                  </c:pt>
                  <c:pt idx="174">
                    <c:v>2007-09</c:v>
                  </c:pt>
                  <c:pt idx="177">
                    <c:v> </c:v>
                  </c:pt>
                  <c:pt idx="180">
                    <c:v>2013-15</c:v>
                  </c:pt>
                  <c:pt idx="183">
                    <c:v>2002-04</c:v>
                  </c:pt>
                  <c:pt idx="188">
                    <c:v>2007-09</c:v>
                  </c:pt>
                  <c:pt idx="191">
                    <c:v> </c:v>
                  </c:pt>
                  <c:pt idx="194">
                    <c:v>2013-15</c:v>
                  </c:pt>
                  <c:pt idx="197">
                    <c:v>2002-04</c:v>
                  </c:pt>
                  <c:pt idx="202">
                    <c:v>2007-09</c:v>
                  </c:pt>
                  <c:pt idx="205">
                    <c:v> </c:v>
                  </c:pt>
                  <c:pt idx="208">
                    <c:v>2013-15</c:v>
                  </c:pt>
                  <c:pt idx="211">
                    <c:v>2002-04</c:v>
                  </c:pt>
                  <c:pt idx="216">
                    <c:v>2007-09</c:v>
                  </c:pt>
                  <c:pt idx="219">
                    <c:v> </c:v>
                  </c:pt>
                  <c:pt idx="222">
                    <c:v>2013-15</c:v>
                  </c:pt>
                  <c:pt idx="225">
                    <c:v>2002-04</c:v>
                  </c:pt>
                  <c:pt idx="230">
                    <c:v>2007-09</c:v>
                  </c:pt>
                  <c:pt idx="233">
                    <c:v> </c:v>
                  </c:pt>
                </c:lvl>
                <c:lvl>
                  <c:pt idx="0">
                    <c:v>Glasgow - City</c:v>
                  </c:pt>
                  <c:pt idx="14">
                    <c:v>North Lanark - shire</c:v>
                  </c:pt>
                  <c:pt idx="28">
                    <c:v>West Dun - barton - shire</c:v>
                  </c:pt>
                  <c:pt idx="42">
                    <c:v>West Lothian</c:v>
                  </c:pt>
                  <c:pt idx="56">
                    <c:v>Dundee City</c:v>
                  </c:pt>
                  <c:pt idx="70">
                    <c:v>Inverclyde</c:v>
                  </c:pt>
                  <c:pt idx="84">
                    <c:v>East Ayrshire</c:v>
                  </c:pt>
                  <c:pt idx="98">
                    <c:v>Renfrew - shire</c:v>
                  </c:pt>
                  <c:pt idx="112">
                    <c:v>North Ayrshire</c:v>
                  </c:pt>
                  <c:pt idx="126">
                    <c:v>SCOT - LAND</c:v>
                  </c:pt>
                  <c:pt idx="140">
                    <c:v>South Lanark - shire</c:v>
                  </c:pt>
                  <c:pt idx="154">
                    <c:v>Falkirk</c:v>
                  </c:pt>
                  <c:pt idx="168">
                    <c:v>Clack - mannan - shire</c:v>
                  </c:pt>
                  <c:pt idx="182">
                    <c:v>Mid - lothian</c:v>
                  </c:pt>
                  <c:pt idx="196">
                    <c:v>South Ayrshire</c:v>
                  </c:pt>
                  <c:pt idx="210">
                    <c:v>Stirling</c:v>
                  </c:pt>
                  <c:pt idx="224">
                    <c:v>Fife</c:v>
                  </c:pt>
                </c:lvl>
              </c:multiLvlStrCache>
            </c:multiLvlStrRef>
          </c:cat>
          <c:val>
            <c:numRef>
              <c:f>'Fig 6 data'!$D$4:$D$240</c:f>
              <c:numCache>
                <c:formatCode>#,##0.0</c:formatCode>
                <c:ptCount val="237"/>
                <c:pt idx="0">
                  <c:v>76.395960000000002</c:v>
                </c:pt>
                <c:pt idx="1">
                  <c:v>76.378029999999995</c:v>
                </c:pt>
                <c:pt idx="2">
                  <c:v>76.627229999999997</c:v>
                </c:pt>
                <c:pt idx="3">
                  <c:v>76.845799999999997</c:v>
                </c:pt>
                <c:pt idx="4">
                  <c:v>76.962289999999996</c:v>
                </c:pt>
                <c:pt idx="5">
                  <c:v>77.113119999999995</c:v>
                </c:pt>
                <c:pt idx="6">
                  <c:v>77.359409999999997</c:v>
                </c:pt>
                <c:pt idx="7">
                  <c:v>77.865120000000005</c:v>
                </c:pt>
                <c:pt idx="8">
                  <c:v>78.249799999999993</c:v>
                </c:pt>
                <c:pt idx="9">
                  <c:v>78.467600000000004</c:v>
                </c:pt>
                <c:pt idx="10">
                  <c:v>78.494979999999998</c:v>
                </c:pt>
                <c:pt idx="11">
                  <c:v>78.703357345789527</c:v>
                </c:pt>
                <c:pt idx="12">
                  <c:v>78.846574038518838</c:v>
                </c:pt>
                <c:pt idx="14">
                  <c:v>77.324020000000004</c:v>
                </c:pt>
                <c:pt idx="15">
                  <c:v>77.388710000000003</c:v>
                </c:pt>
                <c:pt idx="16">
                  <c:v>77.586119999999994</c:v>
                </c:pt>
                <c:pt idx="17">
                  <c:v>78.154610000000005</c:v>
                </c:pt>
                <c:pt idx="18">
                  <c:v>78.341430000000003</c:v>
                </c:pt>
                <c:pt idx="19">
                  <c:v>78.397729999999996</c:v>
                </c:pt>
                <c:pt idx="20">
                  <c:v>78.48272</c:v>
                </c:pt>
                <c:pt idx="21">
                  <c:v>78.675439999999995</c:v>
                </c:pt>
                <c:pt idx="22">
                  <c:v>78.966300000000004</c:v>
                </c:pt>
                <c:pt idx="23">
                  <c:v>79.056899999999999</c:v>
                </c:pt>
                <c:pt idx="24">
                  <c:v>79.352429999999998</c:v>
                </c:pt>
                <c:pt idx="25">
                  <c:v>79.61658760432563</c:v>
                </c:pt>
                <c:pt idx="26">
                  <c:v>79.581371868424384</c:v>
                </c:pt>
                <c:pt idx="28">
                  <c:v>77.407709999999994</c:v>
                </c:pt>
                <c:pt idx="29">
                  <c:v>77.564080000000004</c:v>
                </c:pt>
                <c:pt idx="30">
                  <c:v>77.473780000000005</c:v>
                </c:pt>
                <c:pt idx="31">
                  <c:v>77.637730000000005</c:v>
                </c:pt>
                <c:pt idx="32">
                  <c:v>77.873059999999995</c:v>
                </c:pt>
                <c:pt idx="33">
                  <c:v>78.025679999999994</c:v>
                </c:pt>
                <c:pt idx="34">
                  <c:v>78.358519999999999</c:v>
                </c:pt>
                <c:pt idx="35">
                  <c:v>78.219250000000002</c:v>
                </c:pt>
                <c:pt idx="36">
                  <c:v>78.887969999999996</c:v>
                </c:pt>
                <c:pt idx="37">
                  <c:v>78.729429999999994</c:v>
                </c:pt>
                <c:pt idx="38">
                  <c:v>79.08381</c:v>
                </c:pt>
                <c:pt idx="39">
                  <c:v>78.617856566831222</c:v>
                </c:pt>
                <c:pt idx="40">
                  <c:v>78.736777878270246</c:v>
                </c:pt>
                <c:pt idx="42">
                  <c:v>77.67353</c:v>
                </c:pt>
                <c:pt idx="43">
                  <c:v>78.002960000000002</c:v>
                </c:pt>
                <c:pt idx="44">
                  <c:v>78.412819999999996</c:v>
                </c:pt>
                <c:pt idx="45">
                  <c:v>78.978139999999996</c:v>
                </c:pt>
                <c:pt idx="46">
                  <c:v>78.897180000000006</c:v>
                </c:pt>
                <c:pt idx="47">
                  <c:v>79.157839999999993</c:v>
                </c:pt>
                <c:pt idx="48">
                  <c:v>79.517790000000005</c:v>
                </c:pt>
                <c:pt idx="49">
                  <c:v>79.743690000000001</c:v>
                </c:pt>
                <c:pt idx="50">
                  <c:v>79.95514</c:v>
                </c:pt>
                <c:pt idx="51">
                  <c:v>79.977990000000005</c:v>
                </c:pt>
                <c:pt idx="52">
                  <c:v>80.144990000000007</c:v>
                </c:pt>
                <c:pt idx="53">
                  <c:v>80.501019455784714</c:v>
                </c:pt>
                <c:pt idx="54">
                  <c:v>80.79867748047198</c:v>
                </c:pt>
                <c:pt idx="56">
                  <c:v>77.696119999999993</c:v>
                </c:pt>
                <c:pt idx="57">
                  <c:v>78.319519999999997</c:v>
                </c:pt>
                <c:pt idx="58">
                  <c:v>78.257570000000001</c:v>
                </c:pt>
                <c:pt idx="59">
                  <c:v>78.989059999999995</c:v>
                </c:pt>
                <c:pt idx="60">
                  <c:v>79.104669999999999</c:v>
                </c:pt>
                <c:pt idx="61">
                  <c:v>79.3733</c:v>
                </c:pt>
                <c:pt idx="62">
                  <c:v>79.024839999999998</c:v>
                </c:pt>
                <c:pt idx="63">
                  <c:v>78.813760000000002</c:v>
                </c:pt>
                <c:pt idx="64">
                  <c:v>78.896420000000006</c:v>
                </c:pt>
                <c:pt idx="65">
                  <c:v>79.112229999999997</c:v>
                </c:pt>
                <c:pt idx="66">
                  <c:v>79.574269999999999</c:v>
                </c:pt>
                <c:pt idx="67">
                  <c:v>80.053279781310636</c:v>
                </c:pt>
                <c:pt idx="68">
                  <c:v>80.056788008813314</c:v>
                </c:pt>
                <c:pt idx="70" formatCode="0.0">
                  <c:v>77.730429999999998</c:v>
                </c:pt>
                <c:pt idx="71" formatCode="0.0">
                  <c:v>77.990020000000001</c:v>
                </c:pt>
                <c:pt idx="72" formatCode="0.0">
                  <c:v>77.838579999999993</c:v>
                </c:pt>
                <c:pt idx="73" formatCode="0.0">
                  <c:v>77.796490000000006</c:v>
                </c:pt>
                <c:pt idx="74" formatCode="0.0">
                  <c:v>78.143069999999994</c:v>
                </c:pt>
                <c:pt idx="75" formatCode="0.0">
                  <c:v>78.554410000000004</c:v>
                </c:pt>
                <c:pt idx="76" formatCode="0.0">
                  <c:v>78.915769999999995</c:v>
                </c:pt>
                <c:pt idx="77" formatCode="0.0">
                  <c:v>79.164339999999996</c:v>
                </c:pt>
                <c:pt idx="78" formatCode="0.0">
                  <c:v>79.592579999999998</c:v>
                </c:pt>
                <c:pt idx="79" formatCode="0.0">
                  <c:v>79.914959999999994</c:v>
                </c:pt>
                <c:pt idx="80" formatCode="0.0">
                  <c:v>80.644779999999997</c:v>
                </c:pt>
                <c:pt idx="81" formatCode="0.0">
                  <c:v>80.73575422496657</c:v>
                </c:pt>
                <c:pt idx="82" formatCode="0.0">
                  <c:v>80.417768368720601</c:v>
                </c:pt>
                <c:pt idx="84" formatCode="0.0">
                  <c:v>77.938910000000007</c:v>
                </c:pt>
                <c:pt idx="85" formatCode="0.0">
                  <c:v>78.407169999999994</c:v>
                </c:pt>
                <c:pt idx="86" formatCode="0.0">
                  <c:v>77.958939999999998</c:v>
                </c:pt>
                <c:pt idx="87" formatCode="0.0">
                  <c:v>78.133080000000007</c:v>
                </c:pt>
                <c:pt idx="88" formatCode="0.0">
                  <c:v>77.830259999999996</c:v>
                </c:pt>
                <c:pt idx="89" formatCode="0.0">
                  <c:v>78.335570000000004</c:v>
                </c:pt>
                <c:pt idx="90" formatCode="0.0">
                  <c:v>78.576930000000004</c:v>
                </c:pt>
                <c:pt idx="91" formatCode="0.0">
                  <c:v>79.352189999999993</c:v>
                </c:pt>
                <c:pt idx="92" formatCode="0.0">
                  <c:v>79.776139999999998</c:v>
                </c:pt>
                <c:pt idx="93" formatCode="0.0">
                  <c:v>80.165679999999995</c:v>
                </c:pt>
                <c:pt idx="94" formatCode="0.0">
                  <c:v>79.674840000000003</c:v>
                </c:pt>
                <c:pt idx="95" formatCode="0.0">
                  <c:v>79.632675537921429</c:v>
                </c:pt>
                <c:pt idx="96" formatCode="0.0">
                  <c:v>79.426542270513281</c:v>
                </c:pt>
                <c:pt idx="98">
                  <c:v>78.073440000000005</c:v>
                </c:pt>
                <c:pt idx="99">
                  <c:v>78.240170000000006</c:v>
                </c:pt>
                <c:pt idx="100">
                  <c:v>78.25712</c:v>
                </c:pt>
                <c:pt idx="101">
                  <c:v>78.520039999999995</c:v>
                </c:pt>
                <c:pt idx="102">
                  <c:v>78.87773</c:v>
                </c:pt>
                <c:pt idx="103">
                  <c:v>78.839669999999998</c:v>
                </c:pt>
                <c:pt idx="104">
                  <c:v>79.314440000000005</c:v>
                </c:pt>
                <c:pt idx="105">
                  <c:v>79.650599999999997</c:v>
                </c:pt>
                <c:pt idx="106">
                  <c:v>80.272880000000001</c:v>
                </c:pt>
                <c:pt idx="107">
                  <c:v>80.37115</c:v>
                </c:pt>
                <c:pt idx="108">
                  <c:v>80.582520000000002</c:v>
                </c:pt>
                <c:pt idx="109">
                  <c:v>80.623388794503967</c:v>
                </c:pt>
                <c:pt idx="110">
                  <c:v>80.595273181571528</c:v>
                </c:pt>
                <c:pt idx="112">
                  <c:v>78.448849999999993</c:v>
                </c:pt>
                <c:pt idx="113">
                  <c:v>79.062190000000001</c:v>
                </c:pt>
                <c:pt idx="114">
                  <c:v>78.902770000000004</c:v>
                </c:pt>
                <c:pt idx="115">
                  <c:v>78.961330000000004</c:v>
                </c:pt>
                <c:pt idx="116">
                  <c:v>79.007990000000007</c:v>
                </c:pt>
                <c:pt idx="117">
                  <c:v>78.993979999999993</c:v>
                </c:pt>
                <c:pt idx="118">
                  <c:v>79.180229999999995</c:v>
                </c:pt>
                <c:pt idx="119">
                  <c:v>79.532749999999993</c:v>
                </c:pt>
                <c:pt idx="120">
                  <c:v>80.220290000000006</c:v>
                </c:pt>
                <c:pt idx="121">
                  <c:v>80.657250000000005</c:v>
                </c:pt>
                <c:pt idx="122">
                  <c:v>80.938220000000001</c:v>
                </c:pt>
                <c:pt idx="123">
                  <c:v>80.975082106178746</c:v>
                </c:pt>
                <c:pt idx="124">
                  <c:v>80.790803892543437</c:v>
                </c:pt>
                <c:pt idx="126" formatCode="0.0">
                  <c:v>78.835740000000001</c:v>
                </c:pt>
                <c:pt idx="127" formatCode="0.0">
                  <c:v>78.997600000000006</c:v>
                </c:pt>
                <c:pt idx="128" formatCode="0.0">
                  <c:v>79.192970000000003</c:v>
                </c:pt>
                <c:pt idx="129" formatCode="0.0">
                  <c:v>79.502120000000005</c:v>
                </c:pt>
                <c:pt idx="130" formatCode="0.0">
                  <c:v>79.647999999999996</c:v>
                </c:pt>
                <c:pt idx="131" formatCode="0.0">
                  <c:v>79.79795</c:v>
                </c:pt>
                <c:pt idx="132" formatCode="0.0">
                  <c:v>80.006349999999998</c:v>
                </c:pt>
                <c:pt idx="133" formatCode="0.0">
                  <c:v>80.276359999999997</c:v>
                </c:pt>
                <c:pt idx="134" formatCode="0.0">
                  <c:v>80.598050000000001</c:v>
                </c:pt>
                <c:pt idx="135" formatCode="0.0">
                  <c:v>80.741799999999998</c:v>
                </c:pt>
                <c:pt idx="136" formatCode="0.0">
                  <c:v>80.896010000000004</c:v>
                </c:pt>
                <c:pt idx="137" formatCode="0.0">
                  <c:v>81.073027251605552</c:v>
                </c:pt>
                <c:pt idx="138" formatCode="0.0">
                  <c:v>81.1326411655822</c:v>
                </c:pt>
                <c:pt idx="140" formatCode="0.0">
                  <c:v>78.557770000000005</c:v>
                </c:pt>
                <c:pt idx="141" formatCode="0.0">
                  <c:v>78.696160000000006</c:v>
                </c:pt>
                <c:pt idx="142" formatCode="0.0">
                  <c:v>79.120549999999994</c:v>
                </c:pt>
                <c:pt idx="143" formatCode="0.0">
                  <c:v>79.292360000000002</c:v>
                </c:pt>
                <c:pt idx="144" formatCode="0.0">
                  <c:v>79.438130000000001</c:v>
                </c:pt>
                <c:pt idx="145" formatCode="0.0">
                  <c:v>79.46978</c:v>
                </c:pt>
                <c:pt idx="146" formatCode="0.0">
                  <c:v>79.805809999999994</c:v>
                </c:pt>
                <c:pt idx="147" formatCode="0.0">
                  <c:v>80.098600000000005</c:v>
                </c:pt>
                <c:pt idx="148" formatCode="0.0">
                  <c:v>80.351600000000005</c:v>
                </c:pt>
                <c:pt idx="149" formatCode="0.0">
                  <c:v>80.442970000000003</c:v>
                </c:pt>
                <c:pt idx="150" formatCode="0.0">
                  <c:v>80.602890000000002</c:v>
                </c:pt>
                <c:pt idx="151" formatCode="0.0">
                  <c:v>80.807343223697913</c:v>
                </c:pt>
                <c:pt idx="152" formatCode="0.0">
                  <c:v>80.811585318611847</c:v>
                </c:pt>
                <c:pt idx="154">
                  <c:v>78.591409999999996</c:v>
                </c:pt>
                <c:pt idx="155">
                  <c:v>78.87876</c:v>
                </c:pt>
                <c:pt idx="156">
                  <c:v>79.162040000000005</c:v>
                </c:pt>
                <c:pt idx="157">
                  <c:v>79.444760000000002</c:v>
                </c:pt>
                <c:pt idx="158">
                  <c:v>79.432720000000003</c:v>
                </c:pt>
                <c:pt idx="159">
                  <c:v>79.504589999999993</c:v>
                </c:pt>
                <c:pt idx="160">
                  <c:v>79.656840000000003</c:v>
                </c:pt>
                <c:pt idx="161">
                  <c:v>80.209059999999994</c:v>
                </c:pt>
                <c:pt idx="162">
                  <c:v>80.298209999999997</c:v>
                </c:pt>
                <c:pt idx="163">
                  <c:v>80.545630000000003</c:v>
                </c:pt>
                <c:pt idx="164">
                  <c:v>80.628249999999994</c:v>
                </c:pt>
                <c:pt idx="165">
                  <c:v>80.954423821991128</c:v>
                </c:pt>
                <c:pt idx="166">
                  <c:v>80.895252131203819</c:v>
                </c:pt>
                <c:pt idx="168" formatCode="0.0">
                  <c:v>78.603939999999994</c:v>
                </c:pt>
                <c:pt idx="169" formatCode="0.0">
                  <c:v>79.216939999999994</c:v>
                </c:pt>
                <c:pt idx="170" formatCode="0.0">
                  <c:v>78.719229999999996</c:v>
                </c:pt>
                <c:pt idx="171" formatCode="0.0">
                  <c:v>78.783720000000002</c:v>
                </c:pt>
                <c:pt idx="172" formatCode="0.0">
                  <c:v>79.377759999999995</c:v>
                </c:pt>
                <c:pt idx="173" formatCode="0.0">
                  <c:v>80.333010000000002</c:v>
                </c:pt>
                <c:pt idx="174" formatCode="0.0">
                  <c:v>80.834710000000001</c:v>
                </c:pt>
                <c:pt idx="175" formatCode="0.0">
                  <c:v>80.528790000000001</c:v>
                </c:pt>
                <c:pt idx="176" formatCode="0.0">
                  <c:v>80.568780000000004</c:v>
                </c:pt>
                <c:pt idx="177" formatCode="0.0">
                  <c:v>80.429649999999995</c:v>
                </c:pt>
                <c:pt idx="178" formatCode="0.0">
                  <c:v>79.847639999999998</c:v>
                </c:pt>
                <c:pt idx="179" formatCode="0.0">
                  <c:v>80.199431334472891</c:v>
                </c:pt>
                <c:pt idx="180" formatCode="0.0">
                  <c:v>80.123768672822138</c:v>
                </c:pt>
                <c:pt idx="182">
                  <c:v>78.607339999999994</c:v>
                </c:pt>
                <c:pt idx="183">
                  <c:v>79.099630000000005</c:v>
                </c:pt>
                <c:pt idx="184">
                  <c:v>79.440370000000001</c:v>
                </c:pt>
                <c:pt idx="185">
                  <c:v>79.669880000000006</c:v>
                </c:pt>
                <c:pt idx="186">
                  <c:v>79.718059999999994</c:v>
                </c:pt>
                <c:pt idx="187">
                  <c:v>80.496750000000006</c:v>
                </c:pt>
                <c:pt idx="188">
                  <c:v>81.207120000000003</c:v>
                </c:pt>
                <c:pt idx="189">
                  <c:v>81.327969999999993</c:v>
                </c:pt>
                <c:pt idx="190">
                  <c:v>81.395920000000004</c:v>
                </c:pt>
                <c:pt idx="191">
                  <c:v>81.214039999999997</c:v>
                </c:pt>
                <c:pt idx="192">
                  <c:v>81.694149999999993</c:v>
                </c:pt>
                <c:pt idx="193">
                  <c:v>81.53654226077272</c:v>
                </c:pt>
                <c:pt idx="194">
                  <c:v>81.482020927701129</c:v>
                </c:pt>
                <c:pt idx="196">
                  <c:v>79.196579999999997</c:v>
                </c:pt>
                <c:pt idx="197">
                  <c:v>79.598500000000001</c:v>
                </c:pt>
                <c:pt idx="198">
                  <c:v>79.987679999999997</c:v>
                </c:pt>
                <c:pt idx="199">
                  <c:v>80.423580000000001</c:v>
                </c:pt>
                <c:pt idx="200">
                  <c:v>80.521479999999997</c:v>
                </c:pt>
                <c:pt idx="201">
                  <c:v>80.806640000000002</c:v>
                </c:pt>
                <c:pt idx="202">
                  <c:v>80.77167</c:v>
                </c:pt>
                <c:pt idx="203">
                  <c:v>81.000810000000001</c:v>
                </c:pt>
                <c:pt idx="204">
                  <c:v>80.838099999999997</c:v>
                </c:pt>
                <c:pt idx="205">
                  <c:v>81.088700000000003</c:v>
                </c:pt>
                <c:pt idx="206">
                  <c:v>80.852310000000003</c:v>
                </c:pt>
                <c:pt idx="207">
                  <c:v>80.911008582223971</c:v>
                </c:pt>
                <c:pt idx="208">
                  <c:v>81.030039239110422</c:v>
                </c:pt>
                <c:pt idx="210" formatCode="0.0">
                  <c:v>79.291619999999995</c:v>
                </c:pt>
                <c:pt idx="211" formatCode="0.0">
                  <c:v>79.816180000000003</c:v>
                </c:pt>
                <c:pt idx="212" formatCode="0.0">
                  <c:v>80.110849999999999</c:v>
                </c:pt>
                <c:pt idx="213" formatCode="0.0">
                  <c:v>80.515439999999998</c:v>
                </c:pt>
                <c:pt idx="214" formatCode="0.0">
                  <c:v>80.793059999999997</c:v>
                </c:pt>
                <c:pt idx="215" formatCode="0.0">
                  <c:v>81.093339999999998</c:v>
                </c:pt>
                <c:pt idx="216" formatCode="0.0">
                  <c:v>81.596400000000003</c:v>
                </c:pt>
                <c:pt idx="217" formatCode="0.0">
                  <c:v>81.653369999999995</c:v>
                </c:pt>
                <c:pt idx="218" formatCode="0.0">
                  <c:v>82.017009999999999</c:v>
                </c:pt>
                <c:pt idx="219" formatCode="0.0">
                  <c:v>81.786709999999999</c:v>
                </c:pt>
                <c:pt idx="220" formatCode="0.0">
                  <c:v>82.043300000000002</c:v>
                </c:pt>
                <c:pt idx="221" formatCode="0.0">
                  <c:v>81.922237257545362</c:v>
                </c:pt>
                <c:pt idx="222" formatCode="0.0">
                  <c:v>82.034732380322438</c:v>
                </c:pt>
                <c:pt idx="224" formatCode="0.0">
                  <c:v>79.343069999999997</c:v>
                </c:pt>
                <c:pt idx="225" formatCode="0.0">
                  <c:v>79.422880000000006</c:v>
                </c:pt>
                <c:pt idx="226" formatCode="0.0">
                  <c:v>79.56232</c:v>
                </c:pt>
                <c:pt idx="227" formatCode="0.0">
                  <c:v>79.864689999999996</c:v>
                </c:pt>
                <c:pt idx="228" formatCode="0.0">
                  <c:v>80.036150000000006</c:v>
                </c:pt>
                <c:pt idx="229" formatCode="0.0">
                  <c:v>80.022589999999994</c:v>
                </c:pt>
                <c:pt idx="230" formatCode="0.0">
                  <c:v>79.977819999999994</c:v>
                </c:pt>
                <c:pt idx="231" formatCode="0.0">
                  <c:v>80.267120000000006</c:v>
                </c:pt>
                <c:pt idx="232" formatCode="0.0">
                  <c:v>80.860680000000002</c:v>
                </c:pt>
                <c:pt idx="233" formatCode="0.0">
                  <c:v>81.045310000000001</c:v>
                </c:pt>
                <c:pt idx="234" formatCode="0.0">
                  <c:v>81.142189999999999</c:v>
                </c:pt>
                <c:pt idx="235" formatCode="0.0">
                  <c:v>81.370499240426909</c:v>
                </c:pt>
                <c:pt idx="236" formatCode="0.0">
                  <c:v>81.463193777010616</c:v>
                </c:pt>
              </c:numCache>
            </c:numRef>
          </c:val>
          <c:smooth val="0"/>
        </c:ser>
        <c:ser>
          <c:idx val="1"/>
          <c:order val="2"/>
          <c:tx>
            <c:strRef>
              <c:f>'Fig 6 data'!$E$3</c:f>
              <c:strCache>
                <c:ptCount val="1"/>
                <c:pt idx="0">
                  <c:v>Lower CI</c:v>
                </c:pt>
              </c:strCache>
            </c:strRef>
          </c:tx>
          <c:spPr>
            <a:ln w="12700">
              <a:solidFill>
                <a:srgbClr val="000080"/>
              </a:solidFill>
              <a:prstDash val="sysDash"/>
            </a:ln>
          </c:spPr>
          <c:marker>
            <c:symbol val="none"/>
          </c:marker>
          <c:cat>
            <c:multiLvlStrRef>
              <c:f>'Fig 6 data'!$A$4:$B$237</c:f>
              <c:multiLvlStrCache>
                <c:ptCount val="234"/>
                <c:lvl>
                  <c:pt idx="1">
                    <c:v>2002-04</c:v>
                  </c:pt>
                  <c:pt idx="6">
                    <c:v>2007-09</c:v>
                  </c:pt>
                  <c:pt idx="9">
                    <c:v> </c:v>
                  </c:pt>
                  <c:pt idx="12">
                    <c:v>2013-15</c:v>
                  </c:pt>
                  <c:pt idx="15">
                    <c:v>2002-04</c:v>
                  </c:pt>
                  <c:pt idx="20">
                    <c:v>2007-09</c:v>
                  </c:pt>
                  <c:pt idx="23">
                    <c:v> </c:v>
                  </c:pt>
                  <c:pt idx="26">
                    <c:v>2013-15</c:v>
                  </c:pt>
                  <c:pt idx="29">
                    <c:v>2002-04</c:v>
                  </c:pt>
                  <c:pt idx="34">
                    <c:v>2007-09</c:v>
                  </c:pt>
                  <c:pt idx="37">
                    <c:v> </c:v>
                  </c:pt>
                  <c:pt idx="40">
                    <c:v>2013-15</c:v>
                  </c:pt>
                  <c:pt idx="43">
                    <c:v>2002-04</c:v>
                  </c:pt>
                  <c:pt idx="48">
                    <c:v>2007-09</c:v>
                  </c:pt>
                  <c:pt idx="51">
                    <c:v> </c:v>
                  </c:pt>
                  <c:pt idx="54">
                    <c:v>2013-15</c:v>
                  </c:pt>
                  <c:pt idx="57">
                    <c:v>2002-04</c:v>
                  </c:pt>
                  <c:pt idx="62">
                    <c:v>2007-09</c:v>
                  </c:pt>
                  <c:pt idx="65">
                    <c:v> </c:v>
                  </c:pt>
                  <c:pt idx="68">
                    <c:v>2013-15</c:v>
                  </c:pt>
                  <c:pt idx="71">
                    <c:v>2002-04</c:v>
                  </c:pt>
                  <c:pt idx="76">
                    <c:v>2007-09</c:v>
                  </c:pt>
                  <c:pt idx="79">
                    <c:v> </c:v>
                  </c:pt>
                  <c:pt idx="82">
                    <c:v>2013-15</c:v>
                  </c:pt>
                  <c:pt idx="85">
                    <c:v>2002-04</c:v>
                  </c:pt>
                  <c:pt idx="90">
                    <c:v>2007-09</c:v>
                  </c:pt>
                  <c:pt idx="93">
                    <c:v> </c:v>
                  </c:pt>
                  <c:pt idx="96">
                    <c:v>2013-15</c:v>
                  </c:pt>
                  <c:pt idx="99">
                    <c:v>2002-04</c:v>
                  </c:pt>
                  <c:pt idx="104">
                    <c:v>2007-09</c:v>
                  </c:pt>
                  <c:pt idx="107">
                    <c:v> </c:v>
                  </c:pt>
                  <c:pt idx="110">
                    <c:v>2013-15</c:v>
                  </c:pt>
                  <c:pt idx="113">
                    <c:v>2002-04</c:v>
                  </c:pt>
                  <c:pt idx="118">
                    <c:v>2007-09</c:v>
                  </c:pt>
                  <c:pt idx="121">
                    <c:v> </c:v>
                  </c:pt>
                  <c:pt idx="124">
                    <c:v>2013-15</c:v>
                  </c:pt>
                  <c:pt idx="127">
                    <c:v>2002-04</c:v>
                  </c:pt>
                  <c:pt idx="132">
                    <c:v>2007-09</c:v>
                  </c:pt>
                  <c:pt idx="135">
                    <c:v> </c:v>
                  </c:pt>
                  <c:pt idx="138">
                    <c:v>2013-15</c:v>
                  </c:pt>
                  <c:pt idx="141">
                    <c:v>2002-04</c:v>
                  </c:pt>
                  <c:pt idx="146">
                    <c:v>2007-09</c:v>
                  </c:pt>
                  <c:pt idx="149">
                    <c:v> </c:v>
                  </c:pt>
                  <c:pt idx="152">
                    <c:v>2013-15</c:v>
                  </c:pt>
                  <c:pt idx="155">
                    <c:v>2002-04</c:v>
                  </c:pt>
                  <c:pt idx="160">
                    <c:v>2007-09</c:v>
                  </c:pt>
                  <c:pt idx="163">
                    <c:v> </c:v>
                  </c:pt>
                  <c:pt idx="166">
                    <c:v>2013-15</c:v>
                  </c:pt>
                  <c:pt idx="169">
                    <c:v>2002-04</c:v>
                  </c:pt>
                  <c:pt idx="174">
                    <c:v>2007-09</c:v>
                  </c:pt>
                  <c:pt idx="177">
                    <c:v> </c:v>
                  </c:pt>
                  <c:pt idx="180">
                    <c:v>2013-15</c:v>
                  </c:pt>
                  <c:pt idx="183">
                    <c:v>2002-04</c:v>
                  </c:pt>
                  <c:pt idx="188">
                    <c:v>2007-09</c:v>
                  </c:pt>
                  <c:pt idx="191">
                    <c:v> </c:v>
                  </c:pt>
                  <c:pt idx="194">
                    <c:v>2013-15</c:v>
                  </c:pt>
                  <c:pt idx="197">
                    <c:v>2002-04</c:v>
                  </c:pt>
                  <c:pt idx="202">
                    <c:v>2007-09</c:v>
                  </c:pt>
                  <c:pt idx="205">
                    <c:v> </c:v>
                  </c:pt>
                  <c:pt idx="208">
                    <c:v>2013-15</c:v>
                  </c:pt>
                  <c:pt idx="211">
                    <c:v>2002-04</c:v>
                  </c:pt>
                  <c:pt idx="216">
                    <c:v>2007-09</c:v>
                  </c:pt>
                  <c:pt idx="219">
                    <c:v> </c:v>
                  </c:pt>
                  <c:pt idx="222">
                    <c:v>2013-15</c:v>
                  </c:pt>
                  <c:pt idx="225">
                    <c:v>2002-04</c:v>
                  </c:pt>
                  <c:pt idx="230">
                    <c:v>2007-09</c:v>
                  </c:pt>
                  <c:pt idx="233">
                    <c:v> </c:v>
                  </c:pt>
                </c:lvl>
                <c:lvl>
                  <c:pt idx="0">
                    <c:v>Glasgow - City</c:v>
                  </c:pt>
                  <c:pt idx="14">
                    <c:v>North Lanark - shire</c:v>
                  </c:pt>
                  <c:pt idx="28">
                    <c:v>West Dun - barton - shire</c:v>
                  </c:pt>
                  <c:pt idx="42">
                    <c:v>West Lothian</c:v>
                  </c:pt>
                  <c:pt idx="56">
                    <c:v>Dundee City</c:v>
                  </c:pt>
                  <c:pt idx="70">
                    <c:v>Inverclyde</c:v>
                  </c:pt>
                  <c:pt idx="84">
                    <c:v>East Ayrshire</c:v>
                  </c:pt>
                  <c:pt idx="98">
                    <c:v>Renfrew - shire</c:v>
                  </c:pt>
                  <c:pt idx="112">
                    <c:v>North Ayrshire</c:v>
                  </c:pt>
                  <c:pt idx="126">
                    <c:v>SCOT - LAND</c:v>
                  </c:pt>
                  <c:pt idx="140">
                    <c:v>South Lanark - shire</c:v>
                  </c:pt>
                  <c:pt idx="154">
                    <c:v>Falkirk</c:v>
                  </c:pt>
                  <c:pt idx="168">
                    <c:v>Clack - mannan - shire</c:v>
                  </c:pt>
                  <c:pt idx="182">
                    <c:v>Mid - lothian</c:v>
                  </c:pt>
                  <c:pt idx="196">
                    <c:v>South Ayrshire</c:v>
                  </c:pt>
                  <c:pt idx="210">
                    <c:v>Stirling</c:v>
                  </c:pt>
                  <c:pt idx="224">
                    <c:v>Fife</c:v>
                  </c:pt>
                </c:lvl>
              </c:multiLvlStrCache>
            </c:multiLvlStrRef>
          </c:cat>
          <c:val>
            <c:numRef>
              <c:f>'Fig 6 data'!$E$4:$E$240</c:f>
              <c:numCache>
                <c:formatCode>#,##0.0</c:formatCode>
                <c:ptCount val="237"/>
                <c:pt idx="0">
                  <c:v>76.106120000000004</c:v>
                </c:pt>
                <c:pt idx="1">
                  <c:v>76.085329999999999</c:v>
                </c:pt>
                <c:pt idx="2">
                  <c:v>76.341610000000003</c:v>
                </c:pt>
                <c:pt idx="3">
                  <c:v>76.559520000000006</c:v>
                </c:pt>
                <c:pt idx="4">
                  <c:v>76.676259999999999</c:v>
                </c:pt>
                <c:pt idx="5">
                  <c:v>76.82893</c:v>
                </c:pt>
                <c:pt idx="6">
                  <c:v>77.074979999999996</c:v>
                </c:pt>
                <c:pt idx="7">
                  <c:v>77.58287</c:v>
                </c:pt>
                <c:pt idx="8">
                  <c:v>77.9636</c:v>
                </c:pt>
                <c:pt idx="9">
                  <c:v>78.187139999999999</c:v>
                </c:pt>
                <c:pt idx="10">
                  <c:v>78.21696</c:v>
                </c:pt>
                <c:pt idx="11">
                  <c:v>78.43007285989313</c:v>
                </c:pt>
                <c:pt idx="12">
                  <c:v>78.573449390158331</c:v>
                </c:pt>
                <c:pt idx="14">
                  <c:v>76.957639999999998</c:v>
                </c:pt>
                <c:pt idx="15">
                  <c:v>77.024979999999999</c:v>
                </c:pt>
                <c:pt idx="16">
                  <c:v>77.215609999999998</c:v>
                </c:pt>
                <c:pt idx="17">
                  <c:v>77.79401</c:v>
                </c:pt>
                <c:pt idx="18">
                  <c:v>77.984290000000001</c:v>
                </c:pt>
                <c:pt idx="19">
                  <c:v>78.048820000000006</c:v>
                </c:pt>
                <c:pt idx="20">
                  <c:v>78.137280000000004</c:v>
                </c:pt>
                <c:pt idx="21">
                  <c:v>78.328919999999997</c:v>
                </c:pt>
                <c:pt idx="22">
                  <c:v>78.620890000000003</c:v>
                </c:pt>
                <c:pt idx="23">
                  <c:v>78.710440000000006</c:v>
                </c:pt>
                <c:pt idx="24">
                  <c:v>79.011570000000006</c:v>
                </c:pt>
                <c:pt idx="25">
                  <c:v>79.27473002488459</c:v>
                </c:pt>
                <c:pt idx="26">
                  <c:v>79.239137574724239</c:v>
                </c:pt>
                <c:pt idx="28">
                  <c:v>76.728980000000007</c:v>
                </c:pt>
                <c:pt idx="29">
                  <c:v>76.857380000000006</c:v>
                </c:pt>
                <c:pt idx="30">
                  <c:v>76.77619</c:v>
                </c:pt>
                <c:pt idx="31">
                  <c:v>76.911410000000004</c:v>
                </c:pt>
                <c:pt idx="32">
                  <c:v>77.171589999999995</c:v>
                </c:pt>
                <c:pt idx="33">
                  <c:v>77.324179999999998</c:v>
                </c:pt>
                <c:pt idx="34">
                  <c:v>77.677779999999998</c:v>
                </c:pt>
                <c:pt idx="35">
                  <c:v>77.522589999999994</c:v>
                </c:pt>
                <c:pt idx="36">
                  <c:v>78.200299999999999</c:v>
                </c:pt>
                <c:pt idx="37">
                  <c:v>78.056489999999997</c:v>
                </c:pt>
                <c:pt idx="38">
                  <c:v>78.421869999999998</c:v>
                </c:pt>
                <c:pt idx="39">
                  <c:v>77.919142055334518</c:v>
                </c:pt>
                <c:pt idx="40">
                  <c:v>78.034905256398872</c:v>
                </c:pt>
                <c:pt idx="42">
                  <c:v>77.175809999999998</c:v>
                </c:pt>
                <c:pt idx="43">
                  <c:v>77.514470000000003</c:v>
                </c:pt>
                <c:pt idx="44">
                  <c:v>77.925610000000006</c:v>
                </c:pt>
                <c:pt idx="45">
                  <c:v>78.495379999999997</c:v>
                </c:pt>
                <c:pt idx="46">
                  <c:v>78.408230000000003</c:v>
                </c:pt>
                <c:pt idx="47">
                  <c:v>78.664400000000001</c:v>
                </c:pt>
                <c:pt idx="48">
                  <c:v>79.02713</c:v>
                </c:pt>
                <c:pt idx="49">
                  <c:v>79.254350000000002</c:v>
                </c:pt>
                <c:pt idx="50">
                  <c:v>79.467740000000006</c:v>
                </c:pt>
                <c:pt idx="51">
                  <c:v>79.488630000000001</c:v>
                </c:pt>
                <c:pt idx="52">
                  <c:v>79.648799999999994</c:v>
                </c:pt>
                <c:pt idx="53">
                  <c:v>80.013052543306642</c:v>
                </c:pt>
                <c:pt idx="54">
                  <c:v>80.31144828749072</c:v>
                </c:pt>
                <c:pt idx="56">
                  <c:v>77.10154</c:v>
                </c:pt>
                <c:pt idx="57">
                  <c:v>77.760059999999996</c:v>
                </c:pt>
                <c:pt idx="58">
                  <c:v>77.693240000000003</c:v>
                </c:pt>
                <c:pt idx="59">
                  <c:v>78.426460000000006</c:v>
                </c:pt>
                <c:pt idx="60">
                  <c:v>78.516319999999993</c:v>
                </c:pt>
                <c:pt idx="61">
                  <c:v>78.80659</c:v>
                </c:pt>
                <c:pt idx="62">
                  <c:v>78.442769999999996</c:v>
                </c:pt>
                <c:pt idx="63">
                  <c:v>78.239649999999997</c:v>
                </c:pt>
                <c:pt idx="64">
                  <c:v>78.302049999999994</c:v>
                </c:pt>
                <c:pt idx="65">
                  <c:v>78.541939999999997</c:v>
                </c:pt>
                <c:pt idx="66">
                  <c:v>79.009860000000003</c:v>
                </c:pt>
                <c:pt idx="67">
                  <c:v>79.485137511665428</c:v>
                </c:pt>
                <c:pt idx="68">
                  <c:v>79.483278237324726</c:v>
                </c:pt>
                <c:pt idx="70" formatCode="0.0">
                  <c:v>76.947460000000007</c:v>
                </c:pt>
                <c:pt idx="71" formatCode="0.0">
                  <c:v>77.233069999999998</c:v>
                </c:pt>
                <c:pt idx="72" formatCode="0.0">
                  <c:v>77.065920000000006</c:v>
                </c:pt>
                <c:pt idx="73" formatCode="0.0">
                  <c:v>77.016589999999994</c:v>
                </c:pt>
                <c:pt idx="74" formatCode="0.0">
                  <c:v>77.359139999999996</c:v>
                </c:pt>
                <c:pt idx="75" formatCode="0.0">
                  <c:v>77.749830000000003</c:v>
                </c:pt>
                <c:pt idx="76" formatCode="0.0">
                  <c:v>78.106840000000005</c:v>
                </c:pt>
                <c:pt idx="77" formatCode="0.0">
                  <c:v>78.359809999999996</c:v>
                </c:pt>
                <c:pt idx="78" formatCode="0.0">
                  <c:v>78.854339999999993</c:v>
                </c:pt>
                <c:pt idx="79" formatCode="0.0">
                  <c:v>79.204220000000007</c:v>
                </c:pt>
                <c:pt idx="80" formatCode="0.0">
                  <c:v>79.984759999999994</c:v>
                </c:pt>
                <c:pt idx="81" formatCode="0.0">
                  <c:v>80.053298465798136</c:v>
                </c:pt>
                <c:pt idx="82" formatCode="0.0">
                  <c:v>79.723092451411773</c:v>
                </c:pt>
                <c:pt idx="84" formatCode="0.0">
                  <c:v>77.383799999999994</c:v>
                </c:pt>
                <c:pt idx="85" formatCode="0.0">
                  <c:v>77.878010000000003</c:v>
                </c:pt>
                <c:pt idx="86" formatCode="0.0">
                  <c:v>77.391859999999994</c:v>
                </c:pt>
                <c:pt idx="87" formatCode="0.0">
                  <c:v>77.531009999999995</c:v>
                </c:pt>
                <c:pt idx="88" formatCode="0.0">
                  <c:v>77.196010000000001</c:v>
                </c:pt>
                <c:pt idx="89" formatCode="0.0">
                  <c:v>77.713930000000005</c:v>
                </c:pt>
                <c:pt idx="90" formatCode="0.0">
                  <c:v>77.953249999999997</c:v>
                </c:pt>
                <c:pt idx="91" formatCode="0.0">
                  <c:v>78.757710000000003</c:v>
                </c:pt>
                <c:pt idx="92" formatCode="0.0">
                  <c:v>79.174340000000001</c:v>
                </c:pt>
                <c:pt idx="93" formatCode="0.0">
                  <c:v>79.577389999999994</c:v>
                </c:pt>
                <c:pt idx="94" formatCode="0.0">
                  <c:v>79.064340000000001</c:v>
                </c:pt>
                <c:pt idx="95" formatCode="0.0">
                  <c:v>79.04198601037649</c:v>
                </c:pt>
                <c:pt idx="96" formatCode="0.0">
                  <c:v>78.848471345795701</c:v>
                </c:pt>
                <c:pt idx="98">
                  <c:v>77.582080000000005</c:v>
                </c:pt>
                <c:pt idx="99">
                  <c:v>77.759879999999995</c:v>
                </c:pt>
                <c:pt idx="100">
                  <c:v>77.764930000000007</c:v>
                </c:pt>
                <c:pt idx="101">
                  <c:v>78.038579999999996</c:v>
                </c:pt>
                <c:pt idx="102">
                  <c:v>78.392129999999995</c:v>
                </c:pt>
                <c:pt idx="103">
                  <c:v>78.355990000000006</c:v>
                </c:pt>
                <c:pt idx="104">
                  <c:v>78.844279999999998</c:v>
                </c:pt>
                <c:pt idx="105">
                  <c:v>79.191010000000006</c:v>
                </c:pt>
                <c:pt idx="106">
                  <c:v>79.806749999999994</c:v>
                </c:pt>
                <c:pt idx="107">
                  <c:v>79.900639999999996</c:v>
                </c:pt>
                <c:pt idx="108">
                  <c:v>80.116749999999996</c:v>
                </c:pt>
                <c:pt idx="109">
                  <c:v>80.158807215328835</c:v>
                </c:pt>
                <c:pt idx="110">
                  <c:v>80.130538625045233</c:v>
                </c:pt>
                <c:pt idx="112">
                  <c:v>77.870900000000006</c:v>
                </c:pt>
                <c:pt idx="113">
                  <c:v>78.532799999999995</c:v>
                </c:pt>
                <c:pt idx="114">
                  <c:v>78.343360000000004</c:v>
                </c:pt>
                <c:pt idx="115">
                  <c:v>78.399709999999999</c:v>
                </c:pt>
                <c:pt idx="116">
                  <c:v>78.437629999999999</c:v>
                </c:pt>
                <c:pt idx="117">
                  <c:v>78.435919999999996</c:v>
                </c:pt>
                <c:pt idx="118">
                  <c:v>78.624619999999993</c:v>
                </c:pt>
                <c:pt idx="119">
                  <c:v>78.976560000000006</c:v>
                </c:pt>
                <c:pt idx="120">
                  <c:v>79.674239999999998</c:v>
                </c:pt>
                <c:pt idx="121">
                  <c:v>80.131370000000004</c:v>
                </c:pt>
                <c:pt idx="122">
                  <c:v>80.420330000000007</c:v>
                </c:pt>
                <c:pt idx="123">
                  <c:v>80.461232974857623</c:v>
                </c:pt>
                <c:pt idx="124">
                  <c:v>80.28354932642192</c:v>
                </c:pt>
                <c:pt idx="126" formatCode="0.0">
                  <c:v>78.743579999999994</c:v>
                </c:pt>
                <c:pt idx="127" formatCode="0.0">
                  <c:v>78.906390000000002</c:v>
                </c:pt>
                <c:pt idx="128" formatCode="0.0">
                  <c:v>79.101699999999994</c:v>
                </c:pt>
                <c:pt idx="129" formatCode="0.0">
                  <c:v>79.411190000000005</c:v>
                </c:pt>
                <c:pt idx="130" formatCode="0.0">
                  <c:v>79.557209999999998</c:v>
                </c:pt>
                <c:pt idx="131" formatCode="0.0">
                  <c:v>79.708169999999996</c:v>
                </c:pt>
                <c:pt idx="132" formatCode="0.0">
                  <c:v>79.917060000000006</c:v>
                </c:pt>
                <c:pt idx="133" formatCode="0.0">
                  <c:v>80.187470000000005</c:v>
                </c:pt>
                <c:pt idx="134" formatCode="0.0">
                  <c:v>80.508920000000003</c:v>
                </c:pt>
                <c:pt idx="135" formatCode="0.0">
                  <c:v>80.653599999999997</c:v>
                </c:pt>
                <c:pt idx="136" formatCode="0.0">
                  <c:v>80.808440000000004</c:v>
                </c:pt>
                <c:pt idx="137" formatCode="0.0">
                  <c:v>80.986012876872465</c:v>
                </c:pt>
                <c:pt idx="138" formatCode="0.0">
                  <c:v>81.046238692122515</c:v>
                </c:pt>
                <c:pt idx="140" formatCode="0.0">
                  <c:v>78.196579999999997</c:v>
                </c:pt>
                <c:pt idx="141" formatCode="0.0">
                  <c:v>78.335170000000005</c:v>
                </c:pt>
                <c:pt idx="142" formatCode="0.0">
                  <c:v>78.771860000000004</c:v>
                </c:pt>
                <c:pt idx="143" formatCode="0.0">
                  <c:v>78.944159999999997</c:v>
                </c:pt>
                <c:pt idx="144" formatCode="0.0">
                  <c:v>79.084460000000007</c:v>
                </c:pt>
                <c:pt idx="145" formatCode="0.0">
                  <c:v>79.112390000000005</c:v>
                </c:pt>
                <c:pt idx="146" formatCode="0.0">
                  <c:v>79.458079999999995</c:v>
                </c:pt>
                <c:pt idx="147" formatCode="0.0">
                  <c:v>79.757199999999997</c:v>
                </c:pt>
                <c:pt idx="148" formatCode="0.0">
                  <c:v>80.006370000000004</c:v>
                </c:pt>
                <c:pt idx="149" formatCode="0.0">
                  <c:v>80.10248</c:v>
                </c:pt>
                <c:pt idx="150" formatCode="0.0">
                  <c:v>80.263239999999996</c:v>
                </c:pt>
                <c:pt idx="151" formatCode="0.0">
                  <c:v>80.474512472365177</c:v>
                </c:pt>
                <c:pt idx="152" formatCode="0.0">
                  <c:v>80.478933459672007</c:v>
                </c:pt>
                <c:pt idx="154">
                  <c:v>78.051950000000005</c:v>
                </c:pt>
                <c:pt idx="155">
                  <c:v>78.383589999999998</c:v>
                </c:pt>
                <c:pt idx="156">
                  <c:v>78.660610000000005</c:v>
                </c:pt>
                <c:pt idx="157">
                  <c:v>78.955860000000001</c:v>
                </c:pt>
                <c:pt idx="158">
                  <c:v>78.942030000000003</c:v>
                </c:pt>
                <c:pt idx="159">
                  <c:v>79.031300000000002</c:v>
                </c:pt>
                <c:pt idx="160">
                  <c:v>79.173599999999993</c:v>
                </c:pt>
                <c:pt idx="161">
                  <c:v>79.709940000000003</c:v>
                </c:pt>
                <c:pt idx="162">
                  <c:v>79.768339999999995</c:v>
                </c:pt>
                <c:pt idx="163">
                  <c:v>80.018550000000005</c:v>
                </c:pt>
                <c:pt idx="164">
                  <c:v>80.111080000000001</c:v>
                </c:pt>
                <c:pt idx="165">
                  <c:v>80.45883618836659</c:v>
                </c:pt>
                <c:pt idx="166">
                  <c:v>80.389197485946269</c:v>
                </c:pt>
                <c:pt idx="168" formatCode="0.0">
                  <c:v>77.601529999999997</c:v>
                </c:pt>
                <c:pt idx="169" formatCode="0.0">
                  <c:v>78.243210000000005</c:v>
                </c:pt>
                <c:pt idx="170" formatCode="0.0">
                  <c:v>77.702089999999998</c:v>
                </c:pt>
                <c:pt idx="171" formatCode="0.0">
                  <c:v>77.823779999999999</c:v>
                </c:pt>
                <c:pt idx="172" formatCode="0.0">
                  <c:v>78.430679999999995</c:v>
                </c:pt>
                <c:pt idx="173" formatCode="0.0">
                  <c:v>79.456969999999998</c:v>
                </c:pt>
                <c:pt idx="174" formatCode="0.0">
                  <c:v>79.963459999999998</c:v>
                </c:pt>
                <c:pt idx="175" formatCode="0.0">
                  <c:v>79.657240000000002</c:v>
                </c:pt>
                <c:pt idx="176" formatCode="0.0">
                  <c:v>79.664860000000004</c:v>
                </c:pt>
                <c:pt idx="177" formatCode="0.0">
                  <c:v>79.540350000000004</c:v>
                </c:pt>
                <c:pt idx="178" formatCode="0.0">
                  <c:v>78.964550000000003</c:v>
                </c:pt>
                <c:pt idx="179" formatCode="0.0">
                  <c:v>79.352163923151039</c:v>
                </c:pt>
                <c:pt idx="180" formatCode="0.0">
                  <c:v>79.227286222036852</c:v>
                </c:pt>
                <c:pt idx="182">
                  <c:v>77.893500000000003</c:v>
                </c:pt>
                <c:pt idx="183">
                  <c:v>78.407179999999997</c:v>
                </c:pt>
                <c:pt idx="184">
                  <c:v>78.747429999999994</c:v>
                </c:pt>
                <c:pt idx="185">
                  <c:v>78.984849999999994</c:v>
                </c:pt>
                <c:pt idx="186">
                  <c:v>79.041430000000005</c:v>
                </c:pt>
                <c:pt idx="187">
                  <c:v>79.846509999999995</c:v>
                </c:pt>
                <c:pt idx="188">
                  <c:v>80.581810000000004</c:v>
                </c:pt>
                <c:pt idx="189">
                  <c:v>80.707700000000003</c:v>
                </c:pt>
                <c:pt idx="190">
                  <c:v>80.755679999999998</c:v>
                </c:pt>
                <c:pt idx="191">
                  <c:v>80.558570000000003</c:v>
                </c:pt>
                <c:pt idx="192">
                  <c:v>81.047849999999997</c:v>
                </c:pt>
                <c:pt idx="193">
                  <c:v>80.886456827560409</c:v>
                </c:pt>
                <c:pt idx="194">
                  <c:v>80.840333854742369</c:v>
                </c:pt>
                <c:pt idx="196">
                  <c:v>78.577169999999995</c:v>
                </c:pt>
                <c:pt idx="197">
                  <c:v>78.998900000000006</c:v>
                </c:pt>
                <c:pt idx="198">
                  <c:v>79.389809999999997</c:v>
                </c:pt>
                <c:pt idx="199">
                  <c:v>79.851320000000001</c:v>
                </c:pt>
                <c:pt idx="200">
                  <c:v>79.931929999999994</c:v>
                </c:pt>
                <c:pt idx="201">
                  <c:v>80.226039999999998</c:v>
                </c:pt>
                <c:pt idx="202">
                  <c:v>80.184070000000006</c:v>
                </c:pt>
                <c:pt idx="203">
                  <c:v>80.426730000000006</c:v>
                </c:pt>
                <c:pt idx="204">
                  <c:v>80.253559999999993</c:v>
                </c:pt>
                <c:pt idx="205">
                  <c:v>80.506190000000004</c:v>
                </c:pt>
                <c:pt idx="206">
                  <c:v>80.25685</c:v>
                </c:pt>
                <c:pt idx="207">
                  <c:v>80.330867368263185</c:v>
                </c:pt>
                <c:pt idx="208">
                  <c:v>80.442230451232618</c:v>
                </c:pt>
                <c:pt idx="210" formatCode="0.0">
                  <c:v>78.605630000000005</c:v>
                </c:pt>
                <c:pt idx="211" formatCode="0.0">
                  <c:v>79.138390000000001</c:v>
                </c:pt>
                <c:pt idx="212" formatCode="0.0">
                  <c:v>79.441410000000005</c:v>
                </c:pt>
                <c:pt idx="213" formatCode="0.0">
                  <c:v>79.834879999999998</c:v>
                </c:pt>
                <c:pt idx="214" formatCode="0.0">
                  <c:v>80.139600000000002</c:v>
                </c:pt>
                <c:pt idx="215" formatCode="0.0">
                  <c:v>80.427040000000005</c:v>
                </c:pt>
                <c:pt idx="216" formatCode="0.0">
                  <c:v>80.948419999999999</c:v>
                </c:pt>
                <c:pt idx="217" formatCode="0.0">
                  <c:v>80.977059999999994</c:v>
                </c:pt>
                <c:pt idx="218" formatCode="0.0">
                  <c:v>81.365409999999997</c:v>
                </c:pt>
                <c:pt idx="219" formatCode="0.0">
                  <c:v>81.108800000000002</c:v>
                </c:pt>
                <c:pt idx="220" formatCode="0.0">
                  <c:v>81.370890000000003</c:v>
                </c:pt>
                <c:pt idx="221" formatCode="0.0">
                  <c:v>81.267676682242978</c:v>
                </c:pt>
                <c:pt idx="222" formatCode="0.0">
                  <c:v>81.421421228689425</c:v>
                </c:pt>
                <c:pt idx="224" formatCode="0.0">
                  <c:v>79.002210000000005</c:v>
                </c:pt>
                <c:pt idx="225" formatCode="0.0">
                  <c:v>79.076059999999998</c:v>
                </c:pt>
                <c:pt idx="226" formatCode="0.0">
                  <c:v>79.215549999999993</c:v>
                </c:pt>
                <c:pt idx="227" formatCode="0.0">
                  <c:v>79.513400000000004</c:v>
                </c:pt>
                <c:pt idx="228" formatCode="0.0">
                  <c:v>79.687060000000002</c:v>
                </c:pt>
                <c:pt idx="229" formatCode="0.0">
                  <c:v>79.674719999999994</c:v>
                </c:pt>
                <c:pt idx="230" formatCode="0.0">
                  <c:v>79.630709999999993</c:v>
                </c:pt>
                <c:pt idx="231" formatCode="0.0">
                  <c:v>79.924440000000004</c:v>
                </c:pt>
                <c:pt idx="232" formatCode="0.0">
                  <c:v>80.524979999999999</c:v>
                </c:pt>
                <c:pt idx="233" formatCode="0.0">
                  <c:v>80.707040000000006</c:v>
                </c:pt>
                <c:pt idx="234" formatCode="0.0">
                  <c:v>80.809439999999995</c:v>
                </c:pt>
                <c:pt idx="235" formatCode="0.0">
                  <c:v>81.026082169121054</c:v>
                </c:pt>
                <c:pt idx="236" formatCode="0.0">
                  <c:v>81.129463551803155</c:v>
                </c:pt>
              </c:numCache>
            </c:numRef>
          </c:val>
          <c:smooth val="0"/>
        </c:ser>
        <c:dLbls>
          <c:showLegendKey val="0"/>
          <c:showVal val="0"/>
          <c:showCatName val="0"/>
          <c:showSerName val="0"/>
          <c:showPercent val="0"/>
          <c:showBubbleSize val="0"/>
        </c:dLbls>
        <c:hiLowLines>
          <c:spPr>
            <a:ln w="3175">
              <a:solidFill>
                <a:srgbClr val="C0C0C0"/>
              </a:solidFill>
              <a:prstDash val="solid"/>
            </a:ln>
          </c:spPr>
        </c:hiLowLines>
        <c:marker val="1"/>
        <c:smooth val="0"/>
        <c:axId val="68417792"/>
        <c:axId val="67842432"/>
      </c:lineChart>
      <c:catAx>
        <c:axId val="68417792"/>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en-GB"/>
                  <a:t>Council </a:t>
                </a:r>
              </a:p>
            </c:rich>
          </c:tx>
          <c:layout>
            <c:manualLayout>
              <c:xMode val="edge"/>
              <c:yMode val="edge"/>
              <c:x val="0.49017580144777662"/>
              <c:y val="0.82711864406779656"/>
            </c:manualLayout>
          </c:layout>
          <c:overlay val="0"/>
          <c:spPr>
            <a:noFill/>
            <a:ln w="25400">
              <a:noFill/>
            </a:ln>
          </c:spPr>
        </c:title>
        <c:numFmt formatCode="00000" sourceLinked="0"/>
        <c:majorTickMark val="none"/>
        <c:minorTickMark val="none"/>
        <c:tickLblPos val="low"/>
        <c:spPr>
          <a:ln w="3175">
            <a:solidFill>
              <a:srgbClr val="000000"/>
            </a:solidFill>
            <a:prstDash val="solid"/>
          </a:ln>
        </c:spPr>
        <c:txPr>
          <a:bodyPr rot="-5400000" vert="horz"/>
          <a:lstStyle/>
          <a:p>
            <a:pPr>
              <a:defRPr sz="700" b="1" i="0" u="none" strike="noStrike" baseline="0">
                <a:solidFill>
                  <a:srgbClr val="000000"/>
                </a:solidFill>
                <a:latin typeface="Arial"/>
                <a:ea typeface="Arial"/>
                <a:cs typeface="Arial"/>
              </a:defRPr>
            </a:pPr>
            <a:endParaRPr lang="en-US"/>
          </a:p>
        </c:txPr>
        <c:crossAx val="67842432"/>
        <c:crosses val="autoZero"/>
        <c:auto val="1"/>
        <c:lblAlgn val="ctr"/>
        <c:lblOffset val="100"/>
        <c:tickLblSkip val="7"/>
        <c:tickMarkSkip val="1"/>
        <c:noMultiLvlLbl val="0"/>
      </c:catAx>
      <c:valAx>
        <c:axId val="67842432"/>
        <c:scaling>
          <c:orientation val="minMax"/>
          <c:max val="85"/>
          <c:min val="70"/>
        </c:scaling>
        <c:delete val="0"/>
        <c:axPos val="l"/>
        <c:majorGridlines>
          <c:spPr>
            <a:ln w="3175">
              <a:solidFill>
                <a:srgbClr val="C0C0C0"/>
              </a:solidFill>
              <a:prstDash val="sysDash"/>
            </a:ln>
          </c:spPr>
        </c:majorGridlines>
        <c:title>
          <c:tx>
            <c:rich>
              <a:bodyPr/>
              <a:lstStyle/>
              <a:p>
                <a:pPr>
                  <a:defRPr sz="1075" b="1" i="0" u="none" strike="noStrike" baseline="0">
                    <a:solidFill>
                      <a:srgbClr val="000000"/>
                    </a:solidFill>
                    <a:latin typeface="Arial"/>
                    <a:ea typeface="Arial"/>
                    <a:cs typeface="Arial"/>
                  </a:defRPr>
                </a:pPr>
                <a:r>
                  <a:rPr lang="en-GB"/>
                  <a:t>Age</a:t>
                </a:r>
              </a:p>
            </c:rich>
          </c:tx>
          <c:layout>
            <c:manualLayout>
              <c:xMode val="edge"/>
              <c:yMode val="edge"/>
              <c:x val="4.1365046535677356E-3"/>
              <c:y val="0.383050847457627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68417792"/>
        <c:crosses val="autoZero"/>
        <c:crossBetween val="between"/>
        <c:majorUnit val="5"/>
      </c:valAx>
      <c:spPr>
        <a:noFill/>
        <a:ln w="12700">
          <a:solidFill>
            <a:srgbClr val="FFFFFF"/>
          </a:solidFill>
          <a:prstDash val="solid"/>
        </a:ln>
      </c:spPr>
    </c:plotArea>
    <c:legend>
      <c:legendPos val="b"/>
      <c:layout>
        <c:manualLayout>
          <c:xMode val="edge"/>
          <c:yMode val="edge"/>
          <c:x val="0.36401240951396069"/>
          <c:y val="0.88644067796610171"/>
          <c:w val="0.3112719751809721"/>
          <c:h val="4.237288135593220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2050" b="0" i="0" u="none" strike="noStrike" baseline="0">
          <a:solidFill>
            <a:srgbClr val="000000"/>
          </a:solidFill>
          <a:latin typeface="Arial"/>
          <a:ea typeface="Arial"/>
          <a:cs typeface="Arial"/>
        </a:defRPr>
      </a:pPr>
      <a:endParaRPr lang="en-US"/>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63805584281282E-2"/>
          <c:y val="0.15254237288135594"/>
          <c:w val="0.93691830403309206"/>
          <c:h val="0.51355932203389831"/>
        </c:manualLayout>
      </c:layout>
      <c:lineChart>
        <c:grouping val="standard"/>
        <c:varyColors val="0"/>
        <c:ser>
          <c:idx val="0"/>
          <c:order val="0"/>
          <c:tx>
            <c:strRef>
              <c:f>'Fig 6 data'!$F$3</c:f>
              <c:strCache>
                <c:ptCount val="1"/>
                <c:pt idx="0">
                  <c:v>Upper CI</c:v>
                </c:pt>
              </c:strCache>
            </c:strRef>
          </c:tx>
          <c:spPr>
            <a:ln w="12700">
              <a:solidFill>
                <a:srgbClr val="000080"/>
              </a:solidFill>
              <a:prstDash val="lgDash"/>
            </a:ln>
          </c:spPr>
          <c:marker>
            <c:symbol val="none"/>
          </c:marker>
          <c:cat>
            <c:multiLvlStrRef>
              <c:f>'Fig 6 data'!$A$242:$B$475</c:f>
              <c:multiLvlStrCache>
                <c:ptCount val="234"/>
                <c:lvl>
                  <c:pt idx="1">
                    <c:v>2002-04</c:v>
                  </c:pt>
                  <c:pt idx="6">
                    <c:v>2007-09</c:v>
                  </c:pt>
                  <c:pt idx="9">
                    <c:v> </c:v>
                  </c:pt>
                  <c:pt idx="12">
                    <c:v>2013-15</c:v>
                  </c:pt>
                  <c:pt idx="15">
                    <c:v>2002-04</c:v>
                  </c:pt>
                  <c:pt idx="20">
                    <c:v>2007-09</c:v>
                  </c:pt>
                  <c:pt idx="23">
                    <c:v> </c:v>
                  </c:pt>
                  <c:pt idx="26">
                    <c:v>2013-15</c:v>
                  </c:pt>
                  <c:pt idx="29">
                    <c:v>2002-04</c:v>
                  </c:pt>
                  <c:pt idx="34">
                    <c:v>2007-09</c:v>
                  </c:pt>
                  <c:pt idx="37">
                    <c:v> </c:v>
                  </c:pt>
                  <c:pt idx="40">
                    <c:v>2013-15</c:v>
                  </c:pt>
                  <c:pt idx="43">
                    <c:v>2002-04</c:v>
                  </c:pt>
                  <c:pt idx="48">
                    <c:v>2007-09</c:v>
                  </c:pt>
                  <c:pt idx="51">
                    <c:v> </c:v>
                  </c:pt>
                  <c:pt idx="54">
                    <c:v>2013-15</c:v>
                  </c:pt>
                  <c:pt idx="57">
                    <c:v>2002-04</c:v>
                  </c:pt>
                  <c:pt idx="62">
                    <c:v>2007-09</c:v>
                  </c:pt>
                  <c:pt idx="65">
                    <c:v> </c:v>
                  </c:pt>
                  <c:pt idx="68">
                    <c:v>2013-15</c:v>
                  </c:pt>
                  <c:pt idx="71">
                    <c:v>2002-04</c:v>
                  </c:pt>
                  <c:pt idx="76">
                    <c:v>2007-09</c:v>
                  </c:pt>
                  <c:pt idx="79">
                    <c:v> </c:v>
                  </c:pt>
                  <c:pt idx="82">
                    <c:v>2013-15</c:v>
                  </c:pt>
                  <c:pt idx="85">
                    <c:v>2002-04</c:v>
                  </c:pt>
                  <c:pt idx="90">
                    <c:v>2007-09</c:v>
                  </c:pt>
                  <c:pt idx="93">
                    <c:v> </c:v>
                  </c:pt>
                  <c:pt idx="96">
                    <c:v>2013-15</c:v>
                  </c:pt>
                  <c:pt idx="99">
                    <c:v>2002-04</c:v>
                  </c:pt>
                  <c:pt idx="104">
                    <c:v>2007-09</c:v>
                  </c:pt>
                  <c:pt idx="107">
                    <c:v> </c:v>
                  </c:pt>
                  <c:pt idx="110">
                    <c:v>2013-15</c:v>
                  </c:pt>
                  <c:pt idx="113">
                    <c:v>2002-04</c:v>
                  </c:pt>
                  <c:pt idx="118">
                    <c:v>2007-09</c:v>
                  </c:pt>
                  <c:pt idx="121">
                    <c:v> </c:v>
                  </c:pt>
                  <c:pt idx="124">
                    <c:v>2013-15</c:v>
                  </c:pt>
                  <c:pt idx="127">
                    <c:v>2002-04</c:v>
                  </c:pt>
                  <c:pt idx="132">
                    <c:v>2007-09</c:v>
                  </c:pt>
                  <c:pt idx="135">
                    <c:v> </c:v>
                  </c:pt>
                  <c:pt idx="138">
                    <c:v>2013-15</c:v>
                  </c:pt>
                  <c:pt idx="141">
                    <c:v>2002-04</c:v>
                  </c:pt>
                  <c:pt idx="146">
                    <c:v>2007-09</c:v>
                  </c:pt>
                  <c:pt idx="149">
                    <c:v> </c:v>
                  </c:pt>
                  <c:pt idx="152">
                    <c:v>2013-15</c:v>
                  </c:pt>
                  <c:pt idx="155">
                    <c:v>2002-04</c:v>
                  </c:pt>
                  <c:pt idx="160">
                    <c:v>2007-09</c:v>
                  </c:pt>
                  <c:pt idx="163">
                    <c:v> </c:v>
                  </c:pt>
                  <c:pt idx="166">
                    <c:v>2013-15</c:v>
                  </c:pt>
                  <c:pt idx="169">
                    <c:v>2002-04</c:v>
                  </c:pt>
                  <c:pt idx="174">
                    <c:v>2007-09</c:v>
                  </c:pt>
                  <c:pt idx="177">
                    <c:v> </c:v>
                  </c:pt>
                  <c:pt idx="180">
                    <c:v>2013-15</c:v>
                  </c:pt>
                  <c:pt idx="183">
                    <c:v>2002-04</c:v>
                  </c:pt>
                  <c:pt idx="188">
                    <c:v>2007-09</c:v>
                  </c:pt>
                  <c:pt idx="191">
                    <c:v> </c:v>
                  </c:pt>
                  <c:pt idx="194">
                    <c:v>2013-15</c:v>
                  </c:pt>
                  <c:pt idx="197">
                    <c:v>2002-04</c:v>
                  </c:pt>
                  <c:pt idx="202">
                    <c:v>2007-09</c:v>
                  </c:pt>
                  <c:pt idx="205">
                    <c:v> </c:v>
                  </c:pt>
                  <c:pt idx="208">
                    <c:v>2013-15</c:v>
                  </c:pt>
                  <c:pt idx="211">
                    <c:v>2002-04</c:v>
                  </c:pt>
                  <c:pt idx="216">
                    <c:v>2007-09</c:v>
                  </c:pt>
                  <c:pt idx="219">
                    <c:v> </c:v>
                  </c:pt>
                  <c:pt idx="222">
                    <c:v>2013-15</c:v>
                  </c:pt>
                  <c:pt idx="225">
                    <c:v>2002-04</c:v>
                  </c:pt>
                  <c:pt idx="230">
                    <c:v>2007-09</c:v>
                  </c:pt>
                  <c:pt idx="233">
                    <c:v> </c:v>
                  </c:pt>
                </c:lvl>
                <c:lvl>
                  <c:pt idx="0">
                    <c:v>SCOT - LAND*</c:v>
                  </c:pt>
                  <c:pt idx="14">
                    <c:v>Highland</c:v>
                  </c:pt>
                  <c:pt idx="28">
                    <c:v>Argyll and Bute</c:v>
                  </c:pt>
                  <c:pt idx="42">
                    <c:v>Dumfries and Galloway</c:v>
                  </c:pt>
                  <c:pt idx="56">
                    <c:v>Na h-Eileanan Siar</c:v>
                  </c:pt>
                  <c:pt idx="70">
                    <c:v>Scottish Borders</c:v>
                  </c:pt>
                  <c:pt idx="84">
                    <c:v>Aberdeen City</c:v>
                  </c:pt>
                  <c:pt idx="98">
                    <c:v>Angus</c:v>
                  </c:pt>
                  <c:pt idx="112">
                    <c:v>Perth and Kinross</c:v>
                  </c:pt>
                  <c:pt idx="126">
                    <c:v>City of Edinburgh</c:v>
                  </c:pt>
                  <c:pt idx="140">
                    <c:v>East Lothian</c:v>
                  </c:pt>
                  <c:pt idx="154">
                    <c:v>Moray</c:v>
                  </c:pt>
                  <c:pt idx="168">
                    <c:v>East Dun - barton - shire</c:v>
                  </c:pt>
                  <c:pt idx="182">
                    <c:v>Shetland Islands</c:v>
                  </c:pt>
                  <c:pt idx="196">
                    <c:v>Aberdeen - shire</c:v>
                  </c:pt>
                  <c:pt idx="210">
                    <c:v>Orkney Islands</c:v>
                  </c:pt>
                  <c:pt idx="224">
                    <c:v>East Renfrew - shire</c:v>
                  </c:pt>
                </c:lvl>
              </c:multiLvlStrCache>
            </c:multiLvlStrRef>
          </c:cat>
          <c:val>
            <c:numRef>
              <c:f>'Fig 6 data'!$F$242:$F$478</c:f>
              <c:numCache>
                <c:formatCode>0.0</c:formatCode>
                <c:ptCount val="237"/>
                <c:pt idx="0">
                  <c:v>78.927909999999997</c:v>
                </c:pt>
                <c:pt idx="1">
                  <c:v>79.088809999999995</c:v>
                </c:pt>
                <c:pt idx="2">
                  <c:v>79.284239999999997</c:v>
                </c:pt>
                <c:pt idx="3">
                  <c:v>79.593040000000002</c:v>
                </c:pt>
                <c:pt idx="4">
                  <c:v>79.738789999999995</c:v>
                </c:pt>
                <c:pt idx="5">
                  <c:v>79.887720000000002</c:v>
                </c:pt>
                <c:pt idx="6">
                  <c:v>80.095640000000003</c:v>
                </c:pt>
                <c:pt idx="7">
                  <c:v>80.36524</c:v>
                </c:pt>
                <c:pt idx="8">
                  <c:v>80.687179999999998</c:v>
                </c:pt>
                <c:pt idx="9">
                  <c:v>80.830010000000001</c:v>
                </c:pt>
                <c:pt idx="10">
                  <c:v>80.983590000000007</c:v>
                </c:pt>
                <c:pt idx="11">
                  <c:v>81.160041626338639</c:v>
                </c:pt>
                <c:pt idx="12">
                  <c:v>81.219043639041885</c:v>
                </c:pt>
                <c:pt idx="14">
                  <c:v>79.869630000000001</c:v>
                </c:pt>
                <c:pt idx="15">
                  <c:v>80.220020000000005</c:v>
                </c:pt>
                <c:pt idx="16">
                  <c:v>80.745639999999995</c:v>
                </c:pt>
                <c:pt idx="17">
                  <c:v>80.988100000000003</c:v>
                </c:pt>
                <c:pt idx="18">
                  <c:v>80.990120000000005</c:v>
                </c:pt>
                <c:pt idx="19">
                  <c:v>81.23715</c:v>
                </c:pt>
                <c:pt idx="20">
                  <c:v>81.563959999999994</c:v>
                </c:pt>
                <c:pt idx="21">
                  <c:v>81.893630000000002</c:v>
                </c:pt>
                <c:pt idx="22">
                  <c:v>81.930229999999995</c:v>
                </c:pt>
                <c:pt idx="23">
                  <c:v>82.220529999999997</c:v>
                </c:pt>
                <c:pt idx="24">
                  <c:v>82.574359999999999</c:v>
                </c:pt>
                <c:pt idx="25">
                  <c:v>83.130631913423841</c:v>
                </c:pt>
                <c:pt idx="26">
                  <c:v>83.048156176385817</c:v>
                </c:pt>
                <c:pt idx="28" formatCode="#,##0.0">
                  <c:v>80.322879999999998</c:v>
                </c:pt>
                <c:pt idx="29" formatCode="#,##0.0">
                  <c:v>80.646770000000004</c:v>
                </c:pt>
                <c:pt idx="30" formatCode="#,##0.0">
                  <c:v>81.232429999999994</c:v>
                </c:pt>
                <c:pt idx="31" formatCode="#,##0.0">
                  <c:v>81.116529999999997</c:v>
                </c:pt>
                <c:pt idx="32" formatCode="#,##0.0">
                  <c:v>80.663570000000007</c:v>
                </c:pt>
                <c:pt idx="33" formatCode="#,##0.0">
                  <c:v>80.496520000000004</c:v>
                </c:pt>
                <c:pt idx="34" formatCode="#,##0.0">
                  <c:v>80.98057</c:v>
                </c:pt>
                <c:pt idx="35" formatCode="#,##0.0">
                  <c:v>81.411150000000006</c:v>
                </c:pt>
                <c:pt idx="36" formatCode="#,##0.0">
                  <c:v>81.883960000000002</c:v>
                </c:pt>
                <c:pt idx="37" formatCode="#,##0.0">
                  <c:v>81.846459999999993</c:v>
                </c:pt>
                <c:pt idx="38" formatCode="#,##0.0">
                  <c:v>82.161069999999995</c:v>
                </c:pt>
                <c:pt idx="39" formatCode="#,##0.0">
                  <c:v>82.560196866605821</c:v>
                </c:pt>
                <c:pt idx="40" formatCode="#,##0.0">
                  <c:v>82.86716365308277</c:v>
                </c:pt>
                <c:pt idx="42" formatCode="#,##0.00">
                  <c:v>80.190510000000003</c:v>
                </c:pt>
                <c:pt idx="43" formatCode="#,##0.00">
                  <c:v>80.057360000000003</c:v>
                </c:pt>
                <c:pt idx="44" formatCode="#,##0.00">
                  <c:v>80.298439999999999</c:v>
                </c:pt>
                <c:pt idx="45" formatCode="#,##0.00">
                  <c:v>80.785110000000003</c:v>
                </c:pt>
                <c:pt idx="46" formatCode="#,##0.00">
                  <c:v>80.717820000000003</c:v>
                </c:pt>
                <c:pt idx="47" formatCode="#,##0.00">
                  <c:v>80.969309999999993</c:v>
                </c:pt>
                <c:pt idx="48" formatCode="#,##0.00">
                  <c:v>81.0381</c:v>
                </c:pt>
                <c:pt idx="49" formatCode="#,##0.00">
                  <c:v>81.837649999999996</c:v>
                </c:pt>
                <c:pt idx="50" formatCode="#,##0.00">
                  <c:v>81.970380000000006</c:v>
                </c:pt>
                <c:pt idx="51" formatCode="#,##0.00">
                  <c:v>82.294060000000002</c:v>
                </c:pt>
                <c:pt idx="52" formatCode="#,##0.00">
                  <c:v>81.97336</c:v>
                </c:pt>
                <c:pt idx="53" formatCode="#,##0.00">
                  <c:v>81.950408987115296</c:v>
                </c:pt>
                <c:pt idx="54" formatCode="#,##0.00">
                  <c:v>81.86285711666649</c:v>
                </c:pt>
                <c:pt idx="56">
                  <c:v>81.231279999999998</c:v>
                </c:pt>
                <c:pt idx="57">
                  <c:v>81.434119999999993</c:v>
                </c:pt>
                <c:pt idx="58">
                  <c:v>81.150469999999999</c:v>
                </c:pt>
                <c:pt idx="59">
                  <c:v>81.474059999999994</c:v>
                </c:pt>
                <c:pt idx="60">
                  <c:v>81.653480000000002</c:v>
                </c:pt>
                <c:pt idx="61">
                  <c:v>82.645480000000006</c:v>
                </c:pt>
                <c:pt idx="62">
                  <c:v>83.22784</c:v>
                </c:pt>
                <c:pt idx="63">
                  <c:v>83.307860000000005</c:v>
                </c:pt>
                <c:pt idx="64">
                  <c:v>82.166809999999998</c:v>
                </c:pt>
                <c:pt idx="65">
                  <c:v>81.849209999999999</c:v>
                </c:pt>
                <c:pt idx="66">
                  <c:v>81.997770000000003</c:v>
                </c:pt>
                <c:pt idx="67">
                  <c:v>83.404043469557422</c:v>
                </c:pt>
                <c:pt idx="68">
                  <c:v>84.019155464590156</c:v>
                </c:pt>
                <c:pt idx="70">
                  <c:v>80.415220000000005</c:v>
                </c:pt>
                <c:pt idx="71">
                  <c:v>80.532650000000004</c:v>
                </c:pt>
                <c:pt idx="72">
                  <c:v>80.72457</c:v>
                </c:pt>
                <c:pt idx="73">
                  <c:v>81.243200000000002</c:v>
                </c:pt>
                <c:pt idx="74">
                  <c:v>81.466309999999993</c:v>
                </c:pt>
                <c:pt idx="75">
                  <c:v>81.543989999999994</c:v>
                </c:pt>
                <c:pt idx="76">
                  <c:v>81.926490000000001</c:v>
                </c:pt>
                <c:pt idx="77">
                  <c:v>82.060230000000004</c:v>
                </c:pt>
                <c:pt idx="78">
                  <c:v>82.563410000000005</c:v>
                </c:pt>
                <c:pt idx="79">
                  <c:v>82.476680000000002</c:v>
                </c:pt>
                <c:pt idx="80">
                  <c:v>82.915009999999995</c:v>
                </c:pt>
                <c:pt idx="81">
                  <c:v>83.008920310204886</c:v>
                </c:pt>
                <c:pt idx="82">
                  <c:v>83.095700242478713</c:v>
                </c:pt>
                <c:pt idx="84" formatCode="#,##0.0">
                  <c:v>80.417249999999996</c:v>
                </c:pt>
                <c:pt idx="85" formatCode="#,##0.0">
                  <c:v>80.412710000000004</c:v>
                </c:pt>
                <c:pt idx="86" formatCode="#,##0.0">
                  <c:v>80.4495</c:v>
                </c:pt>
                <c:pt idx="87" formatCode="#,##0.0">
                  <c:v>80.592789999999994</c:v>
                </c:pt>
                <c:pt idx="88" formatCode="#,##0.0">
                  <c:v>80.628619999999998</c:v>
                </c:pt>
                <c:pt idx="89" formatCode="#,##0.0">
                  <c:v>80.733649999999997</c:v>
                </c:pt>
                <c:pt idx="90" formatCode="#,##0.0">
                  <c:v>80.966430000000003</c:v>
                </c:pt>
                <c:pt idx="91" formatCode="#,##0.0">
                  <c:v>81.212339999999998</c:v>
                </c:pt>
                <c:pt idx="92" formatCode="#,##0.0">
                  <c:v>81.506979999999999</c:v>
                </c:pt>
                <c:pt idx="93" formatCode="#,##0.0">
                  <c:v>81.513509999999997</c:v>
                </c:pt>
                <c:pt idx="94" formatCode="#,##0.0">
                  <c:v>81.68441</c:v>
                </c:pt>
                <c:pt idx="95" formatCode="#,##0.0">
                  <c:v>81.441246827910348</c:v>
                </c:pt>
                <c:pt idx="96" formatCode="#,##0.0">
                  <c:v>81.391696947468475</c:v>
                </c:pt>
                <c:pt idx="98">
                  <c:v>80.574770000000001</c:v>
                </c:pt>
                <c:pt idx="99">
                  <c:v>80.156419999999997</c:v>
                </c:pt>
                <c:pt idx="100">
                  <c:v>80.203019999999995</c:v>
                </c:pt>
                <c:pt idx="101">
                  <c:v>80.550169999999994</c:v>
                </c:pt>
                <c:pt idx="102">
                  <c:v>81.265940000000001</c:v>
                </c:pt>
                <c:pt idx="103">
                  <c:v>81.414929999999998</c:v>
                </c:pt>
                <c:pt idx="104">
                  <c:v>81.462530000000001</c:v>
                </c:pt>
                <c:pt idx="105">
                  <c:v>81.117559999999997</c:v>
                </c:pt>
                <c:pt idx="106">
                  <c:v>81.405900000000003</c:v>
                </c:pt>
                <c:pt idx="107">
                  <c:v>81.594220000000007</c:v>
                </c:pt>
                <c:pt idx="108">
                  <c:v>82.066829999999996</c:v>
                </c:pt>
                <c:pt idx="109">
                  <c:v>82.338386039489265</c:v>
                </c:pt>
                <c:pt idx="110">
                  <c:v>82.533639064927456</c:v>
                </c:pt>
                <c:pt idx="112" formatCode="#,##0.0">
                  <c:v>80.592830000000006</c:v>
                </c:pt>
                <c:pt idx="113" formatCode="#,##0.0">
                  <c:v>80.766400000000004</c:v>
                </c:pt>
                <c:pt idx="114" formatCode="#,##0.0">
                  <c:v>81.116010000000003</c:v>
                </c:pt>
                <c:pt idx="115" formatCode="#,##0.0">
                  <c:v>81.614850000000004</c:v>
                </c:pt>
                <c:pt idx="116" formatCode="#,##0.0">
                  <c:v>81.608350000000002</c:v>
                </c:pt>
                <c:pt idx="117" formatCode="#,##0.0">
                  <c:v>81.839479999999995</c:v>
                </c:pt>
                <c:pt idx="118" formatCode="#,##0.0">
                  <c:v>82.101209999999995</c:v>
                </c:pt>
                <c:pt idx="119" formatCode="#,##0.0">
                  <c:v>82.602170000000001</c:v>
                </c:pt>
                <c:pt idx="120" formatCode="#,##0.0">
                  <c:v>82.982429999999994</c:v>
                </c:pt>
                <c:pt idx="121" formatCode="#,##0.0">
                  <c:v>83.16189</c:v>
                </c:pt>
                <c:pt idx="122" formatCode="#,##0.0">
                  <c:v>83.136369999999999</c:v>
                </c:pt>
                <c:pt idx="123" formatCode="#,##0.0">
                  <c:v>83.333586570199927</c:v>
                </c:pt>
                <c:pt idx="124" formatCode="#,##0.0">
                  <c:v>83.170612423728386</c:v>
                </c:pt>
                <c:pt idx="126" formatCode="#,##0.0">
                  <c:v>80.371110000000002</c:v>
                </c:pt>
                <c:pt idx="127" formatCode="#,##0.0">
                  <c:v>80.620249999999999</c:v>
                </c:pt>
                <c:pt idx="128" formatCode="#,##0.0">
                  <c:v>80.773330000000001</c:v>
                </c:pt>
                <c:pt idx="129" formatCode="#,##0.0">
                  <c:v>81.012690000000006</c:v>
                </c:pt>
                <c:pt idx="130" formatCode="#,##0.0">
                  <c:v>81.043040000000005</c:v>
                </c:pt>
                <c:pt idx="131" formatCode="#,##0.0">
                  <c:v>81.301450000000003</c:v>
                </c:pt>
                <c:pt idx="132" formatCode="#,##0.0">
                  <c:v>81.356650000000002</c:v>
                </c:pt>
                <c:pt idx="133" formatCode="#,##0.0">
                  <c:v>81.663340000000005</c:v>
                </c:pt>
                <c:pt idx="134" formatCode="#,##0.0">
                  <c:v>81.831810000000004</c:v>
                </c:pt>
                <c:pt idx="135" formatCode="#,##0.0">
                  <c:v>82.063900000000004</c:v>
                </c:pt>
                <c:pt idx="136" formatCode="#,##0.0">
                  <c:v>82.170010000000005</c:v>
                </c:pt>
                <c:pt idx="137" formatCode="#,##0.0">
                  <c:v>82.399478604724109</c:v>
                </c:pt>
                <c:pt idx="138" formatCode="#,##0.0">
                  <c:v>82.492536896896993</c:v>
                </c:pt>
                <c:pt idx="140" formatCode="#,##0.0">
                  <c:v>80.727689999999996</c:v>
                </c:pt>
                <c:pt idx="141" formatCode="#,##0.0">
                  <c:v>80.722840000000005</c:v>
                </c:pt>
                <c:pt idx="142" formatCode="#,##0.0">
                  <c:v>80.75421</c:v>
                </c:pt>
                <c:pt idx="143" formatCode="#,##0.0">
                  <c:v>81.319929999999999</c:v>
                </c:pt>
                <c:pt idx="144" formatCode="#,##0.0">
                  <c:v>81.561430000000001</c:v>
                </c:pt>
                <c:pt idx="145" formatCode="#,##0.0">
                  <c:v>81.822940000000003</c:v>
                </c:pt>
                <c:pt idx="146" formatCode="#,##0.0">
                  <c:v>81.728300000000004</c:v>
                </c:pt>
                <c:pt idx="147" formatCode="#,##0.0">
                  <c:v>81.694590000000005</c:v>
                </c:pt>
                <c:pt idx="148" formatCode="#,##0.0">
                  <c:v>81.826729999999998</c:v>
                </c:pt>
                <c:pt idx="149" formatCode="#,##0.0">
                  <c:v>82.070400000000006</c:v>
                </c:pt>
                <c:pt idx="150" formatCode="#,##0.0">
                  <c:v>82.248620000000003</c:v>
                </c:pt>
                <c:pt idx="151" formatCode="#,##0.0">
                  <c:v>82.694768321554292</c:v>
                </c:pt>
                <c:pt idx="152" formatCode="#,##0.0">
                  <c:v>83.090670995557247</c:v>
                </c:pt>
                <c:pt idx="154">
                  <c:v>80.852040000000002</c:v>
                </c:pt>
                <c:pt idx="155">
                  <c:v>80.850359999999995</c:v>
                </c:pt>
                <c:pt idx="156">
                  <c:v>80.86842</c:v>
                </c:pt>
                <c:pt idx="157">
                  <c:v>80.732849999999999</c:v>
                </c:pt>
                <c:pt idx="158">
                  <c:v>81.054310000000001</c:v>
                </c:pt>
                <c:pt idx="159">
                  <c:v>81.275679999999994</c:v>
                </c:pt>
                <c:pt idx="160">
                  <c:v>81.840050000000005</c:v>
                </c:pt>
                <c:pt idx="161">
                  <c:v>82.196669999999997</c:v>
                </c:pt>
                <c:pt idx="162">
                  <c:v>82.485879999999995</c:v>
                </c:pt>
                <c:pt idx="163">
                  <c:v>82.316379999999995</c:v>
                </c:pt>
                <c:pt idx="164">
                  <c:v>82.254679999999993</c:v>
                </c:pt>
                <c:pt idx="165">
                  <c:v>82.377038562440404</c:v>
                </c:pt>
                <c:pt idx="166">
                  <c:v>82.38340448910634</c:v>
                </c:pt>
                <c:pt idx="168">
                  <c:v>81.029979999999995</c:v>
                </c:pt>
                <c:pt idx="169">
                  <c:v>81.024180000000001</c:v>
                </c:pt>
                <c:pt idx="170">
                  <c:v>81.684510000000003</c:v>
                </c:pt>
                <c:pt idx="171">
                  <c:v>82.148809999999997</c:v>
                </c:pt>
                <c:pt idx="172">
                  <c:v>82.784109999999998</c:v>
                </c:pt>
                <c:pt idx="173">
                  <c:v>82.808040000000005</c:v>
                </c:pt>
                <c:pt idx="174">
                  <c:v>83.215429999999998</c:v>
                </c:pt>
                <c:pt idx="175">
                  <c:v>82.894670000000005</c:v>
                </c:pt>
                <c:pt idx="176">
                  <c:v>83.450720000000004</c:v>
                </c:pt>
                <c:pt idx="177">
                  <c:v>83.737470000000002</c:v>
                </c:pt>
                <c:pt idx="178">
                  <c:v>84.034260000000003</c:v>
                </c:pt>
                <c:pt idx="179">
                  <c:v>84.108652450249366</c:v>
                </c:pt>
                <c:pt idx="180">
                  <c:v>84.098122194555444</c:v>
                </c:pt>
                <c:pt idx="182" formatCode="#,##0.0">
                  <c:v>82.076040000000006</c:v>
                </c:pt>
                <c:pt idx="183" formatCode="#,##0.0">
                  <c:v>81.740300000000005</c:v>
                </c:pt>
                <c:pt idx="184" formatCode="#,##0.0">
                  <c:v>82.464219999999997</c:v>
                </c:pt>
                <c:pt idx="185" formatCode="#,##0.0">
                  <c:v>82.969890000000007</c:v>
                </c:pt>
                <c:pt idx="186" formatCode="#,##0.0">
                  <c:v>83.915610000000001</c:v>
                </c:pt>
                <c:pt idx="187" formatCode="#,##0.0">
                  <c:v>83.037120000000002</c:v>
                </c:pt>
                <c:pt idx="188" formatCode="#,##0.0">
                  <c:v>83.32687</c:v>
                </c:pt>
                <c:pt idx="189" formatCode="#,##0.0">
                  <c:v>82.259110000000007</c:v>
                </c:pt>
                <c:pt idx="190" formatCode="#,##0.0">
                  <c:v>82.332059999999998</c:v>
                </c:pt>
                <c:pt idx="191" formatCode="#,##0.0">
                  <c:v>82.697760000000002</c:v>
                </c:pt>
                <c:pt idx="192" formatCode="#,##0.0">
                  <c:v>83.774680000000004</c:v>
                </c:pt>
                <c:pt idx="193" formatCode="#,##0.0">
                  <c:v>83.708079526648845</c:v>
                </c:pt>
                <c:pt idx="194" formatCode="#,##0.0">
                  <c:v>83.216258369427436</c:v>
                </c:pt>
                <c:pt idx="196">
                  <c:v>81.190389999999994</c:v>
                </c:pt>
                <c:pt idx="197">
                  <c:v>81.20523</c:v>
                </c:pt>
                <c:pt idx="198">
                  <c:v>81.391630000000006</c:v>
                </c:pt>
                <c:pt idx="199">
                  <c:v>81.526089999999996</c:v>
                </c:pt>
                <c:pt idx="200">
                  <c:v>81.674980000000005</c:v>
                </c:pt>
                <c:pt idx="201">
                  <c:v>81.518900000000002</c:v>
                </c:pt>
                <c:pt idx="202">
                  <c:v>81.719830000000002</c:v>
                </c:pt>
                <c:pt idx="203">
                  <c:v>81.937190000000001</c:v>
                </c:pt>
                <c:pt idx="204">
                  <c:v>82.344149999999999</c:v>
                </c:pt>
                <c:pt idx="205">
                  <c:v>82.348650000000006</c:v>
                </c:pt>
                <c:pt idx="206">
                  <c:v>82.493080000000006</c:v>
                </c:pt>
                <c:pt idx="207">
                  <c:v>82.57690888508921</c:v>
                </c:pt>
                <c:pt idx="208">
                  <c:v>82.630369809748032</c:v>
                </c:pt>
                <c:pt idx="210">
                  <c:v>82.456440000000001</c:v>
                </c:pt>
                <c:pt idx="211">
                  <c:v>81.977080000000001</c:v>
                </c:pt>
                <c:pt idx="212">
                  <c:v>82.925240000000002</c:v>
                </c:pt>
                <c:pt idx="213">
                  <c:v>82.512240000000006</c:v>
                </c:pt>
                <c:pt idx="214">
                  <c:v>82.867670000000004</c:v>
                </c:pt>
                <c:pt idx="215">
                  <c:v>82.727379999999997</c:v>
                </c:pt>
                <c:pt idx="216">
                  <c:v>83.097520000000003</c:v>
                </c:pt>
                <c:pt idx="217">
                  <c:v>83.071200000000005</c:v>
                </c:pt>
                <c:pt idx="218">
                  <c:v>82.997519999999994</c:v>
                </c:pt>
                <c:pt idx="219">
                  <c:v>83.186189999999996</c:v>
                </c:pt>
                <c:pt idx="220">
                  <c:v>83.779129999999995</c:v>
                </c:pt>
                <c:pt idx="221">
                  <c:v>84.12714551446166</c:v>
                </c:pt>
                <c:pt idx="222">
                  <c:v>84.270671794527019</c:v>
                </c:pt>
                <c:pt idx="224">
                  <c:v>81.766390000000001</c:v>
                </c:pt>
                <c:pt idx="225">
                  <c:v>81.306460000000001</c:v>
                </c:pt>
                <c:pt idx="226">
                  <c:v>81.796210000000002</c:v>
                </c:pt>
                <c:pt idx="227">
                  <c:v>82.550110000000004</c:v>
                </c:pt>
                <c:pt idx="228">
                  <c:v>83.027839999999998</c:v>
                </c:pt>
                <c:pt idx="229">
                  <c:v>82.53322</c:v>
                </c:pt>
                <c:pt idx="230">
                  <c:v>82.543229999999994</c:v>
                </c:pt>
                <c:pt idx="231">
                  <c:v>82.854609999999994</c:v>
                </c:pt>
                <c:pt idx="232" formatCode="#,##0.0">
                  <c:v>83.575760000000002</c:v>
                </c:pt>
                <c:pt idx="233" formatCode="#,##0.0">
                  <c:v>83.440830000000005</c:v>
                </c:pt>
                <c:pt idx="234" formatCode="#,##0.0">
                  <c:v>83.534289999999999</c:v>
                </c:pt>
                <c:pt idx="235" formatCode="#,##0.0">
                  <c:v>83.344974160281069</c:v>
                </c:pt>
                <c:pt idx="236" formatCode="#,##0.0">
                  <c:v>84.070716903637518</c:v>
                </c:pt>
              </c:numCache>
            </c:numRef>
          </c:val>
          <c:smooth val="0"/>
        </c:ser>
        <c:ser>
          <c:idx val="3"/>
          <c:order val="1"/>
          <c:tx>
            <c:strRef>
              <c:f>'Fig 6 data'!$D$3</c:f>
              <c:strCache>
                <c:ptCount val="1"/>
                <c:pt idx="0">
                  <c:v>LE</c:v>
                </c:pt>
              </c:strCache>
            </c:strRef>
          </c:tx>
          <c:spPr>
            <a:ln w="38100">
              <a:solidFill>
                <a:srgbClr val="000080"/>
              </a:solidFill>
              <a:prstDash val="solid"/>
            </a:ln>
          </c:spPr>
          <c:marker>
            <c:symbol val="none"/>
          </c:marker>
          <c:cat>
            <c:multiLvlStrRef>
              <c:f>'Fig 6 data'!$A$242:$B$475</c:f>
              <c:multiLvlStrCache>
                <c:ptCount val="234"/>
                <c:lvl>
                  <c:pt idx="1">
                    <c:v>2002-04</c:v>
                  </c:pt>
                  <c:pt idx="6">
                    <c:v>2007-09</c:v>
                  </c:pt>
                  <c:pt idx="9">
                    <c:v> </c:v>
                  </c:pt>
                  <c:pt idx="12">
                    <c:v>2013-15</c:v>
                  </c:pt>
                  <c:pt idx="15">
                    <c:v>2002-04</c:v>
                  </c:pt>
                  <c:pt idx="20">
                    <c:v>2007-09</c:v>
                  </c:pt>
                  <c:pt idx="23">
                    <c:v> </c:v>
                  </c:pt>
                  <c:pt idx="26">
                    <c:v>2013-15</c:v>
                  </c:pt>
                  <c:pt idx="29">
                    <c:v>2002-04</c:v>
                  </c:pt>
                  <c:pt idx="34">
                    <c:v>2007-09</c:v>
                  </c:pt>
                  <c:pt idx="37">
                    <c:v> </c:v>
                  </c:pt>
                  <c:pt idx="40">
                    <c:v>2013-15</c:v>
                  </c:pt>
                  <c:pt idx="43">
                    <c:v>2002-04</c:v>
                  </c:pt>
                  <c:pt idx="48">
                    <c:v>2007-09</c:v>
                  </c:pt>
                  <c:pt idx="51">
                    <c:v> </c:v>
                  </c:pt>
                  <c:pt idx="54">
                    <c:v>2013-15</c:v>
                  </c:pt>
                  <c:pt idx="57">
                    <c:v>2002-04</c:v>
                  </c:pt>
                  <c:pt idx="62">
                    <c:v>2007-09</c:v>
                  </c:pt>
                  <c:pt idx="65">
                    <c:v> </c:v>
                  </c:pt>
                  <c:pt idx="68">
                    <c:v>2013-15</c:v>
                  </c:pt>
                  <c:pt idx="71">
                    <c:v>2002-04</c:v>
                  </c:pt>
                  <c:pt idx="76">
                    <c:v>2007-09</c:v>
                  </c:pt>
                  <c:pt idx="79">
                    <c:v> </c:v>
                  </c:pt>
                  <c:pt idx="82">
                    <c:v>2013-15</c:v>
                  </c:pt>
                  <c:pt idx="85">
                    <c:v>2002-04</c:v>
                  </c:pt>
                  <c:pt idx="90">
                    <c:v>2007-09</c:v>
                  </c:pt>
                  <c:pt idx="93">
                    <c:v> </c:v>
                  </c:pt>
                  <c:pt idx="96">
                    <c:v>2013-15</c:v>
                  </c:pt>
                  <c:pt idx="99">
                    <c:v>2002-04</c:v>
                  </c:pt>
                  <c:pt idx="104">
                    <c:v>2007-09</c:v>
                  </c:pt>
                  <c:pt idx="107">
                    <c:v> </c:v>
                  </c:pt>
                  <c:pt idx="110">
                    <c:v>2013-15</c:v>
                  </c:pt>
                  <c:pt idx="113">
                    <c:v>2002-04</c:v>
                  </c:pt>
                  <c:pt idx="118">
                    <c:v>2007-09</c:v>
                  </c:pt>
                  <c:pt idx="121">
                    <c:v> </c:v>
                  </c:pt>
                  <c:pt idx="124">
                    <c:v>2013-15</c:v>
                  </c:pt>
                  <c:pt idx="127">
                    <c:v>2002-04</c:v>
                  </c:pt>
                  <c:pt idx="132">
                    <c:v>2007-09</c:v>
                  </c:pt>
                  <c:pt idx="135">
                    <c:v> </c:v>
                  </c:pt>
                  <c:pt idx="138">
                    <c:v>2013-15</c:v>
                  </c:pt>
                  <c:pt idx="141">
                    <c:v>2002-04</c:v>
                  </c:pt>
                  <c:pt idx="146">
                    <c:v>2007-09</c:v>
                  </c:pt>
                  <c:pt idx="149">
                    <c:v> </c:v>
                  </c:pt>
                  <c:pt idx="152">
                    <c:v>2013-15</c:v>
                  </c:pt>
                  <c:pt idx="155">
                    <c:v>2002-04</c:v>
                  </c:pt>
                  <c:pt idx="160">
                    <c:v>2007-09</c:v>
                  </c:pt>
                  <c:pt idx="163">
                    <c:v> </c:v>
                  </c:pt>
                  <c:pt idx="166">
                    <c:v>2013-15</c:v>
                  </c:pt>
                  <c:pt idx="169">
                    <c:v>2002-04</c:v>
                  </c:pt>
                  <c:pt idx="174">
                    <c:v>2007-09</c:v>
                  </c:pt>
                  <c:pt idx="177">
                    <c:v> </c:v>
                  </c:pt>
                  <c:pt idx="180">
                    <c:v>2013-15</c:v>
                  </c:pt>
                  <c:pt idx="183">
                    <c:v>2002-04</c:v>
                  </c:pt>
                  <c:pt idx="188">
                    <c:v>2007-09</c:v>
                  </c:pt>
                  <c:pt idx="191">
                    <c:v> </c:v>
                  </c:pt>
                  <c:pt idx="194">
                    <c:v>2013-15</c:v>
                  </c:pt>
                  <c:pt idx="197">
                    <c:v>2002-04</c:v>
                  </c:pt>
                  <c:pt idx="202">
                    <c:v>2007-09</c:v>
                  </c:pt>
                  <c:pt idx="205">
                    <c:v> </c:v>
                  </c:pt>
                  <c:pt idx="208">
                    <c:v>2013-15</c:v>
                  </c:pt>
                  <c:pt idx="211">
                    <c:v>2002-04</c:v>
                  </c:pt>
                  <c:pt idx="216">
                    <c:v>2007-09</c:v>
                  </c:pt>
                  <c:pt idx="219">
                    <c:v> </c:v>
                  </c:pt>
                  <c:pt idx="222">
                    <c:v>2013-15</c:v>
                  </c:pt>
                  <c:pt idx="225">
                    <c:v>2002-04</c:v>
                  </c:pt>
                  <c:pt idx="230">
                    <c:v>2007-09</c:v>
                  </c:pt>
                  <c:pt idx="233">
                    <c:v> </c:v>
                  </c:pt>
                </c:lvl>
                <c:lvl>
                  <c:pt idx="0">
                    <c:v>SCOT - LAND*</c:v>
                  </c:pt>
                  <c:pt idx="14">
                    <c:v>Highland</c:v>
                  </c:pt>
                  <c:pt idx="28">
                    <c:v>Argyll and Bute</c:v>
                  </c:pt>
                  <c:pt idx="42">
                    <c:v>Dumfries and Galloway</c:v>
                  </c:pt>
                  <c:pt idx="56">
                    <c:v>Na h-Eileanan Siar</c:v>
                  </c:pt>
                  <c:pt idx="70">
                    <c:v>Scottish Borders</c:v>
                  </c:pt>
                  <c:pt idx="84">
                    <c:v>Aberdeen City</c:v>
                  </c:pt>
                  <c:pt idx="98">
                    <c:v>Angus</c:v>
                  </c:pt>
                  <c:pt idx="112">
                    <c:v>Perth and Kinross</c:v>
                  </c:pt>
                  <c:pt idx="126">
                    <c:v>City of Edinburgh</c:v>
                  </c:pt>
                  <c:pt idx="140">
                    <c:v>East Lothian</c:v>
                  </c:pt>
                  <c:pt idx="154">
                    <c:v>Moray</c:v>
                  </c:pt>
                  <c:pt idx="168">
                    <c:v>East Dun - barton - shire</c:v>
                  </c:pt>
                  <c:pt idx="182">
                    <c:v>Shetland Islands</c:v>
                  </c:pt>
                  <c:pt idx="196">
                    <c:v>Aberdeen - shire</c:v>
                  </c:pt>
                  <c:pt idx="210">
                    <c:v>Orkney Islands</c:v>
                  </c:pt>
                  <c:pt idx="224">
                    <c:v>East Renfrew - shire</c:v>
                  </c:pt>
                </c:lvl>
              </c:multiLvlStrCache>
            </c:multiLvlStrRef>
          </c:cat>
          <c:val>
            <c:numRef>
              <c:f>'Fig 6 data'!$D$242:$D$478</c:f>
              <c:numCache>
                <c:formatCode>0.0</c:formatCode>
                <c:ptCount val="237"/>
                <c:pt idx="0">
                  <c:v>78.835740000000001</c:v>
                </c:pt>
                <c:pt idx="1">
                  <c:v>78.997600000000006</c:v>
                </c:pt>
                <c:pt idx="2">
                  <c:v>79.192970000000003</c:v>
                </c:pt>
                <c:pt idx="3">
                  <c:v>79.502120000000005</c:v>
                </c:pt>
                <c:pt idx="4">
                  <c:v>79.647999999999996</c:v>
                </c:pt>
                <c:pt idx="5">
                  <c:v>79.79795</c:v>
                </c:pt>
                <c:pt idx="6">
                  <c:v>80.006349999999998</c:v>
                </c:pt>
                <c:pt idx="7">
                  <c:v>80.276359999999997</c:v>
                </c:pt>
                <c:pt idx="8">
                  <c:v>80.598050000000001</c:v>
                </c:pt>
                <c:pt idx="9">
                  <c:v>80.741799999999998</c:v>
                </c:pt>
                <c:pt idx="10">
                  <c:v>80.896010000000004</c:v>
                </c:pt>
                <c:pt idx="11">
                  <c:v>81.073027251605552</c:v>
                </c:pt>
                <c:pt idx="12">
                  <c:v>81.1326411655822</c:v>
                </c:pt>
                <c:pt idx="14">
                  <c:v>79.408879999999996</c:v>
                </c:pt>
                <c:pt idx="15">
                  <c:v>79.768969999999996</c:v>
                </c:pt>
                <c:pt idx="16">
                  <c:v>80.299989999999994</c:v>
                </c:pt>
                <c:pt idx="17">
                  <c:v>80.543549999999996</c:v>
                </c:pt>
                <c:pt idx="18">
                  <c:v>80.552539999999993</c:v>
                </c:pt>
                <c:pt idx="19">
                  <c:v>80.818550000000002</c:v>
                </c:pt>
                <c:pt idx="20">
                  <c:v>81.140860000000004</c:v>
                </c:pt>
                <c:pt idx="21">
                  <c:v>81.461519999999993</c:v>
                </c:pt>
                <c:pt idx="22">
                  <c:v>81.49776</c:v>
                </c:pt>
                <c:pt idx="23">
                  <c:v>81.789320000000004</c:v>
                </c:pt>
                <c:pt idx="24">
                  <c:v>82.144580000000005</c:v>
                </c:pt>
                <c:pt idx="25">
                  <c:v>82.708540115483729</c:v>
                </c:pt>
                <c:pt idx="26">
                  <c:v>82.640536803860527</c:v>
                </c:pt>
                <c:pt idx="28" formatCode="#,##0.0">
                  <c:v>79.632580000000004</c:v>
                </c:pt>
                <c:pt idx="29" formatCode="#,##0.0">
                  <c:v>79.990710000000007</c:v>
                </c:pt>
                <c:pt idx="30" formatCode="#,##0.0">
                  <c:v>80.614329999999995</c:v>
                </c:pt>
                <c:pt idx="31" formatCode="#,##0.0">
                  <c:v>80.446979999999996</c:v>
                </c:pt>
                <c:pt idx="32" formatCode="#,##0.0">
                  <c:v>79.930040000000005</c:v>
                </c:pt>
                <c:pt idx="33" formatCode="#,##0.0">
                  <c:v>79.750919999999994</c:v>
                </c:pt>
                <c:pt idx="34" formatCode="#,##0.0">
                  <c:v>80.282570000000007</c:v>
                </c:pt>
                <c:pt idx="35" formatCode="#,##0.0">
                  <c:v>80.756270000000001</c:v>
                </c:pt>
                <c:pt idx="36" formatCode="#,##0.0">
                  <c:v>81.201890000000006</c:v>
                </c:pt>
                <c:pt idx="37" formatCode="#,##0.0">
                  <c:v>81.137969999999996</c:v>
                </c:pt>
                <c:pt idx="38" formatCode="#,##0.0">
                  <c:v>81.445490000000007</c:v>
                </c:pt>
                <c:pt idx="39" formatCode="#,##0.0">
                  <c:v>81.883611276402974</c:v>
                </c:pt>
                <c:pt idx="40" formatCode="#,##0.0">
                  <c:v>82.234529062117304</c:v>
                </c:pt>
                <c:pt idx="42" formatCode="#,##0.00">
                  <c:v>79.647130000000004</c:v>
                </c:pt>
                <c:pt idx="43" formatCode="#,##0.00">
                  <c:v>79.519620000000003</c:v>
                </c:pt>
                <c:pt idx="44" formatCode="#,##0.00">
                  <c:v>79.787819999999996</c:v>
                </c:pt>
                <c:pt idx="45" formatCode="#,##0.00">
                  <c:v>80.300799999999995</c:v>
                </c:pt>
                <c:pt idx="46" formatCode="#,##0.00">
                  <c:v>80.222809999999996</c:v>
                </c:pt>
                <c:pt idx="47" formatCode="#,##0.00">
                  <c:v>80.459569999999999</c:v>
                </c:pt>
                <c:pt idx="48" formatCode="#,##0.00">
                  <c:v>80.507990000000007</c:v>
                </c:pt>
                <c:pt idx="49" formatCode="#,##0.00">
                  <c:v>81.322010000000006</c:v>
                </c:pt>
                <c:pt idx="50" formatCode="#,##0.00">
                  <c:v>81.462630000000004</c:v>
                </c:pt>
                <c:pt idx="51" formatCode="#,##0.00">
                  <c:v>81.813050000000004</c:v>
                </c:pt>
                <c:pt idx="52" formatCode="#,##0.00">
                  <c:v>81.472859999999997</c:v>
                </c:pt>
                <c:pt idx="53" formatCode="#,##0.00">
                  <c:v>81.442871119700754</c:v>
                </c:pt>
                <c:pt idx="54" formatCode="#,##0.00">
                  <c:v>81.338456597295945</c:v>
                </c:pt>
                <c:pt idx="56">
                  <c:v>79.740350000000007</c:v>
                </c:pt>
                <c:pt idx="57">
                  <c:v>80.034310000000005</c:v>
                </c:pt>
                <c:pt idx="58">
                  <c:v>79.710750000000004</c:v>
                </c:pt>
                <c:pt idx="59">
                  <c:v>80.06832</c:v>
                </c:pt>
                <c:pt idx="60">
                  <c:v>80.345849999999999</c:v>
                </c:pt>
                <c:pt idx="61">
                  <c:v>81.474249999999998</c:v>
                </c:pt>
                <c:pt idx="62">
                  <c:v>82.093100000000007</c:v>
                </c:pt>
                <c:pt idx="63">
                  <c:v>82.141630000000006</c:v>
                </c:pt>
                <c:pt idx="64">
                  <c:v>80.659719999999993</c:v>
                </c:pt>
                <c:pt idx="65">
                  <c:v>80.237780000000001</c:v>
                </c:pt>
                <c:pt idx="66">
                  <c:v>80.471339999999998</c:v>
                </c:pt>
                <c:pt idx="67">
                  <c:v>82.134567384366576</c:v>
                </c:pt>
                <c:pt idx="68">
                  <c:v>82.893323098380634</c:v>
                </c:pt>
                <c:pt idx="70">
                  <c:v>79.80471</c:v>
                </c:pt>
                <c:pt idx="71">
                  <c:v>79.931889999999996</c:v>
                </c:pt>
                <c:pt idx="72">
                  <c:v>80.116640000000004</c:v>
                </c:pt>
                <c:pt idx="73">
                  <c:v>80.660489999999996</c:v>
                </c:pt>
                <c:pt idx="74">
                  <c:v>80.880560000000003</c:v>
                </c:pt>
                <c:pt idx="75">
                  <c:v>80.946190000000001</c:v>
                </c:pt>
                <c:pt idx="76">
                  <c:v>81.333539999999999</c:v>
                </c:pt>
                <c:pt idx="77">
                  <c:v>81.463570000000004</c:v>
                </c:pt>
                <c:pt idx="78">
                  <c:v>81.967860000000002</c:v>
                </c:pt>
                <c:pt idx="79">
                  <c:v>81.884979999999999</c:v>
                </c:pt>
                <c:pt idx="80">
                  <c:v>82.338949999999997</c:v>
                </c:pt>
                <c:pt idx="81">
                  <c:v>82.443934363139704</c:v>
                </c:pt>
                <c:pt idx="82">
                  <c:v>82.530989254211079</c:v>
                </c:pt>
                <c:pt idx="84" formatCode="#,##0.0">
                  <c:v>79.966899999999995</c:v>
                </c:pt>
                <c:pt idx="85" formatCode="#,##0.0">
                  <c:v>79.957809999999995</c:v>
                </c:pt>
                <c:pt idx="86" formatCode="#,##0.0">
                  <c:v>79.985159999999993</c:v>
                </c:pt>
                <c:pt idx="87" formatCode="#,##0.0">
                  <c:v>80.117739999999998</c:v>
                </c:pt>
                <c:pt idx="88" formatCode="#,##0.0">
                  <c:v>80.162649999999999</c:v>
                </c:pt>
                <c:pt idx="89" formatCode="#,##0.0">
                  <c:v>80.287790000000001</c:v>
                </c:pt>
                <c:pt idx="90" formatCode="#,##0.0">
                  <c:v>80.541700000000006</c:v>
                </c:pt>
                <c:pt idx="91" formatCode="#,##0.0">
                  <c:v>80.791719999999998</c:v>
                </c:pt>
                <c:pt idx="92" formatCode="#,##0.0">
                  <c:v>81.068830000000005</c:v>
                </c:pt>
                <c:pt idx="93" formatCode="#,##0.0">
                  <c:v>81.071569999999994</c:v>
                </c:pt>
                <c:pt idx="94" formatCode="#,##0.0">
                  <c:v>81.241320000000002</c:v>
                </c:pt>
                <c:pt idx="95" formatCode="#,##0.0">
                  <c:v>81.002530074432357</c:v>
                </c:pt>
                <c:pt idx="96" formatCode="#,##0.0">
                  <c:v>80.949989089684536</c:v>
                </c:pt>
                <c:pt idx="98">
                  <c:v>80.005420000000001</c:v>
                </c:pt>
                <c:pt idx="99">
                  <c:v>79.540220000000005</c:v>
                </c:pt>
                <c:pt idx="100">
                  <c:v>79.556600000000003</c:v>
                </c:pt>
                <c:pt idx="101">
                  <c:v>79.896129999999999</c:v>
                </c:pt>
                <c:pt idx="102">
                  <c:v>80.66283</c:v>
                </c:pt>
                <c:pt idx="103">
                  <c:v>80.834879999999998</c:v>
                </c:pt>
                <c:pt idx="104">
                  <c:v>80.857039999999998</c:v>
                </c:pt>
                <c:pt idx="105">
                  <c:v>80.481710000000007</c:v>
                </c:pt>
                <c:pt idx="106">
                  <c:v>80.742419999999996</c:v>
                </c:pt>
                <c:pt idx="107">
                  <c:v>80.942980000000006</c:v>
                </c:pt>
                <c:pt idx="108">
                  <c:v>81.434070000000006</c:v>
                </c:pt>
                <c:pt idx="109">
                  <c:v>81.738031847620562</c:v>
                </c:pt>
                <c:pt idx="110">
                  <c:v>81.938957357900534</c:v>
                </c:pt>
                <c:pt idx="112" formatCode="#,##0.0">
                  <c:v>80.023579999999995</c:v>
                </c:pt>
                <c:pt idx="113" formatCode="#,##0.0">
                  <c:v>80.209440000000001</c:v>
                </c:pt>
                <c:pt idx="114" formatCode="#,##0.0">
                  <c:v>80.574870000000004</c:v>
                </c:pt>
                <c:pt idx="115" formatCode="#,##0.0">
                  <c:v>81.088269999999994</c:v>
                </c:pt>
                <c:pt idx="116" formatCode="#,##0.0">
                  <c:v>81.064760000000007</c:v>
                </c:pt>
                <c:pt idx="117" formatCode="#,##0.0">
                  <c:v>81.301569999999998</c:v>
                </c:pt>
                <c:pt idx="118" formatCode="#,##0.0">
                  <c:v>81.569590000000005</c:v>
                </c:pt>
                <c:pt idx="119" formatCode="#,##0.0">
                  <c:v>82.086659999999995</c:v>
                </c:pt>
                <c:pt idx="120" formatCode="#,##0.0">
                  <c:v>82.463080000000005</c:v>
                </c:pt>
                <c:pt idx="121" formatCode="#,##0.0">
                  <c:v>82.654110000000003</c:v>
                </c:pt>
                <c:pt idx="122" formatCode="#,##0.0">
                  <c:v>82.623249999999999</c:v>
                </c:pt>
                <c:pt idx="123" formatCode="#,##0.0">
                  <c:v>82.82106031471848</c:v>
                </c:pt>
                <c:pt idx="124" formatCode="#,##0.0">
                  <c:v>82.642202340948799</c:v>
                </c:pt>
                <c:pt idx="126" formatCode="#,##0.0">
                  <c:v>80.04786</c:v>
                </c:pt>
                <c:pt idx="127" formatCode="#,##0.0">
                  <c:v>80.299800000000005</c:v>
                </c:pt>
                <c:pt idx="128" formatCode="#,##0.0">
                  <c:v>80.453410000000005</c:v>
                </c:pt>
                <c:pt idx="129" formatCode="#,##0.0">
                  <c:v>80.694400000000002</c:v>
                </c:pt>
                <c:pt idx="130" formatCode="#,##0.0">
                  <c:v>80.725009999999997</c:v>
                </c:pt>
                <c:pt idx="131" formatCode="#,##0.0">
                  <c:v>80.987780000000001</c:v>
                </c:pt>
                <c:pt idx="132" formatCode="#,##0.0">
                  <c:v>81.044820000000001</c:v>
                </c:pt>
                <c:pt idx="133" formatCode="#,##0.0">
                  <c:v>81.352649999999997</c:v>
                </c:pt>
                <c:pt idx="134" formatCode="#,##0.0">
                  <c:v>81.523709999999994</c:v>
                </c:pt>
                <c:pt idx="135" formatCode="#,##0.0">
                  <c:v>81.763199999999998</c:v>
                </c:pt>
                <c:pt idx="136" formatCode="#,##0.0">
                  <c:v>81.874250000000004</c:v>
                </c:pt>
                <c:pt idx="137" formatCode="#,##0.0">
                  <c:v>82.100600694357766</c:v>
                </c:pt>
                <c:pt idx="138" formatCode="#,##0.0">
                  <c:v>82.193315225351</c:v>
                </c:pt>
                <c:pt idx="140" formatCode="#,##0.0">
                  <c:v>80.110100000000003</c:v>
                </c:pt>
                <c:pt idx="141" formatCode="#,##0.0">
                  <c:v>80.090739999999997</c:v>
                </c:pt>
                <c:pt idx="142" formatCode="#,##0.0">
                  <c:v>80.089079999999996</c:v>
                </c:pt>
                <c:pt idx="143" formatCode="#,##0.0">
                  <c:v>80.652950000000004</c:v>
                </c:pt>
                <c:pt idx="144" formatCode="#,##0.0">
                  <c:v>80.904349999999994</c:v>
                </c:pt>
                <c:pt idx="145" formatCode="#,##0.0">
                  <c:v>81.194789999999998</c:v>
                </c:pt>
                <c:pt idx="146" formatCode="#,##0.0">
                  <c:v>81.096680000000006</c:v>
                </c:pt>
                <c:pt idx="147" formatCode="#,##0.0">
                  <c:v>81.058750000000003</c:v>
                </c:pt>
                <c:pt idx="148" formatCode="#,##0.0">
                  <c:v>81.174639999999997</c:v>
                </c:pt>
                <c:pt idx="149" formatCode="#,##0.0">
                  <c:v>81.433199999999999</c:v>
                </c:pt>
                <c:pt idx="150" formatCode="#,##0.0">
                  <c:v>81.601150000000004</c:v>
                </c:pt>
                <c:pt idx="151" formatCode="#,##0.0">
                  <c:v>82.076439633485407</c:v>
                </c:pt>
                <c:pt idx="152" formatCode="#,##0.0">
                  <c:v>82.489334595163172</c:v>
                </c:pt>
                <c:pt idx="154">
                  <c:v>80.144900000000007</c:v>
                </c:pt>
                <c:pt idx="155">
                  <c:v>80.166240000000002</c:v>
                </c:pt>
                <c:pt idx="156">
                  <c:v>80.177130000000005</c:v>
                </c:pt>
                <c:pt idx="157">
                  <c:v>80.03707</c:v>
                </c:pt>
                <c:pt idx="158">
                  <c:v>80.362430000000003</c:v>
                </c:pt>
                <c:pt idx="159">
                  <c:v>80.598849999999999</c:v>
                </c:pt>
                <c:pt idx="160">
                  <c:v>81.157150000000001</c:v>
                </c:pt>
                <c:pt idx="161">
                  <c:v>81.517610000000005</c:v>
                </c:pt>
                <c:pt idx="162">
                  <c:v>81.8292</c:v>
                </c:pt>
                <c:pt idx="163">
                  <c:v>81.669539999999998</c:v>
                </c:pt>
                <c:pt idx="164">
                  <c:v>81.59272</c:v>
                </c:pt>
                <c:pt idx="165">
                  <c:v>81.689356255757303</c:v>
                </c:pt>
                <c:pt idx="166">
                  <c:v>81.699290079838477</c:v>
                </c:pt>
                <c:pt idx="168">
                  <c:v>80.404499999999999</c:v>
                </c:pt>
                <c:pt idx="169">
                  <c:v>80.344369999999998</c:v>
                </c:pt>
                <c:pt idx="170">
                  <c:v>81.001660000000001</c:v>
                </c:pt>
                <c:pt idx="171">
                  <c:v>81.480900000000005</c:v>
                </c:pt>
                <c:pt idx="172">
                  <c:v>82.194559999999996</c:v>
                </c:pt>
                <c:pt idx="173">
                  <c:v>82.224459999999993</c:v>
                </c:pt>
                <c:pt idx="174">
                  <c:v>82.613259999999997</c:v>
                </c:pt>
                <c:pt idx="175">
                  <c:v>82.218639999999994</c:v>
                </c:pt>
                <c:pt idx="176">
                  <c:v>82.795820000000006</c:v>
                </c:pt>
                <c:pt idx="177">
                  <c:v>83.095470000000006</c:v>
                </c:pt>
                <c:pt idx="178">
                  <c:v>83.451909999999998</c:v>
                </c:pt>
                <c:pt idx="179">
                  <c:v>83.525118074581542</c:v>
                </c:pt>
                <c:pt idx="180">
                  <c:v>83.5309689742991</c:v>
                </c:pt>
                <c:pt idx="182" formatCode="#,##0.0">
                  <c:v>80.707719999999995</c:v>
                </c:pt>
                <c:pt idx="183" formatCode="#,##0.0">
                  <c:v>80.241050000000001</c:v>
                </c:pt>
                <c:pt idx="184" formatCode="#,##0.0">
                  <c:v>80.853020000000001</c:v>
                </c:pt>
                <c:pt idx="185" formatCode="#,##0.0">
                  <c:v>81.339979999999997</c:v>
                </c:pt>
                <c:pt idx="186" formatCode="#,##0.0">
                  <c:v>82.458950000000002</c:v>
                </c:pt>
                <c:pt idx="187" formatCode="#,##0.0">
                  <c:v>81.384100000000004</c:v>
                </c:pt>
                <c:pt idx="188" formatCode="#,##0.0">
                  <c:v>81.707340000000002</c:v>
                </c:pt>
                <c:pt idx="189" formatCode="#,##0.0">
                  <c:v>80.591710000000006</c:v>
                </c:pt>
                <c:pt idx="190" formatCode="#,##0.0">
                  <c:v>81.030270000000002</c:v>
                </c:pt>
                <c:pt idx="191" formatCode="#,##0.0">
                  <c:v>81.402420000000006</c:v>
                </c:pt>
                <c:pt idx="192" formatCode="#,##0.0">
                  <c:v>82.560770000000005</c:v>
                </c:pt>
                <c:pt idx="193" formatCode="#,##0.0">
                  <c:v>82.387967950516511</c:v>
                </c:pt>
                <c:pt idx="194" formatCode="#,##0.0">
                  <c:v>81.928777008828575</c:v>
                </c:pt>
                <c:pt idx="196">
                  <c:v>80.743480000000005</c:v>
                </c:pt>
                <c:pt idx="197">
                  <c:v>80.778589999999994</c:v>
                </c:pt>
                <c:pt idx="198">
                  <c:v>80.963999999999999</c:v>
                </c:pt>
                <c:pt idx="199">
                  <c:v>81.109139999999996</c:v>
                </c:pt>
                <c:pt idx="200">
                  <c:v>81.256110000000007</c:v>
                </c:pt>
                <c:pt idx="201">
                  <c:v>81.103309999999993</c:v>
                </c:pt>
                <c:pt idx="202">
                  <c:v>81.309880000000007</c:v>
                </c:pt>
                <c:pt idx="203">
                  <c:v>81.539230000000003</c:v>
                </c:pt>
                <c:pt idx="204">
                  <c:v>81.950360000000003</c:v>
                </c:pt>
                <c:pt idx="205">
                  <c:v>81.948580000000007</c:v>
                </c:pt>
                <c:pt idx="206">
                  <c:v>82.094040000000007</c:v>
                </c:pt>
                <c:pt idx="207">
                  <c:v>82.182081841873583</c:v>
                </c:pt>
                <c:pt idx="208">
                  <c:v>82.244511404548376</c:v>
                </c:pt>
                <c:pt idx="210">
                  <c:v>81.007210000000001</c:v>
                </c:pt>
                <c:pt idx="211">
                  <c:v>80.429770000000005</c:v>
                </c:pt>
                <c:pt idx="212">
                  <c:v>81.300780000000003</c:v>
                </c:pt>
                <c:pt idx="213">
                  <c:v>80.979529999999997</c:v>
                </c:pt>
                <c:pt idx="214">
                  <c:v>81.537930000000003</c:v>
                </c:pt>
                <c:pt idx="215">
                  <c:v>81.52655</c:v>
                </c:pt>
                <c:pt idx="216">
                  <c:v>81.881649999999993</c:v>
                </c:pt>
                <c:pt idx="217">
                  <c:v>81.696979999999996</c:v>
                </c:pt>
                <c:pt idx="218">
                  <c:v>81.589569999999995</c:v>
                </c:pt>
                <c:pt idx="219">
                  <c:v>81.83</c:v>
                </c:pt>
                <c:pt idx="220">
                  <c:v>82.585239999999999</c:v>
                </c:pt>
                <c:pt idx="221">
                  <c:v>82.867725474101732</c:v>
                </c:pt>
                <c:pt idx="222">
                  <c:v>82.811440267148015</c:v>
                </c:pt>
                <c:pt idx="224">
                  <c:v>81.072999999999993</c:v>
                </c:pt>
                <c:pt idx="225">
                  <c:v>80.598070000000007</c:v>
                </c:pt>
                <c:pt idx="226">
                  <c:v>81.105059999999995</c:v>
                </c:pt>
                <c:pt idx="227">
                  <c:v>81.881290000000007</c:v>
                </c:pt>
                <c:pt idx="228">
                  <c:v>82.356970000000004</c:v>
                </c:pt>
                <c:pt idx="229">
                  <c:v>81.843860000000006</c:v>
                </c:pt>
                <c:pt idx="230">
                  <c:v>81.823040000000006</c:v>
                </c:pt>
                <c:pt idx="231">
                  <c:v>82.171469999999999</c:v>
                </c:pt>
                <c:pt idx="232" formatCode="#,##0.0">
                  <c:v>82.906800000000004</c:v>
                </c:pt>
                <c:pt idx="233" formatCode="#,##0.0">
                  <c:v>82.782709999999994</c:v>
                </c:pt>
                <c:pt idx="234" formatCode="#,##0.0">
                  <c:v>82.874660000000006</c:v>
                </c:pt>
                <c:pt idx="235" formatCode="#,##0.0">
                  <c:v>82.674369531129543</c:v>
                </c:pt>
                <c:pt idx="236" formatCode="#,##0.0">
                  <c:v>83.443495344040798</c:v>
                </c:pt>
              </c:numCache>
            </c:numRef>
          </c:val>
          <c:smooth val="0"/>
        </c:ser>
        <c:ser>
          <c:idx val="1"/>
          <c:order val="2"/>
          <c:tx>
            <c:strRef>
              <c:f>'Fig 6 data'!$E$3</c:f>
              <c:strCache>
                <c:ptCount val="1"/>
                <c:pt idx="0">
                  <c:v>Lower CI</c:v>
                </c:pt>
              </c:strCache>
            </c:strRef>
          </c:tx>
          <c:spPr>
            <a:ln w="12700">
              <a:solidFill>
                <a:srgbClr val="000080"/>
              </a:solidFill>
              <a:prstDash val="sysDash"/>
            </a:ln>
          </c:spPr>
          <c:marker>
            <c:symbol val="none"/>
          </c:marker>
          <c:cat>
            <c:multiLvlStrRef>
              <c:f>'Fig 6 data'!$A$242:$B$475</c:f>
              <c:multiLvlStrCache>
                <c:ptCount val="234"/>
                <c:lvl>
                  <c:pt idx="1">
                    <c:v>2002-04</c:v>
                  </c:pt>
                  <c:pt idx="6">
                    <c:v>2007-09</c:v>
                  </c:pt>
                  <c:pt idx="9">
                    <c:v> </c:v>
                  </c:pt>
                  <c:pt idx="12">
                    <c:v>2013-15</c:v>
                  </c:pt>
                  <c:pt idx="15">
                    <c:v>2002-04</c:v>
                  </c:pt>
                  <c:pt idx="20">
                    <c:v>2007-09</c:v>
                  </c:pt>
                  <c:pt idx="23">
                    <c:v> </c:v>
                  </c:pt>
                  <c:pt idx="26">
                    <c:v>2013-15</c:v>
                  </c:pt>
                  <c:pt idx="29">
                    <c:v>2002-04</c:v>
                  </c:pt>
                  <c:pt idx="34">
                    <c:v>2007-09</c:v>
                  </c:pt>
                  <c:pt idx="37">
                    <c:v> </c:v>
                  </c:pt>
                  <c:pt idx="40">
                    <c:v>2013-15</c:v>
                  </c:pt>
                  <c:pt idx="43">
                    <c:v>2002-04</c:v>
                  </c:pt>
                  <c:pt idx="48">
                    <c:v>2007-09</c:v>
                  </c:pt>
                  <c:pt idx="51">
                    <c:v> </c:v>
                  </c:pt>
                  <c:pt idx="54">
                    <c:v>2013-15</c:v>
                  </c:pt>
                  <c:pt idx="57">
                    <c:v>2002-04</c:v>
                  </c:pt>
                  <c:pt idx="62">
                    <c:v>2007-09</c:v>
                  </c:pt>
                  <c:pt idx="65">
                    <c:v> </c:v>
                  </c:pt>
                  <c:pt idx="68">
                    <c:v>2013-15</c:v>
                  </c:pt>
                  <c:pt idx="71">
                    <c:v>2002-04</c:v>
                  </c:pt>
                  <c:pt idx="76">
                    <c:v>2007-09</c:v>
                  </c:pt>
                  <c:pt idx="79">
                    <c:v> </c:v>
                  </c:pt>
                  <c:pt idx="82">
                    <c:v>2013-15</c:v>
                  </c:pt>
                  <c:pt idx="85">
                    <c:v>2002-04</c:v>
                  </c:pt>
                  <c:pt idx="90">
                    <c:v>2007-09</c:v>
                  </c:pt>
                  <c:pt idx="93">
                    <c:v> </c:v>
                  </c:pt>
                  <c:pt idx="96">
                    <c:v>2013-15</c:v>
                  </c:pt>
                  <c:pt idx="99">
                    <c:v>2002-04</c:v>
                  </c:pt>
                  <c:pt idx="104">
                    <c:v>2007-09</c:v>
                  </c:pt>
                  <c:pt idx="107">
                    <c:v> </c:v>
                  </c:pt>
                  <c:pt idx="110">
                    <c:v>2013-15</c:v>
                  </c:pt>
                  <c:pt idx="113">
                    <c:v>2002-04</c:v>
                  </c:pt>
                  <c:pt idx="118">
                    <c:v>2007-09</c:v>
                  </c:pt>
                  <c:pt idx="121">
                    <c:v> </c:v>
                  </c:pt>
                  <c:pt idx="124">
                    <c:v>2013-15</c:v>
                  </c:pt>
                  <c:pt idx="127">
                    <c:v>2002-04</c:v>
                  </c:pt>
                  <c:pt idx="132">
                    <c:v>2007-09</c:v>
                  </c:pt>
                  <c:pt idx="135">
                    <c:v> </c:v>
                  </c:pt>
                  <c:pt idx="138">
                    <c:v>2013-15</c:v>
                  </c:pt>
                  <c:pt idx="141">
                    <c:v>2002-04</c:v>
                  </c:pt>
                  <c:pt idx="146">
                    <c:v>2007-09</c:v>
                  </c:pt>
                  <c:pt idx="149">
                    <c:v> </c:v>
                  </c:pt>
                  <c:pt idx="152">
                    <c:v>2013-15</c:v>
                  </c:pt>
                  <c:pt idx="155">
                    <c:v>2002-04</c:v>
                  </c:pt>
                  <c:pt idx="160">
                    <c:v>2007-09</c:v>
                  </c:pt>
                  <c:pt idx="163">
                    <c:v> </c:v>
                  </c:pt>
                  <c:pt idx="166">
                    <c:v>2013-15</c:v>
                  </c:pt>
                  <c:pt idx="169">
                    <c:v>2002-04</c:v>
                  </c:pt>
                  <c:pt idx="174">
                    <c:v>2007-09</c:v>
                  </c:pt>
                  <c:pt idx="177">
                    <c:v> </c:v>
                  </c:pt>
                  <c:pt idx="180">
                    <c:v>2013-15</c:v>
                  </c:pt>
                  <c:pt idx="183">
                    <c:v>2002-04</c:v>
                  </c:pt>
                  <c:pt idx="188">
                    <c:v>2007-09</c:v>
                  </c:pt>
                  <c:pt idx="191">
                    <c:v> </c:v>
                  </c:pt>
                  <c:pt idx="194">
                    <c:v>2013-15</c:v>
                  </c:pt>
                  <c:pt idx="197">
                    <c:v>2002-04</c:v>
                  </c:pt>
                  <c:pt idx="202">
                    <c:v>2007-09</c:v>
                  </c:pt>
                  <c:pt idx="205">
                    <c:v> </c:v>
                  </c:pt>
                  <c:pt idx="208">
                    <c:v>2013-15</c:v>
                  </c:pt>
                  <c:pt idx="211">
                    <c:v>2002-04</c:v>
                  </c:pt>
                  <c:pt idx="216">
                    <c:v>2007-09</c:v>
                  </c:pt>
                  <c:pt idx="219">
                    <c:v> </c:v>
                  </c:pt>
                  <c:pt idx="222">
                    <c:v>2013-15</c:v>
                  </c:pt>
                  <c:pt idx="225">
                    <c:v>2002-04</c:v>
                  </c:pt>
                  <c:pt idx="230">
                    <c:v>2007-09</c:v>
                  </c:pt>
                  <c:pt idx="233">
                    <c:v> </c:v>
                  </c:pt>
                </c:lvl>
                <c:lvl>
                  <c:pt idx="0">
                    <c:v>SCOT - LAND*</c:v>
                  </c:pt>
                  <c:pt idx="14">
                    <c:v>Highland</c:v>
                  </c:pt>
                  <c:pt idx="28">
                    <c:v>Argyll and Bute</c:v>
                  </c:pt>
                  <c:pt idx="42">
                    <c:v>Dumfries and Galloway</c:v>
                  </c:pt>
                  <c:pt idx="56">
                    <c:v>Na h-Eileanan Siar</c:v>
                  </c:pt>
                  <c:pt idx="70">
                    <c:v>Scottish Borders</c:v>
                  </c:pt>
                  <c:pt idx="84">
                    <c:v>Aberdeen City</c:v>
                  </c:pt>
                  <c:pt idx="98">
                    <c:v>Angus</c:v>
                  </c:pt>
                  <c:pt idx="112">
                    <c:v>Perth and Kinross</c:v>
                  </c:pt>
                  <c:pt idx="126">
                    <c:v>City of Edinburgh</c:v>
                  </c:pt>
                  <c:pt idx="140">
                    <c:v>East Lothian</c:v>
                  </c:pt>
                  <c:pt idx="154">
                    <c:v>Moray</c:v>
                  </c:pt>
                  <c:pt idx="168">
                    <c:v>East Dun - barton - shire</c:v>
                  </c:pt>
                  <c:pt idx="182">
                    <c:v>Shetland Islands</c:v>
                  </c:pt>
                  <c:pt idx="196">
                    <c:v>Aberdeen - shire</c:v>
                  </c:pt>
                  <c:pt idx="210">
                    <c:v>Orkney Islands</c:v>
                  </c:pt>
                  <c:pt idx="224">
                    <c:v>East Renfrew - shire</c:v>
                  </c:pt>
                </c:lvl>
              </c:multiLvlStrCache>
            </c:multiLvlStrRef>
          </c:cat>
          <c:val>
            <c:numRef>
              <c:f>'Fig 6 data'!$E$242:$E$478</c:f>
              <c:numCache>
                <c:formatCode>0.0</c:formatCode>
                <c:ptCount val="237"/>
                <c:pt idx="0">
                  <c:v>78.743579999999994</c:v>
                </c:pt>
                <c:pt idx="1">
                  <c:v>78.906390000000002</c:v>
                </c:pt>
                <c:pt idx="2">
                  <c:v>79.101699999999994</c:v>
                </c:pt>
                <c:pt idx="3">
                  <c:v>79.411190000000005</c:v>
                </c:pt>
                <c:pt idx="4">
                  <c:v>79.557209999999998</c:v>
                </c:pt>
                <c:pt idx="5">
                  <c:v>79.708169999999996</c:v>
                </c:pt>
                <c:pt idx="6">
                  <c:v>79.917060000000006</c:v>
                </c:pt>
                <c:pt idx="7">
                  <c:v>80.187470000000005</c:v>
                </c:pt>
                <c:pt idx="8">
                  <c:v>80.508920000000003</c:v>
                </c:pt>
                <c:pt idx="9">
                  <c:v>80.653599999999997</c:v>
                </c:pt>
                <c:pt idx="10">
                  <c:v>80.808440000000004</c:v>
                </c:pt>
                <c:pt idx="11">
                  <c:v>80.986012876872465</c:v>
                </c:pt>
                <c:pt idx="12">
                  <c:v>81.046238692122515</c:v>
                </c:pt>
                <c:pt idx="14">
                  <c:v>78.948139999999995</c:v>
                </c:pt>
                <c:pt idx="15">
                  <c:v>79.317930000000004</c:v>
                </c:pt>
                <c:pt idx="16">
                  <c:v>79.854349999999997</c:v>
                </c:pt>
                <c:pt idx="17">
                  <c:v>80.099000000000004</c:v>
                </c:pt>
                <c:pt idx="18">
                  <c:v>80.114959999999996</c:v>
                </c:pt>
                <c:pt idx="19">
                  <c:v>80.399950000000004</c:v>
                </c:pt>
                <c:pt idx="20">
                  <c:v>80.717770000000002</c:v>
                </c:pt>
                <c:pt idx="21">
                  <c:v>81.029409999999999</c:v>
                </c:pt>
                <c:pt idx="22">
                  <c:v>81.065299999999993</c:v>
                </c:pt>
                <c:pt idx="23">
                  <c:v>81.358109999999996</c:v>
                </c:pt>
                <c:pt idx="24">
                  <c:v>81.714789999999994</c:v>
                </c:pt>
                <c:pt idx="25">
                  <c:v>82.286448317543616</c:v>
                </c:pt>
                <c:pt idx="26">
                  <c:v>82.232917431335238</c:v>
                </c:pt>
                <c:pt idx="28" formatCode="#,##0.0">
                  <c:v>78.942279999999997</c:v>
                </c:pt>
                <c:pt idx="29" formatCode="#,##0.0">
                  <c:v>79.33466</c:v>
                </c:pt>
                <c:pt idx="30" formatCode="#,##0.0">
                  <c:v>79.996229999999997</c:v>
                </c:pt>
                <c:pt idx="31" formatCode="#,##0.0">
                  <c:v>79.777439999999999</c:v>
                </c:pt>
                <c:pt idx="32" formatCode="#,##0.0">
                  <c:v>79.196520000000007</c:v>
                </c:pt>
                <c:pt idx="33" formatCode="#,##0.0">
                  <c:v>79.005319999999998</c:v>
                </c:pt>
                <c:pt idx="34" formatCode="#,##0.0">
                  <c:v>79.584559999999996</c:v>
                </c:pt>
                <c:pt idx="35" formatCode="#,##0.0">
                  <c:v>80.101389999999995</c:v>
                </c:pt>
                <c:pt idx="36" formatCode="#,##0.0">
                  <c:v>80.519829999999999</c:v>
                </c:pt>
                <c:pt idx="37" formatCode="#,##0.0">
                  <c:v>80.429479999999998</c:v>
                </c:pt>
                <c:pt idx="38" formatCode="#,##0.0">
                  <c:v>80.729900000000001</c:v>
                </c:pt>
                <c:pt idx="39" formatCode="#,##0.0">
                  <c:v>81.207025686200126</c:v>
                </c:pt>
                <c:pt idx="40" formatCode="#,##0.0">
                  <c:v>81.601894471151837</c:v>
                </c:pt>
                <c:pt idx="42" formatCode="#,##0.00">
                  <c:v>79.103759999999994</c:v>
                </c:pt>
                <c:pt idx="43" formatCode="#,##0.00">
                  <c:v>78.981880000000004</c:v>
                </c:pt>
                <c:pt idx="44" formatCode="#,##0.00">
                  <c:v>79.277190000000004</c:v>
                </c:pt>
                <c:pt idx="45" formatCode="#,##0.00">
                  <c:v>79.816500000000005</c:v>
                </c:pt>
                <c:pt idx="46" formatCode="#,##0.00">
                  <c:v>79.727789999999999</c:v>
                </c:pt>
                <c:pt idx="47" formatCode="#,##0.00">
                  <c:v>79.949820000000003</c:v>
                </c:pt>
                <c:pt idx="48" formatCode="#,##0.00">
                  <c:v>79.977879999999999</c:v>
                </c:pt>
                <c:pt idx="49" formatCode="#,##0.00">
                  <c:v>80.806359999999998</c:v>
                </c:pt>
                <c:pt idx="50" formatCode="#,##0.00">
                  <c:v>80.95487</c:v>
                </c:pt>
                <c:pt idx="51" formatCode="#,##0.00">
                  <c:v>81.332040000000006</c:v>
                </c:pt>
                <c:pt idx="52" formatCode="#,##0.00">
                  <c:v>80.972350000000006</c:v>
                </c:pt>
                <c:pt idx="53" formatCode="#,##0.00">
                  <c:v>80.935333252286213</c:v>
                </c:pt>
                <c:pt idx="54" formatCode="#,##0.00">
                  <c:v>80.8140560779254</c:v>
                </c:pt>
                <c:pt idx="56">
                  <c:v>78.249420000000001</c:v>
                </c:pt>
                <c:pt idx="57">
                  <c:v>78.634510000000006</c:v>
                </c:pt>
                <c:pt idx="58">
                  <c:v>78.271029999999996</c:v>
                </c:pt>
                <c:pt idx="59">
                  <c:v>78.662580000000005</c:v>
                </c:pt>
                <c:pt idx="60">
                  <c:v>79.038229999999999</c:v>
                </c:pt>
                <c:pt idx="61">
                  <c:v>80.303020000000004</c:v>
                </c:pt>
                <c:pt idx="62">
                  <c:v>80.958359999999999</c:v>
                </c:pt>
                <c:pt idx="63">
                  <c:v>80.975390000000004</c:v>
                </c:pt>
                <c:pt idx="64">
                  <c:v>79.152619999999999</c:v>
                </c:pt>
                <c:pt idx="65">
                  <c:v>78.626350000000002</c:v>
                </c:pt>
                <c:pt idx="66">
                  <c:v>78.944919999999996</c:v>
                </c:pt>
                <c:pt idx="67">
                  <c:v>80.865091299175731</c:v>
                </c:pt>
                <c:pt idx="68">
                  <c:v>81.767490732171112</c:v>
                </c:pt>
                <c:pt idx="70">
                  <c:v>79.194199999999995</c:v>
                </c:pt>
                <c:pt idx="71">
                  <c:v>79.331130000000002</c:v>
                </c:pt>
                <c:pt idx="72">
                  <c:v>79.508719999999997</c:v>
                </c:pt>
                <c:pt idx="73">
                  <c:v>80.077780000000004</c:v>
                </c:pt>
                <c:pt idx="74">
                  <c:v>80.294799999999995</c:v>
                </c:pt>
                <c:pt idx="75">
                  <c:v>80.348380000000006</c:v>
                </c:pt>
                <c:pt idx="76">
                  <c:v>80.740589999999997</c:v>
                </c:pt>
                <c:pt idx="77">
                  <c:v>80.866910000000004</c:v>
                </c:pt>
                <c:pt idx="78">
                  <c:v>81.372299999999996</c:v>
                </c:pt>
                <c:pt idx="79">
                  <c:v>81.293270000000007</c:v>
                </c:pt>
                <c:pt idx="80">
                  <c:v>81.762889999999999</c:v>
                </c:pt>
                <c:pt idx="81">
                  <c:v>81.878948416074522</c:v>
                </c:pt>
                <c:pt idx="82">
                  <c:v>81.966278265943444</c:v>
                </c:pt>
                <c:pt idx="84" formatCode="#,##0.0">
                  <c:v>79.516549999999995</c:v>
                </c:pt>
                <c:pt idx="85" formatCode="#,##0.0">
                  <c:v>79.50291</c:v>
                </c:pt>
                <c:pt idx="86" formatCode="#,##0.0">
                  <c:v>79.520820000000001</c:v>
                </c:pt>
                <c:pt idx="87" formatCode="#,##0.0">
                  <c:v>79.642700000000005</c:v>
                </c:pt>
                <c:pt idx="88" formatCode="#,##0.0">
                  <c:v>79.696680000000001</c:v>
                </c:pt>
                <c:pt idx="89" formatCode="#,##0.0">
                  <c:v>79.841930000000005</c:v>
                </c:pt>
                <c:pt idx="90" formatCode="#,##0.0">
                  <c:v>80.116969999999995</c:v>
                </c:pt>
                <c:pt idx="91" formatCode="#,##0.0">
                  <c:v>80.371099999999998</c:v>
                </c:pt>
                <c:pt idx="92" formatCode="#,##0.0">
                  <c:v>80.630669999999995</c:v>
                </c:pt>
                <c:pt idx="93" formatCode="#,##0.0">
                  <c:v>80.629620000000003</c:v>
                </c:pt>
                <c:pt idx="94" formatCode="#,##0.0">
                  <c:v>80.798220000000001</c:v>
                </c:pt>
                <c:pt idx="95" formatCode="#,##0.0">
                  <c:v>80.563813320954367</c:v>
                </c:pt>
                <c:pt idx="96" formatCode="#,##0.0">
                  <c:v>80.508281231900597</c:v>
                </c:pt>
                <c:pt idx="98">
                  <c:v>79.436059999999998</c:v>
                </c:pt>
                <c:pt idx="99">
                  <c:v>78.924019999999999</c:v>
                </c:pt>
                <c:pt idx="100">
                  <c:v>78.910169999999994</c:v>
                </c:pt>
                <c:pt idx="101">
                  <c:v>79.242080000000001</c:v>
                </c:pt>
                <c:pt idx="102">
                  <c:v>80.059719999999999</c:v>
                </c:pt>
                <c:pt idx="103">
                  <c:v>80.254829999999998</c:v>
                </c:pt>
                <c:pt idx="104">
                  <c:v>80.251549999999995</c:v>
                </c:pt>
                <c:pt idx="105">
                  <c:v>79.845860000000002</c:v>
                </c:pt>
                <c:pt idx="106">
                  <c:v>80.07893</c:v>
                </c:pt>
                <c:pt idx="107">
                  <c:v>80.291740000000004</c:v>
                </c:pt>
                <c:pt idx="108">
                  <c:v>80.801320000000004</c:v>
                </c:pt>
                <c:pt idx="109">
                  <c:v>81.137677655751858</c:v>
                </c:pt>
                <c:pt idx="110">
                  <c:v>81.344275650873612</c:v>
                </c:pt>
                <c:pt idx="112" formatCode="#,##0.0">
                  <c:v>79.454340000000002</c:v>
                </c:pt>
                <c:pt idx="113" formatCode="#,##0.0">
                  <c:v>79.652479999999997</c:v>
                </c:pt>
                <c:pt idx="114" formatCode="#,##0.0">
                  <c:v>80.033730000000006</c:v>
                </c:pt>
                <c:pt idx="115" formatCode="#,##0.0">
                  <c:v>80.561689999999999</c:v>
                </c:pt>
                <c:pt idx="116" formatCode="#,##0.0">
                  <c:v>80.521159999999995</c:v>
                </c:pt>
                <c:pt idx="117" formatCode="#,##0.0">
                  <c:v>80.763660000000002</c:v>
                </c:pt>
                <c:pt idx="118" formatCode="#,##0.0">
                  <c:v>81.037959999999998</c:v>
                </c:pt>
                <c:pt idx="119" formatCode="#,##0.0">
                  <c:v>81.57114</c:v>
                </c:pt>
                <c:pt idx="120" formatCode="#,##0.0">
                  <c:v>81.943719999999999</c:v>
                </c:pt>
                <c:pt idx="121" formatCode="#,##0.0">
                  <c:v>82.146330000000006</c:v>
                </c:pt>
                <c:pt idx="122" formatCode="#,##0.0">
                  <c:v>82.110119999999995</c:v>
                </c:pt>
                <c:pt idx="123" formatCode="#,##0.0">
                  <c:v>82.308534059237033</c:v>
                </c:pt>
                <c:pt idx="124" formatCode="#,##0.0">
                  <c:v>82.113792258169212</c:v>
                </c:pt>
                <c:pt idx="126" formatCode="#,##0.0">
                  <c:v>79.724599999999995</c:v>
                </c:pt>
                <c:pt idx="127" formatCode="#,##0.0">
                  <c:v>79.979339999999993</c:v>
                </c:pt>
                <c:pt idx="128" formatCode="#,##0.0">
                  <c:v>80.133489999999995</c:v>
                </c:pt>
                <c:pt idx="129" formatCode="#,##0.0">
                  <c:v>80.376099999999994</c:v>
                </c:pt>
                <c:pt idx="130" formatCode="#,##0.0">
                  <c:v>80.406989999999993</c:v>
                </c:pt>
                <c:pt idx="131" formatCode="#,##0.0">
                  <c:v>80.674120000000002</c:v>
                </c:pt>
                <c:pt idx="132" formatCode="#,##0.0">
                  <c:v>80.732990000000001</c:v>
                </c:pt>
                <c:pt idx="133" formatCode="#,##0.0">
                  <c:v>81.041960000000003</c:v>
                </c:pt>
                <c:pt idx="134" formatCode="#,##0.0">
                  <c:v>81.215609999999998</c:v>
                </c:pt>
                <c:pt idx="135" formatCode="#,##0.0">
                  <c:v>81.462500000000006</c:v>
                </c:pt>
                <c:pt idx="136" formatCode="#,##0.0">
                  <c:v>81.578479999999999</c:v>
                </c:pt>
                <c:pt idx="137" formatCode="#,##0.0">
                  <c:v>81.801722783991423</c:v>
                </c:pt>
                <c:pt idx="138" formatCode="#,##0.0">
                  <c:v>81.894093553805007</c:v>
                </c:pt>
                <c:pt idx="140" formatCode="#,##0.0">
                  <c:v>79.492500000000007</c:v>
                </c:pt>
                <c:pt idx="141" formatCode="#,##0.0">
                  <c:v>79.458650000000006</c:v>
                </c:pt>
                <c:pt idx="142" formatCode="#,##0.0">
                  <c:v>79.423950000000005</c:v>
                </c:pt>
                <c:pt idx="143" formatCode="#,##0.0">
                  <c:v>79.985969999999995</c:v>
                </c:pt>
                <c:pt idx="144" formatCode="#,##0.0">
                  <c:v>80.24727</c:v>
                </c:pt>
                <c:pt idx="145" formatCode="#,##0.0">
                  <c:v>80.566640000000007</c:v>
                </c:pt>
                <c:pt idx="146" formatCode="#,##0.0">
                  <c:v>80.465059999999994</c:v>
                </c:pt>
                <c:pt idx="147" formatCode="#,##0.0">
                  <c:v>80.422920000000005</c:v>
                </c:pt>
                <c:pt idx="148" formatCode="#,##0.0">
                  <c:v>80.522540000000006</c:v>
                </c:pt>
                <c:pt idx="149" formatCode="#,##0.0">
                  <c:v>80.796009999999995</c:v>
                </c:pt>
                <c:pt idx="150" formatCode="#,##0.0">
                  <c:v>80.953680000000006</c:v>
                </c:pt>
                <c:pt idx="151" formatCode="#,##0.0">
                  <c:v>81.458110945416522</c:v>
                </c:pt>
                <c:pt idx="152" formatCode="#,##0.0">
                  <c:v>81.887998194769096</c:v>
                </c:pt>
                <c:pt idx="154">
                  <c:v>79.437759999999997</c:v>
                </c:pt>
                <c:pt idx="155">
                  <c:v>79.482129999999998</c:v>
                </c:pt>
                <c:pt idx="156">
                  <c:v>79.485830000000007</c:v>
                </c:pt>
                <c:pt idx="157">
                  <c:v>79.341290000000001</c:v>
                </c:pt>
                <c:pt idx="158">
                  <c:v>79.670540000000003</c:v>
                </c:pt>
                <c:pt idx="159">
                  <c:v>79.922020000000003</c:v>
                </c:pt>
                <c:pt idx="160">
                  <c:v>80.474260000000001</c:v>
                </c:pt>
                <c:pt idx="161">
                  <c:v>80.838539999999995</c:v>
                </c:pt>
                <c:pt idx="162">
                  <c:v>81.172520000000006</c:v>
                </c:pt>
                <c:pt idx="163">
                  <c:v>81.0227</c:v>
                </c:pt>
                <c:pt idx="164">
                  <c:v>80.930750000000003</c:v>
                </c:pt>
                <c:pt idx="165">
                  <c:v>81.001673949074203</c:v>
                </c:pt>
                <c:pt idx="166">
                  <c:v>81.015175670570613</c:v>
                </c:pt>
                <c:pt idx="168">
                  <c:v>79.779020000000003</c:v>
                </c:pt>
                <c:pt idx="169">
                  <c:v>79.664559999999994</c:v>
                </c:pt>
                <c:pt idx="170">
                  <c:v>80.318799999999996</c:v>
                </c:pt>
                <c:pt idx="171">
                  <c:v>80.812979999999996</c:v>
                </c:pt>
                <c:pt idx="172">
                  <c:v>81.605019999999996</c:v>
                </c:pt>
                <c:pt idx="173">
                  <c:v>81.640879999999996</c:v>
                </c:pt>
                <c:pt idx="174">
                  <c:v>82.011080000000007</c:v>
                </c:pt>
                <c:pt idx="175">
                  <c:v>81.542619999999999</c:v>
                </c:pt>
                <c:pt idx="176">
                  <c:v>82.140929999999997</c:v>
                </c:pt>
                <c:pt idx="177">
                  <c:v>82.453469999999996</c:v>
                </c:pt>
                <c:pt idx="178">
                  <c:v>82.869569999999996</c:v>
                </c:pt>
                <c:pt idx="179">
                  <c:v>82.941583698913718</c:v>
                </c:pt>
                <c:pt idx="180">
                  <c:v>82.963815754042756</c:v>
                </c:pt>
                <c:pt idx="182" formatCode="#,##0.0">
                  <c:v>79.339399999999998</c:v>
                </c:pt>
                <c:pt idx="183" formatCode="#,##0.0">
                  <c:v>78.741799999999998</c:v>
                </c:pt>
                <c:pt idx="184" formatCode="#,##0.0">
                  <c:v>79.241820000000004</c:v>
                </c:pt>
                <c:pt idx="185" formatCode="#,##0.0">
                  <c:v>79.710059999999999</c:v>
                </c:pt>
                <c:pt idx="186" formatCode="#,##0.0">
                  <c:v>81.002279999999999</c:v>
                </c:pt>
                <c:pt idx="187" formatCode="#,##0.0">
                  <c:v>79.731070000000003</c:v>
                </c:pt>
                <c:pt idx="188" formatCode="#,##0.0">
                  <c:v>80.087810000000005</c:v>
                </c:pt>
                <c:pt idx="189" formatCode="#,##0.0">
                  <c:v>78.924300000000002</c:v>
                </c:pt>
                <c:pt idx="190" formatCode="#,##0.0">
                  <c:v>79.728480000000005</c:v>
                </c:pt>
                <c:pt idx="191" formatCode="#,##0.0">
                  <c:v>80.107089999999999</c:v>
                </c:pt>
                <c:pt idx="192" formatCode="#,##0.0">
                  <c:v>81.346850000000003</c:v>
                </c:pt>
                <c:pt idx="193" formatCode="#,##0.0">
                  <c:v>81.067856374384178</c:v>
                </c:pt>
                <c:pt idx="194" formatCode="#,##0.0">
                  <c:v>80.641295648229715</c:v>
                </c:pt>
                <c:pt idx="196">
                  <c:v>80.296559999999999</c:v>
                </c:pt>
                <c:pt idx="197">
                  <c:v>80.351950000000002</c:v>
                </c:pt>
                <c:pt idx="198">
                  <c:v>80.536360000000002</c:v>
                </c:pt>
                <c:pt idx="199">
                  <c:v>80.692189999999997</c:v>
                </c:pt>
                <c:pt idx="200">
                  <c:v>80.837239999999994</c:v>
                </c:pt>
                <c:pt idx="201">
                  <c:v>80.687719999999999</c:v>
                </c:pt>
                <c:pt idx="202">
                  <c:v>80.899929999999998</c:v>
                </c:pt>
                <c:pt idx="203">
                  <c:v>81.141279999999995</c:v>
                </c:pt>
                <c:pt idx="204">
                  <c:v>81.556579999999997</c:v>
                </c:pt>
                <c:pt idx="205">
                  <c:v>81.548509999999993</c:v>
                </c:pt>
                <c:pt idx="206">
                  <c:v>81.694999999999993</c:v>
                </c:pt>
                <c:pt idx="207">
                  <c:v>81.787254798657955</c:v>
                </c:pt>
                <c:pt idx="208">
                  <c:v>81.85865299934872</c:v>
                </c:pt>
                <c:pt idx="210">
                  <c:v>79.557980000000001</c:v>
                </c:pt>
                <c:pt idx="211">
                  <c:v>78.882459999999995</c:v>
                </c:pt>
                <c:pt idx="212">
                  <c:v>79.676320000000004</c:v>
                </c:pt>
                <c:pt idx="213">
                  <c:v>79.446809999999999</c:v>
                </c:pt>
                <c:pt idx="214">
                  <c:v>80.208190000000002</c:v>
                </c:pt>
                <c:pt idx="215">
                  <c:v>80.325720000000004</c:v>
                </c:pt>
                <c:pt idx="216">
                  <c:v>80.665779999999998</c:v>
                </c:pt>
                <c:pt idx="217">
                  <c:v>80.322760000000002</c:v>
                </c:pt>
                <c:pt idx="218">
                  <c:v>80.181619999999995</c:v>
                </c:pt>
                <c:pt idx="219">
                  <c:v>80.473820000000003</c:v>
                </c:pt>
                <c:pt idx="220">
                  <c:v>81.39134</c:v>
                </c:pt>
                <c:pt idx="221">
                  <c:v>81.608305433741805</c:v>
                </c:pt>
                <c:pt idx="222">
                  <c:v>81.352208739769011</c:v>
                </c:pt>
                <c:pt idx="224">
                  <c:v>80.37961</c:v>
                </c:pt>
                <c:pt idx="225">
                  <c:v>79.889679999999998</c:v>
                </c:pt>
                <c:pt idx="226">
                  <c:v>80.413899999999998</c:v>
                </c:pt>
                <c:pt idx="227">
                  <c:v>81.212469999999996</c:v>
                </c:pt>
                <c:pt idx="228">
                  <c:v>81.686089999999993</c:v>
                </c:pt>
                <c:pt idx="229">
                  <c:v>81.154499999999999</c:v>
                </c:pt>
                <c:pt idx="230">
                  <c:v>81.10284</c:v>
                </c:pt>
                <c:pt idx="231">
                  <c:v>81.488330000000005</c:v>
                </c:pt>
                <c:pt idx="232" formatCode="#,##0.0">
                  <c:v>82.237830000000002</c:v>
                </c:pt>
                <c:pt idx="233" formatCode="#,##0.0">
                  <c:v>82.124579999999995</c:v>
                </c:pt>
                <c:pt idx="234" formatCode="#,##0.0">
                  <c:v>82.215019999999996</c:v>
                </c:pt>
                <c:pt idx="235" formatCode="#,##0.0">
                  <c:v>82.003764901978016</c:v>
                </c:pt>
                <c:pt idx="236" formatCode="#,##0.0">
                  <c:v>82.816273784444078</c:v>
                </c:pt>
              </c:numCache>
            </c:numRef>
          </c:val>
          <c:smooth val="0"/>
        </c:ser>
        <c:dLbls>
          <c:showLegendKey val="0"/>
          <c:showVal val="0"/>
          <c:showCatName val="0"/>
          <c:showSerName val="0"/>
          <c:showPercent val="0"/>
          <c:showBubbleSize val="0"/>
        </c:dLbls>
        <c:hiLowLines>
          <c:spPr>
            <a:ln w="3175">
              <a:solidFill>
                <a:srgbClr val="C0C0C0"/>
              </a:solidFill>
              <a:prstDash val="solid"/>
            </a:ln>
          </c:spPr>
        </c:hiLowLines>
        <c:marker val="1"/>
        <c:smooth val="0"/>
        <c:axId val="67932928"/>
        <c:axId val="67934848"/>
      </c:lineChart>
      <c:catAx>
        <c:axId val="67932928"/>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en-GB"/>
                  <a:t>Council </a:t>
                </a:r>
              </a:p>
            </c:rich>
          </c:tx>
          <c:layout>
            <c:manualLayout>
              <c:xMode val="edge"/>
              <c:yMode val="edge"/>
              <c:x val="0.48914167528438468"/>
              <c:y val="0.82711864406779656"/>
            </c:manualLayout>
          </c:layout>
          <c:overlay val="0"/>
          <c:spPr>
            <a:noFill/>
            <a:ln w="25400">
              <a:noFill/>
            </a:ln>
          </c:spPr>
        </c:title>
        <c:numFmt formatCode="00000" sourceLinked="0"/>
        <c:majorTickMark val="none"/>
        <c:minorTickMark val="none"/>
        <c:tickLblPos val="low"/>
        <c:spPr>
          <a:ln w="3175">
            <a:solidFill>
              <a:srgbClr val="000000"/>
            </a:solidFill>
            <a:prstDash val="solid"/>
          </a:ln>
        </c:spPr>
        <c:txPr>
          <a:bodyPr rot="-5400000" vert="horz"/>
          <a:lstStyle/>
          <a:p>
            <a:pPr>
              <a:defRPr sz="700" b="1" i="0" u="none" strike="noStrike" baseline="0">
                <a:solidFill>
                  <a:srgbClr val="000000"/>
                </a:solidFill>
                <a:latin typeface="Arial"/>
                <a:ea typeface="Arial"/>
                <a:cs typeface="Arial"/>
              </a:defRPr>
            </a:pPr>
            <a:endParaRPr lang="en-US"/>
          </a:p>
        </c:txPr>
        <c:crossAx val="67934848"/>
        <c:crosses val="autoZero"/>
        <c:auto val="1"/>
        <c:lblAlgn val="ctr"/>
        <c:lblOffset val="100"/>
        <c:tickLblSkip val="7"/>
        <c:tickMarkSkip val="1"/>
        <c:noMultiLvlLbl val="0"/>
      </c:catAx>
      <c:valAx>
        <c:axId val="67934848"/>
        <c:scaling>
          <c:orientation val="minMax"/>
          <c:max val="85"/>
          <c:min val="70"/>
        </c:scaling>
        <c:delete val="0"/>
        <c:axPos val="l"/>
        <c:majorGridlines>
          <c:spPr>
            <a:ln w="3175">
              <a:solidFill>
                <a:srgbClr val="C0C0C0"/>
              </a:solidFill>
              <a:prstDash val="sysDash"/>
            </a:ln>
          </c:spPr>
        </c:majorGridlines>
        <c:title>
          <c:tx>
            <c:rich>
              <a:bodyPr/>
              <a:lstStyle/>
              <a:p>
                <a:pPr>
                  <a:defRPr sz="1075" b="1" i="0" u="none" strike="noStrike" baseline="0">
                    <a:solidFill>
                      <a:srgbClr val="000000"/>
                    </a:solidFill>
                    <a:latin typeface="Arial"/>
                    <a:ea typeface="Arial"/>
                    <a:cs typeface="Arial"/>
                  </a:defRPr>
                </a:pPr>
                <a:r>
                  <a:rPr lang="en-GB"/>
                  <a:t>Age</a:t>
                </a:r>
              </a:p>
            </c:rich>
          </c:tx>
          <c:layout>
            <c:manualLayout>
              <c:xMode val="edge"/>
              <c:yMode val="edge"/>
              <c:x val="4.1365046535677356E-3"/>
              <c:y val="0.383050847457627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67932928"/>
        <c:crosses val="autoZero"/>
        <c:crossBetween val="between"/>
        <c:majorUnit val="5"/>
      </c:valAx>
      <c:spPr>
        <a:noFill/>
        <a:ln w="12700">
          <a:solidFill>
            <a:srgbClr val="FFFFFF"/>
          </a:solidFill>
          <a:prstDash val="solid"/>
        </a:ln>
      </c:spPr>
    </c:plotArea>
    <c:legend>
      <c:legendPos val="b"/>
      <c:layout>
        <c:manualLayout>
          <c:xMode val="edge"/>
          <c:yMode val="edge"/>
          <c:x val="0.36401240951396069"/>
          <c:y val="0.88135593220338981"/>
          <c:w val="0.3112719751809721"/>
          <c:h val="4.237288135593220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2050" b="0" i="0" u="none" strike="noStrike" baseline="0">
          <a:solidFill>
            <a:srgbClr val="000000"/>
          </a:solidFill>
          <a:latin typeface="Arial"/>
          <a:ea typeface="Arial"/>
          <a:cs typeface="Arial"/>
        </a:defRPr>
      </a:pPr>
      <a:endParaRPr lang="en-US"/>
    </a:p>
  </c:txPr>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Life expectancy (LE) and healthy life expectancy (HLE) at birth, by NHS board area, 
FEMALES, 5-year periods: a. 1994-98, b. 1996-2000, c. 1999-2003 and d. 2001-05</a:t>
            </a:r>
          </a:p>
        </c:rich>
      </c:tx>
      <c:overlay val="0"/>
      <c:spPr>
        <a:noFill/>
        <a:ln w="25400">
          <a:noFill/>
        </a:ln>
      </c:spPr>
    </c:title>
    <c:autoTitleDeleted val="0"/>
    <c:plotArea>
      <c:layout/>
      <c:lineChart>
        <c:grouping val="standard"/>
        <c:varyColors val="0"/>
        <c:ser>
          <c:idx val="3"/>
          <c:order val="0"/>
          <c:tx>
            <c:v>LE</c:v>
          </c:tx>
          <c:spPr>
            <a:ln w="12700">
              <a:solidFill>
                <a:srgbClr val="000080"/>
              </a:solidFill>
              <a:prstDash val="solid"/>
            </a:ln>
          </c:spPr>
          <c:marker>
            <c:symbol val="triangle"/>
            <c:size val="5"/>
            <c:spPr>
              <a:solidFill>
                <a:srgbClr val="000080"/>
              </a:solidFill>
              <a:ln>
                <a:solidFill>
                  <a:srgbClr val="000080"/>
                </a:solidFill>
                <a:prstDash val="solid"/>
              </a:ln>
            </c:spPr>
          </c:marker>
          <c:cat>
            <c:numRef>
              <c:f>'Fig 6 data'!#REF!</c:f>
              <c:numCache>
                <c:formatCode>General</c:formatCode>
                <c:ptCount val="1"/>
                <c:pt idx="0">
                  <c:v>1</c:v>
                </c:pt>
              </c:numCache>
            </c:numRef>
          </c:cat>
          <c:val>
            <c:numRef>
              <c:f>'Fig 6 data'!#REF!</c:f>
              <c:numCache>
                <c:formatCode>General</c:formatCode>
                <c:ptCount val="1"/>
                <c:pt idx="0">
                  <c:v>1</c:v>
                </c:pt>
              </c:numCache>
            </c:numRef>
          </c:val>
          <c:smooth val="0"/>
        </c:ser>
        <c:ser>
          <c:idx val="0"/>
          <c:order val="1"/>
          <c:tx>
            <c:v>95% confidence limit (LE)</c:v>
          </c:tx>
          <c:spPr>
            <a:ln w="12700">
              <a:solidFill>
                <a:srgbClr val="000000"/>
              </a:solidFill>
              <a:prstDash val="sysDash"/>
            </a:ln>
          </c:spPr>
          <c:marker>
            <c:symbol val="none"/>
          </c:marker>
          <c:cat>
            <c:numRef>
              <c:f>'Fig 6 data'!#REF!</c:f>
              <c:numCache>
                <c:formatCode>General</c:formatCode>
                <c:ptCount val="1"/>
                <c:pt idx="0">
                  <c:v>1</c:v>
                </c:pt>
              </c:numCache>
            </c:numRef>
          </c:cat>
          <c:val>
            <c:numRef>
              <c:f>'Fig 6 data'!#REF!</c:f>
              <c:numCache>
                <c:formatCode>General</c:formatCode>
                <c:ptCount val="1"/>
                <c:pt idx="0">
                  <c:v>1</c:v>
                </c:pt>
              </c:numCache>
            </c:numRef>
          </c:val>
          <c:smooth val="0"/>
        </c:ser>
        <c:ser>
          <c:idx val="1"/>
          <c:order val="2"/>
          <c:spPr>
            <a:ln w="12700">
              <a:solidFill>
                <a:srgbClr val="000000"/>
              </a:solidFill>
              <a:prstDash val="sysDash"/>
            </a:ln>
          </c:spPr>
          <c:marker>
            <c:symbol val="none"/>
          </c:marker>
          <c:cat>
            <c:numRef>
              <c:f>'Fig 6 data'!#REF!</c:f>
              <c:numCache>
                <c:formatCode>General</c:formatCode>
                <c:ptCount val="1"/>
                <c:pt idx="0">
                  <c:v>1</c:v>
                </c:pt>
              </c:numCache>
            </c:numRef>
          </c:cat>
          <c:val>
            <c:numRef>
              <c:f>'Fig 6 data'!#REF!</c:f>
              <c:numCache>
                <c:formatCode>General</c:formatCode>
                <c:ptCount val="1"/>
                <c:pt idx="0">
                  <c:v>1</c:v>
                </c:pt>
              </c:numCache>
            </c:numRef>
          </c:val>
          <c:smooth val="0"/>
        </c:ser>
        <c:ser>
          <c:idx val="2"/>
          <c:order val="3"/>
          <c:tx>
            <c:v>HLE (1999-2003 only)</c:v>
          </c:tx>
          <c:spPr>
            <a:ln w="28575">
              <a:noFill/>
            </a:ln>
          </c:spPr>
          <c:marker>
            <c:symbol val="x"/>
            <c:size val="9"/>
            <c:spPr>
              <a:noFill/>
              <a:ln>
                <a:solidFill>
                  <a:srgbClr val="FF0000"/>
                </a:solidFill>
                <a:prstDash val="solid"/>
              </a:ln>
            </c:spPr>
          </c:marker>
          <c:cat>
            <c:numRef>
              <c:f>'Fig 6 data'!#REF!</c:f>
              <c:numCache>
                <c:formatCode>General</c:formatCode>
                <c:ptCount val="1"/>
                <c:pt idx="0">
                  <c:v>1</c:v>
                </c:pt>
              </c:numCache>
            </c:numRef>
          </c:cat>
          <c:val>
            <c:numRef>
              <c:f>'Fig 6 data'!#REF!</c:f>
              <c:numCache>
                <c:formatCode>General</c:formatCode>
                <c:ptCount val="1"/>
                <c:pt idx="0">
                  <c:v>1</c:v>
                </c:pt>
              </c:numCache>
            </c:numRef>
          </c:val>
          <c:smooth val="0"/>
        </c:ser>
        <c:ser>
          <c:idx val="4"/>
          <c:order val="4"/>
          <c:tx>
            <c:v>95% confidence limit (HLE)</c:v>
          </c:tx>
          <c:spPr>
            <a:ln w="28575">
              <a:noFill/>
            </a:ln>
          </c:spPr>
          <c:marker>
            <c:symbol val="dash"/>
            <c:size val="3"/>
            <c:spPr>
              <a:noFill/>
              <a:ln>
                <a:solidFill>
                  <a:srgbClr val="000000"/>
                </a:solidFill>
                <a:prstDash val="solid"/>
              </a:ln>
            </c:spPr>
          </c:marker>
          <c:cat>
            <c:numRef>
              <c:f>'Fig 6 data'!#REF!</c:f>
              <c:numCache>
                <c:formatCode>General</c:formatCode>
                <c:ptCount val="1"/>
                <c:pt idx="0">
                  <c:v>1</c:v>
                </c:pt>
              </c:numCache>
            </c:numRef>
          </c:cat>
          <c:val>
            <c:numRef>
              <c:f>'Fig 6 data'!#REF!</c:f>
              <c:numCache>
                <c:formatCode>General</c:formatCode>
                <c:ptCount val="1"/>
                <c:pt idx="0">
                  <c:v>1</c:v>
                </c:pt>
              </c:numCache>
            </c:numRef>
          </c:val>
          <c:smooth val="0"/>
        </c:ser>
        <c:ser>
          <c:idx val="5"/>
          <c:order val="5"/>
          <c:spPr>
            <a:ln w="3175">
              <a:solidFill>
                <a:srgbClr val="800000"/>
              </a:solidFill>
              <a:prstDash val="solid"/>
            </a:ln>
          </c:spPr>
          <c:marker>
            <c:symbol val="dash"/>
            <c:size val="3"/>
            <c:spPr>
              <a:solidFill>
                <a:srgbClr val="000000"/>
              </a:solidFill>
              <a:ln>
                <a:solidFill>
                  <a:srgbClr val="000000"/>
                </a:solidFill>
                <a:prstDash val="solid"/>
              </a:ln>
            </c:spPr>
          </c:marker>
          <c:cat>
            <c:numRef>
              <c:f>'Fig 6 data'!#REF!</c:f>
              <c:numCache>
                <c:formatCode>General</c:formatCode>
                <c:ptCount val="1"/>
                <c:pt idx="0">
                  <c:v>1</c:v>
                </c:pt>
              </c:numCache>
            </c:numRef>
          </c:cat>
          <c:val>
            <c:numRef>
              <c:f>'Fig 6 data'!#REF!</c:f>
              <c:numCache>
                <c:formatCode>General</c:formatCode>
                <c:ptCount val="1"/>
                <c:pt idx="0">
                  <c:v>1</c:v>
                </c:pt>
              </c:numCache>
            </c:numRef>
          </c:val>
          <c:smooth val="0"/>
        </c:ser>
        <c:dLbls>
          <c:showLegendKey val="0"/>
          <c:showVal val="0"/>
          <c:showCatName val="0"/>
          <c:showSerName val="0"/>
          <c:showPercent val="0"/>
          <c:showBubbleSize val="0"/>
        </c:dLbls>
        <c:hiLowLines>
          <c:spPr>
            <a:ln w="3175">
              <a:solidFill>
                <a:srgbClr val="000000"/>
              </a:solidFill>
              <a:prstDash val="solid"/>
            </a:ln>
          </c:spPr>
        </c:hiLowLines>
        <c:marker val="1"/>
        <c:smooth val="0"/>
        <c:axId val="68328448"/>
        <c:axId val="68342912"/>
      </c:lineChart>
      <c:catAx>
        <c:axId val="68328448"/>
        <c:scaling>
          <c:orientation val="minMax"/>
        </c:scaling>
        <c:delete val="0"/>
        <c:axPos val="b"/>
        <c:title>
          <c:tx>
            <c:rich>
              <a:bodyPr/>
              <a:lstStyle/>
              <a:p>
                <a:pPr>
                  <a:defRPr sz="100" b="1" i="0" u="none" strike="noStrike" baseline="0">
                    <a:solidFill>
                      <a:srgbClr val="000000"/>
                    </a:solidFill>
                    <a:latin typeface="Arial"/>
                    <a:ea typeface="Arial"/>
                    <a:cs typeface="Arial"/>
                  </a:defRPr>
                </a:pPr>
                <a:r>
                  <a:rPr lang="en-GB"/>
                  <a:t>5-year period (see graph heading) </a:t>
                </a:r>
              </a:p>
            </c:rich>
          </c:tx>
          <c:overlay val="0"/>
          <c:spPr>
            <a:noFill/>
            <a:ln w="25400">
              <a:noFill/>
            </a:ln>
          </c:spPr>
        </c:title>
        <c:numFmt formatCode="00000"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8342912"/>
        <c:crosses val="autoZero"/>
        <c:auto val="1"/>
        <c:lblAlgn val="ctr"/>
        <c:lblOffset val="100"/>
        <c:tickLblSkip val="1"/>
        <c:tickMarkSkip val="1"/>
        <c:noMultiLvlLbl val="0"/>
      </c:catAx>
      <c:valAx>
        <c:axId val="68342912"/>
        <c:scaling>
          <c:orientation val="minMax"/>
          <c:max val="86"/>
          <c:min val="58"/>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LE or HLE (years)</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8328448"/>
        <c:crosses val="autoZero"/>
        <c:crossBetween val="midCat"/>
        <c:majorUnit val="2"/>
      </c:valAx>
      <c:spPr>
        <a:solidFill>
          <a:srgbClr val="C0C0C0"/>
        </a:solidFill>
        <a:ln w="12700">
          <a:solidFill>
            <a:srgbClr val="808080"/>
          </a:solidFill>
          <a:prstDash val="solid"/>
        </a:ln>
      </c:spPr>
    </c:plotArea>
    <c:legend>
      <c:legendPos val="r"/>
      <c:legendEntry>
        <c:idx val="2"/>
        <c:delete val="1"/>
      </c:legendEntry>
      <c:legendEntry>
        <c:idx val="5"/>
        <c:delete val="1"/>
      </c:legendEntry>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0072388831438E-2"/>
          <c:y val="0.14237288135593221"/>
          <c:w val="0.83867631851085833"/>
          <c:h val="0.65423728813559323"/>
        </c:manualLayout>
      </c:layout>
      <c:lineChart>
        <c:grouping val="standard"/>
        <c:varyColors val="0"/>
        <c:ser>
          <c:idx val="0"/>
          <c:order val="0"/>
          <c:tx>
            <c:strRef>
              <c:f>'Fig 1a chart data'!$H$3</c:f>
              <c:strCache>
                <c:ptCount val="1"/>
                <c:pt idx="0">
                  <c:v>Female upper CI</c:v>
                </c:pt>
              </c:strCache>
            </c:strRef>
          </c:tx>
          <c:spPr>
            <a:ln w="12700">
              <a:solidFill>
                <a:srgbClr val="9999FF"/>
              </a:solidFill>
              <a:prstDash val="lgDash"/>
            </a:ln>
          </c:spPr>
          <c:marker>
            <c:symbol val="none"/>
          </c:marker>
          <c:cat>
            <c:strRef>
              <c:f>'Fig 1a chart data'!$B$4:$B$16</c:f>
              <c:strCache>
                <c:ptCount val="13"/>
                <c:pt idx="0">
                  <c:v>2001-03</c:v>
                </c:pt>
                <c:pt idx="1">
                  <c:v>2002-04</c:v>
                </c:pt>
                <c:pt idx="2">
                  <c:v>2003-05</c:v>
                </c:pt>
                <c:pt idx="3">
                  <c:v>2004-06</c:v>
                </c:pt>
                <c:pt idx="4">
                  <c:v>2005-07</c:v>
                </c:pt>
                <c:pt idx="5">
                  <c:v>2006-08</c:v>
                </c:pt>
                <c:pt idx="6">
                  <c:v>2007-09</c:v>
                </c:pt>
                <c:pt idx="7">
                  <c:v>2008-10</c:v>
                </c:pt>
                <c:pt idx="8">
                  <c:v>2009-11</c:v>
                </c:pt>
                <c:pt idx="9">
                  <c:v>2010-12</c:v>
                </c:pt>
                <c:pt idx="10">
                  <c:v>2011-13</c:v>
                </c:pt>
                <c:pt idx="11">
                  <c:v>2012-14</c:v>
                </c:pt>
                <c:pt idx="12">
                  <c:v>2013-15</c:v>
                </c:pt>
              </c:strCache>
            </c:strRef>
          </c:cat>
          <c:val>
            <c:numRef>
              <c:f>'Fig 1a chart data'!$H$4:$H$16</c:f>
              <c:numCache>
                <c:formatCode>0.0</c:formatCode>
                <c:ptCount val="13"/>
                <c:pt idx="0">
                  <c:v>79.321179999999998</c:v>
                </c:pt>
                <c:pt idx="1">
                  <c:v>79.792069999999995</c:v>
                </c:pt>
                <c:pt idx="2">
                  <c:v>80.133300000000006</c:v>
                </c:pt>
                <c:pt idx="3">
                  <c:v>80.354900000000001</c:v>
                </c:pt>
                <c:pt idx="4">
                  <c:v>80.3947</c:v>
                </c:pt>
                <c:pt idx="5">
                  <c:v>81.146979999999999</c:v>
                </c:pt>
                <c:pt idx="6">
                  <c:v>81.832430000000002</c:v>
                </c:pt>
                <c:pt idx="7">
                  <c:v>81.948239999999998</c:v>
                </c:pt>
                <c:pt idx="8">
                  <c:v>82.036159999999995</c:v>
                </c:pt>
                <c:pt idx="9">
                  <c:v>81.869500000000002</c:v>
                </c:pt>
                <c:pt idx="10">
                  <c:v>82.340440000000001</c:v>
                </c:pt>
                <c:pt idx="11">
                  <c:v>82.186627693985031</c:v>
                </c:pt>
                <c:pt idx="12">
                  <c:v>82.123708000659889</c:v>
                </c:pt>
              </c:numCache>
            </c:numRef>
          </c:val>
          <c:smooth val="0"/>
        </c:ser>
        <c:ser>
          <c:idx val="1"/>
          <c:order val="1"/>
          <c:tx>
            <c:strRef>
              <c:f>'Fig 1a chart data'!$F$3</c:f>
              <c:strCache>
                <c:ptCount val="1"/>
                <c:pt idx="0">
                  <c:v>Female LE</c:v>
                </c:pt>
              </c:strCache>
            </c:strRef>
          </c:tx>
          <c:spPr>
            <a:ln w="25400">
              <a:solidFill>
                <a:srgbClr val="9999FF"/>
              </a:solidFill>
              <a:prstDash val="solid"/>
            </a:ln>
          </c:spPr>
          <c:marker>
            <c:symbol val="none"/>
          </c:marker>
          <c:cat>
            <c:strRef>
              <c:f>'Fig 1a chart data'!$B$4:$B$16</c:f>
              <c:strCache>
                <c:ptCount val="13"/>
                <c:pt idx="0">
                  <c:v>2001-03</c:v>
                </c:pt>
                <c:pt idx="1">
                  <c:v>2002-04</c:v>
                </c:pt>
                <c:pt idx="2">
                  <c:v>2003-05</c:v>
                </c:pt>
                <c:pt idx="3">
                  <c:v>2004-06</c:v>
                </c:pt>
                <c:pt idx="4">
                  <c:v>2005-07</c:v>
                </c:pt>
                <c:pt idx="5">
                  <c:v>2006-08</c:v>
                </c:pt>
                <c:pt idx="6">
                  <c:v>2007-09</c:v>
                </c:pt>
                <c:pt idx="7">
                  <c:v>2008-10</c:v>
                </c:pt>
                <c:pt idx="8">
                  <c:v>2009-11</c:v>
                </c:pt>
                <c:pt idx="9">
                  <c:v>2010-12</c:v>
                </c:pt>
                <c:pt idx="10">
                  <c:v>2011-13</c:v>
                </c:pt>
                <c:pt idx="11">
                  <c:v>2012-14</c:v>
                </c:pt>
                <c:pt idx="12">
                  <c:v>2013-15</c:v>
                </c:pt>
              </c:strCache>
            </c:strRef>
          </c:cat>
          <c:val>
            <c:numRef>
              <c:f>'Fig 1a chart data'!$F$4:$F$16</c:f>
              <c:numCache>
                <c:formatCode>0.0</c:formatCode>
                <c:ptCount val="13"/>
                <c:pt idx="0">
                  <c:v>78.607339999999994</c:v>
                </c:pt>
                <c:pt idx="1">
                  <c:v>79.099630000000005</c:v>
                </c:pt>
                <c:pt idx="2">
                  <c:v>79.440370000000001</c:v>
                </c:pt>
                <c:pt idx="3">
                  <c:v>79.669880000000006</c:v>
                </c:pt>
                <c:pt idx="4">
                  <c:v>79.718059999999994</c:v>
                </c:pt>
                <c:pt idx="5">
                  <c:v>80.496750000000006</c:v>
                </c:pt>
                <c:pt idx="6">
                  <c:v>81.207120000000003</c:v>
                </c:pt>
                <c:pt idx="7">
                  <c:v>81.327969999999993</c:v>
                </c:pt>
                <c:pt idx="8">
                  <c:v>81.395920000000004</c:v>
                </c:pt>
                <c:pt idx="9">
                  <c:v>81.214039999999997</c:v>
                </c:pt>
                <c:pt idx="10">
                  <c:v>81.694149999999993</c:v>
                </c:pt>
                <c:pt idx="11">
                  <c:v>81.53654226077272</c:v>
                </c:pt>
                <c:pt idx="12">
                  <c:v>81.482020927701129</c:v>
                </c:pt>
              </c:numCache>
            </c:numRef>
          </c:val>
          <c:smooth val="0"/>
        </c:ser>
        <c:ser>
          <c:idx val="2"/>
          <c:order val="2"/>
          <c:tx>
            <c:strRef>
              <c:f>'Fig 1a chart data'!$G$3</c:f>
              <c:strCache>
                <c:ptCount val="1"/>
                <c:pt idx="0">
                  <c:v>Female lower CI</c:v>
                </c:pt>
              </c:strCache>
            </c:strRef>
          </c:tx>
          <c:spPr>
            <a:ln w="12700">
              <a:solidFill>
                <a:srgbClr val="9999FF"/>
              </a:solidFill>
              <a:prstDash val="sysDash"/>
            </a:ln>
          </c:spPr>
          <c:marker>
            <c:symbol val="none"/>
          </c:marker>
          <c:cat>
            <c:strRef>
              <c:f>'Fig 1a chart data'!$B$4:$B$16</c:f>
              <c:strCache>
                <c:ptCount val="13"/>
                <c:pt idx="0">
                  <c:v>2001-03</c:v>
                </c:pt>
                <c:pt idx="1">
                  <c:v>2002-04</c:v>
                </c:pt>
                <c:pt idx="2">
                  <c:v>2003-05</c:v>
                </c:pt>
                <c:pt idx="3">
                  <c:v>2004-06</c:v>
                </c:pt>
                <c:pt idx="4">
                  <c:v>2005-07</c:v>
                </c:pt>
                <c:pt idx="5">
                  <c:v>2006-08</c:v>
                </c:pt>
                <c:pt idx="6">
                  <c:v>2007-09</c:v>
                </c:pt>
                <c:pt idx="7">
                  <c:v>2008-10</c:v>
                </c:pt>
                <c:pt idx="8">
                  <c:v>2009-11</c:v>
                </c:pt>
                <c:pt idx="9">
                  <c:v>2010-12</c:v>
                </c:pt>
                <c:pt idx="10">
                  <c:v>2011-13</c:v>
                </c:pt>
                <c:pt idx="11">
                  <c:v>2012-14</c:v>
                </c:pt>
                <c:pt idx="12">
                  <c:v>2013-15</c:v>
                </c:pt>
              </c:strCache>
            </c:strRef>
          </c:cat>
          <c:val>
            <c:numRef>
              <c:f>'Fig 1a chart data'!$G$4:$G$16</c:f>
              <c:numCache>
                <c:formatCode>0.0</c:formatCode>
                <c:ptCount val="13"/>
                <c:pt idx="0">
                  <c:v>77.893500000000003</c:v>
                </c:pt>
                <c:pt idx="1">
                  <c:v>78.407179999999997</c:v>
                </c:pt>
                <c:pt idx="2">
                  <c:v>78.747429999999994</c:v>
                </c:pt>
                <c:pt idx="3">
                  <c:v>78.984849999999994</c:v>
                </c:pt>
                <c:pt idx="4">
                  <c:v>79.041430000000005</c:v>
                </c:pt>
                <c:pt idx="5">
                  <c:v>79.846509999999995</c:v>
                </c:pt>
                <c:pt idx="6">
                  <c:v>80.581810000000004</c:v>
                </c:pt>
                <c:pt idx="7">
                  <c:v>80.707700000000003</c:v>
                </c:pt>
                <c:pt idx="8">
                  <c:v>80.755679999999998</c:v>
                </c:pt>
                <c:pt idx="9">
                  <c:v>80.558570000000003</c:v>
                </c:pt>
                <c:pt idx="10">
                  <c:v>81.047849999999997</c:v>
                </c:pt>
                <c:pt idx="11">
                  <c:v>80.886456827560409</c:v>
                </c:pt>
                <c:pt idx="12">
                  <c:v>80.840333854742369</c:v>
                </c:pt>
              </c:numCache>
            </c:numRef>
          </c:val>
          <c:smooth val="0"/>
        </c:ser>
        <c:ser>
          <c:idx val="3"/>
          <c:order val="3"/>
          <c:tx>
            <c:strRef>
              <c:f>'Fig 1a chart data'!$E$3</c:f>
              <c:strCache>
                <c:ptCount val="1"/>
                <c:pt idx="0">
                  <c:v>Male upper CI</c:v>
                </c:pt>
              </c:strCache>
            </c:strRef>
          </c:tx>
          <c:spPr>
            <a:ln w="12700">
              <a:solidFill>
                <a:srgbClr val="000080"/>
              </a:solidFill>
              <a:prstDash val="lgDash"/>
            </a:ln>
          </c:spPr>
          <c:marker>
            <c:symbol val="none"/>
          </c:marker>
          <c:cat>
            <c:strRef>
              <c:f>'Fig 1a chart data'!$B$4:$B$16</c:f>
              <c:strCache>
                <c:ptCount val="13"/>
                <c:pt idx="0">
                  <c:v>2001-03</c:v>
                </c:pt>
                <c:pt idx="1">
                  <c:v>2002-04</c:v>
                </c:pt>
                <c:pt idx="2">
                  <c:v>2003-05</c:v>
                </c:pt>
                <c:pt idx="3">
                  <c:v>2004-06</c:v>
                </c:pt>
                <c:pt idx="4">
                  <c:v>2005-07</c:v>
                </c:pt>
                <c:pt idx="5">
                  <c:v>2006-08</c:v>
                </c:pt>
                <c:pt idx="6">
                  <c:v>2007-09</c:v>
                </c:pt>
                <c:pt idx="7">
                  <c:v>2008-10</c:v>
                </c:pt>
                <c:pt idx="8">
                  <c:v>2009-11</c:v>
                </c:pt>
                <c:pt idx="9">
                  <c:v>2010-12</c:v>
                </c:pt>
                <c:pt idx="10">
                  <c:v>2011-13</c:v>
                </c:pt>
                <c:pt idx="11">
                  <c:v>2012-14</c:v>
                </c:pt>
                <c:pt idx="12">
                  <c:v>2013-15</c:v>
                </c:pt>
              </c:strCache>
            </c:strRef>
          </c:cat>
          <c:val>
            <c:numRef>
              <c:f>'Fig 1a chart data'!$E$4:$E$16</c:f>
              <c:numCache>
                <c:formatCode>0.0</c:formatCode>
                <c:ptCount val="13"/>
                <c:pt idx="0">
                  <c:v>75.452449999999999</c:v>
                </c:pt>
                <c:pt idx="1">
                  <c:v>75.741950000000003</c:v>
                </c:pt>
                <c:pt idx="2">
                  <c:v>76.036490000000001</c:v>
                </c:pt>
                <c:pt idx="3">
                  <c:v>75.957319999999996</c:v>
                </c:pt>
                <c:pt idx="4">
                  <c:v>76.792050000000003</c:v>
                </c:pt>
                <c:pt idx="5">
                  <c:v>77.16046</c:v>
                </c:pt>
                <c:pt idx="6">
                  <c:v>77.344110000000001</c:v>
                </c:pt>
                <c:pt idx="7">
                  <c:v>77.382739999999998</c:v>
                </c:pt>
                <c:pt idx="8">
                  <c:v>77.731449999999995</c:v>
                </c:pt>
                <c:pt idx="9">
                  <c:v>78.24342</c:v>
                </c:pt>
                <c:pt idx="10">
                  <c:v>77.950590000000005</c:v>
                </c:pt>
                <c:pt idx="11">
                  <c:v>78.105629168560725</c:v>
                </c:pt>
                <c:pt idx="12">
                  <c:v>78.091233651406924</c:v>
                </c:pt>
              </c:numCache>
            </c:numRef>
          </c:val>
          <c:smooth val="0"/>
        </c:ser>
        <c:ser>
          <c:idx val="4"/>
          <c:order val="4"/>
          <c:tx>
            <c:strRef>
              <c:f>'Fig 1a chart data'!$C$3</c:f>
              <c:strCache>
                <c:ptCount val="1"/>
                <c:pt idx="0">
                  <c:v>Male LE</c:v>
                </c:pt>
              </c:strCache>
            </c:strRef>
          </c:tx>
          <c:spPr>
            <a:ln w="25400">
              <a:solidFill>
                <a:srgbClr val="000080"/>
              </a:solidFill>
              <a:prstDash val="solid"/>
            </a:ln>
          </c:spPr>
          <c:marker>
            <c:symbol val="none"/>
          </c:marker>
          <c:cat>
            <c:strRef>
              <c:f>'Fig 1a chart data'!$B$4:$B$16</c:f>
              <c:strCache>
                <c:ptCount val="13"/>
                <c:pt idx="0">
                  <c:v>2001-03</c:v>
                </c:pt>
                <c:pt idx="1">
                  <c:v>2002-04</c:v>
                </c:pt>
                <c:pt idx="2">
                  <c:v>2003-05</c:v>
                </c:pt>
                <c:pt idx="3">
                  <c:v>2004-06</c:v>
                </c:pt>
                <c:pt idx="4">
                  <c:v>2005-07</c:v>
                </c:pt>
                <c:pt idx="5">
                  <c:v>2006-08</c:v>
                </c:pt>
                <c:pt idx="6">
                  <c:v>2007-09</c:v>
                </c:pt>
                <c:pt idx="7">
                  <c:v>2008-10</c:v>
                </c:pt>
                <c:pt idx="8">
                  <c:v>2009-11</c:v>
                </c:pt>
                <c:pt idx="9">
                  <c:v>2010-12</c:v>
                </c:pt>
                <c:pt idx="10">
                  <c:v>2011-13</c:v>
                </c:pt>
                <c:pt idx="11">
                  <c:v>2012-14</c:v>
                </c:pt>
                <c:pt idx="12">
                  <c:v>2013-15</c:v>
                </c:pt>
              </c:strCache>
            </c:strRef>
          </c:cat>
          <c:val>
            <c:numRef>
              <c:f>'Fig 1a chart data'!$C$4:$C$16</c:f>
              <c:numCache>
                <c:formatCode>0.0</c:formatCode>
                <c:ptCount val="13"/>
                <c:pt idx="0">
                  <c:v>74.675979999999996</c:v>
                </c:pt>
                <c:pt idx="1">
                  <c:v>74.972279999999998</c:v>
                </c:pt>
                <c:pt idx="2">
                  <c:v>75.216930000000005</c:v>
                </c:pt>
                <c:pt idx="3">
                  <c:v>75.089740000000006</c:v>
                </c:pt>
                <c:pt idx="4">
                  <c:v>75.960719999999995</c:v>
                </c:pt>
                <c:pt idx="5">
                  <c:v>76.386769999999999</c:v>
                </c:pt>
                <c:pt idx="6">
                  <c:v>76.608810000000005</c:v>
                </c:pt>
                <c:pt idx="7">
                  <c:v>76.626630000000006</c:v>
                </c:pt>
                <c:pt idx="8">
                  <c:v>76.949079999999995</c:v>
                </c:pt>
                <c:pt idx="9">
                  <c:v>77.461550000000003</c:v>
                </c:pt>
                <c:pt idx="10">
                  <c:v>77.160200000000003</c:v>
                </c:pt>
                <c:pt idx="11">
                  <c:v>77.334739507383631</c:v>
                </c:pt>
                <c:pt idx="12">
                  <c:v>77.34567497093856</c:v>
                </c:pt>
              </c:numCache>
            </c:numRef>
          </c:val>
          <c:smooth val="0"/>
        </c:ser>
        <c:ser>
          <c:idx val="5"/>
          <c:order val="5"/>
          <c:tx>
            <c:strRef>
              <c:f>'Fig 1a chart data'!$D$3</c:f>
              <c:strCache>
                <c:ptCount val="1"/>
                <c:pt idx="0">
                  <c:v>Male lower CI</c:v>
                </c:pt>
              </c:strCache>
            </c:strRef>
          </c:tx>
          <c:spPr>
            <a:ln w="12700">
              <a:solidFill>
                <a:srgbClr val="000080"/>
              </a:solidFill>
              <a:prstDash val="sysDash"/>
            </a:ln>
          </c:spPr>
          <c:marker>
            <c:symbol val="none"/>
          </c:marker>
          <c:cat>
            <c:strRef>
              <c:f>'Fig 1a chart data'!$B$4:$B$16</c:f>
              <c:strCache>
                <c:ptCount val="13"/>
                <c:pt idx="0">
                  <c:v>2001-03</c:v>
                </c:pt>
                <c:pt idx="1">
                  <c:v>2002-04</c:v>
                </c:pt>
                <c:pt idx="2">
                  <c:v>2003-05</c:v>
                </c:pt>
                <c:pt idx="3">
                  <c:v>2004-06</c:v>
                </c:pt>
                <c:pt idx="4">
                  <c:v>2005-07</c:v>
                </c:pt>
                <c:pt idx="5">
                  <c:v>2006-08</c:v>
                </c:pt>
                <c:pt idx="6">
                  <c:v>2007-09</c:v>
                </c:pt>
                <c:pt idx="7">
                  <c:v>2008-10</c:v>
                </c:pt>
                <c:pt idx="8">
                  <c:v>2009-11</c:v>
                </c:pt>
                <c:pt idx="9">
                  <c:v>2010-12</c:v>
                </c:pt>
                <c:pt idx="10">
                  <c:v>2011-13</c:v>
                </c:pt>
                <c:pt idx="11">
                  <c:v>2012-14</c:v>
                </c:pt>
                <c:pt idx="12">
                  <c:v>2013-15</c:v>
                </c:pt>
              </c:strCache>
            </c:strRef>
          </c:cat>
          <c:val>
            <c:numRef>
              <c:f>'Fig 1a chart data'!$D$4:$D$16</c:f>
              <c:numCache>
                <c:formatCode>0.0</c:formatCode>
                <c:ptCount val="13"/>
                <c:pt idx="0">
                  <c:v>73.899519999999995</c:v>
                </c:pt>
                <c:pt idx="1">
                  <c:v>74.202610000000007</c:v>
                </c:pt>
                <c:pt idx="2">
                  <c:v>74.397369999999995</c:v>
                </c:pt>
                <c:pt idx="3">
                  <c:v>74.222160000000002</c:v>
                </c:pt>
                <c:pt idx="4">
                  <c:v>75.129390000000001</c:v>
                </c:pt>
                <c:pt idx="5">
                  <c:v>75.613069999999993</c:v>
                </c:pt>
                <c:pt idx="6">
                  <c:v>75.873509999999996</c:v>
                </c:pt>
                <c:pt idx="7">
                  <c:v>75.870519999999999</c:v>
                </c:pt>
                <c:pt idx="8">
                  <c:v>76.166700000000006</c:v>
                </c:pt>
                <c:pt idx="9">
                  <c:v>76.679680000000005</c:v>
                </c:pt>
                <c:pt idx="10">
                  <c:v>76.369820000000004</c:v>
                </c:pt>
                <c:pt idx="11">
                  <c:v>76.563849846206537</c:v>
                </c:pt>
                <c:pt idx="12">
                  <c:v>76.600116290470197</c:v>
                </c:pt>
              </c:numCache>
            </c:numRef>
          </c:val>
          <c:smooth val="0"/>
        </c:ser>
        <c:dLbls>
          <c:showLegendKey val="0"/>
          <c:showVal val="0"/>
          <c:showCatName val="0"/>
          <c:showSerName val="0"/>
          <c:showPercent val="0"/>
          <c:showBubbleSize val="0"/>
        </c:dLbls>
        <c:marker val="1"/>
        <c:smooth val="0"/>
        <c:axId val="111486080"/>
        <c:axId val="111488000"/>
      </c:lineChart>
      <c:catAx>
        <c:axId val="111486080"/>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Year</a:t>
                </a:r>
              </a:p>
            </c:rich>
          </c:tx>
          <c:layout>
            <c:manualLayout>
              <c:xMode val="edge"/>
              <c:yMode val="edge"/>
              <c:x val="0.48603929679420887"/>
              <c:y val="0.894915254237288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1488000"/>
        <c:crossesAt val="0"/>
        <c:auto val="1"/>
        <c:lblAlgn val="ctr"/>
        <c:lblOffset val="100"/>
        <c:tickLblSkip val="1"/>
        <c:tickMarkSkip val="1"/>
        <c:noMultiLvlLbl val="0"/>
      </c:catAx>
      <c:valAx>
        <c:axId val="111488000"/>
        <c:scaling>
          <c:orientation val="minMax"/>
          <c:max val="90"/>
          <c:min val="0"/>
        </c:scaling>
        <c:delete val="0"/>
        <c:axPos val="l"/>
        <c:title>
          <c:tx>
            <c:rich>
              <a:bodyPr/>
              <a:lstStyle/>
              <a:p>
                <a:pPr>
                  <a:defRPr sz="1200" b="1" i="0" u="none" strike="noStrike" baseline="0">
                    <a:solidFill>
                      <a:srgbClr val="000000"/>
                    </a:solidFill>
                    <a:latin typeface="Arial"/>
                    <a:ea typeface="Arial"/>
                    <a:cs typeface="Arial"/>
                  </a:defRPr>
                </a:pPr>
                <a:r>
                  <a:rPr lang="en-GB"/>
                  <a:t>Age</a:t>
                </a:r>
              </a:p>
            </c:rich>
          </c:tx>
          <c:layout>
            <c:manualLayout>
              <c:xMode val="edge"/>
              <c:yMode val="edge"/>
              <c:x val="3.1023784901758014E-2"/>
              <c:y val="0.4389830508474576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11486080"/>
        <c:crosses val="autoZero"/>
        <c:crossBetween val="between"/>
        <c:majorUnit val="10"/>
        <c:minorUnit val="5"/>
      </c:valAx>
      <c:spPr>
        <a:solidFill>
          <a:srgbClr val="FFFFFF"/>
        </a:solidFill>
        <a:ln w="12700">
          <a:solidFill>
            <a:srgbClr val="808080"/>
          </a:solidFill>
          <a:prstDash val="solid"/>
        </a:ln>
      </c:spPr>
    </c:plotArea>
    <c:legend>
      <c:legendPos val="b"/>
      <c:layout>
        <c:manualLayout>
          <c:xMode val="edge"/>
          <c:yMode val="edge"/>
          <c:x val="5.170630816959669E-3"/>
          <c:y val="0.9525423728813559"/>
          <c:w val="0.98759048603929678"/>
          <c:h val="4.915254237288135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60228463002495E-2"/>
          <c:y val="0.10438018162426542"/>
          <c:w val="0.87923824063187306"/>
          <c:h val="0.71842384893081235"/>
        </c:manualLayout>
      </c:layout>
      <c:lineChart>
        <c:grouping val="standard"/>
        <c:varyColors val="0"/>
        <c:ser>
          <c:idx val="0"/>
          <c:order val="0"/>
          <c:tx>
            <c:strRef>
              <c:f>'Fig 2a data'!$A$4</c:f>
              <c:strCache>
                <c:ptCount val="1"/>
                <c:pt idx="0">
                  <c:v>EU (28 countries)</c:v>
                </c:pt>
              </c:strCache>
            </c:strRef>
          </c:tx>
          <c:spPr>
            <a:ln w="12700">
              <a:solidFill>
                <a:schemeClr val="bg1">
                  <a:lumMod val="75000"/>
                </a:schemeClr>
              </a:solidFill>
            </a:ln>
          </c:spPr>
          <c:marker>
            <c:symbol val="none"/>
          </c:marker>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data'!$B$4:$AI$4</c:f>
              <c:numCache>
                <c:formatCode>General</c:formatCode>
                <c:ptCount val="34"/>
                <c:pt idx="21" formatCode="#,##0.0">
                  <c:v>74.5</c:v>
                </c:pt>
                <c:pt idx="22" formatCode="#,##0.0">
                  <c:v>74.599999999999994</c:v>
                </c:pt>
                <c:pt idx="23" formatCode="#,##0.0">
                  <c:v>75.2</c:v>
                </c:pt>
                <c:pt idx="24" formatCode="#,##0.0">
                  <c:v>75.400000000000006</c:v>
                </c:pt>
                <c:pt idx="25" formatCode="#,##0.0">
                  <c:v>75.8</c:v>
                </c:pt>
                <c:pt idx="26" formatCode="#,##0.0">
                  <c:v>76</c:v>
                </c:pt>
                <c:pt idx="27" formatCode="#,##0.0">
                  <c:v>76.3</c:v>
                </c:pt>
                <c:pt idx="28" formatCode="#,##0.0">
                  <c:v>76.599999999999994</c:v>
                </c:pt>
                <c:pt idx="29" formatCode="#,##0.0">
                  <c:v>76.900000000000006</c:v>
                </c:pt>
                <c:pt idx="30" formatCode="#,##0.0">
                  <c:v>77.3</c:v>
                </c:pt>
                <c:pt idx="31" formatCode="#,##0.0">
                  <c:v>77.400000000000006</c:v>
                </c:pt>
                <c:pt idx="32" formatCode="#,##0.0">
                  <c:v>77.8</c:v>
                </c:pt>
                <c:pt idx="33" formatCode="#,##0.0">
                  <c:v>78.099999999999994</c:v>
                </c:pt>
              </c:numCache>
            </c:numRef>
          </c:val>
          <c:smooth val="0"/>
        </c:ser>
        <c:ser>
          <c:idx val="1"/>
          <c:order val="1"/>
          <c:tx>
            <c:strRef>
              <c:f>'Fig 2a data'!$A$5</c:f>
              <c:strCache>
                <c:ptCount val="1"/>
                <c:pt idx="0">
                  <c:v>Austria</c:v>
                </c:pt>
              </c:strCache>
            </c:strRef>
          </c:tx>
          <c:spPr>
            <a:ln w="12700">
              <a:solidFill>
                <a:schemeClr val="bg1">
                  <a:lumMod val="75000"/>
                </a:schemeClr>
              </a:solidFill>
            </a:ln>
          </c:spPr>
          <c:marker>
            <c:symbol val="none"/>
          </c:marker>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data'!$B$5:$AI$5</c:f>
              <c:numCache>
                <c:formatCode>0.0</c:formatCode>
                <c:ptCount val="34"/>
                <c:pt idx="0">
                  <c:v>69.3</c:v>
                </c:pt>
                <c:pt idx="1">
                  <c:v>69.400000000000006</c:v>
                </c:pt>
                <c:pt idx="2">
                  <c:v>69.5</c:v>
                </c:pt>
                <c:pt idx="3">
                  <c:v>70.099999999999994</c:v>
                </c:pt>
                <c:pt idx="4">
                  <c:v>70.400000000000006</c:v>
                </c:pt>
                <c:pt idx="5">
                  <c:v>71</c:v>
                </c:pt>
                <c:pt idx="6">
                  <c:v>71.5</c:v>
                </c:pt>
                <c:pt idx="7">
                  <c:v>71.900000000000006</c:v>
                </c:pt>
                <c:pt idx="8">
                  <c:v>71.900000000000006</c:v>
                </c:pt>
                <c:pt idx="9">
                  <c:v>72.3</c:v>
                </c:pt>
                <c:pt idx="10">
                  <c:v>72.3</c:v>
                </c:pt>
                <c:pt idx="11">
                  <c:v>72.5</c:v>
                </c:pt>
                <c:pt idx="12">
                  <c:v>72.8</c:v>
                </c:pt>
                <c:pt idx="13">
                  <c:v>73.2</c:v>
                </c:pt>
                <c:pt idx="14">
                  <c:v>73.400000000000006</c:v>
                </c:pt>
                <c:pt idx="15">
                  <c:v>73.7</c:v>
                </c:pt>
                <c:pt idx="16">
                  <c:v>74.099999999999994</c:v>
                </c:pt>
                <c:pt idx="17">
                  <c:v>74.5</c:v>
                </c:pt>
                <c:pt idx="18">
                  <c:v>74.900000000000006</c:v>
                </c:pt>
                <c:pt idx="19">
                  <c:v>75.2</c:v>
                </c:pt>
                <c:pt idx="20">
                  <c:v>75.599999999999994</c:v>
                </c:pt>
                <c:pt idx="21">
                  <c:v>75.8</c:v>
                </c:pt>
                <c:pt idx="22">
                  <c:v>75.900000000000006</c:v>
                </c:pt>
                <c:pt idx="23">
                  <c:v>76.400000000000006</c:v>
                </c:pt>
                <c:pt idx="24">
                  <c:v>76.599999999999994</c:v>
                </c:pt>
                <c:pt idx="25">
                  <c:v>77.099999999999994</c:v>
                </c:pt>
                <c:pt idx="26">
                  <c:v>77.400000000000006</c:v>
                </c:pt>
                <c:pt idx="27">
                  <c:v>77.7</c:v>
                </c:pt>
                <c:pt idx="28">
                  <c:v>77.599999999999994</c:v>
                </c:pt>
                <c:pt idx="29">
                  <c:v>77.8</c:v>
                </c:pt>
                <c:pt idx="30">
                  <c:v>78.3</c:v>
                </c:pt>
                <c:pt idx="31">
                  <c:v>78.400000000000006</c:v>
                </c:pt>
                <c:pt idx="32">
                  <c:v>78.599999999999994</c:v>
                </c:pt>
                <c:pt idx="33">
                  <c:v>79.2</c:v>
                </c:pt>
              </c:numCache>
            </c:numRef>
          </c:val>
          <c:smooth val="0"/>
        </c:ser>
        <c:ser>
          <c:idx val="2"/>
          <c:order val="2"/>
          <c:tx>
            <c:strRef>
              <c:f>'Fig 2a data'!$A$6</c:f>
              <c:strCache>
                <c:ptCount val="1"/>
                <c:pt idx="0">
                  <c:v>Belgium</c:v>
                </c:pt>
              </c:strCache>
            </c:strRef>
          </c:tx>
          <c:spPr>
            <a:ln w="12700">
              <a:solidFill>
                <a:schemeClr val="bg1">
                  <a:lumMod val="75000"/>
                </a:schemeClr>
              </a:solidFill>
            </a:ln>
          </c:spPr>
          <c:marker>
            <c:symbol val="none"/>
          </c:marker>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data'!$B$6:$AI$6</c:f>
              <c:numCache>
                <c:formatCode>0.0</c:formatCode>
                <c:ptCount val="34"/>
                <c:pt idx="0">
                  <c:v>70.3</c:v>
                </c:pt>
                <c:pt idx="1">
                  <c:v>70.599999999999994</c:v>
                </c:pt>
                <c:pt idx="2">
                  <c:v>70.599999999999994</c:v>
                </c:pt>
                <c:pt idx="3">
                  <c:v>71</c:v>
                </c:pt>
                <c:pt idx="4">
                  <c:v>71.099999999999994</c:v>
                </c:pt>
                <c:pt idx="5">
                  <c:v>71.400000000000006</c:v>
                </c:pt>
                <c:pt idx="6">
                  <c:v>72</c:v>
                </c:pt>
                <c:pt idx="7">
                  <c:v>72.2</c:v>
                </c:pt>
                <c:pt idx="8">
                  <c:v>72.3</c:v>
                </c:pt>
                <c:pt idx="9">
                  <c:v>72.7</c:v>
                </c:pt>
                <c:pt idx="10">
                  <c:v>72.900000000000006</c:v>
                </c:pt>
                <c:pt idx="11">
                  <c:v>73</c:v>
                </c:pt>
                <c:pt idx="12">
                  <c:v>73</c:v>
                </c:pt>
                <c:pt idx="13">
                  <c:v>73.400000000000006</c:v>
                </c:pt>
                <c:pt idx="14">
                  <c:v>73.5</c:v>
                </c:pt>
                <c:pt idx="15">
                  <c:v>73.900000000000006</c:v>
                </c:pt>
                <c:pt idx="16">
                  <c:v>74.2</c:v>
                </c:pt>
                <c:pt idx="17">
                  <c:v>74.400000000000006</c:v>
                </c:pt>
                <c:pt idx="18">
                  <c:v>74.400000000000006</c:v>
                </c:pt>
                <c:pt idx="19">
                  <c:v>74.599999999999994</c:v>
                </c:pt>
                <c:pt idx="20">
                  <c:v>74.900000000000006</c:v>
                </c:pt>
                <c:pt idx="21">
                  <c:v>75.099999999999994</c:v>
                </c:pt>
                <c:pt idx="22">
                  <c:v>75.3</c:v>
                </c:pt>
                <c:pt idx="23">
                  <c:v>76</c:v>
                </c:pt>
                <c:pt idx="24">
                  <c:v>76.2</c:v>
                </c:pt>
                <c:pt idx="25">
                  <c:v>76.599999999999994</c:v>
                </c:pt>
                <c:pt idx="26">
                  <c:v>77.099999999999994</c:v>
                </c:pt>
                <c:pt idx="27">
                  <c:v>76.900000000000006</c:v>
                </c:pt>
                <c:pt idx="28">
                  <c:v>77.3</c:v>
                </c:pt>
                <c:pt idx="29">
                  <c:v>77.5</c:v>
                </c:pt>
                <c:pt idx="30">
                  <c:v>78</c:v>
                </c:pt>
                <c:pt idx="31">
                  <c:v>77.8</c:v>
                </c:pt>
                <c:pt idx="32">
                  <c:v>78.099999999999994</c:v>
                </c:pt>
                <c:pt idx="33">
                  <c:v>78.8</c:v>
                </c:pt>
              </c:numCache>
            </c:numRef>
          </c:val>
          <c:smooth val="0"/>
        </c:ser>
        <c:ser>
          <c:idx val="3"/>
          <c:order val="3"/>
          <c:tx>
            <c:strRef>
              <c:f>'Fig 2a data'!$A$7</c:f>
              <c:strCache>
                <c:ptCount val="1"/>
                <c:pt idx="0">
                  <c:v>Bulgaria</c:v>
                </c:pt>
              </c:strCache>
            </c:strRef>
          </c:tx>
          <c:spPr>
            <a:ln w="12700">
              <a:solidFill>
                <a:schemeClr val="bg1">
                  <a:lumMod val="75000"/>
                </a:schemeClr>
              </a:solidFill>
            </a:ln>
          </c:spPr>
          <c:marker>
            <c:symbol val="none"/>
          </c:marker>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data'!$B$7:$AI$7</c:f>
              <c:numCache>
                <c:formatCode>0.0</c:formatCode>
                <c:ptCount val="34"/>
                <c:pt idx="0">
                  <c:v>68.900000000000006</c:v>
                </c:pt>
                <c:pt idx="1">
                  <c:v>68.5</c:v>
                </c:pt>
                <c:pt idx="2">
                  <c:v>68.5</c:v>
                </c:pt>
                <c:pt idx="3">
                  <c:v>68.5</c:v>
                </c:pt>
                <c:pt idx="4">
                  <c:v>68.099999999999994</c:v>
                </c:pt>
                <c:pt idx="5">
                  <c:v>68.5</c:v>
                </c:pt>
                <c:pt idx="6">
                  <c:v>68.3</c:v>
                </c:pt>
                <c:pt idx="7">
                  <c:v>68.3</c:v>
                </c:pt>
                <c:pt idx="8">
                  <c:v>68.2</c:v>
                </c:pt>
                <c:pt idx="9">
                  <c:v>68</c:v>
                </c:pt>
                <c:pt idx="10">
                  <c:v>68</c:v>
                </c:pt>
                <c:pt idx="11">
                  <c:v>67.8</c:v>
                </c:pt>
                <c:pt idx="12">
                  <c:v>67.599999999999994</c:v>
                </c:pt>
                <c:pt idx="13">
                  <c:v>67.3</c:v>
                </c:pt>
                <c:pt idx="14">
                  <c:v>67.400000000000006</c:v>
                </c:pt>
                <c:pt idx="15">
                  <c:v>67.400000000000006</c:v>
                </c:pt>
                <c:pt idx="16">
                  <c:v>67</c:v>
                </c:pt>
                <c:pt idx="17">
                  <c:v>67.400000000000006</c:v>
                </c:pt>
                <c:pt idx="18">
                  <c:v>68.2</c:v>
                </c:pt>
                <c:pt idx="19">
                  <c:v>68.400000000000006</c:v>
                </c:pt>
                <c:pt idx="20">
                  <c:v>68.599999999999994</c:v>
                </c:pt>
                <c:pt idx="21">
                  <c:v>68.8</c:v>
                </c:pt>
                <c:pt idx="22">
                  <c:v>68.900000000000006</c:v>
                </c:pt>
                <c:pt idx="23">
                  <c:v>69</c:v>
                </c:pt>
                <c:pt idx="24">
                  <c:v>69</c:v>
                </c:pt>
                <c:pt idx="25">
                  <c:v>69.2</c:v>
                </c:pt>
                <c:pt idx="26">
                  <c:v>69.5</c:v>
                </c:pt>
                <c:pt idx="27">
                  <c:v>69.8</c:v>
                </c:pt>
                <c:pt idx="28">
                  <c:v>70.2</c:v>
                </c:pt>
                <c:pt idx="29">
                  <c:v>70.3</c:v>
                </c:pt>
                <c:pt idx="30">
                  <c:v>70.7</c:v>
                </c:pt>
                <c:pt idx="31">
                  <c:v>70.900000000000006</c:v>
                </c:pt>
                <c:pt idx="32">
                  <c:v>71.3</c:v>
                </c:pt>
                <c:pt idx="33">
                  <c:v>71.099999999999994</c:v>
                </c:pt>
              </c:numCache>
            </c:numRef>
          </c:val>
          <c:smooth val="0"/>
        </c:ser>
        <c:ser>
          <c:idx val="4"/>
          <c:order val="4"/>
          <c:tx>
            <c:strRef>
              <c:f>'Fig 2a data'!$A$8</c:f>
              <c:strCache>
                <c:ptCount val="1"/>
                <c:pt idx="0">
                  <c:v>Croatia</c:v>
                </c:pt>
              </c:strCache>
            </c:strRef>
          </c:tx>
          <c:spPr>
            <a:ln w="12700">
              <a:solidFill>
                <a:schemeClr val="bg1">
                  <a:lumMod val="75000"/>
                </a:schemeClr>
              </a:solidFill>
            </a:ln>
          </c:spPr>
          <c:marker>
            <c:symbol val="none"/>
          </c:marker>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data'!$B$8:$AI$8</c:f>
              <c:numCache>
                <c:formatCode>0.0</c:formatCode>
                <c:ptCount val="34"/>
                <c:pt idx="20">
                  <c:v>70.900000000000006</c:v>
                </c:pt>
                <c:pt idx="21">
                  <c:v>71</c:v>
                </c:pt>
                <c:pt idx="22">
                  <c:v>71</c:v>
                </c:pt>
                <c:pt idx="23">
                  <c:v>71.8</c:v>
                </c:pt>
                <c:pt idx="24">
                  <c:v>71.7</c:v>
                </c:pt>
                <c:pt idx="25">
                  <c:v>72.400000000000006</c:v>
                </c:pt>
                <c:pt idx="26">
                  <c:v>72.2</c:v>
                </c:pt>
                <c:pt idx="27">
                  <c:v>72.3</c:v>
                </c:pt>
                <c:pt idx="28">
                  <c:v>72.8</c:v>
                </c:pt>
                <c:pt idx="29">
                  <c:v>73.400000000000006</c:v>
                </c:pt>
                <c:pt idx="30">
                  <c:v>73.8</c:v>
                </c:pt>
                <c:pt idx="31">
                  <c:v>73.900000000000006</c:v>
                </c:pt>
                <c:pt idx="32">
                  <c:v>74.5</c:v>
                </c:pt>
                <c:pt idx="33">
                  <c:v>74.7</c:v>
                </c:pt>
              </c:numCache>
            </c:numRef>
          </c:val>
          <c:smooth val="0"/>
        </c:ser>
        <c:ser>
          <c:idx val="5"/>
          <c:order val="5"/>
          <c:tx>
            <c:strRef>
              <c:f>'Fig 2a data'!$A$9</c:f>
              <c:strCache>
                <c:ptCount val="1"/>
                <c:pt idx="0">
                  <c:v>Cyprus</c:v>
                </c:pt>
              </c:strCache>
            </c:strRef>
          </c:tx>
          <c:spPr>
            <a:ln w="12700">
              <a:solidFill>
                <a:srgbClr val="595959"/>
              </a:solidFill>
            </a:ln>
          </c:spPr>
          <c:marker>
            <c:symbol val="none"/>
          </c:marker>
          <c:dPt>
            <c:idx val="33"/>
            <c:marker>
              <c:symbol val="circle"/>
              <c:size val="8"/>
              <c:spPr>
                <a:solidFill>
                  <a:schemeClr val="tx1">
                    <a:lumMod val="65000"/>
                    <a:lumOff val="35000"/>
                  </a:schemeClr>
                </a:solidFill>
                <a:ln w="25400">
                  <a:solidFill>
                    <a:srgbClr val="595959"/>
                  </a:solidFill>
                </a:ln>
              </c:spPr>
            </c:marker>
            <c:bubble3D val="0"/>
          </c:dPt>
          <c:dLbls>
            <c:dLbl>
              <c:idx val="33"/>
              <c:layout>
                <c:manualLayout>
                  <c:x val="-1.6376663254861822E-2"/>
                  <c:y val="-2.5039123630672927E-2"/>
                </c:manualLayout>
              </c:layout>
              <c:showLegendKey val="0"/>
              <c:showVal val="1"/>
              <c:showCatName val="0"/>
              <c:showSerName val="0"/>
              <c:showPercent val="0"/>
              <c:showBubbleSize val="0"/>
            </c:dLbl>
            <c:txPr>
              <a:bodyPr/>
              <a:lstStyle/>
              <a:p>
                <a:pPr>
                  <a:defRPr sz="1400" b="1">
                    <a:solidFill>
                      <a:srgbClr val="595959"/>
                    </a:solidFill>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dLbls>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data'!$B$9:$AI$9</c:f>
              <c:numCache>
                <c:formatCode>0.0</c:formatCode>
                <c:ptCount val="34"/>
                <c:pt idx="12">
                  <c:v>74.7</c:v>
                </c:pt>
                <c:pt idx="13">
                  <c:v>75</c:v>
                </c:pt>
                <c:pt idx="14">
                  <c:v>75.099999999999994</c:v>
                </c:pt>
                <c:pt idx="15">
                  <c:v>75.3</c:v>
                </c:pt>
                <c:pt idx="16">
                  <c:v>74.900000000000006</c:v>
                </c:pt>
                <c:pt idx="17">
                  <c:v>74.7</c:v>
                </c:pt>
                <c:pt idx="18">
                  <c:v>76</c:v>
                </c:pt>
                <c:pt idx="19">
                  <c:v>75.400000000000006</c:v>
                </c:pt>
                <c:pt idx="20">
                  <c:v>76.599999999999994</c:v>
                </c:pt>
                <c:pt idx="21">
                  <c:v>76.400000000000006</c:v>
                </c:pt>
                <c:pt idx="22">
                  <c:v>76.8</c:v>
                </c:pt>
                <c:pt idx="23">
                  <c:v>76.5</c:v>
                </c:pt>
                <c:pt idx="24">
                  <c:v>76.5</c:v>
                </c:pt>
                <c:pt idx="25">
                  <c:v>78.099999999999994</c:v>
                </c:pt>
                <c:pt idx="26">
                  <c:v>77.599999999999994</c:v>
                </c:pt>
                <c:pt idx="27">
                  <c:v>78.2</c:v>
                </c:pt>
                <c:pt idx="28">
                  <c:v>78.5</c:v>
                </c:pt>
                <c:pt idx="29">
                  <c:v>79.2</c:v>
                </c:pt>
                <c:pt idx="30">
                  <c:v>79.3</c:v>
                </c:pt>
                <c:pt idx="31">
                  <c:v>78.900000000000006</c:v>
                </c:pt>
                <c:pt idx="32">
                  <c:v>80.099999999999994</c:v>
                </c:pt>
                <c:pt idx="33">
                  <c:v>80.900000000000006</c:v>
                </c:pt>
              </c:numCache>
            </c:numRef>
          </c:val>
          <c:smooth val="0"/>
        </c:ser>
        <c:ser>
          <c:idx val="6"/>
          <c:order val="6"/>
          <c:tx>
            <c:strRef>
              <c:f>'Fig 2a data'!$A$10</c:f>
              <c:strCache>
                <c:ptCount val="1"/>
                <c:pt idx="0">
                  <c:v>Czech Republic</c:v>
                </c:pt>
              </c:strCache>
            </c:strRef>
          </c:tx>
          <c:spPr>
            <a:ln w="12700">
              <a:solidFill>
                <a:schemeClr val="bg1">
                  <a:lumMod val="75000"/>
                </a:schemeClr>
              </a:solidFill>
            </a:ln>
          </c:spPr>
          <c:marker>
            <c:symbol val="none"/>
          </c:marker>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data'!$B$10:$AI$10</c:f>
              <c:numCache>
                <c:formatCode>0.0</c:formatCode>
                <c:ptCount val="34"/>
                <c:pt idx="0">
                  <c:v>67.2</c:v>
                </c:pt>
                <c:pt idx="1">
                  <c:v>67.3</c:v>
                </c:pt>
                <c:pt idx="2">
                  <c:v>67.099999999999994</c:v>
                </c:pt>
                <c:pt idx="3">
                  <c:v>67.400000000000006</c:v>
                </c:pt>
                <c:pt idx="4">
                  <c:v>67.5</c:v>
                </c:pt>
                <c:pt idx="5">
                  <c:v>67.5</c:v>
                </c:pt>
                <c:pt idx="6">
                  <c:v>67.900000000000006</c:v>
                </c:pt>
                <c:pt idx="7">
                  <c:v>68.2</c:v>
                </c:pt>
                <c:pt idx="8">
                  <c:v>68.2</c:v>
                </c:pt>
                <c:pt idx="9">
                  <c:v>67.599999999999994</c:v>
                </c:pt>
                <c:pt idx="10">
                  <c:v>68.2</c:v>
                </c:pt>
                <c:pt idx="11">
                  <c:v>68.599999999999994</c:v>
                </c:pt>
                <c:pt idx="12">
                  <c:v>69.3</c:v>
                </c:pt>
                <c:pt idx="13">
                  <c:v>69.5</c:v>
                </c:pt>
                <c:pt idx="14">
                  <c:v>69.7</c:v>
                </c:pt>
                <c:pt idx="15">
                  <c:v>70.400000000000006</c:v>
                </c:pt>
                <c:pt idx="16">
                  <c:v>70.5</c:v>
                </c:pt>
                <c:pt idx="17">
                  <c:v>71.2</c:v>
                </c:pt>
                <c:pt idx="18">
                  <c:v>71.5</c:v>
                </c:pt>
                <c:pt idx="19">
                  <c:v>71.599999999999994</c:v>
                </c:pt>
                <c:pt idx="20">
                  <c:v>72</c:v>
                </c:pt>
                <c:pt idx="21">
                  <c:v>72.099999999999994</c:v>
                </c:pt>
                <c:pt idx="22">
                  <c:v>72</c:v>
                </c:pt>
                <c:pt idx="23">
                  <c:v>72.5</c:v>
                </c:pt>
                <c:pt idx="24">
                  <c:v>72.900000000000006</c:v>
                </c:pt>
                <c:pt idx="25">
                  <c:v>73.5</c:v>
                </c:pt>
                <c:pt idx="26">
                  <c:v>73.8</c:v>
                </c:pt>
                <c:pt idx="27">
                  <c:v>74.099999999999994</c:v>
                </c:pt>
                <c:pt idx="28">
                  <c:v>74.3</c:v>
                </c:pt>
                <c:pt idx="29">
                  <c:v>74.5</c:v>
                </c:pt>
                <c:pt idx="30">
                  <c:v>74.8</c:v>
                </c:pt>
                <c:pt idx="31">
                  <c:v>75.099999999999994</c:v>
                </c:pt>
                <c:pt idx="32">
                  <c:v>75.2</c:v>
                </c:pt>
                <c:pt idx="33">
                  <c:v>75.8</c:v>
                </c:pt>
              </c:numCache>
            </c:numRef>
          </c:val>
          <c:smooth val="0"/>
        </c:ser>
        <c:ser>
          <c:idx val="7"/>
          <c:order val="7"/>
          <c:tx>
            <c:strRef>
              <c:f>'Fig 2a data'!$A$11</c:f>
              <c:strCache>
                <c:ptCount val="1"/>
                <c:pt idx="0">
                  <c:v>Denmark</c:v>
                </c:pt>
              </c:strCache>
            </c:strRef>
          </c:tx>
          <c:spPr>
            <a:ln w="12700">
              <a:solidFill>
                <a:schemeClr val="bg1">
                  <a:lumMod val="75000"/>
                </a:schemeClr>
              </a:solidFill>
            </a:ln>
          </c:spPr>
          <c:marker>
            <c:symbol val="none"/>
          </c:marker>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data'!$B$11:$AI$11</c:f>
              <c:numCache>
                <c:formatCode>0.0</c:formatCode>
                <c:ptCount val="34"/>
                <c:pt idx="0">
                  <c:v>71.3</c:v>
                </c:pt>
                <c:pt idx="1">
                  <c:v>71.599999999999994</c:v>
                </c:pt>
                <c:pt idx="2">
                  <c:v>71.5</c:v>
                </c:pt>
                <c:pt idx="3">
                  <c:v>71.7</c:v>
                </c:pt>
                <c:pt idx="4">
                  <c:v>71.5</c:v>
                </c:pt>
                <c:pt idx="5">
                  <c:v>71.8</c:v>
                </c:pt>
                <c:pt idx="6">
                  <c:v>71.8</c:v>
                </c:pt>
                <c:pt idx="7">
                  <c:v>72.099999999999994</c:v>
                </c:pt>
                <c:pt idx="8">
                  <c:v>72</c:v>
                </c:pt>
                <c:pt idx="9">
                  <c:v>72</c:v>
                </c:pt>
                <c:pt idx="10">
                  <c:v>72.5</c:v>
                </c:pt>
                <c:pt idx="11">
                  <c:v>72.599999999999994</c:v>
                </c:pt>
                <c:pt idx="12">
                  <c:v>72.599999999999994</c:v>
                </c:pt>
                <c:pt idx="13">
                  <c:v>72.8</c:v>
                </c:pt>
                <c:pt idx="14">
                  <c:v>72.7</c:v>
                </c:pt>
                <c:pt idx="15">
                  <c:v>73.099999999999994</c:v>
                </c:pt>
                <c:pt idx="16">
                  <c:v>73.599999999999994</c:v>
                </c:pt>
                <c:pt idx="17">
                  <c:v>74</c:v>
                </c:pt>
                <c:pt idx="18">
                  <c:v>74.2</c:v>
                </c:pt>
                <c:pt idx="19">
                  <c:v>74.5</c:v>
                </c:pt>
                <c:pt idx="20">
                  <c:v>74.7</c:v>
                </c:pt>
                <c:pt idx="21">
                  <c:v>74.8</c:v>
                </c:pt>
                <c:pt idx="22">
                  <c:v>75</c:v>
                </c:pt>
                <c:pt idx="23">
                  <c:v>75.400000000000006</c:v>
                </c:pt>
                <c:pt idx="24">
                  <c:v>76</c:v>
                </c:pt>
                <c:pt idx="25">
                  <c:v>76.099999999999994</c:v>
                </c:pt>
                <c:pt idx="26">
                  <c:v>76.2</c:v>
                </c:pt>
                <c:pt idx="27">
                  <c:v>76.5</c:v>
                </c:pt>
                <c:pt idx="28">
                  <c:v>76.900000000000006</c:v>
                </c:pt>
                <c:pt idx="29">
                  <c:v>77.2</c:v>
                </c:pt>
                <c:pt idx="30">
                  <c:v>77.8</c:v>
                </c:pt>
                <c:pt idx="31">
                  <c:v>78.099999999999994</c:v>
                </c:pt>
                <c:pt idx="32">
                  <c:v>78.3</c:v>
                </c:pt>
                <c:pt idx="33">
                  <c:v>78.7</c:v>
                </c:pt>
              </c:numCache>
            </c:numRef>
          </c:val>
          <c:smooth val="0"/>
        </c:ser>
        <c:ser>
          <c:idx val="9"/>
          <c:order val="8"/>
          <c:tx>
            <c:strRef>
              <c:f>'Fig 2a data'!$A$13</c:f>
              <c:strCache>
                <c:ptCount val="1"/>
                <c:pt idx="0">
                  <c:v>Estonia</c:v>
                </c:pt>
              </c:strCache>
            </c:strRef>
          </c:tx>
          <c:spPr>
            <a:ln w="12700">
              <a:solidFill>
                <a:schemeClr val="bg1">
                  <a:lumMod val="75000"/>
                </a:schemeClr>
              </a:solidFill>
            </a:ln>
          </c:spPr>
          <c:marker>
            <c:symbol val="none"/>
          </c:marker>
          <c:dPt>
            <c:idx val="0"/>
            <c:marker>
              <c:symbol val="circle"/>
              <c:size val="8"/>
              <c:spPr>
                <a:solidFill>
                  <a:schemeClr val="bg1"/>
                </a:solidFill>
                <a:ln w="19050">
                  <a:solidFill>
                    <a:schemeClr val="tx1">
                      <a:lumMod val="65000"/>
                      <a:lumOff val="35000"/>
                    </a:schemeClr>
                  </a:solidFill>
                </a:ln>
              </c:spPr>
            </c:marker>
            <c:bubble3D val="0"/>
            <c:spPr>
              <a:ln w="12700">
                <a:solidFill>
                  <a:schemeClr val="tx1">
                    <a:lumMod val="65000"/>
                    <a:lumOff val="35000"/>
                  </a:schemeClr>
                </a:solidFill>
              </a:ln>
            </c:spPr>
          </c:dPt>
          <c:dLbls>
            <c:dLbl>
              <c:idx val="0"/>
              <c:layout>
                <c:manualLayout>
                  <c:x val="-1.1749872261837803E-2"/>
                  <c:y val="3.2473896403855333E-2"/>
                </c:manualLayout>
              </c:layout>
              <c:dLblPos val="r"/>
              <c:showLegendKey val="0"/>
              <c:showVal val="1"/>
              <c:showCatName val="0"/>
              <c:showSerName val="0"/>
              <c:showPercent val="0"/>
              <c:showBubbleSize val="0"/>
            </c:dLbl>
            <c:txPr>
              <a:bodyPr/>
              <a:lstStyle/>
              <a:p>
                <a:pPr>
                  <a:defRPr sz="1400" b="1">
                    <a:solidFill>
                      <a:schemeClr val="tx1">
                        <a:lumMod val="65000"/>
                        <a:lumOff val="35000"/>
                      </a:schemeClr>
                    </a:solidFill>
                    <a:latin typeface="Arial" pitchFamily="34" charset="0"/>
                    <a:cs typeface="Arial" pitchFamily="34" charset="0"/>
                  </a:defRPr>
                </a:pPr>
                <a:endParaRPr lang="en-US"/>
              </a:p>
            </c:txPr>
            <c:dLblPos val="b"/>
            <c:showLegendKey val="0"/>
            <c:showVal val="0"/>
            <c:showCatName val="0"/>
            <c:showSerName val="0"/>
            <c:showPercent val="0"/>
            <c:showBubbleSize val="0"/>
          </c:dLbls>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data'!$B$13:$AI$13</c:f>
              <c:numCache>
                <c:formatCode>0.0</c:formatCode>
                <c:ptCount val="34"/>
                <c:pt idx="0">
                  <c:v>64.099999999999994</c:v>
                </c:pt>
                <c:pt idx="1">
                  <c:v>64.599999999999994</c:v>
                </c:pt>
                <c:pt idx="2">
                  <c:v>64.400000000000006</c:v>
                </c:pt>
                <c:pt idx="3">
                  <c:v>64.599999999999994</c:v>
                </c:pt>
                <c:pt idx="4">
                  <c:v>64.599999999999994</c:v>
                </c:pt>
                <c:pt idx="5">
                  <c:v>66.2</c:v>
                </c:pt>
                <c:pt idx="6">
                  <c:v>66.3</c:v>
                </c:pt>
                <c:pt idx="7">
                  <c:v>66.5</c:v>
                </c:pt>
                <c:pt idx="8">
                  <c:v>65.7</c:v>
                </c:pt>
                <c:pt idx="9">
                  <c:v>64.7</c:v>
                </c:pt>
                <c:pt idx="10">
                  <c:v>64.400000000000006</c:v>
                </c:pt>
                <c:pt idx="11">
                  <c:v>63.4</c:v>
                </c:pt>
                <c:pt idx="12">
                  <c:v>62.3</c:v>
                </c:pt>
                <c:pt idx="13">
                  <c:v>60.6</c:v>
                </c:pt>
                <c:pt idx="14">
                  <c:v>61.4</c:v>
                </c:pt>
                <c:pt idx="15">
                  <c:v>64.2</c:v>
                </c:pt>
                <c:pt idx="16">
                  <c:v>64.2</c:v>
                </c:pt>
                <c:pt idx="17">
                  <c:v>63.9</c:v>
                </c:pt>
                <c:pt idx="18">
                  <c:v>65</c:v>
                </c:pt>
                <c:pt idx="19">
                  <c:v>65.599999999999994</c:v>
                </c:pt>
                <c:pt idx="20">
                  <c:v>65.2</c:v>
                </c:pt>
                <c:pt idx="21">
                  <c:v>65.599999999999994</c:v>
                </c:pt>
                <c:pt idx="22">
                  <c:v>66.400000000000006</c:v>
                </c:pt>
                <c:pt idx="23">
                  <c:v>66.7</c:v>
                </c:pt>
                <c:pt idx="24">
                  <c:v>67.599999999999994</c:v>
                </c:pt>
                <c:pt idx="25">
                  <c:v>67.599999999999994</c:v>
                </c:pt>
                <c:pt idx="26">
                  <c:v>67.5</c:v>
                </c:pt>
                <c:pt idx="27">
                  <c:v>68.900000000000006</c:v>
                </c:pt>
                <c:pt idx="28">
                  <c:v>70</c:v>
                </c:pt>
                <c:pt idx="29">
                  <c:v>70.900000000000006</c:v>
                </c:pt>
                <c:pt idx="30">
                  <c:v>71.400000000000006</c:v>
                </c:pt>
                <c:pt idx="31">
                  <c:v>71.400000000000006</c:v>
                </c:pt>
                <c:pt idx="32">
                  <c:v>72.8</c:v>
                </c:pt>
                <c:pt idx="33">
                  <c:v>72.400000000000006</c:v>
                </c:pt>
              </c:numCache>
            </c:numRef>
          </c:val>
          <c:smooth val="0"/>
        </c:ser>
        <c:ser>
          <c:idx val="10"/>
          <c:order val="9"/>
          <c:tx>
            <c:strRef>
              <c:f>'Fig 2a data'!$A$14</c:f>
              <c:strCache>
                <c:ptCount val="1"/>
                <c:pt idx="0">
                  <c:v>Finland</c:v>
                </c:pt>
              </c:strCache>
            </c:strRef>
          </c:tx>
          <c:spPr>
            <a:ln w="12700">
              <a:solidFill>
                <a:schemeClr val="bg1">
                  <a:lumMod val="75000"/>
                </a:schemeClr>
              </a:solidFill>
            </a:ln>
          </c:spPr>
          <c:marker>
            <c:symbol val="none"/>
          </c:marker>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data'!$B$14:$AI$14</c:f>
              <c:numCache>
                <c:formatCode>0.0</c:formatCode>
                <c:ptCount val="34"/>
                <c:pt idx="0">
                  <c:v>69.599999999999994</c:v>
                </c:pt>
                <c:pt idx="1">
                  <c:v>70.3</c:v>
                </c:pt>
                <c:pt idx="2">
                  <c:v>70.3</c:v>
                </c:pt>
                <c:pt idx="3">
                  <c:v>70.5</c:v>
                </c:pt>
                <c:pt idx="4">
                  <c:v>70.2</c:v>
                </c:pt>
                <c:pt idx="5">
                  <c:v>70.599999999999994</c:v>
                </c:pt>
                <c:pt idx="6">
                  <c:v>70.7</c:v>
                </c:pt>
                <c:pt idx="7">
                  <c:v>70.7</c:v>
                </c:pt>
                <c:pt idx="8">
                  <c:v>70.900000000000006</c:v>
                </c:pt>
                <c:pt idx="9">
                  <c:v>71</c:v>
                </c:pt>
                <c:pt idx="10">
                  <c:v>71.400000000000006</c:v>
                </c:pt>
                <c:pt idx="11">
                  <c:v>71.7</c:v>
                </c:pt>
                <c:pt idx="12">
                  <c:v>72.099999999999994</c:v>
                </c:pt>
                <c:pt idx="13">
                  <c:v>72.8</c:v>
                </c:pt>
                <c:pt idx="14">
                  <c:v>72.8</c:v>
                </c:pt>
                <c:pt idx="15">
                  <c:v>73.099999999999994</c:v>
                </c:pt>
                <c:pt idx="16">
                  <c:v>73.5</c:v>
                </c:pt>
                <c:pt idx="17">
                  <c:v>73.599999999999994</c:v>
                </c:pt>
                <c:pt idx="18">
                  <c:v>73.8</c:v>
                </c:pt>
                <c:pt idx="19">
                  <c:v>74.2</c:v>
                </c:pt>
                <c:pt idx="20">
                  <c:v>74.599999999999994</c:v>
                </c:pt>
                <c:pt idx="21">
                  <c:v>74.900000000000006</c:v>
                </c:pt>
                <c:pt idx="22">
                  <c:v>75.099999999999994</c:v>
                </c:pt>
                <c:pt idx="23">
                  <c:v>75.400000000000006</c:v>
                </c:pt>
                <c:pt idx="24">
                  <c:v>75.599999999999994</c:v>
                </c:pt>
                <c:pt idx="25">
                  <c:v>75.900000000000006</c:v>
                </c:pt>
                <c:pt idx="26">
                  <c:v>76</c:v>
                </c:pt>
                <c:pt idx="27">
                  <c:v>76.5</c:v>
                </c:pt>
                <c:pt idx="28">
                  <c:v>76.599999999999994</c:v>
                </c:pt>
                <c:pt idx="29">
                  <c:v>76.900000000000006</c:v>
                </c:pt>
                <c:pt idx="30">
                  <c:v>77.3</c:v>
                </c:pt>
                <c:pt idx="31">
                  <c:v>77.7</c:v>
                </c:pt>
                <c:pt idx="32">
                  <c:v>78</c:v>
                </c:pt>
                <c:pt idx="33">
                  <c:v>78.400000000000006</c:v>
                </c:pt>
              </c:numCache>
            </c:numRef>
          </c:val>
          <c:smooth val="0"/>
        </c:ser>
        <c:ser>
          <c:idx val="11"/>
          <c:order val="10"/>
          <c:tx>
            <c:strRef>
              <c:f>'Fig 2a data'!$A$15</c:f>
              <c:strCache>
                <c:ptCount val="1"/>
                <c:pt idx="0">
                  <c:v>France</c:v>
                </c:pt>
              </c:strCache>
            </c:strRef>
          </c:tx>
          <c:spPr>
            <a:ln w="12700">
              <a:solidFill>
                <a:schemeClr val="bg1">
                  <a:lumMod val="75000"/>
                </a:schemeClr>
              </a:solidFill>
            </a:ln>
          </c:spPr>
          <c:marker>
            <c:symbol val="none"/>
          </c:marker>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data'!$B$15:$AI$15</c:f>
              <c:numCache>
                <c:formatCode>0.0</c:formatCode>
                <c:ptCount val="34"/>
                <c:pt idx="5">
                  <c:v>71.599999999999994</c:v>
                </c:pt>
                <c:pt idx="6">
                  <c:v>72.099999999999994</c:v>
                </c:pt>
                <c:pt idx="7">
                  <c:v>72.400000000000006</c:v>
                </c:pt>
                <c:pt idx="8">
                  <c:v>72.5</c:v>
                </c:pt>
                <c:pt idx="9">
                  <c:v>72.8</c:v>
                </c:pt>
                <c:pt idx="10">
                  <c:v>73</c:v>
                </c:pt>
                <c:pt idx="11">
                  <c:v>73.3</c:v>
                </c:pt>
                <c:pt idx="12">
                  <c:v>73.400000000000006</c:v>
                </c:pt>
                <c:pt idx="13">
                  <c:v>73.8</c:v>
                </c:pt>
                <c:pt idx="14">
                  <c:v>73.900000000000006</c:v>
                </c:pt>
                <c:pt idx="15">
                  <c:v>74.2</c:v>
                </c:pt>
                <c:pt idx="16">
                  <c:v>74.599999999999994</c:v>
                </c:pt>
                <c:pt idx="17">
                  <c:v>74.900000000000006</c:v>
                </c:pt>
                <c:pt idx="18">
                  <c:v>75.099999999999994</c:v>
                </c:pt>
                <c:pt idx="19">
                  <c:v>75.400000000000006</c:v>
                </c:pt>
                <c:pt idx="20">
                  <c:v>75.5</c:v>
                </c:pt>
                <c:pt idx="21">
                  <c:v>75.8</c:v>
                </c:pt>
                <c:pt idx="22">
                  <c:v>75.8</c:v>
                </c:pt>
                <c:pt idx="23">
                  <c:v>76.7</c:v>
                </c:pt>
                <c:pt idx="24">
                  <c:v>76.8</c:v>
                </c:pt>
                <c:pt idx="25">
                  <c:v>77.400000000000006</c:v>
                </c:pt>
                <c:pt idx="26">
                  <c:v>77.599999999999994</c:v>
                </c:pt>
                <c:pt idx="27">
                  <c:v>77.900000000000006</c:v>
                </c:pt>
                <c:pt idx="28">
                  <c:v>78</c:v>
                </c:pt>
                <c:pt idx="29">
                  <c:v>78.3</c:v>
                </c:pt>
                <c:pt idx="30">
                  <c:v>78.8</c:v>
                </c:pt>
                <c:pt idx="31">
                  <c:v>78.7</c:v>
                </c:pt>
              </c:numCache>
            </c:numRef>
          </c:val>
          <c:smooth val="0"/>
        </c:ser>
        <c:ser>
          <c:idx val="12"/>
          <c:order val="11"/>
          <c:tx>
            <c:strRef>
              <c:f>'Fig 2a data'!$A$16</c:f>
              <c:strCache>
                <c:ptCount val="1"/>
                <c:pt idx="0">
                  <c:v>Germany (including former German Democratic Republic from 1991)</c:v>
                </c:pt>
              </c:strCache>
            </c:strRef>
          </c:tx>
          <c:spPr>
            <a:ln w="12700">
              <a:solidFill>
                <a:schemeClr val="bg1">
                  <a:lumMod val="75000"/>
                </a:schemeClr>
              </a:solidFill>
            </a:ln>
          </c:spPr>
          <c:marker>
            <c:symbol val="none"/>
          </c:marker>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data'!$B$16:$AI$16</c:f>
              <c:numCache>
                <c:formatCode>0.0</c:formatCode>
                <c:ptCount val="34"/>
                <c:pt idx="0">
                  <c:v>69.900000000000006</c:v>
                </c:pt>
                <c:pt idx="1">
                  <c:v>70.2</c:v>
                </c:pt>
                <c:pt idx="2">
                  <c:v>70.5</c:v>
                </c:pt>
                <c:pt idx="3">
                  <c:v>71</c:v>
                </c:pt>
                <c:pt idx="4">
                  <c:v>71.099999999999994</c:v>
                </c:pt>
                <c:pt idx="5">
                  <c:v>71.400000000000006</c:v>
                </c:pt>
                <c:pt idx="6">
                  <c:v>71.7</c:v>
                </c:pt>
                <c:pt idx="7">
                  <c:v>71.900000000000006</c:v>
                </c:pt>
                <c:pt idx="8">
                  <c:v>72.099999999999994</c:v>
                </c:pt>
                <c:pt idx="9">
                  <c:v>72</c:v>
                </c:pt>
                <c:pt idx="10">
                  <c:v>72.2</c:v>
                </c:pt>
                <c:pt idx="11">
                  <c:v>72.7</c:v>
                </c:pt>
                <c:pt idx="12">
                  <c:v>72.8</c:v>
                </c:pt>
                <c:pt idx="13">
                  <c:v>73.099999999999994</c:v>
                </c:pt>
                <c:pt idx="14">
                  <c:v>73.3</c:v>
                </c:pt>
                <c:pt idx="15">
                  <c:v>73.599999999999994</c:v>
                </c:pt>
                <c:pt idx="16">
                  <c:v>74.099999999999994</c:v>
                </c:pt>
                <c:pt idx="17">
                  <c:v>74.5</c:v>
                </c:pt>
                <c:pt idx="18">
                  <c:v>74.8</c:v>
                </c:pt>
                <c:pt idx="19">
                  <c:v>75.099999999999994</c:v>
                </c:pt>
                <c:pt idx="20">
                  <c:v>75.599999999999994</c:v>
                </c:pt>
                <c:pt idx="21">
                  <c:v>75.7</c:v>
                </c:pt>
                <c:pt idx="22">
                  <c:v>75.8</c:v>
                </c:pt>
                <c:pt idx="23">
                  <c:v>76.5</c:v>
                </c:pt>
                <c:pt idx="24">
                  <c:v>76.7</c:v>
                </c:pt>
                <c:pt idx="25">
                  <c:v>77.2</c:v>
                </c:pt>
                <c:pt idx="26">
                  <c:v>77.400000000000006</c:v>
                </c:pt>
                <c:pt idx="27">
                  <c:v>77.599999999999994</c:v>
                </c:pt>
                <c:pt idx="28">
                  <c:v>77.8</c:v>
                </c:pt>
                <c:pt idx="29">
                  <c:v>78</c:v>
                </c:pt>
                <c:pt idx="30">
                  <c:v>78.400000000000006</c:v>
                </c:pt>
                <c:pt idx="31">
                  <c:v>78.599999999999994</c:v>
                </c:pt>
                <c:pt idx="32">
                  <c:v>78.599999999999994</c:v>
                </c:pt>
                <c:pt idx="33">
                  <c:v>78.7</c:v>
                </c:pt>
              </c:numCache>
            </c:numRef>
          </c:val>
          <c:smooth val="0"/>
        </c:ser>
        <c:ser>
          <c:idx val="13"/>
          <c:order val="12"/>
          <c:tx>
            <c:strRef>
              <c:f>'Fig 2a data'!$A$17</c:f>
              <c:strCache>
                <c:ptCount val="1"/>
                <c:pt idx="0">
                  <c:v>Greece</c:v>
                </c:pt>
              </c:strCache>
            </c:strRef>
          </c:tx>
          <c:spPr>
            <a:ln w="12700">
              <a:solidFill>
                <a:schemeClr val="bg1">
                  <a:lumMod val="75000"/>
                </a:schemeClr>
              </a:solidFill>
            </a:ln>
          </c:spPr>
          <c:marker>
            <c:symbol val="none"/>
          </c:marker>
          <c:dPt>
            <c:idx val="0"/>
            <c:marker>
              <c:symbol val="circle"/>
              <c:size val="8"/>
              <c:spPr>
                <a:solidFill>
                  <a:schemeClr val="bg1"/>
                </a:solidFill>
                <a:ln w="19050">
                  <a:solidFill>
                    <a:schemeClr val="tx1">
                      <a:lumMod val="65000"/>
                      <a:lumOff val="35000"/>
                    </a:schemeClr>
                  </a:solidFill>
                </a:ln>
              </c:spPr>
            </c:marker>
            <c:bubble3D val="0"/>
            <c:spPr>
              <a:ln w="12700">
                <a:solidFill>
                  <a:schemeClr val="tx1">
                    <a:lumMod val="65000"/>
                    <a:lumOff val="35000"/>
                  </a:schemeClr>
                </a:solidFill>
              </a:ln>
            </c:spPr>
          </c:dPt>
          <c:dLbls>
            <c:dLbl>
              <c:idx val="0"/>
              <c:layout>
                <c:manualLayout>
                  <c:x val="-1.3112555722487261E-2"/>
                  <c:y val="-3.4562414307622032E-2"/>
                </c:manualLayout>
              </c:layout>
              <c:dLblPos val="r"/>
              <c:showLegendKey val="0"/>
              <c:showVal val="1"/>
              <c:showCatName val="0"/>
              <c:showSerName val="0"/>
              <c:showPercent val="0"/>
              <c:showBubbleSize val="0"/>
            </c:dLbl>
            <c:txPr>
              <a:bodyPr/>
              <a:lstStyle/>
              <a:p>
                <a:pPr>
                  <a:defRPr sz="1400" b="1">
                    <a:solidFill>
                      <a:schemeClr val="tx1">
                        <a:lumMod val="65000"/>
                        <a:lumOff val="35000"/>
                      </a:schemeClr>
                    </a:solidFill>
                    <a:latin typeface="Arial" pitchFamily="34" charset="0"/>
                    <a:cs typeface="Arial" pitchFamily="34" charset="0"/>
                  </a:defRPr>
                </a:pPr>
                <a:endParaRPr lang="en-US"/>
              </a:p>
            </c:txPr>
            <c:dLblPos val="t"/>
            <c:showLegendKey val="0"/>
            <c:showVal val="0"/>
            <c:showCatName val="0"/>
            <c:showSerName val="0"/>
            <c:showPercent val="0"/>
            <c:showBubbleSize val="0"/>
          </c:dLbls>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data'!$B$17:$AI$17</c:f>
              <c:numCache>
                <c:formatCode>0.0</c:formatCode>
                <c:ptCount val="34"/>
                <c:pt idx="0">
                  <c:v>73.400000000000006</c:v>
                </c:pt>
                <c:pt idx="1">
                  <c:v>73.599999999999994</c:v>
                </c:pt>
                <c:pt idx="2">
                  <c:v>73.400000000000006</c:v>
                </c:pt>
                <c:pt idx="3">
                  <c:v>73.8</c:v>
                </c:pt>
                <c:pt idx="4">
                  <c:v>73.5</c:v>
                </c:pt>
                <c:pt idx="5">
                  <c:v>74.099999999999994</c:v>
                </c:pt>
                <c:pt idx="6">
                  <c:v>73.900000000000006</c:v>
                </c:pt>
                <c:pt idx="7">
                  <c:v>74.3</c:v>
                </c:pt>
                <c:pt idx="8">
                  <c:v>74.5</c:v>
                </c:pt>
                <c:pt idx="9">
                  <c:v>74.7</c:v>
                </c:pt>
                <c:pt idx="10">
                  <c:v>74.7</c:v>
                </c:pt>
                <c:pt idx="11">
                  <c:v>74.599999999999994</c:v>
                </c:pt>
                <c:pt idx="12">
                  <c:v>75</c:v>
                </c:pt>
                <c:pt idx="13">
                  <c:v>75.099999999999994</c:v>
                </c:pt>
                <c:pt idx="14">
                  <c:v>74.900000000000006</c:v>
                </c:pt>
                <c:pt idx="15">
                  <c:v>75.099999999999994</c:v>
                </c:pt>
                <c:pt idx="16">
                  <c:v>75.400000000000006</c:v>
                </c:pt>
                <c:pt idx="17">
                  <c:v>75.400000000000006</c:v>
                </c:pt>
                <c:pt idx="18">
                  <c:v>75.5</c:v>
                </c:pt>
                <c:pt idx="19">
                  <c:v>75.5</c:v>
                </c:pt>
                <c:pt idx="20">
                  <c:v>76</c:v>
                </c:pt>
                <c:pt idx="21">
                  <c:v>76.3</c:v>
                </c:pt>
                <c:pt idx="22">
                  <c:v>76.5</c:v>
                </c:pt>
                <c:pt idx="23">
                  <c:v>76.599999999999994</c:v>
                </c:pt>
                <c:pt idx="24">
                  <c:v>76.7</c:v>
                </c:pt>
                <c:pt idx="25">
                  <c:v>77.099999999999994</c:v>
                </c:pt>
                <c:pt idx="26">
                  <c:v>76.900000000000006</c:v>
                </c:pt>
                <c:pt idx="27">
                  <c:v>77.5</c:v>
                </c:pt>
                <c:pt idx="28">
                  <c:v>77.5</c:v>
                </c:pt>
                <c:pt idx="29">
                  <c:v>78</c:v>
                </c:pt>
                <c:pt idx="30">
                  <c:v>78</c:v>
                </c:pt>
                <c:pt idx="31">
                  <c:v>78</c:v>
                </c:pt>
                <c:pt idx="32">
                  <c:v>78.7</c:v>
                </c:pt>
                <c:pt idx="33">
                  <c:v>78.900000000000006</c:v>
                </c:pt>
              </c:numCache>
            </c:numRef>
          </c:val>
          <c:smooth val="0"/>
        </c:ser>
        <c:ser>
          <c:idx val="14"/>
          <c:order val="13"/>
          <c:tx>
            <c:strRef>
              <c:f>'Fig 2a data'!$A$18</c:f>
              <c:strCache>
                <c:ptCount val="1"/>
                <c:pt idx="0">
                  <c:v>Hungary</c:v>
                </c:pt>
              </c:strCache>
            </c:strRef>
          </c:tx>
          <c:spPr>
            <a:ln w="12700">
              <a:solidFill>
                <a:schemeClr val="bg1">
                  <a:lumMod val="75000"/>
                </a:schemeClr>
              </a:solidFill>
            </a:ln>
          </c:spPr>
          <c:marker>
            <c:symbol val="none"/>
          </c:marker>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data'!$B$18:$AI$18</c:f>
              <c:numCache>
                <c:formatCode>0.0</c:formatCode>
                <c:ptCount val="34"/>
                <c:pt idx="0">
                  <c:v>65.5</c:v>
                </c:pt>
                <c:pt idx="1">
                  <c:v>65.7</c:v>
                </c:pt>
                <c:pt idx="2">
                  <c:v>65.099999999999994</c:v>
                </c:pt>
                <c:pt idx="3">
                  <c:v>65.099999999999994</c:v>
                </c:pt>
                <c:pt idx="4">
                  <c:v>65.099999999999994</c:v>
                </c:pt>
                <c:pt idx="5">
                  <c:v>65.3</c:v>
                </c:pt>
                <c:pt idx="6">
                  <c:v>65.7</c:v>
                </c:pt>
                <c:pt idx="7">
                  <c:v>66.2</c:v>
                </c:pt>
                <c:pt idx="8">
                  <c:v>65.400000000000006</c:v>
                </c:pt>
                <c:pt idx="9">
                  <c:v>65.2</c:v>
                </c:pt>
                <c:pt idx="10">
                  <c:v>65.099999999999994</c:v>
                </c:pt>
                <c:pt idx="11">
                  <c:v>64.7</c:v>
                </c:pt>
                <c:pt idx="12">
                  <c:v>64.7</c:v>
                </c:pt>
                <c:pt idx="13">
                  <c:v>65</c:v>
                </c:pt>
                <c:pt idx="14">
                  <c:v>65.400000000000006</c:v>
                </c:pt>
                <c:pt idx="15">
                  <c:v>66.3</c:v>
                </c:pt>
                <c:pt idx="16">
                  <c:v>66.7</c:v>
                </c:pt>
                <c:pt idx="17">
                  <c:v>66.5</c:v>
                </c:pt>
                <c:pt idx="18">
                  <c:v>66.7</c:v>
                </c:pt>
                <c:pt idx="19">
                  <c:v>67.5</c:v>
                </c:pt>
                <c:pt idx="20">
                  <c:v>68.2</c:v>
                </c:pt>
                <c:pt idx="21">
                  <c:v>68.3</c:v>
                </c:pt>
                <c:pt idx="22">
                  <c:v>68.400000000000006</c:v>
                </c:pt>
                <c:pt idx="23">
                  <c:v>68.7</c:v>
                </c:pt>
                <c:pt idx="24">
                  <c:v>68.7</c:v>
                </c:pt>
                <c:pt idx="25">
                  <c:v>69.2</c:v>
                </c:pt>
                <c:pt idx="26">
                  <c:v>69.400000000000006</c:v>
                </c:pt>
                <c:pt idx="27">
                  <c:v>70</c:v>
                </c:pt>
                <c:pt idx="28">
                  <c:v>70.3</c:v>
                </c:pt>
                <c:pt idx="29">
                  <c:v>70.7</c:v>
                </c:pt>
                <c:pt idx="30">
                  <c:v>71.2</c:v>
                </c:pt>
                <c:pt idx="31">
                  <c:v>71.599999999999994</c:v>
                </c:pt>
                <c:pt idx="32">
                  <c:v>72.2</c:v>
                </c:pt>
                <c:pt idx="33">
                  <c:v>72.3</c:v>
                </c:pt>
              </c:numCache>
            </c:numRef>
          </c:val>
          <c:smooth val="0"/>
        </c:ser>
        <c:ser>
          <c:idx val="15"/>
          <c:order val="14"/>
          <c:tx>
            <c:strRef>
              <c:f>'Fig 2a data'!$A$19</c:f>
              <c:strCache>
                <c:ptCount val="1"/>
                <c:pt idx="0">
                  <c:v>Ireland</c:v>
                </c:pt>
              </c:strCache>
            </c:strRef>
          </c:tx>
          <c:spPr>
            <a:ln w="12700">
              <a:solidFill>
                <a:schemeClr val="bg1">
                  <a:lumMod val="75000"/>
                </a:schemeClr>
              </a:solidFill>
            </a:ln>
          </c:spPr>
          <c:marker>
            <c:symbol val="none"/>
          </c:marker>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data'!$B$19:$AI$19</c:f>
              <c:numCache>
                <c:formatCode>0.0</c:formatCode>
                <c:ptCount val="34"/>
                <c:pt idx="5">
                  <c:v>70.8</c:v>
                </c:pt>
                <c:pt idx="6">
                  <c:v>71.599999999999994</c:v>
                </c:pt>
                <c:pt idx="7">
                  <c:v>71.7</c:v>
                </c:pt>
                <c:pt idx="8">
                  <c:v>71.7</c:v>
                </c:pt>
                <c:pt idx="9">
                  <c:v>72.099999999999994</c:v>
                </c:pt>
                <c:pt idx="10">
                  <c:v>72.3</c:v>
                </c:pt>
                <c:pt idx="11">
                  <c:v>72.7</c:v>
                </c:pt>
                <c:pt idx="12">
                  <c:v>72.5</c:v>
                </c:pt>
                <c:pt idx="13">
                  <c:v>73.099999999999994</c:v>
                </c:pt>
                <c:pt idx="14">
                  <c:v>72.8</c:v>
                </c:pt>
                <c:pt idx="15">
                  <c:v>73.099999999999994</c:v>
                </c:pt>
                <c:pt idx="16">
                  <c:v>73.400000000000006</c:v>
                </c:pt>
                <c:pt idx="17">
                  <c:v>73.400000000000006</c:v>
                </c:pt>
                <c:pt idx="18">
                  <c:v>73.400000000000006</c:v>
                </c:pt>
                <c:pt idx="19">
                  <c:v>74</c:v>
                </c:pt>
                <c:pt idx="20">
                  <c:v>74.5</c:v>
                </c:pt>
                <c:pt idx="21">
                  <c:v>75</c:v>
                </c:pt>
                <c:pt idx="22">
                  <c:v>75.7</c:v>
                </c:pt>
                <c:pt idx="23">
                  <c:v>76.099999999999994</c:v>
                </c:pt>
                <c:pt idx="24">
                  <c:v>76.7</c:v>
                </c:pt>
                <c:pt idx="25">
                  <c:v>76.900000000000006</c:v>
                </c:pt>
                <c:pt idx="26">
                  <c:v>77.3</c:v>
                </c:pt>
                <c:pt idx="27">
                  <c:v>77.900000000000006</c:v>
                </c:pt>
                <c:pt idx="28">
                  <c:v>77.8</c:v>
                </c:pt>
                <c:pt idx="29">
                  <c:v>78.5</c:v>
                </c:pt>
                <c:pt idx="30">
                  <c:v>78.599999999999994</c:v>
                </c:pt>
                <c:pt idx="31">
                  <c:v>78.7</c:v>
                </c:pt>
                <c:pt idx="32">
                  <c:v>79</c:v>
                </c:pt>
                <c:pt idx="33">
                  <c:v>79.3</c:v>
                </c:pt>
              </c:numCache>
            </c:numRef>
          </c:val>
          <c:smooth val="0"/>
        </c:ser>
        <c:ser>
          <c:idx val="16"/>
          <c:order val="15"/>
          <c:tx>
            <c:strRef>
              <c:f>'Fig 2a data'!$A$20</c:f>
              <c:strCache>
                <c:ptCount val="1"/>
                <c:pt idx="0">
                  <c:v>Italy</c:v>
                </c:pt>
              </c:strCache>
            </c:strRef>
          </c:tx>
          <c:spPr>
            <a:ln w="12700">
              <a:solidFill>
                <a:srgbClr val="BFBFBF"/>
              </a:solidFill>
            </a:ln>
          </c:spPr>
          <c:marker>
            <c:symbol val="none"/>
          </c:marker>
          <c:dPt>
            <c:idx val="32"/>
            <c:bubble3D val="0"/>
          </c:dPt>
          <c:dPt>
            <c:idx val="33"/>
            <c:bubble3D val="0"/>
          </c:dPt>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data'!$B$20:$AI$20</c:f>
              <c:numCache>
                <c:formatCode>0.0</c:formatCode>
                <c:ptCount val="34"/>
                <c:pt idx="4">
                  <c:v>72.3</c:v>
                </c:pt>
                <c:pt idx="5">
                  <c:v>72.599999999999994</c:v>
                </c:pt>
                <c:pt idx="6">
                  <c:v>73</c:v>
                </c:pt>
                <c:pt idx="7">
                  <c:v>73.2</c:v>
                </c:pt>
                <c:pt idx="8">
                  <c:v>73.599999999999994</c:v>
                </c:pt>
                <c:pt idx="9">
                  <c:v>73.8</c:v>
                </c:pt>
                <c:pt idx="10">
                  <c:v>73.8</c:v>
                </c:pt>
                <c:pt idx="11">
                  <c:v>74.2</c:v>
                </c:pt>
                <c:pt idx="12">
                  <c:v>74.599999999999994</c:v>
                </c:pt>
                <c:pt idx="13">
                  <c:v>74.8</c:v>
                </c:pt>
                <c:pt idx="14">
                  <c:v>75</c:v>
                </c:pt>
                <c:pt idx="15">
                  <c:v>75.400000000000006</c:v>
                </c:pt>
                <c:pt idx="16">
                  <c:v>75.8</c:v>
                </c:pt>
                <c:pt idx="17">
                  <c:v>76</c:v>
                </c:pt>
                <c:pt idx="18">
                  <c:v>76.400000000000006</c:v>
                </c:pt>
                <c:pt idx="19">
                  <c:v>76.900000000000006</c:v>
                </c:pt>
                <c:pt idx="20">
                  <c:v>77.2</c:v>
                </c:pt>
                <c:pt idx="21">
                  <c:v>77.400000000000006</c:v>
                </c:pt>
                <c:pt idx="22">
                  <c:v>77.3</c:v>
                </c:pt>
                <c:pt idx="23">
                  <c:v>78</c:v>
                </c:pt>
                <c:pt idx="24">
                  <c:v>78.099999999999994</c:v>
                </c:pt>
                <c:pt idx="25">
                  <c:v>78.599999999999994</c:v>
                </c:pt>
                <c:pt idx="26">
                  <c:v>78.8</c:v>
                </c:pt>
                <c:pt idx="27">
                  <c:v>78.900000000000006</c:v>
                </c:pt>
                <c:pt idx="28">
                  <c:v>79.099999999999994</c:v>
                </c:pt>
                <c:pt idx="29">
                  <c:v>79.5</c:v>
                </c:pt>
                <c:pt idx="30">
                  <c:v>79.7</c:v>
                </c:pt>
                <c:pt idx="31">
                  <c:v>79.8</c:v>
                </c:pt>
                <c:pt idx="32">
                  <c:v>80.3</c:v>
                </c:pt>
                <c:pt idx="33">
                  <c:v>80.7</c:v>
                </c:pt>
              </c:numCache>
            </c:numRef>
          </c:val>
          <c:smooth val="0"/>
        </c:ser>
        <c:ser>
          <c:idx val="17"/>
          <c:order val="16"/>
          <c:tx>
            <c:strRef>
              <c:f>'Fig 2a data'!$A$21</c:f>
              <c:strCache>
                <c:ptCount val="1"/>
                <c:pt idx="0">
                  <c:v>Latvia</c:v>
                </c:pt>
              </c:strCache>
            </c:strRef>
          </c:tx>
          <c:spPr>
            <a:ln w="12700">
              <a:solidFill>
                <a:srgbClr val="595959"/>
              </a:solidFill>
            </a:ln>
          </c:spPr>
          <c:marker>
            <c:symbol val="none"/>
          </c:marker>
          <c:dPt>
            <c:idx val="33"/>
            <c:marker>
              <c:symbol val="circle"/>
              <c:size val="8"/>
              <c:spPr>
                <a:solidFill>
                  <a:srgbClr val="595959"/>
                </a:solidFill>
                <a:ln w="25400">
                  <a:solidFill>
                    <a:srgbClr val="595959"/>
                  </a:solidFill>
                </a:ln>
              </c:spPr>
            </c:marker>
            <c:bubble3D val="0"/>
          </c:dPt>
          <c:dLbls>
            <c:dLbl>
              <c:idx val="33"/>
              <c:layout>
                <c:manualLayout>
                  <c:x val="-1.501194131695667E-2"/>
                  <c:y val="3.1298904538341159E-2"/>
                </c:manualLayout>
              </c:layout>
              <c:showLegendKey val="0"/>
              <c:showVal val="1"/>
              <c:showCatName val="0"/>
              <c:showSerName val="0"/>
              <c:showPercent val="0"/>
              <c:showBubbleSize val="0"/>
            </c:dLbl>
            <c:txPr>
              <a:bodyPr/>
              <a:lstStyle/>
              <a:p>
                <a:pPr>
                  <a:defRPr sz="1400" b="1">
                    <a:solidFill>
                      <a:srgbClr val="595959"/>
                    </a:solidFill>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dLbls>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data'!$B$21:$AI$21</c:f>
              <c:numCache>
                <c:formatCode>0.0</c:formatCode>
                <c:ptCount val="34"/>
                <c:pt idx="21">
                  <c:v>64.400000000000006</c:v>
                </c:pt>
                <c:pt idx="22">
                  <c:v>65.3</c:v>
                </c:pt>
                <c:pt idx="23">
                  <c:v>65.599999999999994</c:v>
                </c:pt>
                <c:pt idx="24">
                  <c:v>64.900000000000006</c:v>
                </c:pt>
                <c:pt idx="25">
                  <c:v>65</c:v>
                </c:pt>
                <c:pt idx="26">
                  <c:v>65.3</c:v>
                </c:pt>
                <c:pt idx="27">
                  <c:v>66.5</c:v>
                </c:pt>
                <c:pt idx="28">
                  <c:v>67.5</c:v>
                </c:pt>
                <c:pt idx="29">
                  <c:v>67.900000000000006</c:v>
                </c:pt>
                <c:pt idx="30">
                  <c:v>68.599999999999994</c:v>
                </c:pt>
                <c:pt idx="31">
                  <c:v>68.900000000000006</c:v>
                </c:pt>
                <c:pt idx="32">
                  <c:v>69.3</c:v>
                </c:pt>
                <c:pt idx="33">
                  <c:v>69.099999999999994</c:v>
                </c:pt>
              </c:numCache>
            </c:numRef>
          </c:val>
          <c:smooth val="0"/>
        </c:ser>
        <c:ser>
          <c:idx val="18"/>
          <c:order val="17"/>
          <c:tx>
            <c:strRef>
              <c:f>'Fig 2a data'!$A$22</c:f>
              <c:strCache>
                <c:ptCount val="1"/>
                <c:pt idx="0">
                  <c:v>Lithuania</c:v>
                </c:pt>
              </c:strCache>
            </c:strRef>
          </c:tx>
          <c:spPr>
            <a:ln w="12700">
              <a:solidFill>
                <a:srgbClr val="BFBFBF"/>
              </a:solidFill>
            </a:ln>
          </c:spPr>
          <c:marker>
            <c:symbol val="none"/>
          </c:marker>
          <c:dPt>
            <c:idx val="31"/>
            <c:bubble3D val="0"/>
          </c:dPt>
          <c:dPt>
            <c:idx val="32"/>
            <c:bubble3D val="0"/>
          </c:dPt>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data'!$B$22:$AI$22</c:f>
              <c:numCache>
                <c:formatCode>0.0</c:formatCode>
                <c:ptCount val="34"/>
                <c:pt idx="0">
                  <c:v>65.3</c:v>
                </c:pt>
                <c:pt idx="1">
                  <c:v>65.7</c:v>
                </c:pt>
                <c:pt idx="2">
                  <c:v>65.7</c:v>
                </c:pt>
                <c:pt idx="3">
                  <c:v>65.099999999999994</c:v>
                </c:pt>
                <c:pt idx="4">
                  <c:v>65.599999999999994</c:v>
                </c:pt>
                <c:pt idx="5">
                  <c:v>67.8</c:v>
                </c:pt>
                <c:pt idx="6">
                  <c:v>67.599999999999994</c:v>
                </c:pt>
                <c:pt idx="7">
                  <c:v>67.400000000000006</c:v>
                </c:pt>
                <c:pt idx="8">
                  <c:v>66.900000000000006</c:v>
                </c:pt>
                <c:pt idx="9">
                  <c:v>66.400000000000006</c:v>
                </c:pt>
                <c:pt idx="10">
                  <c:v>65.099999999999994</c:v>
                </c:pt>
                <c:pt idx="11">
                  <c:v>64.8</c:v>
                </c:pt>
                <c:pt idx="12">
                  <c:v>63.1</c:v>
                </c:pt>
                <c:pt idx="13">
                  <c:v>62.5</c:v>
                </c:pt>
                <c:pt idx="14">
                  <c:v>63.3</c:v>
                </c:pt>
                <c:pt idx="15">
                  <c:v>64.599999999999994</c:v>
                </c:pt>
                <c:pt idx="16">
                  <c:v>65.5</c:v>
                </c:pt>
                <c:pt idx="17">
                  <c:v>66</c:v>
                </c:pt>
                <c:pt idx="18">
                  <c:v>66.3</c:v>
                </c:pt>
                <c:pt idx="19">
                  <c:v>66.7</c:v>
                </c:pt>
                <c:pt idx="20">
                  <c:v>65.900000000000006</c:v>
                </c:pt>
                <c:pt idx="21">
                  <c:v>66.099999999999994</c:v>
                </c:pt>
                <c:pt idx="22">
                  <c:v>66.400000000000006</c:v>
                </c:pt>
                <c:pt idx="23">
                  <c:v>66.2</c:v>
                </c:pt>
                <c:pt idx="24">
                  <c:v>65.2</c:v>
                </c:pt>
                <c:pt idx="25">
                  <c:v>65</c:v>
                </c:pt>
                <c:pt idx="26">
                  <c:v>64.5</c:v>
                </c:pt>
                <c:pt idx="27">
                  <c:v>65.900000000000006</c:v>
                </c:pt>
                <c:pt idx="28">
                  <c:v>67.099999999999994</c:v>
                </c:pt>
                <c:pt idx="29">
                  <c:v>67.599999999999994</c:v>
                </c:pt>
                <c:pt idx="30">
                  <c:v>68.099999999999994</c:v>
                </c:pt>
                <c:pt idx="31">
                  <c:v>68.400000000000006</c:v>
                </c:pt>
                <c:pt idx="32">
                  <c:v>68.5</c:v>
                </c:pt>
                <c:pt idx="33">
                  <c:v>69.2</c:v>
                </c:pt>
              </c:numCache>
            </c:numRef>
          </c:val>
          <c:smooth val="0"/>
        </c:ser>
        <c:ser>
          <c:idx val="19"/>
          <c:order val="18"/>
          <c:tx>
            <c:strRef>
              <c:f>'Fig 2a data'!$A$23</c:f>
              <c:strCache>
                <c:ptCount val="1"/>
                <c:pt idx="0">
                  <c:v>Luxembourg</c:v>
                </c:pt>
              </c:strCache>
            </c:strRef>
          </c:tx>
          <c:spPr>
            <a:ln w="12700">
              <a:solidFill>
                <a:schemeClr val="bg1">
                  <a:lumMod val="75000"/>
                </a:schemeClr>
              </a:solidFill>
            </a:ln>
          </c:spPr>
          <c:marker>
            <c:symbol val="none"/>
          </c:marker>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data'!$B$23:$AI$23</c:f>
              <c:numCache>
                <c:formatCode>0.0</c:formatCode>
                <c:ptCount val="34"/>
                <c:pt idx="0">
                  <c:v>68.900000000000006</c:v>
                </c:pt>
                <c:pt idx="1">
                  <c:v>68.900000000000006</c:v>
                </c:pt>
                <c:pt idx="2">
                  <c:v>69.900000000000006</c:v>
                </c:pt>
                <c:pt idx="3">
                  <c:v>69.7</c:v>
                </c:pt>
                <c:pt idx="4">
                  <c:v>70.3</c:v>
                </c:pt>
                <c:pt idx="5">
                  <c:v>70.7</c:v>
                </c:pt>
                <c:pt idx="6">
                  <c:v>70.599999999999994</c:v>
                </c:pt>
                <c:pt idx="7">
                  <c:v>71</c:v>
                </c:pt>
                <c:pt idx="8">
                  <c:v>71.2</c:v>
                </c:pt>
                <c:pt idx="9">
                  <c:v>72.400000000000006</c:v>
                </c:pt>
                <c:pt idx="10">
                  <c:v>72</c:v>
                </c:pt>
                <c:pt idx="11">
                  <c:v>71.900000000000006</c:v>
                </c:pt>
                <c:pt idx="12">
                  <c:v>72.2</c:v>
                </c:pt>
                <c:pt idx="13">
                  <c:v>73.2</c:v>
                </c:pt>
                <c:pt idx="14">
                  <c:v>73</c:v>
                </c:pt>
                <c:pt idx="15">
                  <c:v>73.3</c:v>
                </c:pt>
                <c:pt idx="16">
                  <c:v>74</c:v>
                </c:pt>
                <c:pt idx="17">
                  <c:v>73.7</c:v>
                </c:pt>
                <c:pt idx="18">
                  <c:v>74.400000000000006</c:v>
                </c:pt>
                <c:pt idx="19">
                  <c:v>74.599999999999994</c:v>
                </c:pt>
                <c:pt idx="20">
                  <c:v>75.099999999999994</c:v>
                </c:pt>
                <c:pt idx="21">
                  <c:v>74.599999999999994</c:v>
                </c:pt>
                <c:pt idx="22">
                  <c:v>74.8</c:v>
                </c:pt>
                <c:pt idx="23">
                  <c:v>76</c:v>
                </c:pt>
                <c:pt idx="24">
                  <c:v>76.7</c:v>
                </c:pt>
                <c:pt idx="25">
                  <c:v>76.8</c:v>
                </c:pt>
                <c:pt idx="26">
                  <c:v>76.7</c:v>
                </c:pt>
                <c:pt idx="27">
                  <c:v>78.099999999999994</c:v>
                </c:pt>
                <c:pt idx="28">
                  <c:v>78.099999999999994</c:v>
                </c:pt>
                <c:pt idx="29">
                  <c:v>77.900000000000006</c:v>
                </c:pt>
                <c:pt idx="30">
                  <c:v>78.5</c:v>
                </c:pt>
                <c:pt idx="31">
                  <c:v>79.099999999999994</c:v>
                </c:pt>
                <c:pt idx="32">
                  <c:v>79.8</c:v>
                </c:pt>
                <c:pt idx="33">
                  <c:v>79.400000000000006</c:v>
                </c:pt>
              </c:numCache>
            </c:numRef>
          </c:val>
          <c:smooth val="0"/>
        </c:ser>
        <c:ser>
          <c:idx val="21"/>
          <c:order val="19"/>
          <c:tx>
            <c:strRef>
              <c:f>'Fig 2a data'!$A$25</c:f>
              <c:strCache>
                <c:ptCount val="1"/>
                <c:pt idx="0">
                  <c:v>Netherlands</c:v>
                </c:pt>
              </c:strCache>
            </c:strRef>
          </c:tx>
          <c:spPr>
            <a:ln w="12700">
              <a:solidFill>
                <a:schemeClr val="bg1">
                  <a:lumMod val="75000"/>
                </a:schemeClr>
              </a:solidFill>
            </a:ln>
          </c:spPr>
          <c:marker>
            <c:symbol val="none"/>
          </c:marker>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data'!$B$25:$AI$25</c:f>
              <c:numCache>
                <c:formatCode>0.0</c:formatCode>
                <c:ptCount val="34"/>
                <c:pt idx="4">
                  <c:v>73.099999999999994</c:v>
                </c:pt>
                <c:pt idx="5">
                  <c:v>73.099999999999994</c:v>
                </c:pt>
                <c:pt idx="6">
                  <c:v>73.5</c:v>
                </c:pt>
                <c:pt idx="7">
                  <c:v>73.7</c:v>
                </c:pt>
                <c:pt idx="8">
                  <c:v>73.7</c:v>
                </c:pt>
                <c:pt idx="9">
                  <c:v>73.8</c:v>
                </c:pt>
                <c:pt idx="10">
                  <c:v>74.099999999999994</c:v>
                </c:pt>
                <c:pt idx="11">
                  <c:v>74.3</c:v>
                </c:pt>
                <c:pt idx="12">
                  <c:v>74</c:v>
                </c:pt>
                <c:pt idx="13">
                  <c:v>74.599999999999994</c:v>
                </c:pt>
                <c:pt idx="14">
                  <c:v>74.599999999999994</c:v>
                </c:pt>
                <c:pt idx="15">
                  <c:v>74.7</c:v>
                </c:pt>
                <c:pt idx="16">
                  <c:v>75.2</c:v>
                </c:pt>
                <c:pt idx="17">
                  <c:v>75.2</c:v>
                </c:pt>
                <c:pt idx="18">
                  <c:v>75.3</c:v>
                </c:pt>
                <c:pt idx="19">
                  <c:v>75.599999999999994</c:v>
                </c:pt>
                <c:pt idx="20">
                  <c:v>75.8</c:v>
                </c:pt>
                <c:pt idx="21">
                  <c:v>76</c:v>
                </c:pt>
                <c:pt idx="22">
                  <c:v>76.3</c:v>
                </c:pt>
                <c:pt idx="23">
                  <c:v>76.900000000000006</c:v>
                </c:pt>
                <c:pt idx="24">
                  <c:v>77.2</c:v>
                </c:pt>
                <c:pt idx="25">
                  <c:v>77.7</c:v>
                </c:pt>
                <c:pt idx="26">
                  <c:v>78.099999999999994</c:v>
                </c:pt>
                <c:pt idx="27">
                  <c:v>78.400000000000006</c:v>
                </c:pt>
                <c:pt idx="28">
                  <c:v>78.7</c:v>
                </c:pt>
                <c:pt idx="29">
                  <c:v>78.900000000000006</c:v>
                </c:pt>
                <c:pt idx="30">
                  <c:v>79.400000000000006</c:v>
                </c:pt>
                <c:pt idx="31">
                  <c:v>79.3</c:v>
                </c:pt>
                <c:pt idx="32">
                  <c:v>79.5</c:v>
                </c:pt>
                <c:pt idx="33">
                  <c:v>80</c:v>
                </c:pt>
              </c:numCache>
            </c:numRef>
          </c:val>
          <c:smooth val="0"/>
        </c:ser>
        <c:ser>
          <c:idx val="23"/>
          <c:order val="20"/>
          <c:tx>
            <c:strRef>
              <c:f>'Fig 2a data'!$A$27</c:f>
              <c:strCache>
                <c:ptCount val="1"/>
                <c:pt idx="0">
                  <c:v>Poland</c:v>
                </c:pt>
              </c:strCache>
            </c:strRef>
          </c:tx>
          <c:spPr>
            <a:ln w="12700">
              <a:solidFill>
                <a:schemeClr val="bg1">
                  <a:lumMod val="75000"/>
                </a:schemeClr>
              </a:solidFill>
            </a:ln>
          </c:spPr>
          <c:marker>
            <c:symbol val="none"/>
          </c:marker>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data'!$B$27:$AI$27</c:f>
              <c:numCache>
                <c:formatCode>0.0</c:formatCode>
                <c:ptCount val="34"/>
                <c:pt idx="9">
                  <c:v>66.3</c:v>
                </c:pt>
                <c:pt idx="10">
                  <c:v>65.900000000000006</c:v>
                </c:pt>
                <c:pt idx="11">
                  <c:v>66.5</c:v>
                </c:pt>
                <c:pt idx="12">
                  <c:v>67.2</c:v>
                </c:pt>
                <c:pt idx="13">
                  <c:v>67.5</c:v>
                </c:pt>
                <c:pt idx="14">
                  <c:v>67.7</c:v>
                </c:pt>
                <c:pt idx="15">
                  <c:v>68.099999999999994</c:v>
                </c:pt>
                <c:pt idx="16">
                  <c:v>68.5</c:v>
                </c:pt>
                <c:pt idx="17">
                  <c:v>68.900000000000006</c:v>
                </c:pt>
                <c:pt idx="18">
                  <c:v>68.7</c:v>
                </c:pt>
                <c:pt idx="19">
                  <c:v>69.599999999999994</c:v>
                </c:pt>
                <c:pt idx="20">
                  <c:v>70</c:v>
                </c:pt>
                <c:pt idx="21">
                  <c:v>70.3</c:v>
                </c:pt>
                <c:pt idx="22">
                  <c:v>70.5</c:v>
                </c:pt>
                <c:pt idx="23">
                  <c:v>70.599999999999994</c:v>
                </c:pt>
                <c:pt idx="24">
                  <c:v>70.8</c:v>
                </c:pt>
                <c:pt idx="25">
                  <c:v>70.900000000000006</c:v>
                </c:pt>
                <c:pt idx="26">
                  <c:v>71</c:v>
                </c:pt>
                <c:pt idx="27">
                  <c:v>71.3</c:v>
                </c:pt>
                <c:pt idx="28">
                  <c:v>71.599999999999994</c:v>
                </c:pt>
                <c:pt idx="29">
                  <c:v>72.2</c:v>
                </c:pt>
                <c:pt idx="30">
                  <c:v>72.5</c:v>
                </c:pt>
                <c:pt idx="31">
                  <c:v>72.599999999999994</c:v>
                </c:pt>
                <c:pt idx="32">
                  <c:v>73</c:v>
                </c:pt>
                <c:pt idx="33">
                  <c:v>73.7</c:v>
                </c:pt>
              </c:numCache>
            </c:numRef>
          </c:val>
          <c:smooth val="0"/>
        </c:ser>
        <c:ser>
          <c:idx val="24"/>
          <c:order val="21"/>
          <c:tx>
            <c:strRef>
              <c:f>'Fig 2a data'!$A$28</c:f>
              <c:strCache>
                <c:ptCount val="1"/>
                <c:pt idx="0">
                  <c:v>Portugal</c:v>
                </c:pt>
              </c:strCache>
            </c:strRef>
          </c:tx>
          <c:spPr>
            <a:ln w="12700">
              <a:solidFill>
                <a:schemeClr val="bg1">
                  <a:lumMod val="75000"/>
                </a:schemeClr>
              </a:solidFill>
            </a:ln>
          </c:spPr>
          <c:marker>
            <c:symbol val="none"/>
          </c:marker>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data'!$B$28:$AI$28</c:f>
              <c:numCache>
                <c:formatCode>0.0</c:formatCode>
                <c:ptCount val="34"/>
                <c:pt idx="0">
                  <c:v>68.2</c:v>
                </c:pt>
                <c:pt idx="1">
                  <c:v>69</c:v>
                </c:pt>
                <c:pt idx="2">
                  <c:v>69</c:v>
                </c:pt>
                <c:pt idx="3">
                  <c:v>69.2</c:v>
                </c:pt>
                <c:pt idx="4">
                  <c:v>69.400000000000006</c:v>
                </c:pt>
                <c:pt idx="5">
                  <c:v>69.900000000000006</c:v>
                </c:pt>
                <c:pt idx="6">
                  <c:v>70.3</c:v>
                </c:pt>
                <c:pt idx="7">
                  <c:v>70.3</c:v>
                </c:pt>
                <c:pt idx="8">
                  <c:v>70.900000000000006</c:v>
                </c:pt>
                <c:pt idx="9">
                  <c:v>70.599999999999994</c:v>
                </c:pt>
                <c:pt idx="10">
                  <c:v>70.5</c:v>
                </c:pt>
                <c:pt idx="11">
                  <c:v>71</c:v>
                </c:pt>
                <c:pt idx="12">
                  <c:v>71</c:v>
                </c:pt>
                <c:pt idx="13">
                  <c:v>72</c:v>
                </c:pt>
                <c:pt idx="14">
                  <c:v>71.7</c:v>
                </c:pt>
                <c:pt idx="15">
                  <c:v>71.599999999999994</c:v>
                </c:pt>
                <c:pt idx="16">
                  <c:v>72.2</c:v>
                </c:pt>
                <c:pt idx="17">
                  <c:v>72.400000000000006</c:v>
                </c:pt>
                <c:pt idx="18">
                  <c:v>72.7</c:v>
                </c:pt>
                <c:pt idx="19">
                  <c:v>73.3</c:v>
                </c:pt>
                <c:pt idx="20">
                  <c:v>73.599999999999994</c:v>
                </c:pt>
                <c:pt idx="21">
                  <c:v>73.900000000000006</c:v>
                </c:pt>
                <c:pt idx="22">
                  <c:v>74.2</c:v>
                </c:pt>
                <c:pt idx="23">
                  <c:v>75</c:v>
                </c:pt>
                <c:pt idx="24">
                  <c:v>74.900000000000006</c:v>
                </c:pt>
                <c:pt idx="25">
                  <c:v>75.5</c:v>
                </c:pt>
                <c:pt idx="26">
                  <c:v>75.900000000000006</c:v>
                </c:pt>
                <c:pt idx="27">
                  <c:v>76.2</c:v>
                </c:pt>
                <c:pt idx="28">
                  <c:v>76.5</c:v>
                </c:pt>
                <c:pt idx="29">
                  <c:v>76.8</c:v>
                </c:pt>
                <c:pt idx="30">
                  <c:v>77.3</c:v>
                </c:pt>
                <c:pt idx="31">
                  <c:v>77.3</c:v>
                </c:pt>
                <c:pt idx="32">
                  <c:v>77.599999999999994</c:v>
                </c:pt>
                <c:pt idx="33">
                  <c:v>78</c:v>
                </c:pt>
              </c:numCache>
            </c:numRef>
          </c:val>
          <c:smooth val="0"/>
        </c:ser>
        <c:ser>
          <c:idx val="25"/>
          <c:order val="22"/>
          <c:tx>
            <c:strRef>
              <c:f>'Fig 2a data'!$A$29</c:f>
              <c:strCache>
                <c:ptCount val="1"/>
                <c:pt idx="0">
                  <c:v>Romania</c:v>
                </c:pt>
              </c:strCache>
            </c:strRef>
          </c:tx>
          <c:spPr>
            <a:ln w="12700">
              <a:solidFill>
                <a:schemeClr val="bg1">
                  <a:lumMod val="75000"/>
                </a:schemeClr>
              </a:solidFill>
            </a:ln>
          </c:spPr>
          <c:marker>
            <c:symbol val="none"/>
          </c:marker>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data'!$B$29:$AI$29</c:f>
              <c:numCache>
                <c:formatCode>0.0</c:formatCode>
                <c:ptCount val="34"/>
                <c:pt idx="0">
                  <c:v>66.8</c:v>
                </c:pt>
                <c:pt idx="1">
                  <c:v>67.099999999999994</c:v>
                </c:pt>
                <c:pt idx="2">
                  <c:v>67</c:v>
                </c:pt>
                <c:pt idx="3">
                  <c:v>67</c:v>
                </c:pt>
                <c:pt idx="4">
                  <c:v>66.400000000000006</c:v>
                </c:pt>
                <c:pt idx="5">
                  <c:v>66.7</c:v>
                </c:pt>
                <c:pt idx="6">
                  <c:v>66.099999999999994</c:v>
                </c:pt>
                <c:pt idx="7">
                  <c:v>66.5</c:v>
                </c:pt>
                <c:pt idx="8">
                  <c:v>66.7</c:v>
                </c:pt>
                <c:pt idx="9">
                  <c:v>66.7</c:v>
                </c:pt>
                <c:pt idx="10">
                  <c:v>66.8</c:v>
                </c:pt>
                <c:pt idx="11">
                  <c:v>66</c:v>
                </c:pt>
                <c:pt idx="12">
                  <c:v>65.900000000000006</c:v>
                </c:pt>
                <c:pt idx="13">
                  <c:v>65.7</c:v>
                </c:pt>
                <c:pt idx="14">
                  <c:v>65.5</c:v>
                </c:pt>
                <c:pt idx="15">
                  <c:v>65.099999999999994</c:v>
                </c:pt>
                <c:pt idx="16">
                  <c:v>65.2</c:v>
                </c:pt>
                <c:pt idx="17">
                  <c:v>66.3</c:v>
                </c:pt>
                <c:pt idx="18">
                  <c:v>67.099999999999994</c:v>
                </c:pt>
                <c:pt idx="19">
                  <c:v>67.7</c:v>
                </c:pt>
                <c:pt idx="20">
                  <c:v>67.5</c:v>
                </c:pt>
                <c:pt idx="21">
                  <c:v>67.3</c:v>
                </c:pt>
                <c:pt idx="22">
                  <c:v>67.400000000000006</c:v>
                </c:pt>
                <c:pt idx="23">
                  <c:v>67.8</c:v>
                </c:pt>
                <c:pt idx="24">
                  <c:v>68.400000000000006</c:v>
                </c:pt>
                <c:pt idx="25">
                  <c:v>69</c:v>
                </c:pt>
                <c:pt idx="26">
                  <c:v>69.5</c:v>
                </c:pt>
                <c:pt idx="27">
                  <c:v>69.7</c:v>
                </c:pt>
                <c:pt idx="28">
                  <c:v>69.8</c:v>
                </c:pt>
                <c:pt idx="29">
                  <c:v>70</c:v>
                </c:pt>
                <c:pt idx="30">
                  <c:v>70.8</c:v>
                </c:pt>
                <c:pt idx="31">
                  <c:v>70.900000000000006</c:v>
                </c:pt>
                <c:pt idx="32">
                  <c:v>71.599999999999994</c:v>
                </c:pt>
                <c:pt idx="33">
                  <c:v>71.400000000000006</c:v>
                </c:pt>
              </c:numCache>
            </c:numRef>
          </c:val>
          <c:smooth val="0"/>
        </c:ser>
        <c:ser>
          <c:idx val="27"/>
          <c:order val="23"/>
          <c:tx>
            <c:strRef>
              <c:f>'Fig 2a data'!$A$31</c:f>
              <c:strCache>
                <c:ptCount val="1"/>
                <c:pt idx="0">
                  <c:v>Slovakia</c:v>
                </c:pt>
              </c:strCache>
            </c:strRef>
          </c:tx>
          <c:spPr>
            <a:ln w="12700">
              <a:solidFill>
                <a:schemeClr val="bg1">
                  <a:lumMod val="75000"/>
                </a:schemeClr>
              </a:solidFill>
            </a:ln>
          </c:spPr>
          <c:marker>
            <c:symbol val="none"/>
          </c:marker>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data'!$B$31:$AI$31</c:f>
              <c:numCache>
                <c:formatCode>0.0</c:formatCode>
                <c:ptCount val="34"/>
                <c:pt idx="0">
                  <c:v>66.8</c:v>
                </c:pt>
                <c:pt idx="1">
                  <c:v>67</c:v>
                </c:pt>
                <c:pt idx="2">
                  <c:v>66.7</c:v>
                </c:pt>
                <c:pt idx="3">
                  <c:v>66.900000000000006</c:v>
                </c:pt>
                <c:pt idx="4">
                  <c:v>67</c:v>
                </c:pt>
                <c:pt idx="5">
                  <c:v>67.2</c:v>
                </c:pt>
                <c:pt idx="6">
                  <c:v>67.400000000000006</c:v>
                </c:pt>
                <c:pt idx="7">
                  <c:v>67.2</c:v>
                </c:pt>
                <c:pt idx="8">
                  <c:v>67</c:v>
                </c:pt>
                <c:pt idx="9">
                  <c:v>66.7</c:v>
                </c:pt>
                <c:pt idx="10">
                  <c:v>66.900000000000006</c:v>
                </c:pt>
                <c:pt idx="11">
                  <c:v>67.099999999999994</c:v>
                </c:pt>
                <c:pt idx="12">
                  <c:v>67.8</c:v>
                </c:pt>
                <c:pt idx="13">
                  <c:v>68.3</c:v>
                </c:pt>
                <c:pt idx="14">
                  <c:v>68.400000000000006</c:v>
                </c:pt>
                <c:pt idx="15">
                  <c:v>68.8</c:v>
                </c:pt>
                <c:pt idx="16">
                  <c:v>68.900000000000006</c:v>
                </c:pt>
                <c:pt idx="17">
                  <c:v>68.599999999999994</c:v>
                </c:pt>
                <c:pt idx="18">
                  <c:v>69</c:v>
                </c:pt>
                <c:pt idx="19">
                  <c:v>69.2</c:v>
                </c:pt>
                <c:pt idx="20">
                  <c:v>69.5</c:v>
                </c:pt>
                <c:pt idx="21">
                  <c:v>69.8</c:v>
                </c:pt>
                <c:pt idx="22">
                  <c:v>69.8</c:v>
                </c:pt>
                <c:pt idx="23">
                  <c:v>70.3</c:v>
                </c:pt>
                <c:pt idx="24">
                  <c:v>70.2</c:v>
                </c:pt>
                <c:pt idx="25">
                  <c:v>70.400000000000006</c:v>
                </c:pt>
                <c:pt idx="26">
                  <c:v>70.599999999999994</c:v>
                </c:pt>
                <c:pt idx="27">
                  <c:v>70.900000000000006</c:v>
                </c:pt>
                <c:pt idx="28">
                  <c:v>71.400000000000006</c:v>
                </c:pt>
                <c:pt idx="29">
                  <c:v>71.8</c:v>
                </c:pt>
                <c:pt idx="30">
                  <c:v>72.3</c:v>
                </c:pt>
                <c:pt idx="31">
                  <c:v>72.5</c:v>
                </c:pt>
                <c:pt idx="32">
                  <c:v>72.900000000000006</c:v>
                </c:pt>
                <c:pt idx="33">
                  <c:v>73.3</c:v>
                </c:pt>
              </c:numCache>
            </c:numRef>
          </c:val>
          <c:smooth val="0"/>
        </c:ser>
        <c:ser>
          <c:idx val="28"/>
          <c:order val="24"/>
          <c:tx>
            <c:strRef>
              <c:f>'Fig 2a data'!$A$32</c:f>
              <c:strCache>
                <c:ptCount val="1"/>
                <c:pt idx="0">
                  <c:v>Slovenia</c:v>
                </c:pt>
              </c:strCache>
            </c:strRef>
          </c:tx>
          <c:spPr>
            <a:ln w="12700">
              <a:solidFill>
                <a:srgbClr val="BFBFBF"/>
              </a:solidFill>
            </a:ln>
          </c:spPr>
          <c:marker>
            <c:symbol val="none"/>
          </c:marker>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data'!$B$32:$AI$32</c:f>
              <c:numCache>
                <c:formatCode>0.0</c:formatCode>
                <c:ptCount val="34"/>
                <c:pt idx="1">
                  <c:v>67</c:v>
                </c:pt>
                <c:pt idx="2">
                  <c:v>66.900000000000006</c:v>
                </c:pt>
                <c:pt idx="3">
                  <c:v>67.3</c:v>
                </c:pt>
                <c:pt idx="4">
                  <c:v>67.7</c:v>
                </c:pt>
                <c:pt idx="5">
                  <c:v>68.400000000000006</c:v>
                </c:pt>
                <c:pt idx="6">
                  <c:v>68.2</c:v>
                </c:pt>
                <c:pt idx="7">
                  <c:v>68.900000000000006</c:v>
                </c:pt>
                <c:pt idx="8">
                  <c:v>69.3</c:v>
                </c:pt>
                <c:pt idx="9">
                  <c:v>69.8</c:v>
                </c:pt>
                <c:pt idx="10">
                  <c:v>69.5</c:v>
                </c:pt>
                <c:pt idx="11">
                  <c:v>69.599999999999994</c:v>
                </c:pt>
                <c:pt idx="12">
                  <c:v>69.400000000000006</c:v>
                </c:pt>
                <c:pt idx="13">
                  <c:v>70.099999999999994</c:v>
                </c:pt>
                <c:pt idx="14">
                  <c:v>70.8</c:v>
                </c:pt>
                <c:pt idx="15">
                  <c:v>71.099999999999994</c:v>
                </c:pt>
                <c:pt idx="16">
                  <c:v>71.099999999999994</c:v>
                </c:pt>
                <c:pt idx="17">
                  <c:v>71.3</c:v>
                </c:pt>
                <c:pt idx="18">
                  <c:v>71.8</c:v>
                </c:pt>
                <c:pt idx="19">
                  <c:v>72.2</c:v>
                </c:pt>
                <c:pt idx="20">
                  <c:v>72.3</c:v>
                </c:pt>
                <c:pt idx="21">
                  <c:v>72.599999999999994</c:v>
                </c:pt>
                <c:pt idx="22">
                  <c:v>72.5</c:v>
                </c:pt>
                <c:pt idx="23">
                  <c:v>73.5</c:v>
                </c:pt>
                <c:pt idx="24">
                  <c:v>73.900000000000006</c:v>
                </c:pt>
                <c:pt idx="25">
                  <c:v>74.5</c:v>
                </c:pt>
                <c:pt idx="26">
                  <c:v>74.599999999999994</c:v>
                </c:pt>
                <c:pt idx="27">
                  <c:v>75.5</c:v>
                </c:pt>
                <c:pt idx="28">
                  <c:v>75.900000000000006</c:v>
                </c:pt>
                <c:pt idx="29">
                  <c:v>76.400000000000006</c:v>
                </c:pt>
                <c:pt idx="30">
                  <c:v>76.8</c:v>
                </c:pt>
                <c:pt idx="31">
                  <c:v>77.099999999999994</c:v>
                </c:pt>
                <c:pt idx="32">
                  <c:v>77.2</c:v>
                </c:pt>
                <c:pt idx="33">
                  <c:v>78.2</c:v>
                </c:pt>
              </c:numCache>
            </c:numRef>
          </c:val>
          <c:smooth val="0"/>
        </c:ser>
        <c:ser>
          <c:idx val="29"/>
          <c:order val="25"/>
          <c:tx>
            <c:strRef>
              <c:f>'Fig 2a data'!$A$33</c:f>
              <c:strCache>
                <c:ptCount val="1"/>
                <c:pt idx="0">
                  <c:v>Spain</c:v>
                </c:pt>
              </c:strCache>
            </c:strRef>
          </c:tx>
          <c:spPr>
            <a:ln w="12700">
              <a:solidFill>
                <a:schemeClr val="bg1">
                  <a:lumMod val="75000"/>
                </a:schemeClr>
              </a:solidFill>
            </a:ln>
          </c:spPr>
          <c:marker>
            <c:symbol val="none"/>
          </c:marker>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data'!$B$33:$AI$33</c:f>
              <c:numCache>
                <c:formatCode>0.0</c:formatCode>
                <c:ptCount val="34"/>
                <c:pt idx="0">
                  <c:v>72.599999999999994</c:v>
                </c:pt>
                <c:pt idx="1">
                  <c:v>73.2</c:v>
                </c:pt>
                <c:pt idx="2">
                  <c:v>72.900000000000006</c:v>
                </c:pt>
                <c:pt idx="3">
                  <c:v>73.2</c:v>
                </c:pt>
                <c:pt idx="4">
                  <c:v>73.099999999999994</c:v>
                </c:pt>
                <c:pt idx="5">
                  <c:v>73.400000000000006</c:v>
                </c:pt>
                <c:pt idx="6">
                  <c:v>73.5</c:v>
                </c:pt>
                <c:pt idx="7">
                  <c:v>73.5</c:v>
                </c:pt>
                <c:pt idx="8">
                  <c:v>73.400000000000006</c:v>
                </c:pt>
                <c:pt idx="9">
                  <c:v>73.400000000000006</c:v>
                </c:pt>
                <c:pt idx="10">
                  <c:v>73.5</c:v>
                </c:pt>
                <c:pt idx="11">
                  <c:v>73.900000000000006</c:v>
                </c:pt>
                <c:pt idx="12">
                  <c:v>74.099999999999994</c:v>
                </c:pt>
                <c:pt idx="13">
                  <c:v>74.400000000000006</c:v>
                </c:pt>
                <c:pt idx="14">
                  <c:v>74.400000000000006</c:v>
                </c:pt>
                <c:pt idx="15">
                  <c:v>74.5</c:v>
                </c:pt>
                <c:pt idx="16">
                  <c:v>75.2</c:v>
                </c:pt>
                <c:pt idx="17">
                  <c:v>75.3</c:v>
                </c:pt>
                <c:pt idx="18">
                  <c:v>75.3</c:v>
                </c:pt>
                <c:pt idx="19">
                  <c:v>75.8</c:v>
                </c:pt>
                <c:pt idx="20">
                  <c:v>76.3</c:v>
                </c:pt>
                <c:pt idx="21">
                  <c:v>76.400000000000006</c:v>
                </c:pt>
                <c:pt idx="22">
                  <c:v>76.400000000000006</c:v>
                </c:pt>
                <c:pt idx="23">
                  <c:v>77</c:v>
                </c:pt>
                <c:pt idx="24">
                  <c:v>77</c:v>
                </c:pt>
                <c:pt idx="25">
                  <c:v>77.8</c:v>
                </c:pt>
                <c:pt idx="26">
                  <c:v>77.900000000000006</c:v>
                </c:pt>
                <c:pt idx="27">
                  <c:v>78.3</c:v>
                </c:pt>
                <c:pt idx="28">
                  <c:v>78.8</c:v>
                </c:pt>
                <c:pt idx="29">
                  <c:v>79.2</c:v>
                </c:pt>
                <c:pt idx="30">
                  <c:v>79.5</c:v>
                </c:pt>
                <c:pt idx="31">
                  <c:v>79.5</c:v>
                </c:pt>
                <c:pt idx="32">
                  <c:v>80.2</c:v>
                </c:pt>
                <c:pt idx="33">
                  <c:v>80.400000000000006</c:v>
                </c:pt>
              </c:numCache>
            </c:numRef>
          </c:val>
          <c:smooth val="0"/>
        </c:ser>
        <c:ser>
          <c:idx val="30"/>
          <c:order val="26"/>
          <c:tx>
            <c:strRef>
              <c:f>'Fig 2a data'!$A$34</c:f>
              <c:strCache>
                <c:ptCount val="1"/>
                <c:pt idx="0">
                  <c:v>Sweden</c:v>
                </c:pt>
              </c:strCache>
            </c:strRef>
          </c:tx>
          <c:spPr>
            <a:ln w="12700">
              <a:solidFill>
                <a:schemeClr val="bg1">
                  <a:lumMod val="75000"/>
                </a:schemeClr>
              </a:solidFill>
            </a:ln>
          </c:spPr>
          <c:marker>
            <c:symbol val="none"/>
          </c:marker>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data'!$B$34:$AI$34</c:f>
              <c:numCache>
                <c:formatCode>0.0</c:formatCode>
                <c:ptCount val="34"/>
                <c:pt idx="0">
                  <c:v>73.099999999999994</c:v>
                </c:pt>
                <c:pt idx="1">
                  <c:v>73.5</c:v>
                </c:pt>
                <c:pt idx="2">
                  <c:v>73.599999999999994</c:v>
                </c:pt>
                <c:pt idx="3">
                  <c:v>73.900000000000006</c:v>
                </c:pt>
                <c:pt idx="4">
                  <c:v>73.8</c:v>
                </c:pt>
                <c:pt idx="5">
                  <c:v>74</c:v>
                </c:pt>
                <c:pt idx="6">
                  <c:v>74.2</c:v>
                </c:pt>
                <c:pt idx="7">
                  <c:v>74.099999999999994</c:v>
                </c:pt>
                <c:pt idx="8">
                  <c:v>74.8</c:v>
                </c:pt>
                <c:pt idx="9">
                  <c:v>74.8</c:v>
                </c:pt>
                <c:pt idx="10">
                  <c:v>75</c:v>
                </c:pt>
                <c:pt idx="11">
                  <c:v>75.400000000000006</c:v>
                </c:pt>
                <c:pt idx="12">
                  <c:v>75.5</c:v>
                </c:pt>
                <c:pt idx="13">
                  <c:v>76.099999999999994</c:v>
                </c:pt>
                <c:pt idx="14">
                  <c:v>76.2</c:v>
                </c:pt>
                <c:pt idx="15">
                  <c:v>76.599999999999994</c:v>
                </c:pt>
                <c:pt idx="16">
                  <c:v>76.8</c:v>
                </c:pt>
                <c:pt idx="17">
                  <c:v>76.900000000000006</c:v>
                </c:pt>
                <c:pt idx="18">
                  <c:v>77.099999999999994</c:v>
                </c:pt>
                <c:pt idx="19">
                  <c:v>77.400000000000006</c:v>
                </c:pt>
                <c:pt idx="20">
                  <c:v>77.599999999999994</c:v>
                </c:pt>
                <c:pt idx="21">
                  <c:v>77.7</c:v>
                </c:pt>
                <c:pt idx="22">
                  <c:v>78</c:v>
                </c:pt>
                <c:pt idx="23">
                  <c:v>78.400000000000006</c:v>
                </c:pt>
                <c:pt idx="24">
                  <c:v>78.5</c:v>
                </c:pt>
                <c:pt idx="25">
                  <c:v>78.8</c:v>
                </c:pt>
                <c:pt idx="26">
                  <c:v>79</c:v>
                </c:pt>
                <c:pt idx="27">
                  <c:v>79.2</c:v>
                </c:pt>
                <c:pt idx="28">
                  <c:v>79.400000000000006</c:v>
                </c:pt>
                <c:pt idx="29">
                  <c:v>79.599999999999994</c:v>
                </c:pt>
                <c:pt idx="30">
                  <c:v>79.900000000000006</c:v>
                </c:pt>
                <c:pt idx="31">
                  <c:v>79.900000000000006</c:v>
                </c:pt>
                <c:pt idx="32">
                  <c:v>80.2</c:v>
                </c:pt>
                <c:pt idx="33">
                  <c:v>80.400000000000006</c:v>
                </c:pt>
              </c:numCache>
            </c:numRef>
          </c:val>
          <c:smooth val="0"/>
        </c:ser>
        <c:ser>
          <c:idx val="31"/>
          <c:order val="27"/>
          <c:tx>
            <c:strRef>
              <c:f>'Fig 2a data'!$A$35</c:f>
              <c:strCache>
                <c:ptCount val="1"/>
                <c:pt idx="0">
                  <c:v>United Kingdom</c:v>
                </c:pt>
              </c:strCache>
            </c:strRef>
          </c:tx>
          <c:spPr>
            <a:ln w="25400">
              <a:solidFill>
                <a:srgbClr val="434481"/>
              </a:solidFill>
            </a:ln>
          </c:spPr>
          <c:marker>
            <c:symbol val="none"/>
          </c:marker>
          <c:dPt>
            <c:idx val="31"/>
            <c:bubble3D val="0"/>
          </c:dPt>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data'!$B$35:$AI$35</c:f>
              <c:numCache>
                <c:formatCode>0.0</c:formatCode>
                <c:ptCount val="34"/>
                <c:pt idx="0">
                  <c:v>70.81</c:v>
                </c:pt>
                <c:pt idx="1">
                  <c:v>71.06</c:v>
                </c:pt>
                <c:pt idx="2">
                  <c:v>71.34</c:v>
                </c:pt>
                <c:pt idx="3">
                  <c:v>71.540000000000006</c:v>
                </c:pt>
                <c:pt idx="4">
                  <c:v>71.73</c:v>
                </c:pt>
                <c:pt idx="5">
                  <c:v>71.91</c:v>
                </c:pt>
                <c:pt idx="6">
                  <c:v>72.150000000000006</c:v>
                </c:pt>
                <c:pt idx="7">
                  <c:v>72.41</c:v>
                </c:pt>
                <c:pt idx="8">
                  <c:v>72.61</c:v>
                </c:pt>
                <c:pt idx="9">
                  <c:v>72.86</c:v>
                </c:pt>
                <c:pt idx="10">
                  <c:v>73.16</c:v>
                </c:pt>
                <c:pt idx="11">
                  <c:v>73.36</c:v>
                </c:pt>
                <c:pt idx="12">
                  <c:v>73.67</c:v>
                </c:pt>
                <c:pt idx="13">
                  <c:v>73.83</c:v>
                </c:pt>
                <c:pt idx="14">
                  <c:v>74.08</c:v>
                </c:pt>
                <c:pt idx="15">
                  <c:v>74.239999999999995</c:v>
                </c:pt>
                <c:pt idx="16">
                  <c:v>74.489999999999995</c:v>
                </c:pt>
                <c:pt idx="17">
                  <c:v>74.73</c:v>
                </c:pt>
                <c:pt idx="18">
                  <c:v>75.010000000000005</c:v>
                </c:pt>
                <c:pt idx="19">
                  <c:v>75.319999999999993</c:v>
                </c:pt>
                <c:pt idx="20">
                  <c:v>75.61</c:v>
                </c:pt>
                <c:pt idx="21">
                  <c:v>75.849999999999994</c:v>
                </c:pt>
                <c:pt idx="22">
                  <c:v>76.150000000000006</c:v>
                </c:pt>
                <c:pt idx="23">
                  <c:v>76.5</c:v>
                </c:pt>
                <c:pt idx="24">
                  <c:v>76.87</c:v>
                </c:pt>
                <c:pt idx="25">
                  <c:v>77.14</c:v>
                </c:pt>
                <c:pt idx="26">
                  <c:v>77.38</c:v>
                </c:pt>
                <c:pt idx="27">
                  <c:v>77.680000000000007</c:v>
                </c:pt>
                <c:pt idx="28">
                  <c:v>78.010000000000005</c:v>
                </c:pt>
                <c:pt idx="29">
                  <c:v>78.41</c:v>
                </c:pt>
                <c:pt idx="30">
                  <c:v>78.709999999999994</c:v>
                </c:pt>
                <c:pt idx="31">
                  <c:v>78.91</c:v>
                </c:pt>
                <c:pt idx="32">
                  <c:v>79.069999999999993</c:v>
                </c:pt>
                <c:pt idx="33">
                  <c:v>79.09</c:v>
                </c:pt>
              </c:numCache>
            </c:numRef>
          </c:val>
          <c:smooth val="0"/>
        </c:ser>
        <c:ser>
          <c:idx val="32"/>
          <c:order val="28"/>
          <c:tx>
            <c:strRef>
              <c:f>'Fig 2a data'!$A$36</c:f>
              <c:strCache>
                <c:ptCount val="1"/>
                <c:pt idx="0">
                  <c:v>Wales</c:v>
                </c:pt>
              </c:strCache>
            </c:strRef>
          </c:tx>
          <c:spPr>
            <a:ln w="25400">
              <a:solidFill>
                <a:srgbClr val="434481"/>
              </a:solidFill>
              <a:prstDash val="sysDot"/>
            </a:ln>
          </c:spPr>
          <c:marker>
            <c:symbol val="none"/>
          </c:marker>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data'!$B$36:$AI$36</c:f>
              <c:numCache>
                <c:formatCode>0.0</c:formatCode>
                <c:ptCount val="34"/>
                <c:pt idx="0">
                  <c:v>70.430000000000007</c:v>
                </c:pt>
                <c:pt idx="1">
                  <c:v>70.69</c:v>
                </c:pt>
                <c:pt idx="2">
                  <c:v>71.05</c:v>
                </c:pt>
                <c:pt idx="3">
                  <c:v>71.05</c:v>
                </c:pt>
                <c:pt idx="4">
                  <c:v>71.41</c:v>
                </c:pt>
                <c:pt idx="5">
                  <c:v>71.55</c:v>
                </c:pt>
                <c:pt idx="6">
                  <c:v>71.98</c:v>
                </c:pt>
                <c:pt idx="7">
                  <c:v>72.33</c:v>
                </c:pt>
                <c:pt idx="8">
                  <c:v>72.58</c:v>
                </c:pt>
                <c:pt idx="9">
                  <c:v>72.8</c:v>
                </c:pt>
                <c:pt idx="10">
                  <c:v>73.12</c:v>
                </c:pt>
                <c:pt idx="11">
                  <c:v>73.239999999999995</c:v>
                </c:pt>
                <c:pt idx="12">
                  <c:v>73.430000000000007</c:v>
                </c:pt>
                <c:pt idx="13">
                  <c:v>73.42</c:v>
                </c:pt>
                <c:pt idx="14">
                  <c:v>73.7</c:v>
                </c:pt>
                <c:pt idx="15">
                  <c:v>73.81</c:v>
                </c:pt>
                <c:pt idx="16">
                  <c:v>74.19</c:v>
                </c:pt>
                <c:pt idx="17">
                  <c:v>74.3</c:v>
                </c:pt>
                <c:pt idx="18">
                  <c:v>74.58</c:v>
                </c:pt>
                <c:pt idx="19">
                  <c:v>74.819999999999993</c:v>
                </c:pt>
                <c:pt idx="20">
                  <c:v>75.260000000000005</c:v>
                </c:pt>
                <c:pt idx="21">
                  <c:v>75.47</c:v>
                </c:pt>
                <c:pt idx="22">
                  <c:v>75.78</c:v>
                </c:pt>
                <c:pt idx="23">
                  <c:v>76.11</c:v>
                </c:pt>
                <c:pt idx="24">
                  <c:v>76.56</c:v>
                </c:pt>
                <c:pt idx="25">
                  <c:v>76.680000000000007</c:v>
                </c:pt>
                <c:pt idx="26">
                  <c:v>76.87</c:v>
                </c:pt>
                <c:pt idx="27">
                  <c:v>77.08</c:v>
                </c:pt>
                <c:pt idx="28">
                  <c:v>77.510000000000005</c:v>
                </c:pt>
                <c:pt idx="29">
                  <c:v>77.84</c:v>
                </c:pt>
                <c:pt idx="30">
                  <c:v>78.08</c:v>
                </c:pt>
                <c:pt idx="31">
                  <c:v>78.17</c:v>
                </c:pt>
                <c:pt idx="32" formatCode="General">
                  <c:v>78.400000000000006</c:v>
                </c:pt>
                <c:pt idx="33">
                  <c:v>78.41</c:v>
                </c:pt>
              </c:numCache>
            </c:numRef>
          </c:val>
          <c:smooth val="0"/>
        </c:ser>
        <c:ser>
          <c:idx val="8"/>
          <c:order val="29"/>
          <c:tx>
            <c:strRef>
              <c:f>'Fig 2a data'!$A$12</c:f>
              <c:strCache>
                <c:ptCount val="1"/>
                <c:pt idx="0">
                  <c:v>England</c:v>
                </c:pt>
              </c:strCache>
            </c:strRef>
          </c:tx>
          <c:spPr>
            <a:ln w="25400" cap="sq">
              <a:solidFill>
                <a:srgbClr val="434481"/>
              </a:solidFill>
              <a:prstDash val="sysDash"/>
            </a:ln>
          </c:spPr>
          <c:marker>
            <c:symbol val="none"/>
          </c:marker>
          <c:dPt>
            <c:idx val="31"/>
            <c:bubble3D val="0"/>
          </c:dPt>
          <c:dPt>
            <c:idx val="32"/>
            <c:bubble3D val="0"/>
          </c:dPt>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data'!$B$12:$AI$12</c:f>
              <c:numCache>
                <c:formatCode>0.0</c:formatCode>
                <c:ptCount val="34"/>
                <c:pt idx="0">
                  <c:v>71.08</c:v>
                </c:pt>
                <c:pt idx="1">
                  <c:v>71.319999999999993</c:v>
                </c:pt>
                <c:pt idx="2">
                  <c:v>71.59</c:v>
                </c:pt>
                <c:pt idx="3">
                  <c:v>71.59</c:v>
                </c:pt>
                <c:pt idx="4">
                  <c:v>71.97</c:v>
                </c:pt>
                <c:pt idx="5">
                  <c:v>72.150000000000006</c:v>
                </c:pt>
                <c:pt idx="6">
                  <c:v>72.39</c:v>
                </c:pt>
                <c:pt idx="7">
                  <c:v>72.650000000000006</c:v>
                </c:pt>
                <c:pt idx="8">
                  <c:v>72.650000000000006</c:v>
                </c:pt>
                <c:pt idx="9">
                  <c:v>73.08</c:v>
                </c:pt>
                <c:pt idx="10">
                  <c:v>73.37</c:v>
                </c:pt>
                <c:pt idx="11">
                  <c:v>73.59</c:v>
                </c:pt>
                <c:pt idx="12">
                  <c:v>73.930000000000007</c:v>
                </c:pt>
                <c:pt idx="13">
                  <c:v>74.099999999999994</c:v>
                </c:pt>
                <c:pt idx="14">
                  <c:v>74.349999999999994</c:v>
                </c:pt>
                <c:pt idx="15">
                  <c:v>74.510000000000005</c:v>
                </c:pt>
                <c:pt idx="16">
                  <c:v>74.75</c:v>
                </c:pt>
                <c:pt idx="17">
                  <c:v>75</c:v>
                </c:pt>
                <c:pt idx="18">
                  <c:v>75.290000000000006</c:v>
                </c:pt>
                <c:pt idx="19">
                  <c:v>75.61</c:v>
                </c:pt>
                <c:pt idx="20">
                  <c:v>75.900000000000006</c:v>
                </c:pt>
                <c:pt idx="21">
                  <c:v>76.13</c:v>
                </c:pt>
                <c:pt idx="22">
                  <c:v>76.44</c:v>
                </c:pt>
                <c:pt idx="23">
                  <c:v>76.790000000000006</c:v>
                </c:pt>
                <c:pt idx="24">
                  <c:v>77.16</c:v>
                </c:pt>
                <c:pt idx="25">
                  <c:v>77.459999999999994</c:v>
                </c:pt>
                <c:pt idx="26">
                  <c:v>77.7</c:v>
                </c:pt>
                <c:pt idx="27">
                  <c:v>78</c:v>
                </c:pt>
                <c:pt idx="28">
                  <c:v>78.31</c:v>
                </c:pt>
                <c:pt idx="29">
                  <c:v>78.709999999999994</c:v>
                </c:pt>
                <c:pt idx="30">
                  <c:v>79.02</c:v>
                </c:pt>
                <c:pt idx="31">
                  <c:v>79.209999999999994</c:v>
                </c:pt>
                <c:pt idx="32">
                  <c:v>79.349999999999994</c:v>
                </c:pt>
                <c:pt idx="33">
                  <c:v>79.38</c:v>
                </c:pt>
              </c:numCache>
            </c:numRef>
          </c:val>
          <c:smooth val="0"/>
        </c:ser>
        <c:ser>
          <c:idx val="22"/>
          <c:order val="30"/>
          <c:tx>
            <c:strRef>
              <c:f>'Fig 2a data'!$A$26</c:f>
              <c:strCache>
                <c:ptCount val="1"/>
                <c:pt idx="0">
                  <c:v>Northern Ireland</c:v>
                </c:pt>
              </c:strCache>
            </c:strRef>
          </c:tx>
          <c:spPr>
            <a:ln w="25400" cap="sq">
              <a:solidFill>
                <a:srgbClr val="434481"/>
              </a:solidFill>
              <a:prstDash val="lgDash"/>
            </a:ln>
          </c:spPr>
          <c:marker>
            <c:symbol val="none"/>
          </c:marker>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data'!$B$26:$AI$26</c:f>
              <c:numCache>
                <c:formatCode>0.0</c:formatCode>
                <c:ptCount val="34"/>
                <c:pt idx="0">
                  <c:v>69.17</c:v>
                </c:pt>
                <c:pt idx="1">
                  <c:v>69.75</c:v>
                </c:pt>
                <c:pt idx="2">
                  <c:v>70.14</c:v>
                </c:pt>
                <c:pt idx="3">
                  <c:v>70.33</c:v>
                </c:pt>
                <c:pt idx="4">
                  <c:v>70.569999999999993</c:v>
                </c:pt>
                <c:pt idx="5">
                  <c:v>70.900000000000006</c:v>
                </c:pt>
                <c:pt idx="6">
                  <c:v>71.13</c:v>
                </c:pt>
                <c:pt idx="7">
                  <c:v>71.48</c:v>
                </c:pt>
                <c:pt idx="8">
                  <c:v>71.72</c:v>
                </c:pt>
                <c:pt idx="9">
                  <c:v>72.14</c:v>
                </c:pt>
                <c:pt idx="10">
                  <c:v>72.55</c:v>
                </c:pt>
                <c:pt idx="11">
                  <c:v>72.73</c:v>
                </c:pt>
                <c:pt idx="12">
                  <c:v>73</c:v>
                </c:pt>
                <c:pt idx="13">
                  <c:v>73.11</c:v>
                </c:pt>
                <c:pt idx="14">
                  <c:v>73.510000000000005</c:v>
                </c:pt>
                <c:pt idx="15">
                  <c:v>73.83</c:v>
                </c:pt>
                <c:pt idx="16">
                  <c:v>74.16</c:v>
                </c:pt>
                <c:pt idx="17">
                  <c:v>74.27</c:v>
                </c:pt>
                <c:pt idx="18">
                  <c:v>74.48</c:v>
                </c:pt>
                <c:pt idx="19">
                  <c:v>74.790000000000006</c:v>
                </c:pt>
                <c:pt idx="20">
                  <c:v>75.19</c:v>
                </c:pt>
                <c:pt idx="21">
                  <c:v>75.55</c:v>
                </c:pt>
                <c:pt idx="22">
                  <c:v>75.81</c:v>
                </c:pt>
                <c:pt idx="23">
                  <c:v>75.989999999999995</c:v>
                </c:pt>
                <c:pt idx="24">
                  <c:v>76.069999999999993</c:v>
                </c:pt>
                <c:pt idx="25">
                  <c:v>76.150000000000006</c:v>
                </c:pt>
                <c:pt idx="26">
                  <c:v>76.33</c:v>
                </c:pt>
                <c:pt idx="27">
                  <c:v>76.67</c:v>
                </c:pt>
                <c:pt idx="28">
                  <c:v>76.97</c:v>
                </c:pt>
                <c:pt idx="29">
                  <c:v>77.41</c:v>
                </c:pt>
                <c:pt idx="30">
                  <c:v>77.69</c:v>
                </c:pt>
                <c:pt idx="31">
                  <c:v>78</c:v>
                </c:pt>
                <c:pt idx="32">
                  <c:v>78.25</c:v>
                </c:pt>
                <c:pt idx="33">
                  <c:v>78.28</c:v>
                </c:pt>
              </c:numCache>
            </c:numRef>
          </c:val>
          <c:smooth val="0"/>
        </c:ser>
        <c:dLbls>
          <c:showLegendKey val="0"/>
          <c:showVal val="0"/>
          <c:showCatName val="0"/>
          <c:showSerName val="0"/>
          <c:showPercent val="0"/>
          <c:showBubbleSize val="0"/>
        </c:dLbls>
        <c:marker val="1"/>
        <c:smooth val="0"/>
        <c:axId val="112183168"/>
        <c:axId val="112205824"/>
      </c:lineChart>
      <c:lineChart>
        <c:grouping val="standard"/>
        <c:varyColors val="0"/>
        <c:ser>
          <c:idx val="26"/>
          <c:order val="31"/>
          <c:tx>
            <c:strRef>
              <c:f>'Fig 2a data'!$A$30</c:f>
              <c:strCache>
                <c:ptCount val="1"/>
                <c:pt idx="0">
                  <c:v>Scotland</c:v>
                </c:pt>
              </c:strCache>
            </c:strRef>
          </c:tx>
          <c:spPr>
            <a:ln w="63500">
              <a:solidFill>
                <a:srgbClr val="434481"/>
              </a:solidFill>
            </a:ln>
          </c:spPr>
          <c:marker>
            <c:symbol val="none"/>
          </c:marker>
          <c:dPt>
            <c:idx val="0"/>
            <c:marker>
              <c:symbol val="circle"/>
              <c:size val="15"/>
              <c:spPr>
                <a:solidFill>
                  <a:srgbClr val="434481"/>
                </a:solidFill>
                <a:ln w="25400">
                  <a:noFill/>
                </a:ln>
              </c:spPr>
            </c:marker>
            <c:bubble3D val="0"/>
          </c:dPt>
          <c:dPt>
            <c:idx val="31"/>
            <c:bubble3D val="0"/>
          </c:dPt>
          <c:dPt>
            <c:idx val="32"/>
            <c:bubble3D val="0"/>
          </c:dPt>
          <c:dPt>
            <c:idx val="33"/>
            <c:marker>
              <c:symbol val="circle"/>
              <c:size val="15"/>
              <c:spPr>
                <a:solidFill>
                  <a:srgbClr val="434481"/>
                </a:solidFill>
                <a:ln w="25400">
                  <a:solidFill>
                    <a:srgbClr val="434481"/>
                  </a:solidFill>
                </a:ln>
              </c:spPr>
            </c:marker>
            <c:bubble3D val="0"/>
          </c:dPt>
          <c:dLbls>
            <c:dLbl>
              <c:idx val="0"/>
              <c:layout>
                <c:manualLayout>
                  <c:x val="-1.7813706363817586E-2"/>
                  <c:y val="3.8008033090042893E-2"/>
                </c:manualLayout>
              </c:layout>
              <c:dLblPos val="r"/>
              <c:showLegendKey val="0"/>
              <c:showVal val="1"/>
              <c:showCatName val="0"/>
              <c:showSerName val="0"/>
              <c:showPercent val="0"/>
              <c:showBubbleSize val="0"/>
            </c:dLbl>
            <c:dLbl>
              <c:idx val="33"/>
              <c:dLblPos val="b"/>
              <c:showLegendKey val="0"/>
              <c:showVal val="1"/>
              <c:showCatName val="0"/>
              <c:showSerName val="0"/>
              <c:showPercent val="0"/>
              <c:showBubbleSize val="0"/>
            </c:dLbl>
            <c:txPr>
              <a:bodyPr/>
              <a:lstStyle/>
              <a:p>
                <a:pPr>
                  <a:defRPr sz="1600" b="1">
                    <a:solidFill>
                      <a:srgbClr val="434481"/>
                    </a:solidFill>
                    <a:latin typeface="Arial" pitchFamily="34" charset="0"/>
                    <a:cs typeface="Arial" pitchFamily="34" charset="0"/>
                  </a:defRPr>
                </a:pPr>
                <a:endParaRPr lang="en-US"/>
              </a:p>
            </c:txPr>
            <c:dLblPos val="b"/>
            <c:showLegendKey val="0"/>
            <c:showVal val="0"/>
            <c:showCatName val="0"/>
            <c:showSerName val="0"/>
            <c:showPercent val="0"/>
            <c:showBubbleSize val="0"/>
          </c:dLbls>
          <c:cat>
            <c:strRef>
              <c:f>'Fig 2a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2a data'!$B$30:$AI$30</c:f>
              <c:numCache>
                <c:formatCode>0.0</c:formatCode>
                <c:ptCount val="34"/>
                <c:pt idx="0">
                  <c:v>69.11</c:v>
                </c:pt>
                <c:pt idx="1">
                  <c:v>69.34</c:v>
                </c:pt>
                <c:pt idx="2">
                  <c:v>69.599999999999994</c:v>
                </c:pt>
                <c:pt idx="3">
                  <c:v>69.87</c:v>
                </c:pt>
                <c:pt idx="4">
                  <c:v>70.010000000000005</c:v>
                </c:pt>
                <c:pt idx="5">
                  <c:v>70.209999999999994</c:v>
                </c:pt>
                <c:pt idx="6">
                  <c:v>70.349999999999994</c:v>
                </c:pt>
                <c:pt idx="7">
                  <c:v>70.55</c:v>
                </c:pt>
                <c:pt idx="8">
                  <c:v>70.760000000000005</c:v>
                </c:pt>
                <c:pt idx="9">
                  <c:v>71.06</c:v>
                </c:pt>
                <c:pt idx="10">
                  <c:v>71.38</c:v>
                </c:pt>
                <c:pt idx="11">
                  <c:v>71.47</c:v>
                </c:pt>
                <c:pt idx="12">
                  <c:v>71.7</c:v>
                </c:pt>
                <c:pt idx="13">
                  <c:v>71.88</c:v>
                </c:pt>
                <c:pt idx="14">
                  <c:v>72.08</c:v>
                </c:pt>
                <c:pt idx="15">
                  <c:v>72.23</c:v>
                </c:pt>
                <c:pt idx="16">
                  <c:v>72.400000000000006</c:v>
                </c:pt>
                <c:pt idx="17">
                  <c:v>72.64</c:v>
                </c:pt>
                <c:pt idx="18">
                  <c:v>72.84</c:v>
                </c:pt>
                <c:pt idx="19">
                  <c:v>73.099999999999994</c:v>
                </c:pt>
                <c:pt idx="20">
                  <c:v>73.31</c:v>
                </c:pt>
                <c:pt idx="21">
                  <c:v>73.5</c:v>
                </c:pt>
                <c:pt idx="22">
                  <c:v>73.78</c:v>
                </c:pt>
                <c:pt idx="23">
                  <c:v>74.22</c:v>
                </c:pt>
                <c:pt idx="24">
                  <c:v>74.59</c:v>
                </c:pt>
                <c:pt idx="25">
                  <c:v>74.790000000000006</c:v>
                </c:pt>
                <c:pt idx="26">
                  <c:v>74.989999999999995</c:v>
                </c:pt>
                <c:pt idx="27">
                  <c:v>75.34</c:v>
                </c:pt>
                <c:pt idx="28">
                  <c:v>75.8</c:v>
                </c:pt>
                <c:pt idx="29">
                  <c:v>76.209999999999994</c:v>
                </c:pt>
                <c:pt idx="30">
                  <c:v>76.510000000000005</c:v>
                </c:pt>
                <c:pt idx="31">
                  <c:v>76.77</c:v>
                </c:pt>
                <c:pt idx="32">
                  <c:v>77.05</c:v>
                </c:pt>
                <c:pt idx="33">
                  <c:v>77.09</c:v>
                </c:pt>
              </c:numCache>
            </c:numRef>
          </c:val>
          <c:smooth val="0"/>
        </c:ser>
        <c:dLbls>
          <c:showLegendKey val="0"/>
          <c:showVal val="0"/>
          <c:showCatName val="0"/>
          <c:showSerName val="0"/>
          <c:showPercent val="0"/>
          <c:showBubbleSize val="0"/>
        </c:dLbls>
        <c:marker val="1"/>
        <c:smooth val="0"/>
        <c:axId val="112209280"/>
        <c:axId val="112207744"/>
      </c:lineChart>
      <c:catAx>
        <c:axId val="112183168"/>
        <c:scaling>
          <c:orientation val="minMax"/>
        </c:scaling>
        <c:delete val="0"/>
        <c:axPos val="b"/>
        <c:title>
          <c:tx>
            <c:rich>
              <a:bodyPr/>
              <a:lstStyle/>
              <a:p>
                <a:pPr>
                  <a:defRPr sz="1400">
                    <a:latin typeface="Arial" pitchFamily="34" charset="0"/>
                    <a:cs typeface="Arial" pitchFamily="34" charset="0"/>
                  </a:defRPr>
                </a:pPr>
                <a:r>
                  <a:rPr lang="en-GB" sz="1400">
                    <a:latin typeface="Arial" pitchFamily="34" charset="0"/>
                    <a:cs typeface="Arial" pitchFamily="34" charset="0"/>
                  </a:rPr>
                  <a:t>Year</a:t>
                </a:r>
              </a:p>
            </c:rich>
          </c:tx>
          <c:layout>
            <c:manualLayout>
              <c:xMode val="edge"/>
              <c:yMode val="edge"/>
              <c:x val="0.53983338571931316"/>
              <c:y val="0.95891250682866525"/>
            </c:manualLayout>
          </c:layout>
          <c:overlay val="0"/>
        </c:title>
        <c:numFmt formatCode="General" sourceLinked="1"/>
        <c:majorTickMark val="out"/>
        <c:minorTickMark val="none"/>
        <c:tickLblPos val="nextTo"/>
        <c:spPr>
          <a:ln>
            <a:noFill/>
          </a:ln>
        </c:spPr>
        <c:txPr>
          <a:bodyPr rot="0" vert="horz"/>
          <a:lstStyle/>
          <a:p>
            <a:pPr>
              <a:defRPr sz="400">
                <a:solidFill>
                  <a:schemeClr val="bg1"/>
                </a:solidFill>
                <a:latin typeface="Arial" pitchFamily="34" charset="0"/>
                <a:cs typeface="Arial" pitchFamily="34" charset="0"/>
              </a:defRPr>
            </a:pPr>
            <a:endParaRPr lang="en-US"/>
          </a:p>
        </c:txPr>
        <c:crossAx val="112205824"/>
        <c:crosses val="autoZero"/>
        <c:auto val="1"/>
        <c:lblAlgn val="ctr"/>
        <c:lblOffset val="100"/>
        <c:noMultiLvlLbl val="0"/>
      </c:catAx>
      <c:valAx>
        <c:axId val="112205824"/>
        <c:scaling>
          <c:orientation val="minMax"/>
          <c:max val="82"/>
          <c:min val="56"/>
        </c:scaling>
        <c:delete val="0"/>
        <c:axPos val="l"/>
        <c:title>
          <c:tx>
            <c:rich>
              <a:bodyPr rot="-5400000" vert="horz"/>
              <a:lstStyle/>
              <a:p>
                <a:pPr>
                  <a:defRPr sz="1400">
                    <a:latin typeface="Arial" pitchFamily="34" charset="0"/>
                    <a:cs typeface="Arial" pitchFamily="34" charset="0"/>
                  </a:defRPr>
                </a:pPr>
                <a:r>
                  <a:rPr lang="en-GB" sz="1400">
                    <a:latin typeface="Arial" pitchFamily="34" charset="0"/>
                    <a:cs typeface="Arial" pitchFamily="34" charset="0"/>
                  </a:rPr>
                  <a:t>Age</a:t>
                </a:r>
              </a:p>
            </c:rich>
          </c:tx>
          <c:layout>
            <c:manualLayout>
              <c:xMode val="edge"/>
              <c:yMode val="edge"/>
              <c:x val="2.9650704528808741E-3"/>
              <c:y val="0.44646448335615174"/>
            </c:manualLayout>
          </c:layout>
          <c:overlay val="0"/>
        </c:title>
        <c:numFmt formatCode="0" sourceLinked="0"/>
        <c:majorTickMark val="out"/>
        <c:minorTickMark val="none"/>
        <c:tickLblPos val="nextTo"/>
        <c:spPr>
          <a:solidFill>
            <a:sysClr val="window" lastClr="FFFFFF"/>
          </a:solidFill>
          <a:ln>
            <a:noFill/>
          </a:ln>
        </c:spPr>
        <c:txPr>
          <a:bodyPr/>
          <a:lstStyle/>
          <a:p>
            <a:pPr>
              <a:defRPr sz="500">
                <a:solidFill>
                  <a:schemeClr val="bg1"/>
                </a:solidFill>
                <a:latin typeface="Arial" pitchFamily="34" charset="0"/>
                <a:cs typeface="Arial" pitchFamily="34" charset="0"/>
              </a:defRPr>
            </a:pPr>
            <a:endParaRPr lang="en-US"/>
          </a:p>
        </c:txPr>
        <c:crossAx val="112183168"/>
        <c:crosses val="autoZero"/>
        <c:crossBetween val="midCat"/>
        <c:majorUnit val="2"/>
      </c:valAx>
      <c:valAx>
        <c:axId val="112207744"/>
        <c:scaling>
          <c:orientation val="minMax"/>
          <c:max val="82"/>
          <c:min val="56"/>
        </c:scaling>
        <c:delete val="0"/>
        <c:axPos val="l"/>
        <c:numFmt formatCode="0" sourceLinked="0"/>
        <c:majorTickMark val="out"/>
        <c:minorTickMark val="none"/>
        <c:tickLblPos val="nextTo"/>
        <c:spPr>
          <a:ln>
            <a:solidFill>
              <a:schemeClr val="tx1"/>
            </a:solidFill>
          </a:ln>
        </c:spPr>
        <c:txPr>
          <a:bodyPr/>
          <a:lstStyle/>
          <a:p>
            <a:pPr>
              <a:defRPr sz="1200">
                <a:latin typeface="Arial" pitchFamily="34" charset="0"/>
                <a:cs typeface="Arial" pitchFamily="34" charset="0"/>
              </a:defRPr>
            </a:pPr>
            <a:endParaRPr lang="en-US"/>
          </a:p>
        </c:txPr>
        <c:crossAx val="112209280"/>
        <c:crosses val="autoZero"/>
        <c:crossBetween val="midCat"/>
        <c:majorUnit val="2"/>
      </c:valAx>
      <c:catAx>
        <c:axId val="112209280"/>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200">
                <a:latin typeface="Arial" pitchFamily="34" charset="0"/>
                <a:cs typeface="Arial" pitchFamily="34" charset="0"/>
              </a:defRPr>
            </a:pPr>
            <a:endParaRPr lang="en-US"/>
          </a:p>
        </c:txPr>
        <c:crossAx val="112207744"/>
        <c:crosses val="autoZero"/>
        <c:auto val="1"/>
        <c:lblAlgn val="ctr"/>
        <c:lblOffset val="100"/>
        <c:noMultiLvlLbl val="0"/>
      </c:catAx>
      <c:spPr>
        <a:ln w="12700"/>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egendEntry>
        <c:idx val="22"/>
        <c:delete val="1"/>
      </c:legendEntry>
      <c:legendEntry>
        <c:idx val="23"/>
        <c:delete val="1"/>
      </c:legendEntry>
      <c:legendEntry>
        <c:idx val="24"/>
        <c:delete val="1"/>
      </c:legendEntry>
      <c:legendEntry>
        <c:idx val="25"/>
        <c:delete val="1"/>
      </c:legendEntry>
      <c:legendEntry>
        <c:idx val="26"/>
        <c:delete val="1"/>
      </c:legendEntry>
      <c:layout>
        <c:manualLayout>
          <c:xMode val="edge"/>
          <c:yMode val="edge"/>
          <c:x val="0.77265219112958661"/>
          <c:y val="0.65383706239958272"/>
          <c:w val="0.18521778416177057"/>
          <c:h val="0.17796113058474958"/>
        </c:manualLayout>
      </c:layout>
      <c:overlay val="0"/>
      <c:txPr>
        <a:bodyPr/>
        <a:lstStyle/>
        <a:p>
          <a:pPr>
            <a:defRPr sz="1200">
              <a:latin typeface="Arial" pitchFamily="34" charset="0"/>
              <a:cs typeface="Arial" pitchFamily="34" charset="0"/>
            </a:defRPr>
          </a:pPr>
          <a:endParaRPr lang="en-US"/>
        </a:p>
      </c:txPr>
    </c:legend>
    <c:plotVisOnly val="1"/>
    <c:dispBlanksAs val="gap"/>
    <c:showDLblsOverMax val="0"/>
  </c:chart>
  <c:spPr>
    <a:ln>
      <a:noFill/>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32764620333895E-2"/>
          <c:y val="0.10438024934383203"/>
          <c:w val="0.88332629101382143"/>
          <c:h val="0.72260055586378413"/>
        </c:manualLayout>
      </c:layout>
      <c:lineChart>
        <c:grouping val="standard"/>
        <c:varyColors val="0"/>
        <c:ser>
          <c:idx val="0"/>
          <c:order val="0"/>
          <c:tx>
            <c:strRef>
              <c:f>'Fig 2b data'!$A$4</c:f>
              <c:strCache>
                <c:ptCount val="1"/>
                <c:pt idx="0">
                  <c:v>EU (28 countries)</c:v>
                </c:pt>
              </c:strCache>
            </c:strRef>
          </c:tx>
          <c:spPr>
            <a:ln w="12700">
              <a:solidFill>
                <a:schemeClr val="bg1">
                  <a:lumMod val="75000"/>
                </a:schemeClr>
              </a:solidFill>
            </a:ln>
          </c:spPr>
          <c:marker>
            <c:symbol val="none"/>
          </c:marker>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data'!$B$4:$AI$4</c:f>
              <c:numCache>
                <c:formatCode>General</c:formatCode>
                <c:ptCount val="34"/>
                <c:pt idx="21" formatCode="#,##0.0">
                  <c:v>80.900000000000006</c:v>
                </c:pt>
                <c:pt idx="22" formatCode="#,##0.0">
                  <c:v>80.8</c:v>
                </c:pt>
                <c:pt idx="23" formatCode="#,##0.0">
                  <c:v>81.5</c:v>
                </c:pt>
                <c:pt idx="24" formatCode="#,##0.0">
                  <c:v>81.5</c:v>
                </c:pt>
                <c:pt idx="25" formatCode="#,##0.0">
                  <c:v>82</c:v>
                </c:pt>
                <c:pt idx="26" formatCode="#,##0.0">
                  <c:v>82.2</c:v>
                </c:pt>
                <c:pt idx="27" formatCode="#,##0.0">
                  <c:v>82.3</c:v>
                </c:pt>
                <c:pt idx="28" formatCode="#,##0.0">
                  <c:v>82.6</c:v>
                </c:pt>
                <c:pt idx="29" formatCode="#,##0.0">
                  <c:v>82.8</c:v>
                </c:pt>
                <c:pt idx="30" formatCode="#,##0.0">
                  <c:v>83.1</c:v>
                </c:pt>
                <c:pt idx="31" formatCode="#,##0.0">
                  <c:v>83.1</c:v>
                </c:pt>
                <c:pt idx="32" formatCode="#,##0.0">
                  <c:v>83.3</c:v>
                </c:pt>
                <c:pt idx="33" formatCode="#,##0.0">
                  <c:v>83.6</c:v>
                </c:pt>
              </c:numCache>
            </c:numRef>
          </c:val>
          <c:smooth val="0"/>
        </c:ser>
        <c:ser>
          <c:idx val="1"/>
          <c:order val="1"/>
          <c:tx>
            <c:strRef>
              <c:f>'Fig 2b data'!$A$5</c:f>
              <c:strCache>
                <c:ptCount val="1"/>
                <c:pt idx="0">
                  <c:v>Austria</c:v>
                </c:pt>
              </c:strCache>
            </c:strRef>
          </c:tx>
          <c:spPr>
            <a:ln w="12700">
              <a:solidFill>
                <a:schemeClr val="bg1">
                  <a:lumMod val="75000"/>
                </a:schemeClr>
              </a:solidFill>
            </a:ln>
          </c:spPr>
          <c:marker>
            <c:symbol val="none"/>
          </c:marker>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data'!$B$5:$AI$5</c:f>
              <c:numCache>
                <c:formatCode>0.0</c:formatCode>
                <c:ptCount val="34"/>
                <c:pt idx="0">
                  <c:v>76.5</c:v>
                </c:pt>
                <c:pt idx="1">
                  <c:v>76.7</c:v>
                </c:pt>
                <c:pt idx="2">
                  <c:v>76.7</c:v>
                </c:pt>
                <c:pt idx="3">
                  <c:v>77.3</c:v>
                </c:pt>
                <c:pt idx="4">
                  <c:v>77.400000000000006</c:v>
                </c:pt>
                <c:pt idx="5">
                  <c:v>77.8</c:v>
                </c:pt>
                <c:pt idx="6">
                  <c:v>78.2</c:v>
                </c:pt>
                <c:pt idx="7">
                  <c:v>78.7</c:v>
                </c:pt>
                <c:pt idx="8">
                  <c:v>78.8</c:v>
                </c:pt>
                <c:pt idx="9">
                  <c:v>79</c:v>
                </c:pt>
                <c:pt idx="10">
                  <c:v>79.099999999999994</c:v>
                </c:pt>
                <c:pt idx="11">
                  <c:v>79.3</c:v>
                </c:pt>
                <c:pt idx="12">
                  <c:v>79.5</c:v>
                </c:pt>
                <c:pt idx="13">
                  <c:v>79.8</c:v>
                </c:pt>
                <c:pt idx="14">
                  <c:v>80.099999999999994</c:v>
                </c:pt>
                <c:pt idx="15">
                  <c:v>80.2</c:v>
                </c:pt>
                <c:pt idx="16">
                  <c:v>80.7</c:v>
                </c:pt>
                <c:pt idx="17">
                  <c:v>81</c:v>
                </c:pt>
                <c:pt idx="18">
                  <c:v>81</c:v>
                </c:pt>
                <c:pt idx="19">
                  <c:v>81.2</c:v>
                </c:pt>
                <c:pt idx="20">
                  <c:v>81.7</c:v>
                </c:pt>
                <c:pt idx="21">
                  <c:v>81.7</c:v>
                </c:pt>
                <c:pt idx="22">
                  <c:v>81.5</c:v>
                </c:pt>
                <c:pt idx="23">
                  <c:v>82.1</c:v>
                </c:pt>
                <c:pt idx="24">
                  <c:v>82.2</c:v>
                </c:pt>
                <c:pt idx="25">
                  <c:v>82.8</c:v>
                </c:pt>
                <c:pt idx="26">
                  <c:v>83.1</c:v>
                </c:pt>
                <c:pt idx="27">
                  <c:v>83.3</c:v>
                </c:pt>
                <c:pt idx="28">
                  <c:v>83.2</c:v>
                </c:pt>
                <c:pt idx="29">
                  <c:v>83.5</c:v>
                </c:pt>
                <c:pt idx="30">
                  <c:v>83.8</c:v>
                </c:pt>
                <c:pt idx="31">
                  <c:v>83.6</c:v>
                </c:pt>
                <c:pt idx="32">
                  <c:v>83.8</c:v>
                </c:pt>
                <c:pt idx="33">
                  <c:v>84</c:v>
                </c:pt>
              </c:numCache>
            </c:numRef>
          </c:val>
          <c:smooth val="0"/>
        </c:ser>
        <c:ser>
          <c:idx val="2"/>
          <c:order val="2"/>
          <c:tx>
            <c:strRef>
              <c:f>'Fig 2b data'!$A$6</c:f>
              <c:strCache>
                <c:ptCount val="1"/>
                <c:pt idx="0">
                  <c:v>Belgium</c:v>
                </c:pt>
              </c:strCache>
            </c:strRef>
          </c:tx>
          <c:spPr>
            <a:ln w="12700">
              <a:solidFill>
                <a:schemeClr val="bg1">
                  <a:lumMod val="75000"/>
                </a:schemeClr>
              </a:solidFill>
            </a:ln>
          </c:spPr>
          <c:marker>
            <c:symbol val="none"/>
          </c:marker>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data'!$B$6:$AI$6</c:f>
              <c:numCache>
                <c:formatCode>0.0</c:formatCode>
                <c:ptCount val="34"/>
                <c:pt idx="0">
                  <c:v>77.099999999999994</c:v>
                </c:pt>
                <c:pt idx="1">
                  <c:v>77.3</c:v>
                </c:pt>
                <c:pt idx="2">
                  <c:v>77.3</c:v>
                </c:pt>
                <c:pt idx="3">
                  <c:v>78</c:v>
                </c:pt>
                <c:pt idx="4">
                  <c:v>78.099999999999994</c:v>
                </c:pt>
                <c:pt idx="5">
                  <c:v>78.2</c:v>
                </c:pt>
                <c:pt idx="6">
                  <c:v>78.900000000000006</c:v>
                </c:pt>
                <c:pt idx="7">
                  <c:v>79.099999999999994</c:v>
                </c:pt>
                <c:pt idx="8">
                  <c:v>79.099999999999994</c:v>
                </c:pt>
                <c:pt idx="9">
                  <c:v>79.5</c:v>
                </c:pt>
                <c:pt idx="10">
                  <c:v>79.7</c:v>
                </c:pt>
                <c:pt idx="11">
                  <c:v>79.900000000000006</c:v>
                </c:pt>
                <c:pt idx="12">
                  <c:v>79.900000000000006</c:v>
                </c:pt>
                <c:pt idx="13">
                  <c:v>80.2</c:v>
                </c:pt>
                <c:pt idx="14">
                  <c:v>80.400000000000006</c:v>
                </c:pt>
                <c:pt idx="15">
                  <c:v>80.7</c:v>
                </c:pt>
                <c:pt idx="16">
                  <c:v>80.7</c:v>
                </c:pt>
                <c:pt idx="17">
                  <c:v>80.7</c:v>
                </c:pt>
                <c:pt idx="18">
                  <c:v>81</c:v>
                </c:pt>
                <c:pt idx="19">
                  <c:v>81</c:v>
                </c:pt>
                <c:pt idx="20">
                  <c:v>81.2</c:v>
                </c:pt>
                <c:pt idx="21">
                  <c:v>81.2</c:v>
                </c:pt>
                <c:pt idx="22">
                  <c:v>81.099999999999994</c:v>
                </c:pt>
                <c:pt idx="23">
                  <c:v>81.900000000000006</c:v>
                </c:pt>
                <c:pt idx="24">
                  <c:v>81.900000000000006</c:v>
                </c:pt>
                <c:pt idx="25">
                  <c:v>82.3</c:v>
                </c:pt>
                <c:pt idx="26">
                  <c:v>82.6</c:v>
                </c:pt>
                <c:pt idx="27">
                  <c:v>82.6</c:v>
                </c:pt>
                <c:pt idx="28">
                  <c:v>82.8</c:v>
                </c:pt>
                <c:pt idx="29">
                  <c:v>83</c:v>
                </c:pt>
                <c:pt idx="30">
                  <c:v>83.3</c:v>
                </c:pt>
                <c:pt idx="31">
                  <c:v>83.1</c:v>
                </c:pt>
                <c:pt idx="32">
                  <c:v>83.2</c:v>
                </c:pt>
                <c:pt idx="33">
                  <c:v>83.9</c:v>
                </c:pt>
              </c:numCache>
            </c:numRef>
          </c:val>
          <c:smooth val="0"/>
        </c:ser>
        <c:ser>
          <c:idx val="3"/>
          <c:order val="3"/>
          <c:tx>
            <c:strRef>
              <c:f>'Fig 2b data'!$A$7</c:f>
              <c:strCache>
                <c:ptCount val="1"/>
                <c:pt idx="0">
                  <c:v>Bulgaria</c:v>
                </c:pt>
              </c:strCache>
            </c:strRef>
          </c:tx>
          <c:spPr>
            <a:ln w="12700">
              <a:solidFill>
                <a:schemeClr val="tx1">
                  <a:lumMod val="65000"/>
                  <a:lumOff val="35000"/>
                </a:schemeClr>
              </a:solidFill>
            </a:ln>
          </c:spPr>
          <c:marker>
            <c:symbol val="none"/>
          </c:marker>
          <c:dPt>
            <c:idx val="31"/>
            <c:bubble3D val="0"/>
          </c:dPt>
          <c:dPt>
            <c:idx val="32"/>
            <c:bubble3D val="0"/>
          </c:dPt>
          <c:dPt>
            <c:idx val="33"/>
            <c:marker>
              <c:symbol val="circle"/>
              <c:size val="8"/>
              <c:spPr>
                <a:solidFill>
                  <a:srgbClr val="595959"/>
                </a:solidFill>
                <a:ln w="25400">
                  <a:solidFill>
                    <a:schemeClr val="tx1">
                      <a:lumMod val="65000"/>
                      <a:lumOff val="35000"/>
                    </a:schemeClr>
                  </a:solidFill>
                </a:ln>
              </c:spPr>
            </c:marker>
            <c:bubble3D val="0"/>
          </c:dPt>
          <c:dLbls>
            <c:dLbl>
              <c:idx val="32"/>
              <c:delete val="1"/>
            </c:dLbl>
            <c:dLbl>
              <c:idx val="33"/>
              <c:dLblPos val="b"/>
              <c:showLegendKey val="0"/>
              <c:showVal val="1"/>
              <c:showCatName val="0"/>
              <c:showSerName val="0"/>
              <c:showPercent val="0"/>
              <c:showBubbleSize val="0"/>
            </c:dLbl>
            <c:txPr>
              <a:bodyPr/>
              <a:lstStyle/>
              <a:p>
                <a:pPr>
                  <a:defRPr sz="1400" b="1">
                    <a:solidFill>
                      <a:schemeClr val="tx1">
                        <a:lumMod val="65000"/>
                        <a:lumOff val="35000"/>
                      </a:schemeClr>
                    </a:solidFill>
                    <a:latin typeface="Arial" pitchFamily="34" charset="0"/>
                    <a:cs typeface="Arial" pitchFamily="34" charset="0"/>
                  </a:defRPr>
                </a:pPr>
                <a:endParaRPr lang="en-US"/>
              </a:p>
            </c:txPr>
            <c:dLblPos val="b"/>
            <c:showLegendKey val="0"/>
            <c:showVal val="0"/>
            <c:showCatName val="0"/>
            <c:showSerName val="0"/>
            <c:showPercent val="0"/>
            <c:showBubbleSize val="0"/>
          </c:dLbls>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data'!$B$7:$AI$7</c:f>
              <c:numCache>
                <c:formatCode>0.0</c:formatCode>
                <c:ptCount val="34"/>
                <c:pt idx="0">
                  <c:v>74.3</c:v>
                </c:pt>
                <c:pt idx="1">
                  <c:v>74</c:v>
                </c:pt>
                <c:pt idx="2">
                  <c:v>74.400000000000006</c:v>
                </c:pt>
                <c:pt idx="3">
                  <c:v>74.599999999999994</c:v>
                </c:pt>
                <c:pt idx="4">
                  <c:v>74.3</c:v>
                </c:pt>
                <c:pt idx="5">
                  <c:v>74.8</c:v>
                </c:pt>
                <c:pt idx="6">
                  <c:v>74.599999999999994</c:v>
                </c:pt>
                <c:pt idx="7">
                  <c:v>74.7</c:v>
                </c:pt>
                <c:pt idx="8">
                  <c:v>74.8</c:v>
                </c:pt>
                <c:pt idx="9">
                  <c:v>74.7</c:v>
                </c:pt>
                <c:pt idx="10">
                  <c:v>74.400000000000006</c:v>
                </c:pt>
                <c:pt idx="11">
                  <c:v>74.8</c:v>
                </c:pt>
                <c:pt idx="12">
                  <c:v>75.099999999999994</c:v>
                </c:pt>
                <c:pt idx="13">
                  <c:v>74.8</c:v>
                </c:pt>
                <c:pt idx="14">
                  <c:v>74.900000000000006</c:v>
                </c:pt>
                <c:pt idx="15">
                  <c:v>74.5</c:v>
                </c:pt>
                <c:pt idx="16">
                  <c:v>73.8</c:v>
                </c:pt>
                <c:pt idx="17">
                  <c:v>74.599999999999994</c:v>
                </c:pt>
                <c:pt idx="18">
                  <c:v>75</c:v>
                </c:pt>
                <c:pt idx="19">
                  <c:v>75</c:v>
                </c:pt>
                <c:pt idx="20">
                  <c:v>75.400000000000006</c:v>
                </c:pt>
                <c:pt idx="21">
                  <c:v>75.5</c:v>
                </c:pt>
                <c:pt idx="22">
                  <c:v>75.900000000000006</c:v>
                </c:pt>
                <c:pt idx="23">
                  <c:v>76.2</c:v>
                </c:pt>
                <c:pt idx="24">
                  <c:v>76.2</c:v>
                </c:pt>
                <c:pt idx="25">
                  <c:v>76.3</c:v>
                </c:pt>
                <c:pt idx="26">
                  <c:v>76.599999999999994</c:v>
                </c:pt>
                <c:pt idx="27">
                  <c:v>77</c:v>
                </c:pt>
                <c:pt idx="28">
                  <c:v>77.400000000000006</c:v>
                </c:pt>
                <c:pt idx="29">
                  <c:v>77.400000000000006</c:v>
                </c:pt>
                <c:pt idx="30">
                  <c:v>77.8</c:v>
                </c:pt>
                <c:pt idx="31">
                  <c:v>77.900000000000006</c:v>
                </c:pt>
                <c:pt idx="32">
                  <c:v>78.599999999999994</c:v>
                </c:pt>
                <c:pt idx="33">
                  <c:v>78</c:v>
                </c:pt>
              </c:numCache>
            </c:numRef>
          </c:val>
          <c:smooth val="0"/>
        </c:ser>
        <c:ser>
          <c:idx val="4"/>
          <c:order val="4"/>
          <c:tx>
            <c:strRef>
              <c:f>'Fig 2b data'!$A$8</c:f>
              <c:strCache>
                <c:ptCount val="1"/>
                <c:pt idx="0">
                  <c:v>Croatia</c:v>
                </c:pt>
              </c:strCache>
            </c:strRef>
          </c:tx>
          <c:spPr>
            <a:ln w="12700">
              <a:solidFill>
                <a:schemeClr val="bg1">
                  <a:lumMod val="75000"/>
                </a:schemeClr>
              </a:solidFill>
            </a:ln>
          </c:spPr>
          <c:marker>
            <c:symbol val="none"/>
          </c:marker>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data'!$B$8:$AI$8</c:f>
              <c:numCache>
                <c:formatCode>0.0</c:formatCode>
                <c:ptCount val="34"/>
                <c:pt idx="20">
                  <c:v>78.099999999999994</c:v>
                </c:pt>
                <c:pt idx="21">
                  <c:v>78.3</c:v>
                </c:pt>
                <c:pt idx="22">
                  <c:v>78.099999999999994</c:v>
                </c:pt>
                <c:pt idx="23">
                  <c:v>78.8</c:v>
                </c:pt>
                <c:pt idx="24">
                  <c:v>78.8</c:v>
                </c:pt>
                <c:pt idx="25">
                  <c:v>79.3</c:v>
                </c:pt>
                <c:pt idx="26">
                  <c:v>79.2</c:v>
                </c:pt>
                <c:pt idx="27">
                  <c:v>79.7</c:v>
                </c:pt>
                <c:pt idx="28">
                  <c:v>79.7</c:v>
                </c:pt>
                <c:pt idx="29">
                  <c:v>79.900000000000006</c:v>
                </c:pt>
                <c:pt idx="30">
                  <c:v>80.400000000000006</c:v>
                </c:pt>
                <c:pt idx="31">
                  <c:v>80.599999999999994</c:v>
                </c:pt>
                <c:pt idx="32">
                  <c:v>81</c:v>
                </c:pt>
                <c:pt idx="33">
                  <c:v>81</c:v>
                </c:pt>
              </c:numCache>
            </c:numRef>
          </c:val>
          <c:smooth val="0"/>
        </c:ser>
        <c:ser>
          <c:idx val="5"/>
          <c:order val="5"/>
          <c:tx>
            <c:strRef>
              <c:f>'Fig 2b data'!$A$9</c:f>
              <c:strCache>
                <c:ptCount val="1"/>
                <c:pt idx="0">
                  <c:v>Cyprus</c:v>
                </c:pt>
              </c:strCache>
            </c:strRef>
          </c:tx>
          <c:spPr>
            <a:ln w="12700">
              <a:solidFill>
                <a:schemeClr val="bg1">
                  <a:lumMod val="75000"/>
                </a:schemeClr>
              </a:solidFill>
            </a:ln>
          </c:spPr>
          <c:marker>
            <c:symbol val="none"/>
          </c:marker>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data'!$B$9:$AI$9</c:f>
              <c:numCache>
                <c:formatCode>0.0</c:formatCode>
                <c:ptCount val="34"/>
                <c:pt idx="12">
                  <c:v>79.8</c:v>
                </c:pt>
                <c:pt idx="13">
                  <c:v>79.2</c:v>
                </c:pt>
                <c:pt idx="14">
                  <c:v>79.599999999999994</c:v>
                </c:pt>
                <c:pt idx="15">
                  <c:v>80</c:v>
                </c:pt>
                <c:pt idx="16">
                  <c:v>80</c:v>
                </c:pt>
                <c:pt idx="17">
                  <c:v>79.8</c:v>
                </c:pt>
                <c:pt idx="18">
                  <c:v>79.900000000000006</c:v>
                </c:pt>
                <c:pt idx="19">
                  <c:v>80.099999999999994</c:v>
                </c:pt>
                <c:pt idx="20">
                  <c:v>81.400000000000006</c:v>
                </c:pt>
                <c:pt idx="21">
                  <c:v>81</c:v>
                </c:pt>
                <c:pt idx="22">
                  <c:v>81.2</c:v>
                </c:pt>
                <c:pt idx="23">
                  <c:v>81.8</c:v>
                </c:pt>
                <c:pt idx="24">
                  <c:v>80.8</c:v>
                </c:pt>
                <c:pt idx="25">
                  <c:v>82</c:v>
                </c:pt>
                <c:pt idx="26">
                  <c:v>82.1</c:v>
                </c:pt>
                <c:pt idx="27">
                  <c:v>82.9</c:v>
                </c:pt>
                <c:pt idx="28">
                  <c:v>83.5</c:v>
                </c:pt>
                <c:pt idx="29">
                  <c:v>83.9</c:v>
                </c:pt>
                <c:pt idx="30">
                  <c:v>83.1</c:v>
                </c:pt>
                <c:pt idx="31">
                  <c:v>83.4</c:v>
                </c:pt>
                <c:pt idx="32">
                  <c:v>85</c:v>
                </c:pt>
                <c:pt idx="33">
                  <c:v>84.7</c:v>
                </c:pt>
              </c:numCache>
            </c:numRef>
          </c:val>
          <c:smooth val="0"/>
        </c:ser>
        <c:ser>
          <c:idx val="6"/>
          <c:order val="6"/>
          <c:tx>
            <c:strRef>
              <c:f>'Fig 2b data'!$A$10</c:f>
              <c:strCache>
                <c:ptCount val="1"/>
                <c:pt idx="0">
                  <c:v>Czech Republic</c:v>
                </c:pt>
              </c:strCache>
            </c:strRef>
          </c:tx>
          <c:spPr>
            <a:ln w="12700">
              <a:solidFill>
                <a:schemeClr val="bg1">
                  <a:lumMod val="75000"/>
                </a:schemeClr>
              </a:solidFill>
            </a:ln>
          </c:spPr>
          <c:marker>
            <c:symbol val="none"/>
          </c:marker>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data'!$B$10:$AI$10</c:f>
              <c:numCache>
                <c:formatCode>0.0</c:formatCode>
                <c:ptCount val="34"/>
                <c:pt idx="0">
                  <c:v>74.400000000000006</c:v>
                </c:pt>
                <c:pt idx="1">
                  <c:v>74.5</c:v>
                </c:pt>
                <c:pt idx="2">
                  <c:v>74.400000000000006</c:v>
                </c:pt>
                <c:pt idx="3">
                  <c:v>74.599999999999994</c:v>
                </c:pt>
                <c:pt idx="4">
                  <c:v>74.8</c:v>
                </c:pt>
                <c:pt idx="5">
                  <c:v>74.7</c:v>
                </c:pt>
                <c:pt idx="6">
                  <c:v>75.3</c:v>
                </c:pt>
                <c:pt idx="7">
                  <c:v>75.400000000000006</c:v>
                </c:pt>
                <c:pt idx="8">
                  <c:v>75.5</c:v>
                </c:pt>
                <c:pt idx="9">
                  <c:v>75.5</c:v>
                </c:pt>
                <c:pt idx="10">
                  <c:v>75.8</c:v>
                </c:pt>
                <c:pt idx="11">
                  <c:v>76.3</c:v>
                </c:pt>
                <c:pt idx="12">
                  <c:v>76.5</c:v>
                </c:pt>
                <c:pt idx="13">
                  <c:v>76.8</c:v>
                </c:pt>
                <c:pt idx="14">
                  <c:v>76.8</c:v>
                </c:pt>
                <c:pt idx="15">
                  <c:v>77.5</c:v>
                </c:pt>
                <c:pt idx="16">
                  <c:v>77.599999999999994</c:v>
                </c:pt>
                <c:pt idx="17">
                  <c:v>78.2</c:v>
                </c:pt>
                <c:pt idx="18">
                  <c:v>78.3</c:v>
                </c:pt>
                <c:pt idx="19">
                  <c:v>78.5</c:v>
                </c:pt>
                <c:pt idx="20">
                  <c:v>78.5</c:v>
                </c:pt>
                <c:pt idx="21">
                  <c:v>78.7</c:v>
                </c:pt>
                <c:pt idx="22">
                  <c:v>78.599999999999994</c:v>
                </c:pt>
                <c:pt idx="23">
                  <c:v>79.099999999999994</c:v>
                </c:pt>
                <c:pt idx="24">
                  <c:v>79.2</c:v>
                </c:pt>
                <c:pt idx="25">
                  <c:v>79.900000000000006</c:v>
                </c:pt>
                <c:pt idx="26">
                  <c:v>80.2</c:v>
                </c:pt>
                <c:pt idx="27">
                  <c:v>80.5</c:v>
                </c:pt>
                <c:pt idx="28">
                  <c:v>80.5</c:v>
                </c:pt>
                <c:pt idx="29">
                  <c:v>80.900000000000006</c:v>
                </c:pt>
                <c:pt idx="30">
                  <c:v>81.099999999999994</c:v>
                </c:pt>
                <c:pt idx="31">
                  <c:v>81.2</c:v>
                </c:pt>
                <c:pt idx="32">
                  <c:v>81.3</c:v>
                </c:pt>
                <c:pt idx="33">
                  <c:v>82</c:v>
                </c:pt>
              </c:numCache>
            </c:numRef>
          </c:val>
          <c:smooth val="0"/>
        </c:ser>
        <c:ser>
          <c:idx val="7"/>
          <c:order val="7"/>
          <c:tx>
            <c:strRef>
              <c:f>'Fig 2b data'!$A$11</c:f>
              <c:strCache>
                <c:ptCount val="1"/>
                <c:pt idx="0">
                  <c:v>Denmark</c:v>
                </c:pt>
              </c:strCache>
            </c:strRef>
          </c:tx>
          <c:spPr>
            <a:ln w="12700">
              <a:solidFill>
                <a:schemeClr val="bg1">
                  <a:lumMod val="75000"/>
                </a:schemeClr>
              </a:solidFill>
            </a:ln>
          </c:spPr>
          <c:marker>
            <c:symbol val="none"/>
          </c:marker>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data'!$B$11:$AI$11</c:f>
              <c:numCache>
                <c:formatCode>0.0</c:formatCode>
                <c:ptCount val="34"/>
                <c:pt idx="0">
                  <c:v>77.5</c:v>
                </c:pt>
                <c:pt idx="1">
                  <c:v>77.8</c:v>
                </c:pt>
                <c:pt idx="2">
                  <c:v>77.7</c:v>
                </c:pt>
                <c:pt idx="3">
                  <c:v>77.8</c:v>
                </c:pt>
                <c:pt idx="4">
                  <c:v>77.599999999999994</c:v>
                </c:pt>
                <c:pt idx="5">
                  <c:v>77.7</c:v>
                </c:pt>
                <c:pt idx="6">
                  <c:v>77.900000000000006</c:v>
                </c:pt>
                <c:pt idx="7">
                  <c:v>77.8</c:v>
                </c:pt>
                <c:pt idx="8">
                  <c:v>77.900000000000006</c:v>
                </c:pt>
                <c:pt idx="9">
                  <c:v>77.8</c:v>
                </c:pt>
                <c:pt idx="10">
                  <c:v>78.099999999999994</c:v>
                </c:pt>
                <c:pt idx="11">
                  <c:v>78</c:v>
                </c:pt>
                <c:pt idx="12">
                  <c:v>77.8</c:v>
                </c:pt>
                <c:pt idx="13">
                  <c:v>78.2</c:v>
                </c:pt>
                <c:pt idx="14">
                  <c:v>77.900000000000006</c:v>
                </c:pt>
                <c:pt idx="15">
                  <c:v>78.3</c:v>
                </c:pt>
                <c:pt idx="16">
                  <c:v>78.599999999999994</c:v>
                </c:pt>
                <c:pt idx="17">
                  <c:v>79</c:v>
                </c:pt>
                <c:pt idx="18">
                  <c:v>79</c:v>
                </c:pt>
                <c:pt idx="19">
                  <c:v>79.2</c:v>
                </c:pt>
                <c:pt idx="20">
                  <c:v>79.3</c:v>
                </c:pt>
                <c:pt idx="21">
                  <c:v>79.400000000000006</c:v>
                </c:pt>
                <c:pt idx="22">
                  <c:v>79.8</c:v>
                </c:pt>
                <c:pt idx="23">
                  <c:v>80.2</c:v>
                </c:pt>
                <c:pt idx="24">
                  <c:v>80.5</c:v>
                </c:pt>
                <c:pt idx="25">
                  <c:v>80.7</c:v>
                </c:pt>
                <c:pt idx="26">
                  <c:v>80.599999999999994</c:v>
                </c:pt>
                <c:pt idx="27">
                  <c:v>81</c:v>
                </c:pt>
                <c:pt idx="28">
                  <c:v>81.099999999999994</c:v>
                </c:pt>
                <c:pt idx="29">
                  <c:v>81.400000000000006</c:v>
                </c:pt>
                <c:pt idx="30">
                  <c:v>81.900000000000006</c:v>
                </c:pt>
                <c:pt idx="31">
                  <c:v>82.1</c:v>
                </c:pt>
                <c:pt idx="32">
                  <c:v>82.4</c:v>
                </c:pt>
                <c:pt idx="33">
                  <c:v>82.8</c:v>
                </c:pt>
              </c:numCache>
            </c:numRef>
          </c:val>
          <c:smooth val="0"/>
        </c:ser>
        <c:ser>
          <c:idx val="9"/>
          <c:order val="8"/>
          <c:tx>
            <c:strRef>
              <c:f>'Fig 2b data'!$A$13</c:f>
              <c:strCache>
                <c:ptCount val="1"/>
                <c:pt idx="0">
                  <c:v>Estonia</c:v>
                </c:pt>
              </c:strCache>
            </c:strRef>
          </c:tx>
          <c:spPr>
            <a:ln w="12700">
              <a:solidFill>
                <a:schemeClr val="bg1">
                  <a:lumMod val="75000"/>
                </a:schemeClr>
              </a:solidFill>
            </a:ln>
          </c:spPr>
          <c:marker>
            <c:symbol val="none"/>
          </c:marker>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data'!$B$13:$AI$13</c:f>
              <c:numCache>
                <c:formatCode>0.0</c:formatCode>
                <c:ptCount val="34"/>
                <c:pt idx="0">
                  <c:v>74.099999999999994</c:v>
                </c:pt>
                <c:pt idx="1">
                  <c:v>74.7</c:v>
                </c:pt>
                <c:pt idx="2">
                  <c:v>74.8</c:v>
                </c:pt>
                <c:pt idx="3">
                  <c:v>74.3</c:v>
                </c:pt>
                <c:pt idx="4">
                  <c:v>74.5</c:v>
                </c:pt>
                <c:pt idx="5">
                  <c:v>75.099999999999994</c:v>
                </c:pt>
                <c:pt idx="6">
                  <c:v>75.099999999999994</c:v>
                </c:pt>
                <c:pt idx="7">
                  <c:v>75</c:v>
                </c:pt>
                <c:pt idx="8">
                  <c:v>74.900000000000006</c:v>
                </c:pt>
                <c:pt idx="9">
                  <c:v>74.900000000000006</c:v>
                </c:pt>
                <c:pt idx="10">
                  <c:v>75</c:v>
                </c:pt>
                <c:pt idx="11">
                  <c:v>74.8</c:v>
                </c:pt>
                <c:pt idx="12">
                  <c:v>74</c:v>
                </c:pt>
                <c:pt idx="13">
                  <c:v>72.900000000000006</c:v>
                </c:pt>
                <c:pt idx="14">
                  <c:v>74.3</c:v>
                </c:pt>
                <c:pt idx="15">
                  <c:v>75.599999999999994</c:v>
                </c:pt>
                <c:pt idx="16">
                  <c:v>75.900000000000006</c:v>
                </c:pt>
                <c:pt idx="17">
                  <c:v>75.400000000000006</c:v>
                </c:pt>
                <c:pt idx="18">
                  <c:v>76.099999999999994</c:v>
                </c:pt>
                <c:pt idx="19">
                  <c:v>76.400000000000006</c:v>
                </c:pt>
                <c:pt idx="20">
                  <c:v>76.5</c:v>
                </c:pt>
                <c:pt idx="21">
                  <c:v>77.2</c:v>
                </c:pt>
                <c:pt idx="22">
                  <c:v>77.2</c:v>
                </c:pt>
                <c:pt idx="23">
                  <c:v>78</c:v>
                </c:pt>
                <c:pt idx="24">
                  <c:v>78.2</c:v>
                </c:pt>
                <c:pt idx="25">
                  <c:v>78.599999999999994</c:v>
                </c:pt>
                <c:pt idx="26">
                  <c:v>78.900000000000006</c:v>
                </c:pt>
                <c:pt idx="27">
                  <c:v>79.5</c:v>
                </c:pt>
                <c:pt idx="28">
                  <c:v>80.3</c:v>
                </c:pt>
                <c:pt idx="29">
                  <c:v>80.8</c:v>
                </c:pt>
                <c:pt idx="30">
                  <c:v>81.3</c:v>
                </c:pt>
                <c:pt idx="31">
                  <c:v>81.5</c:v>
                </c:pt>
                <c:pt idx="32">
                  <c:v>81.7</c:v>
                </c:pt>
                <c:pt idx="33">
                  <c:v>81.900000000000006</c:v>
                </c:pt>
              </c:numCache>
            </c:numRef>
          </c:val>
          <c:smooth val="0"/>
        </c:ser>
        <c:ser>
          <c:idx val="10"/>
          <c:order val="9"/>
          <c:tx>
            <c:strRef>
              <c:f>'Fig 2b data'!$A$14</c:f>
              <c:strCache>
                <c:ptCount val="1"/>
                <c:pt idx="0">
                  <c:v>Finland</c:v>
                </c:pt>
              </c:strCache>
            </c:strRef>
          </c:tx>
          <c:spPr>
            <a:ln w="12700">
              <a:solidFill>
                <a:schemeClr val="bg1">
                  <a:lumMod val="75000"/>
                </a:schemeClr>
              </a:solidFill>
            </a:ln>
          </c:spPr>
          <c:marker>
            <c:symbol val="none"/>
          </c:marker>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data'!$B$14:$AI$14</c:f>
              <c:numCache>
                <c:formatCode>0.0</c:formatCode>
                <c:ptCount val="34"/>
                <c:pt idx="0">
                  <c:v>78.2</c:v>
                </c:pt>
                <c:pt idx="1">
                  <c:v>78.8</c:v>
                </c:pt>
                <c:pt idx="2">
                  <c:v>78.5</c:v>
                </c:pt>
                <c:pt idx="3">
                  <c:v>79</c:v>
                </c:pt>
                <c:pt idx="4">
                  <c:v>78.7</c:v>
                </c:pt>
                <c:pt idx="5">
                  <c:v>78.900000000000006</c:v>
                </c:pt>
                <c:pt idx="6">
                  <c:v>78.8</c:v>
                </c:pt>
                <c:pt idx="7">
                  <c:v>78.8</c:v>
                </c:pt>
                <c:pt idx="8">
                  <c:v>79</c:v>
                </c:pt>
                <c:pt idx="9">
                  <c:v>79</c:v>
                </c:pt>
                <c:pt idx="10">
                  <c:v>79.5</c:v>
                </c:pt>
                <c:pt idx="11">
                  <c:v>79.599999999999994</c:v>
                </c:pt>
                <c:pt idx="12">
                  <c:v>79.5</c:v>
                </c:pt>
                <c:pt idx="13">
                  <c:v>80.3</c:v>
                </c:pt>
                <c:pt idx="14">
                  <c:v>80.400000000000006</c:v>
                </c:pt>
                <c:pt idx="15">
                  <c:v>80.7</c:v>
                </c:pt>
                <c:pt idx="16">
                  <c:v>80.7</c:v>
                </c:pt>
                <c:pt idx="17">
                  <c:v>81</c:v>
                </c:pt>
                <c:pt idx="18">
                  <c:v>81.2</c:v>
                </c:pt>
                <c:pt idx="19">
                  <c:v>81.2</c:v>
                </c:pt>
                <c:pt idx="20">
                  <c:v>81.7</c:v>
                </c:pt>
                <c:pt idx="21">
                  <c:v>81.599999999999994</c:v>
                </c:pt>
                <c:pt idx="22">
                  <c:v>81.900000000000006</c:v>
                </c:pt>
                <c:pt idx="23">
                  <c:v>82.5</c:v>
                </c:pt>
                <c:pt idx="24">
                  <c:v>82.5</c:v>
                </c:pt>
                <c:pt idx="25">
                  <c:v>83.1</c:v>
                </c:pt>
                <c:pt idx="26">
                  <c:v>83.1</c:v>
                </c:pt>
                <c:pt idx="27">
                  <c:v>83.3</c:v>
                </c:pt>
                <c:pt idx="28">
                  <c:v>83.5</c:v>
                </c:pt>
                <c:pt idx="29">
                  <c:v>83.5</c:v>
                </c:pt>
                <c:pt idx="30">
                  <c:v>83.8</c:v>
                </c:pt>
                <c:pt idx="31">
                  <c:v>83.7</c:v>
                </c:pt>
                <c:pt idx="32">
                  <c:v>84.1</c:v>
                </c:pt>
                <c:pt idx="33">
                  <c:v>84.1</c:v>
                </c:pt>
              </c:numCache>
            </c:numRef>
          </c:val>
          <c:smooth val="0"/>
        </c:ser>
        <c:ser>
          <c:idx val="11"/>
          <c:order val="10"/>
          <c:tx>
            <c:strRef>
              <c:f>'Fig 2b data'!$A$15</c:f>
              <c:strCache>
                <c:ptCount val="1"/>
                <c:pt idx="0">
                  <c:v>France</c:v>
                </c:pt>
              </c:strCache>
            </c:strRef>
          </c:tx>
          <c:spPr>
            <a:ln w="12700">
              <a:solidFill>
                <a:schemeClr val="bg1">
                  <a:lumMod val="75000"/>
                </a:schemeClr>
              </a:solidFill>
            </a:ln>
          </c:spPr>
          <c:marker>
            <c:symbol val="none"/>
          </c:marker>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data'!$B$15:$AI$15</c:f>
              <c:numCache>
                <c:formatCode>0.0</c:formatCode>
                <c:ptCount val="34"/>
                <c:pt idx="5">
                  <c:v>79.8</c:v>
                </c:pt>
                <c:pt idx="6">
                  <c:v>80.5</c:v>
                </c:pt>
                <c:pt idx="7">
                  <c:v>80.7</c:v>
                </c:pt>
                <c:pt idx="8">
                  <c:v>80.900000000000006</c:v>
                </c:pt>
                <c:pt idx="9">
                  <c:v>81.2</c:v>
                </c:pt>
                <c:pt idx="10">
                  <c:v>81.400000000000006</c:v>
                </c:pt>
                <c:pt idx="11">
                  <c:v>81.7</c:v>
                </c:pt>
                <c:pt idx="12">
                  <c:v>81.7</c:v>
                </c:pt>
                <c:pt idx="13">
                  <c:v>82.2</c:v>
                </c:pt>
                <c:pt idx="14">
                  <c:v>82.2</c:v>
                </c:pt>
                <c:pt idx="15">
                  <c:v>82.3</c:v>
                </c:pt>
                <c:pt idx="16">
                  <c:v>82.6</c:v>
                </c:pt>
                <c:pt idx="17">
                  <c:v>82.7</c:v>
                </c:pt>
                <c:pt idx="18">
                  <c:v>82.7</c:v>
                </c:pt>
                <c:pt idx="19">
                  <c:v>83</c:v>
                </c:pt>
                <c:pt idx="20">
                  <c:v>83</c:v>
                </c:pt>
                <c:pt idx="21">
                  <c:v>83</c:v>
                </c:pt>
                <c:pt idx="22">
                  <c:v>82.8</c:v>
                </c:pt>
                <c:pt idx="23">
                  <c:v>83.9</c:v>
                </c:pt>
                <c:pt idx="24">
                  <c:v>83.9</c:v>
                </c:pt>
                <c:pt idx="25">
                  <c:v>84.5</c:v>
                </c:pt>
                <c:pt idx="26">
                  <c:v>84.8</c:v>
                </c:pt>
                <c:pt idx="27">
                  <c:v>84.8</c:v>
                </c:pt>
                <c:pt idx="28">
                  <c:v>85</c:v>
                </c:pt>
                <c:pt idx="29">
                  <c:v>85.3</c:v>
                </c:pt>
                <c:pt idx="30">
                  <c:v>85.7</c:v>
                </c:pt>
                <c:pt idx="31">
                  <c:v>85.4</c:v>
                </c:pt>
              </c:numCache>
            </c:numRef>
          </c:val>
          <c:smooth val="0"/>
        </c:ser>
        <c:ser>
          <c:idx val="12"/>
          <c:order val="11"/>
          <c:tx>
            <c:strRef>
              <c:f>'Fig 2b data'!$A$16</c:f>
              <c:strCache>
                <c:ptCount val="1"/>
                <c:pt idx="0">
                  <c:v>Germany (including former German Democratic Republic from 1991)</c:v>
                </c:pt>
              </c:strCache>
            </c:strRef>
          </c:tx>
          <c:spPr>
            <a:ln w="12700">
              <a:solidFill>
                <a:schemeClr val="bg1">
                  <a:lumMod val="75000"/>
                </a:schemeClr>
              </a:solidFill>
            </a:ln>
          </c:spPr>
          <c:marker>
            <c:symbol val="none"/>
          </c:marker>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data'!$B$16:$AI$16</c:f>
              <c:numCache>
                <c:formatCode>0.0</c:formatCode>
                <c:ptCount val="34"/>
                <c:pt idx="0">
                  <c:v>76.400000000000006</c:v>
                </c:pt>
                <c:pt idx="1">
                  <c:v>76.7</c:v>
                </c:pt>
                <c:pt idx="2">
                  <c:v>77</c:v>
                </c:pt>
                <c:pt idx="3">
                  <c:v>77.5</c:v>
                </c:pt>
                <c:pt idx="4">
                  <c:v>77.599999999999994</c:v>
                </c:pt>
                <c:pt idx="5">
                  <c:v>77.7</c:v>
                </c:pt>
                <c:pt idx="6">
                  <c:v>78.2</c:v>
                </c:pt>
                <c:pt idx="7">
                  <c:v>78.400000000000006</c:v>
                </c:pt>
                <c:pt idx="8">
                  <c:v>78.599999999999994</c:v>
                </c:pt>
                <c:pt idx="9">
                  <c:v>78.5</c:v>
                </c:pt>
                <c:pt idx="10">
                  <c:v>78.8</c:v>
                </c:pt>
                <c:pt idx="11">
                  <c:v>79.3</c:v>
                </c:pt>
                <c:pt idx="12">
                  <c:v>79.400000000000006</c:v>
                </c:pt>
                <c:pt idx="13">
                  <c:v>79.7</c:v>
                </c:pt>
                <c:pt idx="14">
                  <c:v>79.900000000000006</c:v>
                </c:pt>
                <c:pt idx="15">
                  <c:v>80.099999999999994</c:v>
                </c:pt>
                <c:pt idx="16">
                  <c:v>80.5</c:v>
                </c:pt>
                <c:pt idx="17">
                  <c:v>80.8</c:v>
                </c:pt>
                <c:pt idx="18">
                  <c:v>81</c:v>
                </c:pt>
                <c:pt idx="19">
                  <c:v>81.2</c:v>
                </c:pt>
                <c:pt idx="20">
                  <c:v>81.400000000000006</c:v>
                </c:pt>
                <c:pt idx="21">
                  <c:v>81.3</c:v>
                </c:pt>
                <c:pt idx="22">
                  <c:v>81.3</c:v>
                </c:pt>
                <c:pt idx="23">
                  <c:v>81.900000000000006</c:v>
                </c:pt>
                <c:pt idx="24">
                  <c:v>82</c:v>
                </c:pt>
                <c:pt idx="25">
                  <c:v>82.4</c:v>
                </c:pt>
                <c:pt idx="26">
                  <c:v>82.7</c:v>
                </c:pt>
                <c:pt idx="27">
                  <c:v>82.7</c:v>
                </c:pt>
                <c:pt idx="28">
                  <c:v>82.8</c:v>
                </c:pt>
                <c:pt idx="29">
                  <c:v>83</c:v>
                </c:pt>
                <c:pt idx="30">
                  <c:v>83.2</c:v>
                </c:pt>
                <c:pt idx="31">
                  <c:v>83.3</c:v>
                </c:pt>
                <c:pt idx="32">
                  <c:v>83.2</c:v>
                </c:pt>
                <c:pt idx="33">
                  <c:v>83.6</c:v>
                </c:pt>
              </c:numCache>
            </c:numRef>
          </c:val>
          <c:smooth val="0"/>
        </c:ser>
        <c:ser>
          <c:idx val="13"/>
          <c:order val="12"/>
          <c:tx>
            <c:strRef>
              <c:f>'Fig 2b data'!$A$17</c:f>
              <c:strCache>
                <c:ptCount val="1"/>
                <c:pt idx="0">
                  <c:v>Greece</c:v>
                </c:pt>
              </c:strCache>
            </c:strRef>
          </c:tx>
          <c:spPr>
            <a:ln w="12700">
              <a:solidFill>
                <a:schemeClr val="bg1">
                  <a:lumMod val="75000"/>
                </a:schemeClr>
              </a:solidFill>
            </a:ln>
          </c:spPr>
          <c:marker>
            <c:symbol val="none"/>
          </c:marker>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data'!$B$17:$AI$17</c:f>
              <c:numCache>
                <c:formatCode>0.0</c:formatCode>
                <c:ptCount val="34"/>
                <c:pt idx="0">
                  <c:v>77.900000000000006</c:v>
                </c:pt>
                <c:pt idx="1">
                  <c:v>78.2</c:v>
                </c:pt>
                <c:pt idx="2">
                  <c:v>78</c:v>
                </c:pt>
                <c:pt idx="3">
                  <c:v>78.599999999999994</c:v>
                </c:pt>
                <c:pt idx="4">
                  <c:v>78.400000000000006</c:v>
                </c:pt>
                <c:pt idx="5">
                  <c:v>78.8</c:v>
                </c:pt>
                <c:pt idx="6">
                  <c:v>78.599999999999994</c:v>
                </c:pt>
                <c:pt idx="7">
                  <c:v>79.3</c:v>
                </c:pt>
                <c:pt idx="8">
                  <c:v>79.5</c:v>
                </c:pt>
                <c:pt idx="9">
                  <c:v>79.5</c:v>
                </c:pt>
                <c:pt idx="10">
                  <c:v>79.5</c:v>
                </c:pt>
                <c:pt idx="11">
                  <c:v>79.400000000000006</c:v>
                </c:pt>
                <c:pt idx="12">
                  <c:v>79.8</c:v>
                </c:pt>
                <c:pt idx="13">
                  <c:v>80</c:v>
                </c:pt>
                <c:pt idx="14">
                  <c:v>80.099999999999994</c:v>
                </c:pt>
                <c:pt idx="15">
                  <c:v>80.2</c:v>
                </c:pt>
                <c:pt idx="16">
                  <c:v>80.400000000000006</c:v>
                </c:pt>
                <c:pt idx="17">
                  <c:v>80.3</c:v>
                </c:pt>
                <c:pt idx="18">
                  <c:v>80.5</c:v>
                </c:pt>
                <c:pt idx="19">
                  <c:v>80.900000000000006</c:v>
                </c:pt>
                <c:pt idx="20">
                  <c:v>81.599999999999994</c:v>
                </c:pt>
                <c:pt idx="21">
                  <c:v>81.7</c:v>
                </c:pt>
                <c:pt idx="22">
                  <c:v>81.8</c:v>
                </c:pt>
                <c:pt idx="23">
                  <c:v>82</c:v>
                </c:pt>
                <c:pt idx="24">
                  <c:v>82.3</c:v>
                </c:pt>
                <c:pt idx="25">
                  <c:v>82.6</c:v>
                </c:pt>
                <c:pt idx="26">
                  <c:v>82.5</c:v>
                </c:pt>
                <c:pt idx="27">
                  <c:v>83</c:v>
                </c:pt>
                <c:pt idx="28">
                  <c:v>83.3</c:v>
                </c:pt>
                <c:pt idx="29">
                  <c:v>83.3</c:v>
                </c:pt>
                <c:pt idx="30">
                  <c:v>83.6</c:v>
                </c:pt>
                <c:pt idx="31">
                  <c:v>83.4</c:v>
                </c:pt>
                <c:pt idx="32">
                  <c:v>84</c:v>
                </c:pt>
                <c:pt idx="33">
                  <c:v>84.1</c:v>
                </c:pt>
              </c:numCache>
            </c:numRef>
          </c:val>
          <c:smooth val="0"/>
        </c:ser>
        <c:ser>
          <c:idx val="14"/>
          <c:order val="13"/>
          <c:tx>
            <c:strRef>
              <c:f>'Fig 2b data'!$A$18</c:f>
              <c:strCache>
                <c:ptCount val="1"/>
                <c:pt idx="0">
                  <c:v>Hungary</c:v>
                </c:pt>
              </c:strCache>
            </c:strRef>
          </c:tx>
          <c:spPr>
            <a:ln w="12700">
              <a:solidFill>
                <a:schemeClr val="bg1">
                  <a:lumMod val="75000"/>
                </a:schemeClr>
              </a:solidFill>
            </a:ln>
          </c:spPr>
          <c:marker>
            <c:symbol val="none"/>
          </c:marker>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data'!$B$18:$AI$18</c:f>
              <c:numCache>
                <c:formatCode>0.0</c:formatCode>
                <c:ptCount val="34"/>
                <c:pt idx="0">
                  <c:v>73</c:v>
                </c:pt>
                <c:pt idx="1">
                  <c:v>73.3</c:v>
                </c:pt>
                <c:pt idx="2">
                  <c:v>73.099999999999994</c:v>
                </c:pt>
                <c:pt idx="3">
                  <c:v>73.3</c:v>
                </c:pt>
                <c:pt idx="4">
                  <c:v>73.2</c:v>
                </c:pt>
                <c:pt idx="5">
                  <c:v>73.3</c:v>
                </c:pt>
                <c:pt idx="6">
                  <c:v>73.900000000000006</c:v>
                </c:pt>
                <c:pt idx="7">
                  <c:v>74.2</c:v>
                </c:pt>
                <c:pt idx="8">
                  <c:v>73.8</c:v>
                </c:pt>
                <c:pt idx="9">
                  <c:v>73.8</c:v>
                </c:pt>
                <c:pt idx="10">
                  <c:v>74</c:v>
                </c:pt>
                <c:pt idx="11">
                  <c:v>74</c:v>
                </c:pt>
                <c:pt idx="12">
                  <c:v>74</c:v>
                </c:pt>
                <c:pt idx="13">
                  <c:v>74.5</c:v>
                </c:pt>
                <c:pt idx="14">
                  <c:v>74.8</c:v>
                </c:pt>
                <c:pt idx="15">
                  <c:v>75</c:v>
                </c:pt>
                <c:pt idx="16">
                  <c:v>75.5</c:v>
                </c:pt>
                <c:pt idx="17">
                  <c:v>75.599999999999994</c:v>
                </c:pt>
                <c:pt idx="18">
                  <c:v>75.599999999999994</c:v>
                </c:pt>
                <c:pt idx="19">
                  <c:v>76.2</c:v>
                </c:pt>
                <c:pt idx="20">
                  <c:v>76.7</c:v>
                </c:pt>
                <c:pt idx="21">
                  <c:v>76.7</c:v>
                </c:pt>
                <c:pt idx="22">
                  <c:v>76.7</c:v>
                </c:pt>
                <c:pt idx="23">
                  <c:v>77.2</c:v>
                </c:pt>
                <c:pt idx="24">
                  <c:v>77.2</c:v>
                </c:pt>
                <c:pt idx="25">
                  <c:v>77.8</c:v>
                </c:pt>
                <c:pt idx="26">
                  <c:v>77.8</c:v>
                </c:pt>
                <c:pt idx="27">
                  <c:v>78.3</c:v>
                </c:pt>
                <c:pt idx="28">
                  <c:v>78.400000000000006</c:v>
                </c:pt>
                <c:pt idx="29">
                  <c:v>78.599999999999994</c:v>
                </c:pt>
                <c:pt idx="30">
                  <c:v>78.7</c:v>
                </c:pt>
                <c:pt idx="31">
                  <c:v>78.7</c:v>
                </c:pt>
                <c:pt idx="32">
                  <c:v>79.099999999999994</c:v>
                </c:pt>
                <c:pt idx="33">
                  <c:v>79.400000000000006</c:v>
                </c:pt>
              </c:numCache>
            </c:numRef>
          </c:val>
          <c:smooth val="0"/>
        </c:ser>
        <c:ser>
          <c:idx val="15"/>
          <c:order val="14"/>
          <c:tx>
            <c:strRef>
              <c:f>'Fig 2b data'!$A$19</c:f>
              <c:strCache>
                <c:ptCount val="1"/>
                <c:pt idx="0">
                  <c:v>Ireland</c:v>
                </c:pt>
              </c:strCache>
            </c:strRef>
          </c:tx>
          <c:spPr>
            <a:ln w="12700">
              <a:solidFill>
                <a:schemeClr val="bg1">
                  <a:lumMod val="75000"/>
                </a:schemeClr>
              </a:solidFill>
            </a:ln>
          </c:spPr>
          <c:marker>
            <c:symbol val="none"/>
          </c:marker>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data'!$B$19:$AI$19</c:f>
              <c:numCache>
                <c:formatCode>0.0</c:formatCode>
                <c:ptCount val="34"/>
                <c:pt idx="5">
                  <c:v>76.400000000000006</c:v>
                </c:pt>
                <c:pt idx="6">
                  <c:v>77.3</c:v>
                </c:pt>
                <c:pt idx="7">
                  <c:v>77.3</c:v>
                </c:pt>
                <c:pt idx="8">
                  <c:v>77.2</c:v>
                </c:pt>
                <c:pt idx="9">
                  <c:v>77.7</c:v>
                </c:pt>
                <c:pt idx="10">
                  <c:v>77.900000000000006</c:v>
                </c:pt>
                <c:pt idx="11">
                  <c:v>78.3</c:v>
                </c:pt>
                <c:pt idx="12">
                  <c:v>78.099999999999994</c:v>
                </c:pt>
                <c:pt idx="13">
                  <c:v>78.599999999999994</c:v>
                </c:pt>
                <c:pt idx="14">
                  <c:v>78.3</c:v>
                </c:pt>
                <c:pt idx="15">
                  <c:v>78.7</c:v>
                </c:pt>
                <c:pt idx="16">
                  <c:v>78.7</c:v>
                </c:pt>
                <c:pt idx="17">
                  <c:v>79.099999999999994</c:v>
                </c:pt>
                <c:pt idx="18">
                  <c:v>78.900000000000006</c:v>
                </c:pt>
                <c:pt idx="19">
                  <c:v>79.2</c:v>
                </c:pt>
                <c:pt idx="20">
                  <c:v>79.900000000000006</c:v>
                </c:pt>
                <c:pt idx="21">
                  <c:v>80.400000000000006</c:v>
                </c:pt>
                <c:pt idx="22">
                  <c:v>80.7</c:v>
                </c:pt>
                <c:pt idx="23">
                  <c:v>81.099999999999994</c:v>
                </c:pt>
                <c:pt idx="24">
                  <c:v>81.3</c:v>
                </c:pt>
                <c:pt idx="25">
                  <c:v>81.7</c:v>
                </c:pt>
                <c:pt idx="26">
                  <c:v>82.1</c:v>
                </c:pt>
                <c:pt idx="27">
                  <c:v>82.4</c:v>
                </c:pt>
                <c:pt idx="28">
                  <c:v>82.7</c:v>
                </c:pt>
                <c:pt idx="29">
                  <c:v>83.1</c:v>
                </c:pt>
                <c:pt idx="30">
                  <c:v>83</c:v>
                </c:pt>
                <c:pt idx="31">
                  <c:v>83.2</c:v>
                </c:pt>
                <c:pt idx="32">
                  <c:v>83.1</c:v>
                </c:pt>
                <c:pt idx="33">
                  <c:v>83.5</c:v>
                </c:pt>
              </c:numCache>
            </c:numRef>
          </c:val>
          <c:smooth val="0"/>
        </c:ser>
        <c:ser>
          <c:idx val="16"/>
          <c:order val="15"/>
          <c:tx>
            <c:strRef>
              <c:f>'Fig 2b data'!$A$20</c:f>
              <c:strCache>
                <c:ptCount val="1"/>
                <c:pt idx="0">
                  <c:v>Italy</c:v>
                </c:pt>
              </c:strCache>
            </c:strRef>
          </c:tx>
          <c:spPr>
            <a:ln w="12700">
              <a:solidFill>
                <a:schemeClr val="bg1">
                  <a:lumMod val="75000"/>
                </a:schemeClr>
              </a:solidFill>
            </a:ln>
          </c:spPr>
          <c:marker>
            <c:symbol val="none"/>
          </c:marker>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data'!$B$20:$AI$20</c:f>
              <c:numCache>
                <c:formatCode>0.0</c:formatCode>
                <c:ptCount val="34"/>
                <c:pt idx="4">
                  <c:v>78.8</c:v>
                </c:pt>
                <c:pt idx="5">
                  <c:v>79.099999999999994</c:v>
                </c:pt>
                <c:pt idx="6">
                  <c:v>79.599999999999994</c:v>
                </c:pt>
                <c:pt idx="7">
                  <c:v>79.7</c:v>
                </c:pt>
                <c:pt idx="8">
                  <c:v>80.2</c:v>
                </c:pt>
                <c:pt idx="9">
                  <c:v>80.3</c:v>
                </c:pt>
                <c:pt idx="10">
                  <c:v>80.400000000000006</c:v>
                </c:pt>
                <c:pt idx="11">
                  <c:v>80.8</c:v>
                </c:pt>
                <c:pt idx="12">
                  <c:v>81</c:v>
                </c:pt>
                <c:pt idx="13">
                  <c:v>81.2</c:v>
                </c:pt>
                <c:pt idx="14">
                  <c:v>81.5</c:v>
                </c:pt>
                <c:pt idx="15">
                  <c:v>81.8</c:v>
                </c:pt>
                <c:pt idx="16">
                  <c:v>82</c:v>
                </c:pt>
                <c:pt idx="17">
                  <c:v>82.1</c:v>
                </c:pt>
                <c:pt idx="18">
                  <c:v>82.6</c:v>
                </c:pt>
                <c:pt idx="19">
                  <c:v>82.8</c:v>
                </c:pt>
                <c:pt idx="20">
                  <c:v>83.2</c:v>
                </c:pt>
                <c:pt idx="21">
                  <c:v>83.2</c:v>
                </c:pt>
                <c:pt idx="22">
                  <c:v>82.8</c:v>
                </c:pt>
                <c:pt idx="23">
                  <c:v>83.7</c:v>
                </c:pt>
                <c:pt idx="24">
                  <c:v>83.6</c:v>
                </c:pt>
                <c:pt idx="25">
                  <c:v>84.1</c:v>
                </c:pt>
                <c:pt idx="26">
                  <c:v>84.2</c:v>
                </c:pt>
                <c:pt idx="27">
                  <c:v>84.2</c:v>
                </c:pt>
                <c:pt idx="28">
                  <c:v>84.3</c:v>
                </c:pt>
                <c:pt idx="29">
                  <c:v>84.7</c:v>
                </c:pt>
                <c:pt idx="30">
                  <c:v>84.8</c:v>
                </c:pt>
                <c:pt idx="31">
                  <c:v>84.8</c:v>
                </c:pt>
                <c:pt idx="32">
                  <c:v>85.2</c:v>
                </c:pt>
                <c:pt idx="33">
                  <c:v>85.6</c:v>
                </c:pt>
              </c:numCache>
            </c:numRef>
          </c:val>
          <c:smooth val="0"/>
        </c:ser>
        <c:ser>
          <c:idx val="17"/>
          <c:order val="16"/>
          <c:tx>
            <c:strRef>
              <c:f>'Fig 2b data'!$A$21</c:f>
              <c:strCache>
                <c:ptCount val="1"/>
                <c:pt idx="0">
                  <c:v>Latvia</c:v>
                </c:pt>
              </c:strCache>
            </c:strRef>
          </c:tx>
          <c:spPr>
            <a:ln w="12700">
              <a:solidFill>
                <a:schemeClr val="bg1">
                  <a:lumMod val="75000"/>
                </a:schemeClr>
              </a:solidFill>
            </a:ln>
          </c:spPr>
          <c:marker>
            <c:symbol val="none"/>
          </c:marker>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data'!$B$21:$AI$21</c:f>
              <c:numCache>
                <c:formatCode>0.0</c:formatCode>
                <c:ptCount val="34"/>
                <c:pt idx="21">
                  <c:v>75.8</c:v>
                </c:pt>
                <c:pt idx="22">
                  <c:v>75.7</c:v>
                </c:pt>
                <c:pt idx="23">
                  <c:v>76</c:v>
                </c:pt>
                <c:pt idx="24">
                  <c:v>76.3</c:v>
                </c:pt>
                <c:pt idx="25">
                  <c:v>76.099999999999994</c:v>
                </c:pt>
                <c:pt idx="26">
                  <c:v>76.2</c:v>
                </c:pt>
                <c:pt idx="27">
                  <c:v>77.5</c:v>
                </c:pt>
                <c:pt idx="28">
                  <c:v>77.7</c:v>
                </c:pt>
                <c:pt idx="29">
                  <c:v>78</c:v>
                </c:pt>
                <c:pt idx="30">
                  <c:v>78.8</c:v>
                </c:pt>
                <c:pt idx="31">
                  <c:v>78.900000000000006</c:v>
                </c:pt>
                <c:pt idx="32">
                  <c:v>78.900000000000006</c:v>
                </c:pt>
                <c:pt idx="33">
                  <c:v>79.400000000000006</c:v>
                </c:pt>
              </c:numCache>
            </c:numRef>
          </c:val>
          <c:smooth val="0"/>
        </c:ser>
        <c:ser>
          <c:idx val="18"/>
          <c:order val="17"/>
          <c:tx>
            <c:strRef>
              <c:f>'Fig 2b data'!$A$22</c:f>
              <c:strCache>
                <c:ptCount val="1"/>
                <c:pt idx="0">
                  <c:v>Lithuania</c:v>
                </c:pt>
              </c:strCache>
            </c:strRef>
          </c:tx>
          <c:spPr>
            <a:ln w="12700">
              <a:solidFill>
                <a:schemeClr val="bg1">
                  <a:lumMod val="75000"/>
                </a:schemeClr>
              </a:solidFill>
            </a:ln>
          </c:spPr>
          <c:marker>
            <c:symbol val="none"/>
          </c:marker>
          <c:dPt>
            <c:idx val="31"/>
            <c:bubble3D val="0"/>
          </c:dPt>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data'!$B$22:$AI$22</c:f>
              <c:numCache>
                <c:formatCode>0.0</c:formatCode>
                <c:ptCount val="34"/>
                <c:pt idx="0">
                  <c:v>75.400000000000006</c:v>
                </c:pt>
                <c:pt idx="1">
                  <c:v>75.8</c:v>
                </c:pt>
                <c:pt idx="2">
                  <c:v>75.7</c:v>
                </c:pt>
                <c:pt idx="3">
                  <c:v>75.3</c:v>
                </c:pt>
                <c:pt idx="4">
                  <c:v>75.3</c:v>
                </c:pt>
                <c:pt idx="5">
                  <c:v>76.400000000000006</c:v>
                </c:pt>
                <c:pt idx="6">
                  <c:v>76.3</c:v>
                </c:pt>
                <c:pt idx="7">
                  <c:v>76.3</c:v>
                </c:pt>
                <c:pt idx="8">
                  <c:v>76.3</c:v>
                </c:pt>
                <c:pt idx="9">
                  <c:v>76.3</c:v>
                </c:pt>
                <c:pt idx="10">
                  <c:v>76</c:v>
                </c:pt>
                <c:pt idx="11">
                  <c:v>76</c:v>
                </c:pt>
                <c:pt idx="12">
                  <c:v>75</c:v>
                </c:pt>
                <c:pt idx="13">
                  <c:v>74.900000000000006</c:v>
                </c:pt>
                <c:pt idx="14">
                  <c:v>75.099999999999994</c:v>
                </c:pt>
                <c:pt idx="15">
                  <c:v>75.900000000000006</c:v>
                </c:pt>
                <c:pt idx="16">
                  <c:v>76.599999999999994</c:v>
                </c:pt>
                <c:pt idx="17">
                  <c:v>76.7</c:v>
                </c:pt>
                <c:pt idx="18">
                  <c:v>77</c:v>
                </c:pt>
                <c:pt idx="19">
                  <c:v>77.400000000000006</c:v>
                </c:pt>
                <c:pt idx="20">
                  <c:v>77.400000000000006</c:v>
                </c:pt>
                <c:pt idx="21">
                  <c:v>77.400000000000006</c:v>
                </c:pt>
                <c:pt idx="22">
                  <c:v>77.7</c:v>
                </c:pt>
                <c:pt idx="23">
                  <c:v>77.7</c:v>
                </c:pt>
                <c:pt idx="24">
                  <c:v>77.400000000000006</c:v>
                </c:pt>
                <c:pt idx="25">
                  <c:v>77.099999999999994</c:v>
                </c:pt>
                <c:pt idx="26">
                  <c:v>77.2</c:v>
                </c:pt>
                <c:pt idx="27">
                  <c:v>77.599999999999994</c:v>
                </c:pt>
                <c:pt idx="28">
                  <c:v>78.7</c:v>
                </c:pt>
                <c:pt idx="29">
                  <c:v>78.900000000000006</c:v>
                </c:pt>
                <c:pt idx="30">
                  <c:v>79.3</c:v>
                </c:pt>
                <c:pt idx="31">
                  <c:v>79.599999999999994</c:v>
                </c:pt>
                <c:pt idx="32">
                  <c:v>79.599999999999994</c:v>
                </c:pt>
                <c:pt idx="33">
                  <c:v>80.099999999999994</c:v>
                </c:pt>
              </c:numCache>
            </c:numRef>
          </c:val>
          <c:smooth val="0"/>
        </c:ser>
        <c:ser>
          <c:idx val="19"/>
          <c:order val="18"/>
          <c:tx>
            <c:strRef>
              <c:f>'Fig 2b data'!$A$23</c:f>
              <c:strCache>
                <c:ptCount val="1"/>
                <c:pt idx="0">
                  <c:v>Luxembourg</c:v>
                </c:pt>
              </c:strCache>
            </c:strRef>
          </c:tx>
          <c:spPr>
            <a:ln w="12700">
              <a:solidFill>
                <a:schemeClr val="bg1">
                  <a:lumMod val="75000"/>
                </a:schemeClr>
              </a:solidFill>
            </a:ln>
          </c:spPr>
          <c:marker>
            <c:symbol val="none"/>
          </c:marker>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data'!$B$23:$AI$23</c:f>
              <c:numCache>
                <c:formatCode>0.0</c:formatCode>
                <c:ptCount val="34"/>
                <c:pt idx="0">
                  <c:v>76.3</c:v>
                </c:pt>
                <c:pt idx="1">
                  <c:v>76.400000000000006</c:v>
                </c:pt>
                <c:pt idx="2">
                  <c:v>77.099999999999994</c:v>
                </c:pt>
                <c:pt idx="3">
                  <c:v>76.900000000000006</c:v>
                </c:pt>
                <c:pt idx="4">
                  <c:v>77.3</c:v>
                </c:pt>
                <c:pt idx="5">
                  <c:v>78.7</c:v>
                </c:pt>
                <c:pt idx="6">
                  <c:v>77.900000000000006</c:v>
                </c:pt>
                <c:pt idx="7">
                  <c:v>79</c:v>
                </c:pt>
                <c:pt idx="8">
                  <c:v>78.400000000000006</c:v>
                </c:pt>
                <c:pt idx="9">
                  <c:v>78.7</c:v>
                </c:pt>
                <c:pt idx="10">
                  <c:v>79.3</c:v>
                </c:pt>
                <c:pt idx="11">
                  <c:v>78.599999999999994</c:v>
                </c:pt>
                <c:pt idx="12">
                  <c:v>79.599999999999994</c:v>
                </c:pt>
                <c:pt idx="13">
                  <c:v>79.900000000000006</c:v>
                </c:pt>
                <c:pt idx="14">
                  <c:v>80.599999999999994</c:v>
                </c:pt>
                <c:pt idx="15">
                  <c:v>80.2</c:v>
                </c:pt>
                <c:pt idx="16">
                  <c:v>80</c:v>
                </c:pt>
                <c:pt idx="17">
                  <c:v>80.8</c:v>
                </c:pt>
                <c:pt idx="18">
                  <c:v>81.400000000000006</c:v>
                </c:pt>
                <c:pt idx="19">
                  <c:v>81.3</c:v>
                </c:pt>
                <c:pt idx="20">
                  <c:v>80.7</c:v>
                </c:pt>
                <c:pt idx="21">
                  <c:v>81.5</c:v>
                </c:pt>
                <c:pt idx="22">
                  <c:v>80.8</c:v>
                </c:pt>
                <c:pt idx="23">
                  <c:v>82.4</c:v>
                </c:pt>
                <c:pt idx="24">
                  <c:v>82.3</c:v>
                </c:pt>
                <c:pt idx="25">
                  <c:v>81.900000000000006</c:v>
                </c:pt>
                <c:pt idx="26">
                  <c:v>82.2</c:v>
                </c:pt>
                <c:pt idx="27">
                  <c:v>83.1</c:v>
                </c:pt>
                <c:pt idx="28">
                  <c:v>83.3</c:v>
                </c:pt>
                <c:pt idx="29">
                  <c:v>83.5</c:v>
                </c:pt>
                <c:pt idx="30">
                  <c:v>83.6</c:v>
                </c:pt>
                <c:pt idx="31">
                  <c:v>83.8</c:v>
                </c:pt>
                <c:pt idx="32">
                  <c:v>83.9</c:v>
                </c:pt>
                <c:pt idx="33">
                  <c:v>85.2</c:v>
                </c:pt>
              </c:numCache>
            </c:numRef>
          </c:val>
          <c:smooth val="0"/>
        </c:ser>
        <c:ser>
          <c:idx val="21"/>
          <c:order val="19"/>
          <c:tx>
            <c:strRef>
              <c:f>'Fig 2b data'!$A$25</c:f>
              <c:strCache>
                <c:ptCount val="1"/>
                <c:pt idx="0">
                  <c:v>Netherlands</c:v>
                </c:pt>
              </c:strCache>
            </c:strRef>
          </c:tx>
          <c:spPr>
            <a:ln w="12700">
              <a:solidFill>
                <a:schemeClr val="bg1">
                  <a:lumMod val="75000"/>
                </a:schemeClr>
              </a:solidFill>
            </a:ln>
          </c:spPr>
          <c:marker>
            <c:symbol val="none"/>
          </c:marker>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data'!$B$25:$AI$25</c:f>
              <c:numCache>
                <c:formatCode>0.0</c:formatCode>
                <c:ptCount val="34"/>
                <c:pt idx="4">
                  <c:v>79.8</c:v>
                </c:pt>
                <c:pt idx="5">
                  <c:v>79.7</c:v>
                </c:pt>
                <c:pt idx="6">
                  <c:v>80.3</c:v>
                </c:pt>
                <c:pt idx="7">
                  <c:v>80.400000000000006</c:v>
                </c:pt>
                <c:pt idx="8">
                  <c:v>80.099999999999994</c:v>
                </c:pt>
                <c:pt idx="9">
                  <c:v>80.2</c:v>
                </c:pt>
                <c:pt idx="10">
                  <c:v>80.3</c:v>
                </c:pt>
                <c:pt idx="11">
                  <c:v>80.400000000000006</c:v>
                </c:pt>
                <c:pt idx="12">
                  <c:v>80.099999999999994</c:v>
                </c:pt>
                <c:pt idx="13">
                  <c:v>80.400000000000006</c:v>
                </c:pt>
                <c:pt idx="14">
                  <c:v>80.5</c:v>
                </c:pt>
                <c:pt idx="15">
                  <c:v>80.5</c:v>
                </c:pt>
                <c:pt idx="16">
                  <c:v>80.7</c:v>
                </c:pt>
                <c:pt idx="17">
                  <c:v>80.8</c:v>
                </c:pt>
                <c:pt idx="18">
                  <c:v>80.5</c:v>
                </c:pt>
                <c:pt idx="19">
                  <c:v>80.7</c:v>
                </c:pt>
                <c:pt idx="20">
                  <c:v>80.8</c:v>
                </c:pt>
                <c:pt idx="21">
                  <c:v>80.7</c:v>
                </c:pt>
                <c:pt idx="22">
                  <c:v>81</c:v>
                </c:pt>
                <c:pt idx="23">
                  <c:v>81.5</c:v>
                </c:pt>
                <c:pt idx="24">
                  <c:v>81.7</c:v>
                </c:pt>
                <c:pt idx="25">
                  <c:v>82</c:v>
                </c:pt>
                <c:pt idx="26">
                  <c:v>82.5</c:v>
                </c:pt>
                <c:pt idx="27">
                  <c:v>82.5</c:v>
                </c:pt>
                <c:pt idx="28">
                  <c:v>82.9</c:v>
                </c:pt>
                <c:pt idx="29">
                  <c:v>83</c:v>
                </c:pt>
                <c:pt idx="30">
                  <c:v>83.1</c:v>
                </c:pt>
                <c:pt idx="31">
                  <c:v>83</c:v>
                </c:pt>
                <c:pt idx="32">
                  <c:v>83.2</c:v>
                </c:pt>
                <c:pt idx="33">
                  <c:v>83.5</c:v>
                </c:pt>
              </c:numCache>
            </c:numRef>
          </c:val>
          <c:smooth val="0"/>
        </c:ser>
        <c:ser>
          <c:idx val="23"/>
          <c:order val="20"/>
          <c:tx>
            <c:strRef>
              <c:f>'Fig 2b data'!$A$27</c:f>
              <c:strCache>
                <c:ptCount val="1"/>
                <c:pt idx="0">
                  <c:v>Poland</c:v>
                </c:pt>
              </c:strCache>
            </c:strRef>
          </c:tx>
          <c:spPr>
            <a:ln w="12700">
              <a:solidFill>
                <a:schemeClr val="bg1">
                  <a:lumMod val="75000"/>
                </a:schemeClr>
              </a:solidFill>
            </a:ln>
          </c:spPr>
          <c:marker>
            <c:symbol val="none"/>
          </c:marker>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data'!$B$27:$AI$27</c:f>
              <c:numCache>
                <c:formatCode>0.0</c:formatCode>
                <c:ptCount val="34"/>
                <c:pt idx="9">
                  <c:v>75.3</c:v>
                </c:pt>
                <c:pt idx="10">
                  <c:v>75.099999999999994</c:v>
                </c:pt>
                <c:pt idx="11">
                  <c:v>75.599999999999994</c:v>
                </c:pt>
                <c:pt idx="12">
                  <c:v>75.900000000000006</c:v>
                </c:pt>
                <c:pt idx="13">
                  <c:v>76.099999999999994</c:v>
                </c:pt>
                <c:pt idx="14">
                  <c:v>76.400000000000006</c:v>
                </c:pt>
                <c:pt idx="15">
                  <c:v>76.599999999999994</c:v>
                </c:pt>
                <c:pt idx="16">
                  <c:v>77</c:v>
                </c:pt>
                <c:pt idx="17">
                  <c:v>77.400000000000006</c:v>
                </c:pt>
                <c:pt idx="18">
                  <c:v>77.5</c:v>
                </c:pt>
                <c:pt idx="19">
                  <c:v>78</c:v>
                </c:pt>
                <c:pt idx="20">
                  <c:v>78.400000000000006</c:v>
                </c:pt>
                <c:pt idx="21">
                  <c:v>78.8</c:v>
                </c:pt>
                <c:pt idx="22">
                  <c:v>78.8</c:v>
                </c:pt>
                <c:pt idx="23">
                  <c:v>79.2</c:v>
                </c:pt>
                <c:pt idx="24">
                  <c:v>79.3</c:v>
                </c:pt>
                <c:pt idx="25">
                  <c:v>79.7</c:v>
                </c:pt>
                <c:pt idx="26">
                  <c:v>79.8</c:v>
                </c:pt>
                <c:pt idx="27">
                  <c:v>80</c:v>
                </c:pt>
                <c:pt idx="28">
                  <c:v>80.099999999999994</c:v>
                </c:pt>
                <c:pt idx="29">
                  <c:v>80.7</c:v>
                </c:pt>
                <c:pt idx="30">
                  <c:v>81.099999999999994</c:v>
                </c:pt>
                <c:pt idx="31">
                  <c:v>81.099999999999994</c:v>
                </c:pt>
                <c:pt idx="32">
                  <c:v>81.2</c:v>
                </c:pt>
                <c:pt idx="33">
                  <c:v>81.7</c:v>
                </c:pt>
              </c:numCache>
            </c:numRef>
          </c:val>
          <c:smooth val="0"/>
        </c:ser>
        <c:ser>
          <c:idx val="24"/>
          <c:order val="21"/>
          <c:tx>
            <c:strRef>
              <c:f>'Fig 2b data'!$A$28</c:f>
              <c:strCache>
                <c:ptCount val="1"/>
                <c:pt idx="0">
                  <c:v>Portugal</c:v>
                </c:pt>
              </c:strCache>
            </c:strRef>
          </c:tx>
          <c:spPr>
            <a:ln w="12700">
              <a:solidFill>
                <a:schemeClr val="bg1">
                  <a:lumMod val="75000"/>
                </a:schemeClr>
              </a:solidFill>
            </a:ln>
          </c:spPr>
          <c:marker>
            <c:symbol val="none"/>
          </c:marker>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data'!$B$28:$AI$28</c:f>
              <c:numCache>
                <c:formatCode>0.0</c:formatCode>
                <c:ptCount val="34"/>
                <c:pt idx="0">
                  <c:v>75.2</c:v>
                </c:pt>
                <c:pt idx="1">
                  <c:v>76</c:v>
                </c:pt>
                <c:pt idx="2">
                  <c:v>75.8</c:v>
                </c:pt>
                <c:pt idx="3">
                  <c:v>76.2</c:v>
                </c:pt>
                <c:pt idx="4">
                  <c:v>76.5</c:v>
                </c:pt>
                <c:pt idx="5">
                  <c:v>76.8</c:v>
                </c:pt>
                <c:pt idx="6">
                  <c:v>77.2</c:v>
                </c:pt>
                <c:pt idx="7">
                  <c:v>77.3</c:v>
                </c:pt>
                <c:pt idx="8">
                  <c:v>77.900000000000006</c:v>
                </c:pt>
                <c:pt idx="9">
                  <c:v>77.5</c:v>
                </c:pt>
                <c:pt idx="10">
                  <c:v>77.7</c:v>
                </c:pt>
                <c:pt idx="11">
                  <c:v>78.400000000000006</c:v>
                </c:pt>
                <c:pt idx="12">
                  <c:v>78.099999999999994</c:v>
                </c:pt>
                <c:pt idx="13">
                  <c:v>79</c:v>
                </c:pt>
                <c:pt idx="14">
                  <c:v>79</c:v>
                </c:pt>
                <c:pt idx="15">
                  <c:v>79</c:v>
                </c:pt>
                <c:pt idx="16">
                  <c:v>79.400000000000006</c:v>
                </c:pt>
                <c:pt idx="17">
                  <c:v>79.599999999999994</c:v>
                </c:pt>
                <c:pt idx="18">
                  <c:v>79.8</c:v>
                </c:pt>
                <c:pt idx="19">
                  <c:v>80.400000000000006</c:v>
                </c:pt>
                <c:pt idx="20">
                  <c:v>80.7</c:v>
                </c:pt>
                <c:pt idx="21">
                  <c:v>80.8</c:v>
                </c:pt>
                <c:pt idx="22">
                  <c:v>80.8</c:v>
                </c:pt>
                <c:pt idx="23">
                  <c:v>81.8</c:v>
                </c:pt>
                <c:pt idx="24">
                  <c:v>81.5</c:v>
                </c:pt>
                <c:pt idx="25">
                  <c:v>82.5</c:v>
                </c:pt>
                <c:pt idx="26">
                  <c:v>82.5</c:v>
                </c:pt>
                <c:pt idx="27">
                  <c:v>82.7</c:v>
                </c:pt>
                <c:pt idx="28">
                  <c:v>82.8</c:v>
                </c:pt>
                <c:pt idx="29">
                  <c:v>83.2</c:v>
                </c:pt>
                <c:pt idx="30">
                  <c:v>83.8</c:v>
                </c:pt>
                <c:pt idx="31">
                  <c:v>83.6</c:v>
                </c:pt>
                <c:pt idx="32">
                  <c:v>84</c:v>
                </c:pt>
                <c:pt idx="33">
                  <c:v>84.4</c:v>
                </c:pt>
              </c:numCache>
            </c:numRef>
          </c:val>
          <c:smooth val="0"/>
        </c:ser>
        <c:ser>
          <c:idx val="25"/>
          <c:order val="22"/>
          <c:tx>
            <c:strRef>
              <c:f>'Fig 2b data'!$A$29</c:f>
              <c:strCache>
                <c:ptCount val="1"/>
                <c:pt idx="0">
                  <c:v>Romania</c:v>
                </c:pt>
              </c:strCache>
            </c:strRef>
          </c:tx>
          <c:spPr>
            <a:ln w="12700">
              <a:solidFill>
                <a:schemeClr val="bg1">
                  <a:lumMod val="75000"/>
                </a:schemeClr>
              </a:solidFill>
            </a:ln>
          </c:spPr>
          <c:marker>
            <c:symbol val="none"/>
          </c:marker>
          <c:dPt>
            <c:idx val="0"/>
            <c:marker>
              <c:symbol val="circle"/>
              <c:size val="8"/>
              <c:spPr>
                <a:solidFill>
                  <a:schemeClr val="bg1"/>
                </a:solidFill>
                <a:ln w="19050">
                  <a:solidFill>
                    <a:schemeClr val="tx1">
                      <a:lumMod val="65000"/>
                      <a:lumOff val="35000"/>
                    </a:schemeClr>
                  </a:solidFill>
                </a:ln>
              </c:spPr>
            </c:marker>
            <c:bubble3D val="0"/>
            <c:spPr>
              <a:ln w="12700">
                <a:solidFill>
                  <a:schemeClr val="tx1">
                    <a:lumMod val="65000"/>
                    <a:lumOff val="35000"/>
                  </a:schemeClr>
                </a:solidFill>
              </a:ln>
            </c:spPr>
          </c:dPt>
          <c:dLbls>
            <c:dLbl>
              <c:idx val="0"/>
              <c:layout>
                <c:manualLayout>
                  <c:x val="-2.1288549188473716E-2"/>
                  <c:y val="3.4562249870341205E-2"/>
                </c:manualLayout>
              </c:layout>
              <c:dLblPos val="r"/>
              <c:showLegendKey val="0"/>
              <c:showVal val="1"/>
              <c:showCatName val="0"/>
              <c:showSerName val="0"/>
              <c:showPercent val="0"/>
              <c:showBubbleSize val="0"/>
            </c:dLbl>
            <c:txPr>
              <a:bodyPr/>
              <a:lstStyle/>
              <a:p>
                <a:pPr>
                  <a:defRPr sz="1400" b="1">
                    <a:solidFill>
                      <a:schemeClr val="tx1">
                        <a:lumMod val="65000"/>
                        <a:lumOff val="35000"/>
                      </a:schemeClr>
                    </a:solidFill>
                    <a:latin typeface="Arial" pitchFamily="34" charset="0"/>
                    <a:cs typeface="Arial" pitchFamily="34" charset="0"/>
                  </a:defRPr>
                </a:pPr>
                <a:endParaRPr lang="en-US"/>
              </a:p>
            </c:txPr>
            <c:dLblPos val="b"/>
            <c:showLegendKey val="0"/>
            <c:showVal val="0"/>
            <c:showCatName val="0"/>
            <c:showSerName val="0"/>
            <c:showPercent val="0"/>
            <c:showBubbleSize val="0"/>
          </c:dLbls>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data'!$B$29:$AI$29</c:f>
              <c:numCache>
                <c:formatCode>0.0</c:formatCode>
                <c:ptCount val="34"/>
                <c:pt idx="0">
                  <c:v>72.400000000000006</c:v>
                </c:pt>
                <c:pt idx="1">
                  <c:v>72.5</c:v>
                </c:pt>
                <c:pt idx="2">
                  <c:v>72.599999999999994</c:v>
                </c:pt>
                <c:pt idx="3">
                  <c:v>72.7</c:v>
                </c:pt>
                <c:pt idx="4">
                  <c:v>72.3</c:v>
                </c:pt>
                <c:pt idx="5">
                  <c:v>72.8</c:v>
                </c:pt>
                <c:pt idx="6">
                  <c:v>72</c:v>
                </c:pt>
                <c:pt idx="7">
                  <c:v>72.400000000000006</c:v>
                </c:pt>
                <c:pt idx="8">
                  <c:v>72.7</c:v>
                </c:pt>
                <c:pt idx="9">
                  <c:v>73.099999999999994</c:v>
                </c:pt>
                <c:pt idx="10">
                  <c:v>73.5</c:v>
                </c:pt>
                <c:pt idx="11">
                  <c:v>73.2</c:v>
                </c:pt>
                <c:pt idx="12">
                  <c:v>73.400000000000006</c:v>
                </c:pt>
                <c:pt idx="13">
                  <c:v>73.3</c:v>
                </c:pt>
                <c:pt idx="14">
                  <c:v>73.5</c:v>
                </c:pt>
                <c:pt idx="15">
                  <c:v>72.8</c:v>
                </c:pt>
                <c:pt idx="16">
                  <c:v>73.3</c:v>
                </c:pt>
                <c:pt idx="17">
                  <c:v>73.8</c:v>
                </c:pt>
                <c:pt idx="18">
                  <c:v>74.2</c:v>
                </c:pt>
                <c:pt idx="19">
                  <c:v>74.8</c:v>
                </c:pt>
                <c:pt idx="20">
                  <c:v>74.900000000000006</c:v>
                </c:pt>
                <c:pt idx="21">
                  <c:v>74.599999999999994</c:v>
                </c:pt>
                <c:pt idx="22">
                  <c:v>74.8</c:v>
                </c:pt>
                <c:pt idx="23">
                  <c:v>75.099999999999994</c:v>
                </c:pt>
                <c:pt idx="24">
                  <c:v>75.400000000000006</c:v>
                </c:pt>
                <c:pt idx="25">
                  <c:v>76.099999999999994</c:v>
                </c:pt>
                <c:pt idx="26">
                  <c:v>76.8</c:v>
                </c:pt>
                <c:pt idx="27">
                  <c:v>77.5</c:v>
                </c:pt>
                <c:pt idx="28">
                  <c:v>77.7</c:v>
                </c:pt>
                <c:pt idx="29">
                  <c:v>77.7</c:v>
                </c:pt>
                <c:pt idx="30">
                  <c:v>78.2</c:v>
                </c:pt>
                <c:pt idx="31">
                  <c:v>78.099999999999994</c:v>
                </c:pt>
                <c:pt idx="32">
                  <c:v>78.7</c:v>
                </c:pt>
                <c:pt idx="33">
                  <c:v>78.7</c:v>
                </c:pt>
              </c:numCache>
            </c:numRef>
          </c:val>
          <c:smooth val="0"/>
        </c:ser>
        <c:ser>
          <c:idx val="27"/>
          <c:order val="23"/>
          <c:tx>
            <c:strRef>
              <c:f>'Fig 2b data'!$A$31</c:f>
              <c:strCache>
                <c:ptCount val="1"/>
                <c:pt idx="0">
                  <c:v>Slovakia</c:v>
                </c:pt>
              </c:strCache>
            </c:strRef>
          </c:tx>
          <c:spPr>
            <a:ln w="12700">
              <a:solidFill>
                <a:schemeClr val="bg1">
                  <a:lumMod val="75000"/>
                </a:schemeClr>
              </a:solidFill>
            </a:ln>
          </c:spPr>
          <c:marker>
            <c:symbol val="none"/>
          </c:marker>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data'!$B$31:$AI$31</c:f>
              <c:numCache>
                <c:formatCode>0.0</c:formatCode>
                <c:ptCount val="34"/>
                <c:pt idx="0">
                  <c:v>74.900000000000006</c:v>
                </c:pt>
                <c:pt idx="1">
                  <c:v>74.900000000000006</c:v>
                </c:pt>
                <c:pt idx="2">
                  <c:v>74.7</c:v>
                </c:pt>
                <c:pt idx="3">
                  <c:v>75.099999999999994</c:v>
                </c:pt>
                <c:pt idx="4">
                  <c:v>75</c:v>
                </c:pt>
                <c:pt idx="5">
                  <c:v>75.099999999999994</c:v>
                </c:pt>
                <c:pt idx="6">
                  <c:v>75.400000000000006</c:v>
                </c:pt>
                <c:pt idx="7">
                  <c:v>75.7</c:v>
                </c:pt>
                <c:pt idx="8">
                  <c:v>75.599999999999994</c:v>
                </c:pt>
                <c:pt idx="9">
                  <c:v>75.7</c:v>
                </c:pt>
                <c:pt idx="10">
                  <c:v>75.5</c:v>
                </c:pt>
                <c:pt idx="11">
                  <c:v>76</c:v>
                </c:pt>
                <c:pt idx="12">
                  <c:v>76.3</c:v>
                </c:pt>
                <c:pt idx="13">
                  <c:v>76.7</c:v>
                </c:pt>
                <c:pt idx="14">
                  <c:v>76.5</c:v>
                </c:pt>
                <c:pt idx="15">
                  <c:v>77</c:v>
                </c:pt>
                <c:pt idx="16">
                  <c:v>76.900000000000006</c:v>
                </c:pt>
                <c:pt idx="17">
                  <c:v>77</c:v>
                </c:pt>
                <c:pt idx="18">
                  <c:v>77.400000000000006</c:v>
                </c:pt>
                <c:pt idx="19">
                  <c:v>77.5</c:v>
                </c:pt>
                <c:pt idx="20">
                  <c:v>77.7</c:v>
                </c:pt>
                <c:pt idx="21">
                  <c:v>77.7</c:v>
                </c:pt>
                <c:pt idx="22">
                  <c:v>77.7</c:v>
                </c:pt>
                <c:pt idx="23">
                  <c:v>78</c:v>
                </c:pt>
                <c:pt idx="24">
                  <c:v>78.099999999999994</c:v>
                </c:pt>
                <c:pt idx="25">
                  <c:v>78.400000000000006</c:v>
                </c:pt>
                <c:pt idx="26">
                  <c:v>78.400000000000006</c:v>
                </c:pt>
                <c:pt idx="27">
                  <c:v>79</c:v>
                </c:pt>
                <c:pt idx="28">
                  <c:v>79.099999999999994</c:v>
                </c:pt>
                <c:pt idx="29">
                  <c:v>79.3</c:v>
                </c:pt>
                <c:pt idx="30">
                  <c:v>79.8</c:v>
                </c:pt>
                <c:pt idx="31">
                  <c:v>79.900000000000006</c:v>
                </c:pt>
                <c:pt idx="32">
                  <c:v>80.099999999999994</c:v>
                </c:pt>
                <c:pt idx="33">
                  <c:v>80.5</c:v>
                </c:pt>
              </c:numCache>
            </c:numRef>
          </c:val>
          <c:smooth val="0"/>
        </c:ser>
        <c:ser>
          <c:idx val="28"/>
          <c:order val="24"/>
          <c:tx>
            <c:strRef>
              <c:f>'Fig 2b data'!$A$32</c:f>
              <c:strCache>
                <c:ptCount val="1"/>
                <c:pt idx="0">
                  <c:v>Slovenia</c:v>
                </c:pt>
              </c:strCache>
            </c:strRef>
          </c:tx>
          <c:spPr>
            <a:ln w="12700">
              <a:solidFill>
                <a:schemeClr val="bg1">
                  <a:lumMod val="75000"/>
                </a:schemeClr>
              </a:solidFill>
            </a:ln>
          </c:spPr>
          <c:marker>
            <c:symbol val="none"/>
          </c:marker>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data'!$B$32:$AI$32</c:f>
              <c:numCache>
                <c:formatCode>0.0</c:formatCode>
                <c:ptCount val="34"/>
                <c:pt idx="1">
                  <c:v>75.3</c:v>
                </c:pt>
                <c:pt idx="2">
                  <c:v>75</c:v>
                </c:pt>
                <c:pt idx="3">
                  <c:v>75.400000000000006</c:v>
                </c:pt>
                <c:pt idx="4">
                  <c:v>76</c:v>
                </c:pt>
                <c:pt idx="5">
                  <c:v>76.400000000000006</c:v>
                </c:pt>
                <c:pt idx="6">
                  <c:v>76.5</c:v>
                </c:pt>
                <c:pt idx="7">
                  <c:v>77</c:v>
                </c:pt>
                <c:pt idx="8">
                  <c:v>77.5</c:v>
                </c:pt>
                <c:pt idx="9">
                  <c:v>77.8</c:v>
                </c:pt>
                <c:pt idx="10">
                  <c:v>77.5</c:v>
                </c:pt>
                <c:pt idx="11">
                  <c:v>77.599999999999994</c:v>
                </c:pt>
                <c:pt idx="12">
                  <c:v>77.599999999999994</c:v>
                </c:pt>
                <c:pt idx="13">
                  <c:v>77.8</c:v>
                </c:pt>
                <c:pt idx="14">
                  <c:v>78.5</c:v>
                </c:pt>
                <c:pt idx="15">
                  <c:v>79</c:v>
                </c:pt>
                <c:pt idx="16">
                  <c:v>79.099999999999994</c:v>
                </c:pt>
                <c:pt idx="17">
                  <c:v>79.2</c:v>
                </c:pt>
                <c:pt idx="18">
                  <c:v>79.5</c:v>
                </c:pt>
                <c:pt idx="19">
                  <c:v>79.900000000000006</c:v>
                </c:pt>
                <c:pt idx="20">
                  <c:v>80.400000000000006</c:v>
                </c:pt>
                <c:pt idx="21">
                  <c:v>80.5</c:v>
                </c:pt>
                <c:pt idx="22">
                  <c:v>80.3</c:v>
                </c:pt>
                <c:pt idx="23">
                  <c:v>80.8</c:v>
                </c:pt>
                <c:pt idx="24">
                  <c:v>80.900000000000006</c:v>
                </c:pt>
                <c:pt idx="25">
                  <c:v>82</c:v>
                </c:pt>
                <c:pt idx="26">
                  <c:v>82</c:v>
                </c:pt>
                <c:pt idx="27">
                  <c:v>82.6</c:v>
                </c:pt>
                <c:pt idx="28">
                  <c:v>82.7</c:v>
                </c:pt>
                <c:pt idx="29">
                  <c:v>83.1</c:v>
                </c:pt>
                <c:pt idx="30">
                  <c:v>83.3</c:v>
                </c:pt>
                <c:pt idx="31">
                  <c:v>83.3</c:v>
                </c:pt>
                <c:pt idx="32">
                  <c:v>83.6</c:v>
                </c:pt>
                <c:pt idx="33">
                  <c:v>84.1</c:v>
                </c:pt>
              </c:numCache>
            </c:numRef>
          </c:val>
          <c:smooth val="0"/>
        </c:ser>
        <c:ser>
          <c:idx val="29"/>
          <c:order val="25"/>
          <c:tx>
            <c:strRef>
              <c:f>'Fig 2b data'!$A$33</c:f>
              <c:strCache>
                <c:ptCount val="1"/>
                <c:pt idx="0">
                  <c:v>Spain</c:v>
                </c:pt>
              </c:strCache>
            </c:strRef>
          </c:tx>
          <c:spPr>
            <a:ln w="12700">
              <a:solidFill>
                <a:schemeClr val="tx1">
                  <a:lumMod val="65000"/>
                  <a:lumOff val="35000"/>
                </a:schemeClr>
              </a:solidFill>
            </a:ln>
          </c:spPr>
          <c:marker>
            <c:symbol val="none"/>
          </c:marker>
          <c:dPt>
            <c:idx val="31"/>
            <c:bubble3D val="0"/>
          </c:dPt>
          <c:dPt>
            <c:idx val="32"/>
            <c:bubble3D val="0"/>
            <c:spPr>
              <a:ln w="12700">
                <a:solidFill>
                  <a:srgbClr val="595959"/>
                </a:solidFill>
              </a:ln>
            </c:spPr>
          </c:dPt>
          <c:dPt>
            <c:idx val="33"/>
            <c:marker>
              <c:symbol val="circle"/>
              <c:size val="8"/>
              <c:spPr>
                <a:solidFill>
                  <a:srgbClr val="595959"/>
                </a:solidFill>
                <a:ln w="25400">
                  <a:solidFill>
                    <a:schemeClr val="tx1">
                      <a:lumMod val="65000"/>
                      <a:lumOff val="35000"/>
                    </a:schemeClr>
                  </a:solidFill>
                </a:ln>
              </c:spPr>
            </c:marker>
            <c:bubble3D val="0"/>
          </c:dPt>
          <c:dLbls>
            <c:dLbl>
              <c:idx val="32"/>
              <c:delete val="1"/>
            </c:dLbl>
            <c:dLbl>
              <c:idx val="33"/>
              <c:dLblPos val="t"/>
              <c:showLegendKey val="0"/>
              <c:showVal val="1"/>
              <c:showCatName val="0"/>
              <c:showSerName val="0"/>
              <c:showPercent val="0"/>
              <c:showBubbleSize val="0"/>
            </c:dLbl>
            <c:txPr>
              <a:bodyPr/>
              <a:lstStyle/>
              <a:p>
                <a:pPr>
                  <a:defRPr sz="1400" b="1">
                    <a:solidFill>
                      <a:schemeClr val="tx1">
                        <a:lumMod val="65000"/>
                        <a:lumOff val="35000"/>
                      </a:schemeClr>
                    </a:solidFill>
                    <a:latin typeface="Arial" pitchFamily="34" charset="0"/>
                    <a:cs typeface="Arial" pitchFamily="34" charset="0"/>
                  </a:defRPr>
                </a:pPr>
                <a:endParaRPr lang="en-US"/>
              </a:p>
            </c:txPr>
            <c:dLblPos val="t"/>
            <c:showLegendKey val="0"/>
            <c:showVal val="0"/>
            <c:showCatName val="0"/>
            <c:showSerName val="0"/>
            <c:showPercent val="0"/>
            <c:showBubbleSize val="0"/>
          </c:dLbls>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data'!$B$33:$AI$33</c:f>
              <c:numCache>
                <c:formatCode>0.0</c:formatCode>
                <c:ptCount val="34"/>
                <c:pt idx="0">
                  <c:v>78.8</c:v>
                </c:pt>
                <c:pt idx="1">
                  <c:v>79.400000000000006</c:v>
                </c:pt>
                <c:pt idx="2">
                  <c:v>79.2</c:v>
                </c:pt>
                <c:pt idx="3">
                  <c:v>79.7</c:v>
                </c:pt>
                <c:pt idx="4">
                  <c:v>79.7</c:v>
                </c:pt>
                <c:pt idx="5">
                  <c:v>79.900000000000006</c:v>
                </c:pt>
                <c:pt idx="6">
                  <c:v>80.3</c:v>
                </c:pt>
                <c:pt idx="7">
                  <c:v>80.3</c:v>
                </c:pt>
                <c:pt idx="8">
                  <c:v>80.5</c:v>
                </c:pt>
                <c:pt idx="9">
                  <c:v>80.599999999999994</c:v>
                </c:pt>
                <c:pt idx="10">
                  <c:v>80.8</c:v>
                </c:pt>
                <c:pt idx="11">
                  <c:v>81.3</c:v>
                </c:pt>
                <c:pt idx="12">
                  <c:v>81.400000000000006</c:v>
                </c:pt>
                <c:pt idx="13">
                  <c:v>81.7</c:v>
                </c:pt>
                <c:pt idx="14">
                  <c:v>81.8</c:v>
                </c:pt>
                <c:pt idx="15">
                  <c:v>82</c:v>
                </c:pt>
                <c:pt idx="16">
                  <c:v>82.3</c:v>
                </c:pt>
                <c:pt idx="17">
                  <c:v>82.4</c:v>
                </c:pt>
                <c:pt idx="18">
                  <c:v>82.4</c:v>
                </c:pt>
                <c:pt idx="19">
                  <c:v>82.9</c:v>
                </c:pt>
                <c:pt idx="20">
                  <c:v>83.2</c:v>
                </c:pt>
                <c:pt idx="21">
                  <c:v>83.3</c:v>
                </c:pt>
                <c:pt idx="22">
                  <c:v>83</c:v>
                </c:pt>
                <c:pt idx="23">
                  <c:v>83.7</c:v>
                </c:pt>
                <c:pt idx="24">
                  <c:v>83.6</c:v>
                </c:pt>
                <c:pt idx="25">
                  <c:v>84.4</c:v>
                </c:pt>
                <c:pt idx="26">
                  <c:v>84.4</c:v>
                </c:pt>
                <c:pt idx="27">
                  <c:v>84.6</c:v>
                </c:pt>
                <c:pt idx="28">
                  <c:v>85</c:v>
                </c:pt>
                <c:pt idx="29">
                  <c:v>85.5</c:v>
                </c:pt>
                <c:pt idx="30">
                  <c:v>85.6</c:v>
                </c:pt>
                <c:pt idx="31">
                  <c:v>85.5</c:v>
                </c:pt>
                <c:pt idx="32">
                  <c:v>86.1</c:v>
                </c:pt>
                <c:pt idx="33">
                  <c:v>86.2</c:v>
                </c:pt>
              </c:numCache>
            </c:numRef>
          </c:val>
          <c:smooth val="0"/>
        </c:ser>
        <c:ser>
          <c:idx val="30"/>
          <c:order val="26"/>
          <c:tx>
            <c:strRef>
              <c:f>'Fig 2b data'!$A$34</c:f>
              <c:strCache>
                <c:ptCount val="1"/>
                <c:pt idx="0">
                  <c:v>Sweden</c:v>
                </c:pt>
              </c:strCache>
            </c:strRef>
          </c:tx>
          <c:spPr>
            <a:ln w="12700">
              <a:solidFill>
                <a:schemeClr val="bg1">
                  <a:lumMod val="75000"/>
                </a:schemeClr>
              </a:solidFill>
            </a:ln>
          </c:spPr>
          <c:marker>
            <c:symbol val="none"/>
          </c:marker>
          <c:dPt>
            <c:idx val="0"/>
            <c:marker>
              <c:symbol val="circle"/>
              <c:size val="8"/>
              <c:spPr>
                <a:solidFill>
                  <a:schemeClr val="bg1"/>
                </a:solidFill>
                <a:ln w="19050">
                  <a:solidFill>
                    <a:schemeClr val="tx1">
                      <a:lumMod val="65000"/>
                      <a:lumOff val="35000"/>
                    </a:schemeClr>
                  </a:solidFill>
                </a:ln>
              </c:spPr>
            </c:marker>
            <c:bubble3D val="0"/>
            <c:spPr>
              <a:ln w="12700">
                <a:solidFill>
                  <a:schemeClr val="tx1">
                    <a:lumMod val="65000"/>
                    <a:lumOff val="35000"/>
                  </a:schemeClr>
                </a:solidFill>
              </a:ln>
            </c:spPr>
          </c:dPt>
          <c:dLbls>
            <c:dLbl>
              <c:idx val="0"/>
              <c:layout>
                <c:manualLayout>
                  <c:x val="-2.1288549188473716E-2"/>
                  <c:y val="-3.4562249870341205E-2"/>
                </c:manualLayout>
              </c:layout>
              <c:dLblPos val="r"/>
              <c:showLegendKey val="0"/>
              <c:showVal val="1"/>
              <c:showCatName val="0"/>
              <c:showSerName val="0"/>
              <c:showPercent val="0"/>
              <c:showBubbleSize val="0"/>
            </c:dLbl>
            <c:txPr>
              <a:bodyPr/>
              <a:lstStyle/>
              <a:p>
                <a:pPr>
                  <a:defRPr sz="1400" b="1">
                    <a:solidFill>
                      <a:schemeClr val="tx1">
                        <a:lumMod val="65000"/>
                        <a:lumOff val="35000"/>
                      </a:schemeClr>
                    </a:solidFill>
                    <a:latin typeface="Arial" pitchFamily="34" charset="0"/>
                    <a:cs typeface="Arial" pitchFamily="34" charset="0"/>
                  </a:defRPr>
                </a:pPr>
                <a:endParaRPr lang="en-US"/>
              </a:p>
            </c:txPr>
            <c:dLblPos val="t"/>
            <c:showLegendKey val="0"/>
            <c:showVal val="0"/>
            <c:showCatName val="0"/>
            <c:showSerName val="0"/>
            <c:showPercent val="0"/>
            <c:showBubbleSize val="0"/>
          </c:dLbls>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data'!$B$34:$AI$34</c:f>
              <c:numCache>
                <c:formatCode>0.0</c:formatCode>
                <c:ptCount val="34"/>
                <c:pt idx="0">
                  <c:v>79.3</c:v>
                </c:pt>
                <c:pt idx="1">
                  <c:v>79.5</c:v>
                </c:pt>
                <c:pt idx="2">
                  <c:v>79.8</c:v>
                </c:pt>
                <c:pt idx="3">
                  <c:v>80.099999999999994</c:v>
                </c:pt>
                <c:pt idx="4">
                  <c:v>79.8</c:v>
                </c:pt>
                <c:pt idx="5">
                  <c:v>80.2</c:v>
                </c:pt>
                <c:pt idx="6">
                  <c:v>80.3</c:v>
                </c:pt>
                <c:pt idx="7">
                  <c:v>80</c:v>
                </c:pt>
                <c:pt idx="8">
                  <c:v>80.7</c:v>
                </c:pt>
                <c:pt idx="9">
                  <c:v>80.5</c:v>
                </c:pt>
                <c:pt idx="10">
                  <c:v>80.7</c:v>
                </c:pt>
                <c:pt idx="11">
                  <c:v>81</c:v>
                </c:pt>
                <c:pt idx="12">
                  <c:v>80.900000000000006</c:v>
                </c:pt>
                <c:pt idx="13">
                  <c:v>81.599999999999994</c:v>
                </c:pt>
                <c:pt idx="14">
                  <c:v>81.7</c:v>
                </c:pt>
                <c:pt idx="15">
                  <c:v>81.7</c:v>
                </c:pt>
                <c:pt idx="16">
                  <c:v>82</c:v>
                </c:pt>
                <c:pt idx="17">
                  <c:v>82.1</c:v>
                </c:pt>
                <c:pt idx="18">
                  <c:v>82</c:v>
                </c:pt>
                <c:pt idx="19">
                  <c:v>82</c:v>
                </c:pt>
                <c:pt idx="20">
                  <c:v>82.2</c:v>
                </c:pt>
                <c:pt idx="21">
                  <c:v>82.1</c:v>
                </c:pt>
                <c:pt idx="22">
                  <c:v>82.5</c:v>
                </c:pt>
                <c:pt idx="23">
                  <c:v>82.8</c:v>
                </c:pt>
                <c:pt idx="24">
                  <c:v>82.9</c:v>
                </c:pt>
                <c:pt idx="25">
                  <c:v>83.1</c:v>
                </c:pt>
                <c:pt idx="26">
                  <c:v>83.1</c:v>
                </c:pt>
                <c:pt idx="27">
                  <c:v>83.3</c:v>
                </c:pt>
                <c:pt idx="28">
                  <c:v>83.5</c:v>
                </c:pt>
                <c:pt idx="29">
                  <c:v>83.6</c:v>
                </c:pt>
                <c:pt idx="30">
                  <c:v>83.8</c:v>
                </c:pt>
                <c:pt idx="31">
                  <c:v>83.6</c:v>
                </c:pt>
                <c:pt idx="32">
                  <c:v>83.8</c:v>
                </c:pt>
                <c:pt idx="33">
                  <c:v>84.2</c:v>
                </c:pt>
              </c:numCache>
            </c:numRef>
          </c:val>
          <c:smooth val="0"/>
        </c:ser>
        <c:ser>
          <c:idx val="31"/>
          <c:order val="27"/>
          <c:tx>
            <c:strRef>
              <c:f>'Fig 2b data'!$A$35</c:f>
              <c:strCache>
                <c:ptCount val="1"/>
                <c:pt idx="0">
                  <c:v>United Kingdom</c:v>
                </c:pt>
              </c:strCache>
            </c:strRef>
          </c:tx>
          <c:spPr>
            <a:ln w="25400">
              <a:solidFill>
                <a:srgbClr val="434481"/>
              </a:solidFill>
            </a:ln>
          </c:spPr>
          <c:marker>
            <c:symbol val="none"/>
          </c:marker>
          <c:dPt>
            <c:idx val="31"/>
            <c:bubble3D val="0"/>
          </c:dPt>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data'!$B$35:$AI$35</c:f>
              <c:numCache>
                <c:formatCode>0.0</c:formatCode>
                <c:ptCount val="34"/>
                <c:pt idx="0">
                  <c:v>76.8</c:v>
                </c:pt>
                <c:pt idx="1">
                  <c:v>77.02</c:v>
                </c:pt>
                <c:pt idx="2">
                  <c:v>77.25</c:v>
                </c:pt>
                <c:pt idx="3">
                  <c:v>77.39</c:v>
                </c:pt>
                <c:pt idx="4">
                  <c:v>77.55</c:v>
                </c:pt>
                <c:pt idx="5">
                  <c:v>77.680000000000007</c:v>
                </c:pt>
                <c:pt idx="6">
                  <c:v>77.92</c:v>
                </c:pt>
                <c:pt idx="7">
                  <c:v>78.05</c:v>
                </c:pt>
                <c:pt idx="8">
                  <c:v>78.23</c:v>
                </c:pt>
                <c:pt idx="9">
                  <c:v>78.41</c:v>
                </c:pt>
                <c:pt idx="10">
                  <c:v>78.7</c:v>
                </c:pt>
                <c:pt idx="11">
                  <c:v>78.78</c:v>
                </c:pt>
                <c:pt idx="12">
                  <c:v>79.02</c:v>
                </c:pt>
                <c:pt idx="13">
                  <c:v>79.11</c:v>
                </c:pt>
                <c:pt idx="14">
                  <c:v>79.31</c:v>
                </c:pt>
                <c:pt idx="15">
                  <c:v>79.38</c:v>
                </c:pt>
                <c:pt idx="16">
                  <c:v>79.55</c:v>
                </c:pt>
                <c:pt idx="17">
                  <c:v>79.7</c:v>
                </c:pt>
                <c:pt idx="18">
                  <c:v>79.91</c:v>
                </c:pt>
                <c:pt idx="19">
                  <c:v>80.12</c:v>
                </c:pt>
                <c:pt idx="20">
                  <c:v>80.36</c:v>
                </c:pt>
                <c:pt idx="21">
                  <c:v>80.47</c:v>
                </c:pt>
                <c:pt idx="22">
                  <c:v>80.680000000000007</c:v>
                </c:pt>
                <c:pt idx="23">
                  <c:v>80.91</c:v>
                </c:pt>
                <c:pt idx="24">
                  <c:v>81.239999999999995</c:v>
                </c:pt>
                <c:pt idx="25">
                  <c:v>81.44</c:v>
                </c:pt>
                <c:pt idx="26">
                  <c:v>81.61</c:v>
                </c:pt>
                <c:pt idx="27">
                  <c:v>81.84</c:v>
                </c:pt>
                <c:pt idx="28">
                  <c:v>82.08</c:v>
                </c:pt>
                <c:pt idx="29">
                  <c:v>82.42</c:v>
                </c:pt>
                <c:pt idx="30">
                  <c:v>82.58</c:v>
                </c:pt>
                <c:pt idx="31">
                  <c:v>82.71</c:v>
                </c:pt>
                <c:pt idx="32">
                  <c:v>82.81</c:v>
                </c:pt>
                <c:pt idx="33">
                  <c:v>82.82</c:v>
                </c:pt>
              </c:numCache>
            </c:numRef>
          </c:val>
          <c:smooth val="0"/>
        </c:ser>
        <c:ser>
          <c:idx val="32"/>
          <c:order val="28"/>
          <c:tx>
            <c:strRef>
              <c:f>'Fig 2b data'!$A$36</c:f>
              <c:strCache>
                <c:ptCount val="1"/>
                <c:pt idx="0">
                  <c:v>Wales</c:v>
                </c:pt>
              </c:strCache>
            </c:strRef>
          </c:tx>
          <c:spPr>
            <a:ln w="25400">
              <a:solidFill>
                <a:srgbClr val="434481"/>
              </a:solidFill>
              <a:prstDash val="sysDot"/>
            </a:ln>
          </c:spPr>
          <c:marker>
            <c:symbol val="none"/>
          </c:marker>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data'!$B$36:$AI$36</c:f>
              <c:numCache>
                <c:formatCode>0.0</c:formatCode>
                <c:ptCount val="34"/>
                <c:pt idx="0">
                  <c:v>76.36</c:v>
                </c:pt>
                <c:pt idx="1">
                  <c:v>76.56</c:v>
                </c:pt>
                <c:pt idx="2">
                  <c:v>76.95</c:v>
                </c:pt>
                <c:pt idx="3">
                  <c:v>76.95</c:v>
                </c:pt>
                <c:pt idx="4">
                  <c:v>77.41</c:v>
                </c:pt>
                <c:pt idx="5">
                  <c:v>77.53</c:v>
                </c:pt>
                <c:pt idx="6">
                  <c:v>77.88</c:v>
                </c:pt>
                <c:pt idx="7">
                  <c:v>78.010000000000005</c:v>
                </c:pt>
                <c:pt idx="8">
                  <c:v>78.27</c:v>
                </c:pt>
                <c:pt idx="9">
                  <c:v>78.459999999999994</c:v>
                </c:pt>
                <c:pt idx="10">
                  <c:v>78.78</c:v>
                </c:pt>
                <c:pt idx="11">
                  <c:v>78.78</c:v>
                </c:pt>
                <c:pt idx="12">
                  <c:v>78.94</c:v>
                </c:pt>
                <c:pt idx="13">
                  <c:v>78.94</c:v>
                </c:pt>
                <c:pt idx="14">
                  <c:v>79.069999999999993</c:v>
                </c:pt>
                <c:pt idx="15">
                  <c:v>79.05</c:v>
                </c:pt>
                <c:pt idx="16">
                  <c:v>79.25</c:v>
                </c:pt>
                <c:pt idx="17">
                  <c:v>79.34</c:v>
                </c:pt>
                <c:pt idx="18">
                  <c:v>79.58</c:v>
                </c:pt>
                <c:pt idx="19">
                  <c:v>79.73</c:v>
                </c:pt>
                <c:pt idx="20">
                  <c:v>80.010000000000005</c:v>
                </c:pt>
                <c:pt idx="21">
                  <c:v>80.11</c:v>
                </c:pt>
                <c:pt idx="22">
                  <c:v>80.33</c:v>
                </c:pt>
                <c:pt idx="23">
                  <c:v>80.56</c:v>
                </c:pt>
                <c:pt idx="24">
                  <c:v>80.930000000000007</c:v>
                </c:pt>
                <c:pt idx="25">
                  <c:v>81.09</c:v>
                </c:pt>
                <c:pt idx="26">
                  <c:v>81.23</c:v>
                </c:pt>
                <c:pt idx="27">
                  <c:v>81.400000000000006</c:v>
                </c:pt>
                <c:pt idx="28">
                  <c:v>81.66</c:v>
                </c:pt>
                <c:pt idx="29">
                  <c:v>82.01</c:v>
                </c:pt>
                <c:pt idx="30">
                  <c:v>82.1</c:v>
                </c:pt>
                <c:pt idx="31">
                  <c:v>82.19</c:v>
                </c:pt>
                <c:pt idx="32">
                  <c:v>82.29</c:v>
                </c:pt>
                <c:pt idx="33">
                  <c:v>82.26</c:v>
                </c:pt>
              </c:numCache>
            </c:numRef>
          </c:val>
          <c:smooth val="0"/>
        </c:ser>
        <c:ser>
          <c:idx val="8"/>
          <c:order val="29"/>
          <c:tx>
            <c:strRef>
              <c:f>'Fig 2b data'!$A$12</c:f>
              <c:strCache>
                <c:ptCount val="1"/>
                <c:pt idx="0">
                  <c:v>England</c:v>
                </c:pt>
              </c:strCache>
            </c:strRef>
          </c:tx>
          <c:spPr>
            <a:ln w="25400" cap="sq">
              <a:solidFill>
                <a:srgbClr val="434481"/>
              </a:solidFill>
              <a:prstDash val="sysDash"/>
            </a:ln>
          </c:spPr>
          <c:marker>
            <c:symbol val="none"/>
          </c:marker>
          <c:dPt>
            <c:idx val="31"/>
            <c:bubble3D val="0"/>
          </c:dPt>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data'!$B$12:$AI$12</c:f>
              <c:numCache>
                <c:formatCode>0.0</c:formatCode>
                <c:ptCount val="34"/>
                <c:pt idx="0">
                  <c:v>77.040000000000006</c:v>
                </c:pt>
                <c:pt idx="1">
                  <c:v>77.260000000000005</c:v>
                </c:pt>
                <c:pt idx="2">
                  <c:v>77.48</c:v>
                </c:pt>
                <c:pt idx="3">
                  <c:v>77.48</c:v>
                </c:pt>
                <c:pt idx="4">
                  <c:v>77.75</c:v>
                </c:pt>
                <c:pt idx="5">
                  <c:v>77.88</c:v>
                </c:pt>
                <c:pt idx="6">
                  <c:v>78.099999999999994</c:v>
                </c:pt>
                <c:pt idx="7">
                  <c:v>78.260000000000005</c:v>
                </c:pt>
                <c:pt idx="8">
                  <c:v>78.260000000000005</c:v>
                </c:pt>
                <c:pt idx="9">
                  <c:v>78.61</c:v>
                </c:pt>
                <c:pt idx="10">
                  <c:v>78.88</c:v>
                </c:pt>
                <c:pt idx="11">
                  <c:v>78.98</c:v>
                </c:pt>
                <c:pt idx="12">
                  <c:v>79.23</c:v>
                </c:pt>
                <c:pt idx="13">
                  <c:v>79.33</c:v>
                </c:pt>
                <c:pt idx="14">
                  <c:v>79.52</c:v>
                </c:pt>
                <c:pt idx="15">
                  <c:v>79.58</c:v>
                </c:pt>
                <c:pt idx="16">
                  <c:v>79.739999999999995</c:v>
                </c:pt>
                <c:pt idx="17">
                  <c:v>79.900000000000006</c:v>
                </c:pt>
                <c:pt idx="18">
                  <c:v>80.12</c:v>
                </c:pt>
                <c:pt idx="19">
                  <c:v>80.34</c:v>
                </c:pt>
                <c:pt idx="20">
                  <c:v>80.569999999999993</c:v>
                </c:pt>
                <c:pt idx="21">
                  <c:v>80.680000000000007</c:v>
                </c:pt>
                <c:pt idx="22">
                  <c:v>80.89</c:v>
                </c:pt>
                <c:pt idx="23">
                  <c:v>81.12</c:v>
                </c:pt>
                <c:pt idx="24">
                  <c:v>81.47</c:v>
                </c:pt>
                <c:pt idx="25">
                  <c:v>81.680000000000007</c:v>
                </c:pt>
                <c:pt idx="26">
                  <c:v>81.849999999999994</c:v>
                </c:pt>
                <c:pt idx="27">
                  <c:v>82.09</c:v>
                </c:pt>
                <c:pt idx="28">
                  <c:v>82.33</c:v>
                </c:pt>
                <c:pt idx="29">
                  <c:v>82.68</c:v>
                </c:pt>
                <c:pt idx="30">
                  <c:v>82.83</c:v>
                </c:pt>
                <c:pt idx="31">
                  <c:v>82.96</c:v>
                </c:pt>
                <c:pt idx="32">
                  <c:v>83.05</c:v>
                </c:pt>
                <c:pt idx="33">
                  <c:v>83.06</c:v>
                </c:pt>
              </c:numCache>
            </c:numRef>
          </c:val>
          <c:smooth val="0"/>
        </c:ser>
        <c:ser>
          <c:idx val="22"/>
          <c:order val="30"/>
          <c:tx>
            <c:strRef>
              <c:f>'Fig 2b data'!$A$26</c:f>
              <c:strCache>
                <c:ptCount val="1"/>
                <c:pt idx="0">
                  <c:v>Northern Ireland</c:v>
                </c:pt>
              </c:strCache>
            </c:strRef>
          </c:tx>
          <c:spPr>
            <a:ln w="25400" cap="sq">
              <a:solidFill>
                <a:srgbClr val="434481"/>
              </a:solidFill>
              <a:prstDash val="lgDash"/>
            </a:ln>
          </c:spPr>
          <c:marker>
            <c:symbol val="none"/>
          </c:marker>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data'!$B$26:$AI$26</c:f>
              <c:numCache>
                <c:formatCode>0.0</c:formatCode>
                <c:ptCount val="34"/>
                <c:pt idx="0">
                  <c:v>75.540000000000006</c:v>
                </c:pt>
                <c:pt idx="1">
                  <c:v>76</c:v>
                </c:pt>
                <c:pt idx="2">
                  <c:v>76.319999999999993</c:v>
                </c:pt>
                <c:pt idx="3">
                  <c:v>76.680000000000007</c:v>
                </c:pt>
                <c:pt idx="4">
                  <c:v>76.89</c:v>
                </c:pt>
                <c:pt idx="5">
                  <c:v>77.11</c:v>
                </c:pt>
                <c:pt idx="6">
                  <c:v>77.28</c:v>
                </c:pt>
                <c:pt idx="7">
                  <c:v>77.510000000000005</c:v>
                </c:pt>
                <c:pt idx="8">
                  <c:v>77.63</c:v>
                </c:pt>
                <c:pt idx="9">
                  <c:v>78.010000000000005</c:v>
                </c:pt>
                <c:pt idx="10">
                  <c:v>78.39</c:v>
                </c:pt>
                <c:pt idx="11">
                  <c:v>78.56</c:v>
                </c:pt>
                <c:pt idx="12">
                  <c:v>78.69</c:v>
                </c:pt>
                <c:pt idx="13">
                  <c:v>78.650000000000006</c:v>
                </c:pt>
                <c:pt idx="14">
                  <c:v>78.94</c:v>
                </c:pt>
                <c:pt idx="15">
                  <c:v>79.16</c:v>
                </c:pt>
                <c:pt idx="16">
                  <c:v>79.489999999999995</c:v>
                </c:pt>
                <c:pt idx="17">
                  <c:v>79.459999999999994</c:v>
                </c:pt>
                <c:pt idx="18">
                  <c:v>79.55</c:v>
                </c:pt>
                <c:pt idx="19">
                  <c:v>79.75</c:v>
                </c:pt>
                <c:pt idx="20">
                  <c:v>80.13</c:v>
                </c:pt>
                <c:pt idx="21">
                  <c:v>80.42</c:v>
                </c:pt>
                <c:pt idx="22">
                  <c:v>80.55</c:v>
                </c:pt>
                <c:pt idx="23">
                  <c:v>80.819999999999993</c:v>
                </c:pt>
                <c:pt idx="24">
                  <c:v>80.959999999999994</c:v>
                </c:pt>
                <c:pt idx="25">
                  <c:v>81.180000000000007</c:v>
                </c:pt>
                <c:pt idx="26">
                  <c:v>81.2</c:v>
                </c:pt>
                <c:pt idx="27">
                  <c:v>81.319999999999993</c:v>
                </c:pt>
                <c:pt idx="28">
                  <c:v>81.430000000000007</c:v>
                </c:pt>
                <c:pt idx="29">
                  <c:v>81.84</c:v>
                </c:pt>
                <c:pt idx="30">
                  <c:v>82.12</c:v>
                </c:pt>
                <c:pt idx="31">
                  <c:v>82.29</c:v>
                </c:pt>
                <c:pt idx="32">
                  <c:v>82.28</c:v>
                </c:pt>
                <c:pt idx="33">
                  <c:v>82.27</c:v>
                </c:pt>
              </c:numCache>
            </c:numRef>
          </c:val>
          <c:smooth val="0"/>
        </c:ser>
        <c:dLbls>
          <c:showLegendKey val="0"/>
          <c:showVal val="0"/>
          <c:showCatName val="0"/>
          <c:showSerName val="0"/>
          <c:showPercent val="0"/>
          <c:showBubbleSize val="0"/>
        </c:dLbls>
        <c:marker val="1"/>
        <c:smooth val="0"/>
        <c:axId val="113716224"/>
        <c:axId val="113730688"/>
      </c:lineChart>
      <c:lineChart>
        <c:grouping val="standard"/>
        <c:varyColors val="0"/>
        <c:ser>
          <c:idx val="26"/>
          <c:order val="31"/>
          <c:tx>
            <c:strRef>
              <c:f>'Fig 2b data'!$A$30</c:f>
              <c:strCache>
                <c:ptCount val="1"/>
                <c:pt idx="0">
                  <c:v>Scotland</c:v>
                </c:pt>
              </c:strCache>
            </c:strRef>
          </c:tx>
          <c:spPr>
            <a:ln w="63500">
              <a:solidFill>
                <a:srgbClr val="434481"/>
              </a:solidFill>
            </a:ln>
          </c:spPr>
          <c:marker>
            <c:symbol val="none"/>
          </c:marker>
          <c:dPt>
            <c:idx val="0"/>
            <c:marker>
              <c:symbol val="circle"/>
              <c:size val="15"/>
              <c:spPr>
                <a:solidFill>
                  <a:srgbClr val="434481"/>
                </a:solidFill>
                <a:ln>
                  <a:noFill/>
                </a:ln>
              </c:spPr>
            </c:marker>
            <c:bubble3D val="0"/>
          </c:dPt>
          <c:dPt>
            <c:idx val="31"/>
            <c:bubble3D val="0"/>
          </c:dPt>
          <c:dPt>
            <c:idx val="32"/>
            <c:bubble3D val="0"/>
          </c:dPt>
          <c:dPt>
            <c:idx val="33"/>
            <c:marker>
              <c:symbol val="circle"/>
              <c:size val="15"/>
              <c:spPr>
                <a:solidFill>
                  <a:srgbClr val="434481"/>
                </a:solidFill>
                <a:ln w="25400">
                  <a:solidFill>
                    <a:srgbClr val="434481"/>
                  </a:solidFill>
                </a:ln>
              </c:spPr>
            </c:marker>
            <c:bubble3D val="0"/>
          </c:dPt>
          <c:dLbls>
            <c:dLbl>
              <c:idx val="0"/>
              <c:layout>
                <c:manualLayout>
                  <c:x val="-2.3264440206415427E-2"/>
                  <c:y val="3.9261045169934422E-2"/>
                </c:manualLayout>
              </c:layout>
              <c:dLblPos val="r"/>
              <c:showLegendKey val="0"/>
              <c:showVal val="1"/>
              <c:showCatName val="0"/>
              <c:showSerName val="0"/>
              <c:showPercent val="0"/>
              <c:showBubbleSize val="0"/>
            </c:dLbl>
            <c:dLbl>
              <c:idx val="32"/>
              <c:delete val="1"/>
            </c:dLbl>
            <c:dLbl>
              <c:idx val="33"/>
              <c:layout>
                <c:manualLayout>
                  <c:x val="-1.0265180516713815E-2"/>
                  <c:y val="4.1314553990610327E-2"/>
                </c:manualLayout>
              </c:layout>
              <c:dLblPos val="r"/>
              <c:showLegendKey val="0"/>
              <c:showVal val="1"/>
              <c:showCatName val="0"/>
              <c:showSerName val="0"/>
              <c:showPercent val="0"/>
              <c:showBubbleSize val="0"/>
            </c:dLbl>
            <c:txPr>
              <a:bodyPr/>
              <a:lstStyle/>
              <a:p>
                <a:pPr>
                  <a:defRPr sz="1600" b="1">
                    <a:solidFill>
                      <a:srgbClr val="434481"/>
                    </a:solidFill>
                    <a:latin typeface="Arial" pitchFamily="34" charset="0"/>
                    <a:cs typeface="Arial" pitchFamily="34" charset="0"/>
                  </a:defRPr>
                </a:pPr>
                <a:endParaRPr lang="en-US"/>
              </a:p>
            </c:txPr>
            <c:dLblPos val="t"/>
            <c:showLegendKey val="0"/>
            <c:showVal val="0"/>
            <c:showCatName val="0"/>
            <c:showSerName val="0"/>
            <c:showPercent val="0"/>
            <c:showBubbleSize val="0"/>
          </c:dLbls>
          <c:cat>
            <c:strRef>
              <c:f>'Fig 2b data'!$B$3:$AI$3</c:f>
              <c:strCache>
                <c:ptCount val="34"/>
                <c:pt idx="0">
                  <c:v>1980-82</c:v>
                </c:pt>
                <c:pt idx="1">
                  <c:v>1981-83</c:v>
                </c:pt>
                <c:pt idx="2">
                  <c:v>1982-84</c:v>
                </c:pt>
                <c:pt idx="3">
                  <c:v>1983-85</c:v>
                </c:pt>
                <c:pt idx="4">
                  <c:v>1984-86</c:v>
                </c:pt>
                <c:pt idx="5">
                  <c:v>1985-87</c:v>
                </c:pt>
                <c:pt idx="6">
                  <c:v>1986-88</c:v>
                </c:pt>
                <c:pt idx="7">
                  <c:v>1987-89</c:v>
                </c:pt>
                <c:pt idx="8">
                  <c:v>1988-90</c:v>
                </c:pt>
                <c:pt idx="9">
                  <c:v>1989-91</c:v>
                </c:pt>
                <c:pt idx="10">
                  <c:v>1990-92</c:v>
                </c:pt>
                <c:pt idx="11">
                  <c:v>1991-93</c:v>
                </c:pt>
                <c:pt idx="12">
                  <c:v>1992-94</c:v>
                </c:pt>
                <c:pt idx="13">
                  <c:v>1993-95</c:v>
                </c:pt>
                <c:pt idx="14">
                  <c:v>1994-96</c:v>
                </c:pt>
                <c:pt idx="15">
                  <c:v>1995-97</c:v>
                </c:pt>
                <c:pt idx="16">
                  <c:v>1996-98</c:v>
                </c:pt>
                <c:pt idx="17">
                  <c:v>1997-99</c:v>
                </c:pt>
                <c:pt idx="18">
                  <c:v>1998-00</c:v>
                </c:pt>
                <c:pt idx="19">
                  <c:v>1999-01</c:v>
                </c:pt>
                <c:pt idx="20">
                  <c:v>2000-02</c:v>
                </c:pt>
                <c:pt idx="21">
                  <c:v>2001-03</c:v>
                </c:pt>
                <c:pt idx="22">
                  <c:v>2002-04</c:v>
                </c:pt>
                <c:pt idx="23">
                  <c:v>2003-05</c:v>
                </c:pt>
                <c:pt idx="24">
                  <c:v>2004-06</c:v>
                </c:pt>
                <c:pt idx="25">
                  <c:v>2005-07</c:v>
                </c:pt>
                <c:pt idx="26">
                  <c:v>2006-08</c:v>
                </c:pt>
                <c:pt idx="27">
                  <c:v>2007-09</c:v>
                </c:pt>
                <c:pt idx="28">
                  <c:v>2008-10</c:v>
                </c:pt>
                <c:pt idx="29">
                  <c:v>2009-11</c:v>
                </c:pt>
                <c:pt idx="30">
                  <c:v>2010-12</c:v>
                </c:pt>
                <c:pt idx="31">
                  <c:v>2011-13</c:v>
                </c:pt>
                <c:pt idx="32">
                  <c:v>2012-14</c:v>
                </c:pt>
                <c:pt idx="33">
                  <c:v>2013-15</c:v>
                </c:pt>
              </c:strCache>
            </c:strRef>
          </c:cat>
          <c:val>
            <c:numRef>
              <c:f>'Fig 2b data'!$B$30:$AI$30</c:f>
              <c:numCache>
                <c:formatCode>0.0</c:formatCode>
                <c:ptCount val="34"/>
                <c:pt idx="0">
                  <c:v>75.31</c:v>
                </c:pt>
                <c:pt idx="1">
                  <c:v>75.47</c:v>
                </c:pt>
                <c:pt idx="2">
                  <c:v>75.62</c:v>
                </c:pt>
                <c:pt idx="3">
                  <c:v>75.819999999999993</c:v>
                </c:pt>
                <c:pt idx="4">
                  <c:v>76</c:v>
                </c:pt>
                <c:pt idx="5">
                  <c:v>76.209999999999994</c:v>
                </c:pt>
                <c:pt idx="6">
                  <c:v>76.5</c:v>
                </c:pt>
                <c:pt idx="7">
                  <c:v>76.47</c:v>
                </c:pt>
                <c:pt idx="8">
                  <c:v>76.599999999999994</c:v>
                </c:pt>
                <c:pt idx="9">
                  <c:v>76.739999999999995</c:v>
                </c:pt>
                <c:pt idx="10">
                  <c:v>77.11</c:v>
                </c:pt>
                <c:pt idx="11">
                  <c:v>77.12</c:v>
                </c:pt>
                <c:pt idx="12">
                  <c:v>77.31</c:v>
                </c:pt>
                <c:pt idx="13">
                  <c:v>77.44</c:v>
                </c:pt>
                <c:pt idx="14">
                  <c:v>77.73</c:v>
                </c:pt>
                <c:pt idx="15">
                  <c:v>77.849999999999994</c:v>
                </c:pt>
                <c:pt idx="16">
                  <c:v>78.040000000000006</c:v>
                </c:pt>
                <c:pt idx="17">
                  <c:v>78.180000000000007</c:v>
                </c:pt>
                <c:pt idx="18">
                  <c:v>78.349999999999994</c:v>
                </c:pt>
                <c:pt idx="19">
                  <c:v>78.56</c:v>
                </c:pt>
                <c:pt idx="20">
                  <c:v>78.78</c:v>
                </c:pt>
                <c:pt idx="21">
                  <c:v>78.86</c:v>
                </c:pt>
                <c:pt idx="22">
                  <c:v>79.05</c:v>
                </c:pt>
                <c:pt idx="23">
                  <c:v>79.239999999999995</c:v>
                </c:pt>
                <c:pt idx="24">
                  <c:v>79.540000000000006</c:v>
                </c:pt>
                <c:pt idx="25">
                  <c:v>79.680000000000007</c:v>
                </c:pt>
                <c:pt idx="26">
                  <c:v>79.83</c:v>
                </c:pt>
                <c:pt idx="27">
                  <c:v>80.05</c:v>
                </c:pt>
                <c:pt idx="28">
                  <c:v>80.3</c:v>
                </c:pt>
                <c:pt idx="29">
                  <c:v>80.56</c:v>
                </c:pt>
                <c:pt idx="30">
                  <c:v>80.75</c:v>
                </c:pt>
                <c:pt idx="31">
                  <c:v>80.89</c:v>
                </c:pt>
                <c:pt idx="32">
                  <c:v>81.06</c:v>
                </c:pt>
                <c:pt idx="33">
                  <c:v>81.14</c:v>
                </c:pt>
              </c:numCache>
            </c:numRef>
          </c:val>
          <c:smooth val="0"/>
        </c:ser>
        <c:dLbls>
          <c:showLegendKey val="0"/>
          <c:showVal val="0"/>
          <c:showCatName val="0"/>
          <c:showSerName val="0"/>
          <c:showPercent val="0"/>
          <c:showBubbleSize val="0"/>
        </c:dLbls>
        <c:marker val="1"/>
        <c:smooth val="0"/>
        <c:axId val="113746688"/>
        <c:axId val="113732608"/>
      </c:lineChart>
      <c:catAx>
        <c:axId val="113716224"/>
        <c:scaling>
          <c:orientation val="minMax"/>
        </c:scaling>
        <c:delete val="0"/>
        <c:axPos val="b"/>
        <c:title>
          <c:tx>
            <c:rich>
              <a:bodyPr/>
              <a:lstStyle/>
              <a:p>
                <a:pPr>
                  <a:defRPr sz="1400">
                    <a:latin typeface="Arial" pitchFamily="34" charset="0"/>
                    <a:cs typeface="Arial" pitchFamily="34" charset="0"/>
                  </a:defRPr>
                </a:pPr>
                <a:r>
                  <a:rPr lang="en-GB" sz="1400">
                    <a:latin typeface="Arial" pitchFamily="34" charset="0"/>
                    <a:cs typeface="Arial" pitchFamily="34" charset="0"/>
                  </a:rPr>
                  <a:t>Year</a:t>
                </a:r>
              </a:p>
            </c:rich>
          </c:tx>
          <c:layout>
            <c:manualLayout>
              <c:xMode val="edge"/>
              <c:yMode val="edge"/>
              <c:x val="0.60701510059451358"/>
              <c:y val="0.95473767656977149"/>
            </c:manualLayout>
          </c:layout>
          <c:overlay val="0"/>
        </c:title>
        <c:numFmt formatCode="General" sourceLinked="1"/>
        <c:majorTickMark val="out"/>
        <c:minorTickMark val="none"/>
        <c:tickLblPos val="nextTo"/>
        <c:spPr>
          <a:ln>
            <a:noFill/>
          </a:ln>
        </c:spPr>
        <c:txPr>
          <a:bodyPr rot="0" vert="horz"/>
          <a:lstStyle/>
          <a:p>
            <a:pPr>
              <a:defRPr sz="400">
                <a:solidFill>
                  <a:schemeClr val="bg1"/>
                </a:solidFill>
                <a:latin typeface="Arial" pitchFamily="34" charset="0"/>
                <a:cs typeface="Arial" pitchFamily="34" charset="0"/>
              </a:defRPr>
            </a:pPr>
            <a:endParaRPr lang="en-US"/>
          </a:p>
        </c:txPr>
        <c:crossAx val="113730688"/>
        <c:crosses val="autoZero"/>
        <c:auto val="1"/>
        <c:lblAlgn val="ctr"/>
        <c:lblOffset val="100"/>
        <c:noMultiLvlLbl val="0"/>
      </c:catAx>
      <c:valAx>
        <c:axId val="113730688"/>
        <c:scaling>
          <c:orientation val="minMax"/>
          <c:max val="88"/>
          <c:min val="68"/>
        </c:scaling>
        <c:delete val="0"/>
        <c:axPos val="l"/>
        <c:title>
          <c:tx>
            <c:rich>
              <a:bodyPr rot="-5400000" vert="horz"/>
              <a:lstStyle/>
              <a:p>
                <a:pPr>
                  <a:defRPr sz="1400">
                    <a:latin typeface="Arial" pitchFamily="34" charset="0"/>
                    <a:cs typeface="Arial" pitchFamily="34" charset="0"/>
                  </a:defRPr>
                </a:pPr>
                <a:r>
                  <a:rPr lang="en-GB" sz="1400">
                    <a:latin typeface="Arial" pitchFamily="34" charset="0"/>
                    <a:cs typeface="Arial" pitchFamily="34" charset="0"/>
                  </a:rPr>
                  <a:t>Age</a:t>
                </a:r>
              </a:p>
            </c:rich>
          </c:tx>
          <c:layout>
            <c:manualLayout>
              <c:xMode val="edge"/>
              <c:yMode val="edge"/>
              <c:x val="2.3968596308621528E-4"/>
              <c:y val="0.44646440288713912"/>
            </c:manualLayout>
          </c:layout>
          <c:overlay val="0"/>
        </c:title>
        <c:numFmt formatCode="0" sourceLinked="0"/>
        <c:majorTickMark val="out"/>
        <c:minorTickMark val="none"/>
        <c:tickLblPos val="nextTo"/>
        <c:spPr>
          <a:ln>
            <a:noFill/>
          </a:ln>
        </c:spPr>
        <c:txPr>
          <a:bodyPr/>
          <a:lstStyle/>
          <a:p>
            <a:pPr>
              <a:defRPr sz="500">
                <a:solidFill>
                  <a:schemeClr val="bg1"/>
                </a:solidFill>
                <a:latin typeface="Arial" pitchFamily="34" charset="0"/>
                <a:cs typeface="Arial" pitchFamily="34" charset="0"/>
              </a:defRPr>
            </a:pPr>
            <a:endParaRPr lang="en-US"/>
          </a:p>
        </c:txPr>
        <c:crossAx val="113716224"/>
        <c:crosses val="autoZero"/>
        <c:crossBetween val="midCat"/>
        <c:majorUnit val="2"/>
      </c:valAx>
      <c:valAx>
        <c:axId val="113732608"/>
        <c:scaling>
          <c:orientation val="minMax"/>
          <c:max val="88"/>
          <c:min val="68"/>
        </c:scaling>
        <c:delete val="0"/>
        <c:axPos val="l"/>
        <c:numFmt formatCode="0" sourceLinked="0"/>
        <c:majorTickMark val="out"/>
        <c:minorTickMark val="none"/>
        <c:tickLblPos val="nextTo"/>
        <c:spPr>
          <a:ln>
            <a:solidFill>
              <a:schemeClr val="tx1"/>
            </a:solidFill>
          </a:ln>
        </c:spPr>
        <c:txPr>
          <a:bodyPr/>
          <a:lstStyle/>
          <a:p>
            <a:pPr>
              <a:defRPr sz="1200">
                <a:latin typeface="Arial" pitchFamily="34" charset="0"/>
                <a:cs typeface="Arial" pitchFamily="34" charset="0"/>
              </a:defRPr>
            </a:pPr>
            <a:endParaRPr lang="en-US"/>
          </a:p>
        </c:txPr>
        <c:crossAx val="113746688"/>
        <c:crosses val="autoZero"/>
        <c:crossBetween val="midCat"/>
        <c:majorUnit val="2"/>
      </c:valAx>
      <c:catAx>
        <c:axId val="113746688"/>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200">
                <a:latin typeface="Arial" pitchFamily="34" charset="0"/>
                <a:cs typeface="Arial" pitchFamily="34" charset="0"/>
              </a:defRPr>
            </a:pPr>
            <a:endParaRPr lang="en-US"/>
          </a:p>
        </c:txPr>
        <c:crossAx val="113732608"/>
        <c:crosses val="autoZero"/>
        <c:auto val="1"/>
        <c:lblAlgn val="ctr"/>
        <c:lblOffset val="100"/>
        <c:noMultiLvlLbl val="0"/>
      </c:catAx>
      <c:spPr>
        <a:ln w="12700"/>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egendEntry>
        <c:idx val="22"/>
        <c:delete val="1"/>
      </c:legendEntry>
      <c:legendEntry>
        <c:idx val="23"/>
        <c:delete val="1"/>
      </c:legendEntry>
      <c:legendEntry>
        <c:idx val="24"/>
        <c:delete val="1"/>
      </c:legendEntry>
      <c:legendEntry>
        <c:idx val="25"/>
        <c:delete val="1"/>
      </c:legendEntry>
      <c:legendEntry>
        <c:idx val="26"/>
        <c:delete val="1"/>
      </c:legendEntry>
      <c:layout>
        <c:manualLayout>
          <c:xMode val="edge"/>
          <c:yMode val="edge"/>
          <c:x val="0.7726512261080779"/>
          <c:y val="0.64966686197797963"/>
          <c:w val="0.18521778416177057"/>
          <c:h val="0.18839197025748733"/>
        </c:manualLayout>
      </c:layout>
      <c:overlay val="0"/>
      <c:txPr>
        <a:bodyPr/>
        <a:lstStyle/>
        <a:p>
          <a:pPr>
            <a:defRPr sz="1200">
              <a:latin typeface="Arial" pitchFamily="34" charset="0"/>
              <a:cs typeface="Arial" pitchFamily="34" charset="0"/>
            </a:defRPr>
          </a:pPr>
          <a:endParaRPr lang="en-US"/>
        </a:p>
      </c:txPr>
    </c:legend>
    <c:plotVisOnly val="1"/>
    <c:dispBlanksAs val="gap"/>
    <c:showDLblsOverMax val="0"/>
  </c:chart>
  <c:spPr>
    <a:ln>
      <a:noFill/>
    </a:ln>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083617023119636"/>
          <c:y val="0.12779952430303246"/>
          <c:w val="0.76951534523531095"/>
          <c:h val="0.72080373639095718"/>
        </c:manualLayout>
      </c:layout>
      <c:barChart>
        <c:barDir val="bar"/>
        <c:grouping val="stacked"/>
        <c:varyColors val="0"/>
        <c:ser>
          <c:idx val="0"/>
          <c:order val="0"/>
          <c:tx>
            <c:strRef>
              <c:f>'Fig 3 data'!$K$5</c:f>
              <c:strCache>
                <c:ptCount val="1"/>
                <c:pt idx="0">
                  <c:v>lower male CI</c:v>
                </c:pt>
              </c:strCache>
            </c:strRef>
          </c:tx>
          <c:spPr>
            <a:noFill/>
            <a:ln w="25400">
              <a:noFill/>
            </a:ln>
          </c:spPr>
          <c:invertIfNegative val="0"/>
          <c:cat>
            <c:strRef>
              <c:f>'Fig 3 data'!$J$7:$J$38</c:f>
              <c:strCache>
                <c:ptCount val="32"/>
                <c:pt idx="0">
                  <c:v>Glasgow City</c:v>
                </c:pt>
                <c:pt idx="1">
                  <c:v>West Dunbartonshire</c:v>
                </c:pt>
                <c:pt idx="2">
                  <c:v>Dundee City</c:v>
                </c:pt>
                <c:pt idx="3">
                  <c:v>North Lanarkshire</c:v>
                </c:pt>
                <c:pt idx="4">
                  <c:v>Inverclyde</c:v>
                </c:pt>
                <c:pt idx="5">
                  <c:v>East Ayrshire</c:v>
                </c:pt>
                <c:pt idx="6">
                  <c:v>North Ayrshire</c:v>
                </c:pt>
                <c:pt idx="7">
                  <c:v>Renfrewshire</c:v>
                </c:pt>
                <c:pt idx="8">
                  <c:v>Aberdeen City</c:v>
                </c:pt>
                <c:pt idx="9">
                  <c:v>Na h-Eileanan Siar</c:v>
                </c:pt>
                <c:pt idx="10">
                  <c:v>Clackmannanshire</c:v>
                </c:pt>
                <c:pt idx="11">
                  <c:v>South Lanarkshire</c:v>
                </c:pt>
                <c:pt idx="12">
                  <c:v>Midlothian</c:v>
                </c:pt>
                <c:pt idx="13">
                  <c:v>Falkirk</c:v>
                </c:pt>
                <c:pt idx="14">
                  <c:v>Shetland Islands</c:v>
                </c:pt>
                <c:pt idx="15">
                  <c:v>Fife</c:v>
                </c:pt>
                <c:pt idx="16">
                  <c:v>South Ayrshire</c:v>
                </c:pt>
                <c:pt idx="17">
                  <c:v>Highland</c:v>
                </c:pt>
                <c:pt idx="18">
                  <c:v>City of Edinburgh</c:v>
                </c:pt>
                <c:pt idx="19">
                  <c:v>Dumfries and Galloway</c:v>
                </c:pt>
                <c:pt idx="20">
                  <c:v>West Lothian</c:v>
                </c:pt>
                <c:pt idx="21">
                  <c:v>Argyll and Bute</c:v>
                </c:pt>
                <c:pt idx="22">
                  <c:v>East Lothian</c:v>
                </c:pt>
                <c:pt idx="23">
                  <c:v>Stirling</c:v>
                </c:pt>
                <c:pt idx="24">
                  <c:v>Angus</c:v>
                </c:pt>
                <c:pt idx="25">
                  <c:v>Moray</c:v>
                </c:pt>
                <c:pt idx="26">
                  <c:v>Orkney Islands</c:v>
                </c:pt>
                <c:pt idx="27">
                  <c:v>Scottish Borders</c:v>
                </c:pt>
                <c:pt idx="28">
                  <c:v>Aberdeenshire</c:v>
                </c:pt>
                <c:pt idx="29">
                  <c:v>East Renfrewshire</c:v>
                </c:pt>
                <c:pt idx="30">
                  <c:v>Perth and Kinross</c:v>
                </c:pt>
                <c:pt idx="31">
                  <c:v>East Dunbartonshire</c:v>
                </c:pt>
              </c:strCache>
            </c:strRef>
          </c:cat>
          <c:val>
            <c:numRef>
              <c:f>'Fig 3 data'!$K$7:$K$38</c:f>
              <c:numCache>
                <c:formatCode>0.0</c:formatCode>
                <c:ptCount val="32"/>
                <c:pt idx="0">
                  <c:v>73.072050961514179</c:v>
                </c:pt>
                <c:pt idx="1">
                  <c:v>74.012462152775569</c:v>
                </c:pt>
                <c:pt idx="2">
                  <c:v>74.498662571765109</c:v>
                </c:pt>
                <c:pt idx="3">
                  <c:v>74.965173668070662</c:v>
                </c:pt>
                <c:pt idx="4">
                  <c:v>74.674575565377552</c:v>
                </c:pt>
                <c:pt idx="5">
                  <c:v>75.43401935211179</c:v>
                </c:pt>
                <c:pt idx="6">
                  <c:v>75.523896119156859</c:v>
                </c:pt>
                <c:pt idx="7">
                  <c:v>75.787002174244705</c:v>
                </c:pt>
                <c:pt idx="8">
                  <c:v>76.103046405181743</c:v>
                </c:pt>
                <c:pt idx="9">
                  <c:v>75.400630161926586</c:v>
                </c:pt>
                <c:pt idx="10">
                  <c:v>75.968089745152739</c:v>
                </c:pt>
                <c:pt idx="11">
                  <c:v>76.580233945962746</c:v>
                </c:pt>
                <c:pt idx="12">
                  <c:v>76.600116290470197</c:v>
                </c:pt>
                <c:pt idx="13">
                  <c:v>76.884829180044974</c:v>
                </c:pt>
                <c:pt idx="14">
                  <c:v>76.260196528522059</c:v>
                </c:pt>
                <c:pt idx="15">
                  <c:v>77.290918360224751</c:v>
                </c:pt>
                <c:pt idx="16">
                  <c:v>77.076545131854445</c:v>
                </c:pt>
                <c:pt idx="17">
                  <c:v>77.387259105955366</c:v>
                </c:pt>
                <c:pt idx="18">
                  <c:v>77.638741719585923</c:v>
                </c:pt>
                <c:pt idx="19">
                  <c:v>77.562191019516646</c:v>
                </c:pt>
                <c:pt idx="20">
                  <c:v>77.698147634684275</c:v>
                </c:pt>
                <c:pt idx="21">
                  <c:v>77.48522683913238</c:v>
                </c:pt>
                <c:pt idx="22">
                  <c:v>77.774431766659916</c:v>
                </c:pt>
                <c:pt idx="23">
                  <c:v>77.855690656087432</c:v>
                </c:pt>
                <c:pt idx="24">
                  <c:v>77.939737678939252</c:v>
                </c:pt>
                <c:pt idx="25">
                  <c:v>78.064833341338527</c:v>
                </c:pt>
                <c:pt idx="26">
                  <c:v>77.285674702143297</c:v>
                </c:pt>
                <c:pt idx="27">
                  <c:v>78.201035256627208</c:v>
                </c:pt>
                <c:pt idx="28">
                  <c:v>78.741727486019386</c:v>
                </c:pt>
                <c:pt idx="29">
                  <c:v>78.548313158188961</c:v>
                </c:pt>
                <c:pt idx="30">
                  <c:v>79.198507207622185</c:v>
                </c:pt>
                <c:pt idx="31">
                  <c:v>79.82794637705679</c:v>
                </c:pt>
              </c:numCache>
            </c:numRef>
          </c:val>
        </c:ser>
        <c:ser>
          <c:idx val="1"/>
          <c:order val="1"/>
          <c:tx>
            <c:strRef>
              <c:f>'Fig 3 data'!$L$5</c:f>
              <c:strCache>
                <c:ptCount val="1"/>
                <c:pt idx="0">
                  <c:v>length of male CI</c:v>
                </c:pt>
              </c:strCache>
            </c:strRef>
          </c:tx>
          <c:spPr>
            <a:solidFill>
              <a:srgbClr val="434481"/>
            </a:solidFill>
            <a:ln w="25400">
              <a:solidFill>
                <a:srgbClr val="434481"/>
              </a:solidFill>
            </a:ln>
          </c:spPr>
          <c:invertIfNegative val="0"/>
          <c:cat>
            <c:strRef>
              <c:f>'Fig 3 data'!$J$7:$J$38</c:f>
              <c:strCache>
                <c:ptCount val="32"/>
                <c:pt idx="0">
                  <c:v>Glasgow City</c:v>
                </c:pt>
                <c:pt idx="1">
                  <c:v>West Dunbartonshire</c:v>
                </c:pt>
                <c:pt idx="2">
                  <c:v>Dundee City</c:v>
                </c:pt>
                <c:pt idx="3">
                  <c:v>North Lanarkshire</c:v>
                </c:pt>
                <c:pt idx="4">
                  <c:v>Inverclyde</c:v>
                </c:pt>
                <c:pt idx="5">
                  <c:v>East Ayrshire</c:v>
                </c:pt>
                <c:pt idx="6">
                  <c:v>North Ayrshire</c:v>
                </c:pt>
                <c:pt idx="7">
                  <c:v>Renfrewshire</c:v>
                </c:pt>
                <c:pt idx="8">
                  <c:v>Aberdeen City</c:v>
                </c:pt>
                <c:pt idx="9">
                  <c:v>Na h-Eileanan Siar</c:v>
                </c:pt>
                <c:pt idx="10">
                  <c:v>Clackmannanshire</c:v>
                </c:pt>
                <c:pt idx="11">
                  <c:v>South Lanarkshire</c:v>
                </c:pt>
                <c:pt idx="12">
                  <c:v>Midlothian</c:v>
                </c:pt>
                <c:pt idx="13">
                  <c:v>Falkirk</c:v>
                </c:pt>
                <c:pt idx="14">
                  <c:v>Shetland Islands</c:v>
                </c:pt>
                <c:pt idx="15">
                  <c:v>Fife</c:v>
                </c:pt>
                <c:pt idx="16">
                  <c:v>South Ayrshire</c:v>
                </c:pt>
                <c:pt idx="17">
                  <c:v>Highland</c:v>
                </c:pt>
                <c:pt idx="18">
                  <c:v>City of Edinburgh</c:v>
                </c:pt>
                <c:pt idx="19">
                  <c:v>Dumfries and Galloway</c:v>
                </c:pt>
                <c:pt idx="20">
                  <c:v>West Lothian</c:v>
                </c:pt>
                <c:pt idx="21">
                  <c:v>Argyll and Bute</c:v>
                </c:pt>
                <c:pt idx="22">
                  <c:v>East Lothian</c:v>
                </c:pt>
                <c:pt idx="23">
                  <c:v>Stirling</c:v>
                </c:pt>
                <c:pt idx="24">
                  <c:v>Angus</c:v>
                </c:pt>
                <c:pt idx="25">
                  <c:v>Moray</c:v>
                </c:pt>
                <c:pt idx="26">
                  <c:v>Orkney Islands</c:v>
                </c:pt>
                <c:pt idx="27">
                  <c:v>Scottish Borders</c:v>
                </c:pt>
                <c:pt idx="28">
                  <c:v>Aberdeenshire</c:v>
                </c:pt>
                <c:pt idx="29">
                  <c:v>East Renfrewshire</c:v>
                </c:pt>
                <c:pt idx="30">
                  <c:v>Perth and Kinross</c:v>
                </c:pt>
                <c:pt idx="31">
                  <c:v>East Dunbartonshire</c:v>
                </c:pt>
              </c:strCache>
            </c:strRef>
          </c:cat>
          <c:val>
            <c:numRef>
              <c:f>'Fig 3 data'!$L$7:$L$38</c:f>
              <c:numCache>
                <c:formatCode>0.0</c:formatCode>
                <c:ptCount val="32"/>
                <c:pt idx="0">
                  <c:v>0.5768065662893207</c:v>
                </c:pt>
                <c:pt idx="1">
                  <c:v>1.4802938385531661</c:v>
                </c:pt>
                <c:pt idx="2">
                  <c:v>1.2401660262340215</c:v>
                </c:pt>
                <c:pt idx="3">
                  <c:v>0.75757468263941519</c:v>
                </c:pt>
                <c:pt idx="4">
                  <c:v>1.5311523169356178</c:v>
                </c:pt>
                <c:pt idx="5">
                  <c:v>1.3302351096841392</c:v>
                </c:pt>
                <c:pt idx="6">
                  <c:v>1.2016855214583302</c:v>
                </c:pt>
                <c:pt idx="7">
                  <c:v>1.0317362600457898</c:v>
                </c:pt>
                <c:pt idx="8">
                  <c:v>0.93908943914513543</c:v>
                </c:pt>
                <c:pt idx="9">
                  <c:v>2.6917188914626706</c:v>
                </c:pt>
                <c:pt idx="10">
                  <c:v>1.9146291332476153</c:v>
                </c:pt>
                <c:pt idx="11">
                  <c:v>0.77354742201654858</c:v>
                </c:pt>
                <c:pt idx="12">
                  <c:v>1.4911173609367268</c:v>
                </c:pt>
                <c:pt idx="13">
                  <c:v>1.1026009153911218</c:v>
                </c:pt>
                <c:pt idx="14">
                  <c:v>2.729401172631043</c:v>
                </c:pt>
                <c:pt idx="15">
                  <c:v>0.72984679216577319</c:v>
                </c:pt>
                <c:pt idx="16">
                  <c:v>1.3311435824161606</c:v>
                </c:pt>
                <c:pt idx="17">
                  <c:v>0.93068479595496001</c:v>
                </c:pt>
                <c:pt idx="18">
                  <c:v>0.64255049810429909</c:v>
                </c:pt>
                <c:pt idx="19">
                  <c:v>1.1440162195978303</c:v>
                </c:pt>
                <c:pt idx="20">
                  <c:v>1.0167402639230829</c:v>
                </c:pt>
                <c:pt idx="21">
                  <c:v>1.4495265489860572</c:v>
                </c:pt>
                <c:pt idx="22">
                  <c:v>1.3176390336871009</c:v>
                </c:pt>
                <c:pt idx="23">
                  <c:v>1.371628888953154</c:v>
                </c:pt>
                <c:pt idx="24">
                  <c:v>1.2529868661541457</c:v>
                </c:pt>
                <c:pt idx="25">
                  <c:v>1.36762850356223</c:v>
                </c:pt>
                <c:pt idx="26">
                  <c:v>3.0144011771498356</c:v>
                </c:pt>
                <c:pt idx="27">
                  <c:v>1.2255721249193812</c:v>
                </c:pt>
                <c:pt idx="28">
                  <c:v>0.8192645728709067</c:v>
                </c:pt>
                <c:pt idx="29">
                  <c:v>1.4690101896790964</c:v>
                </c:pt>
                <c:pt idx="30">
                  <c:v>1.1150730035435856</c:v>
                </c:pt>
                <c:pt idx="31">
                  <c:v>1.3102277299355762</c:v>
                </c:pt>
              </c:numCache>
            </c:numRef>
          </c:val>
        </c:ser>
        <c:ser>
          <c:idx val="2"/>
          <c:order val="2"/>
          <c:tx>
            <c:strRef>
              <c:f>'Fig 3 data'!$M$5</c:f>
              <c:strCache>
                <c:ptCount val="1"/>
                <c:pt idx="0">
                  <c:v>space between male upper &amp; female lower</c:v>
                </c:pt>
              </c:strCache>
            </c:strRef>
          </c:tx>
          <c:spPr>
            <a:noFill/>
            <a:ln w="25400">
              <a:noFill/>
            </a:ln>
          </c:spPr>
          <c:invertIfNegative val="0"/>
          <c:cat>
            <c:strRef>
              <c:f>'Fig 3 data'!$J$7:$J$38</c:f>
              <c:strCache>
                <c:ptCount val="32"/>
                <c:pt idx="0">
                  <c:v>Glasgow City</c:v>
                </c:pt>
                <c:pt idx="1">
                  <c:v>West Dunbartonshire</c:v>
                </c:pt>
                <c:pt idx="2">
                  <c:v>Dundee City</c:v>
                </c:pt>
                <c:pt idx="3">
                  <c:v>North Lanarkshire</c:v>
                </c:pt>
                <c:pt idx="4">
                  <c:v>Inverclyde</c:v>
                </c:pt>
                <c:pt idx="5">
                  <c:v>East Ayrshire</c:v>
                </c:pt>
                <c:pt idx="6">
                  <c:v>North Ayrshire</c:v>
                </c:pt>
                <c:pt idx="7">
                  <c:v>Renfrewshire</c:v>
                </c:pt>
                <c:pt idx="8">
                  <c:v>Aberdeen City</c:v>
                </c:pt>
                <c:pt idx="9">
                  <c:v>Na h-Eileanan Siar</c:v>
                </c:pt>
                <c:pt idx="10">
                  <c:v>Clackmannanshire</c:v>
                </c:pt>
                <c:pt idx="11">
                  <c:v>South Lanarkshire</c:v>
                </c:pt>
                <c:pt idx="12">
                  <c:v>Midlothian</c:v>
                </c:pt>
                <c:pt idx="13">
                  <c:v>Falkirk</c:v>
                </c:pt>
                <c:pt idx="14">
                  <c:v>Shetland Islands</c:v>
                </c:pt>
                <c:pt idx="15">
                  <c:v>Fife</c:v>
                </c:pt>
                <c:pt idx="16">
                  <c:v>South Ayrshire</c:v>
                </c:pt>
                <c:pt idx="17">
                  <c:v>Highland</c:v>
                </c:pt>
                <c:pt idx="18">
                  <c:v>City of Edinburgh</c:v>
                </c:pt>
                <c:pt idx="19">
                  <c:v>Dumfries and Galloway</c:v>
                </c:pt>
                <c:pt idx="20">
                  <c:v>West Lothian</c:v>
                </c:pt>
                <c:pt idx="21">
                  <c:v>Argyll and Bute</c:v>
                </c:pt>
                <c:pt idx="22">
                  <c:v>East Lothian</c:v>
                </c:pt>
                <c:pt idx="23">
                  <c:v>Stirling</c:v>
                </c:pt>
                <c:pt idx="24">
                  <c:v>Angus</c:v>
                </c:pt>
                <c:pt idx="25">
                  <c:v>Moray</c:v>
                </c:pt>
                <c:pt idx="26">
                  <c:v>Orkney Islands</c:v>
                </c:pt>
                <c:pt idx="27">
                  <c:v>Scottish Borders</c:v>
                </c:pt>
                <c:pt idx="28">
                  <c:v>Aberdeenshire</c:v>
                </c:pt>
                <c:pt idx="29">
                  <c:v>East Renfrewshire</c:v>
                </c:pt>
                <c:pt idx="30">
                  <c:v>Perth and Kinross</c:v>
                </c:pt>
                <c:pt idx="31">
                  <c:v>East Dunbartonshire</c:v>
                </c:pt>
              </c:strCache>
            </c:strRef>
          </c:cat>
          <c:val>
            <c:numRef>
              <c:f>'Fig 3 data'!$M$7:$M$38</c:f>
              <c:numCache>
                <c:formatCode>0.0</c:formatCode>
                <c:ptCount val="32"/>
                <c:pt idx="0">
                  <c:v>4.9245918623548306</c:v>
                </c:pt>
                <c:pt idx="1">
                  <c:v>2.5421492650701367</c:v>
                </c:pt>
                <c:pt idx="2">
                  <c:v>3.7444496393255946</c:v>
                </c:pt>
                <c:pt idx="3">
                  <c:v>3.5163892240141621</c:v>
                </c:pt>
                <c:pt idx="4">
                  <c:v>3.5173645690986035</c:v>
                </c:pt>
                <c:pt idx="5">
                  <c:v>2.0842168839997726</c:v>
                </c:pt>
                <c:pt idx="6">
                  <c:v>3.5579676858067302</c:v>
                </c:pt>
                <c:pt idx="7">
                  <c:v>3.3118001907547381</c:v>
                </c:pt>
                <c:pt idx="8">
                  <c:v>3.466145387573718</c:v>
                </c:pt>
                <c:pt idx="9">
                  <c:v>3.6751416787818556</c:v>
                </c:pt>
                <c:pt idx="10">
                  <c:v>1.3445673436364984</c:v>
                </c:pt>
                <c:pt idx="11">
                  <c:v>3.125152091692712</c:v>
                </c:pt>
                <c:pt idx="12">
                  <c:v>2.7491002033354448</c:v>
                </c:pt>
                <c:pt idx="13">
                  <c:v>2.4017673905101731</c:v>
                </c:pt>
                <c:pt idx="14">
                  <c:v>1.6516979470766131</c:v>
                </c:pt>
                <c:pt idx="15">
                  <c:v>3.1086983994126314</c:v>
                </c:pt>
                <c:pt idx="16">
                  <c:v>2.0345417369620122</c:v>
                </c:pt>
                <c:pt idx="17">
                  <c:v>3.9149735294249126</c:v>
                </c:pt>
                <c:pt idx="18">
                  <c:v>3.612801336114785</c:v>
                </c:pt>
                <c:pt idx="19">
                  <c:v>2.1078488388109236</c:v>
                </c:pt>
                <c:pt idx="20">
                  <c:v>1.5965603888833613</c:v>
                </c:pt>
                <c:pt idx="21">
                  <c:v>2.6671410830333997</c:v>
                </c:pt>
                <c:pt idx="22">
                  <c:v>2.7959273944220797</c:v>
                </c:pt>
                <c:pt idx="23">
                  <c:v>2.1941016836488387</c:v>
                </c:pt>
                <c:pt idx="24">
                  <c:v>2.1515511057802144</c:v>
                </c:pt>
                <c:pt idx="25">
                  <c:v>1.5827138256698561</c:v>
                </c:pt>
                <c:pt idx="26">
                  <c:v>1.0521328604758793</c:v>
                </c:pt>
                <c:pt idx="27">
                  <c:v>2.5396708843968554</c:v>
                </c:pt>
                <c:pt idx="28">
                  <c:v>2.2976609404584281</c:v>
                </c:pt>
                <c:pt idx="29">
                  <c:v>2.7989504365760212</c:v>
                </c:pt>
                <c:pt idx="30">
                  <c:v>1.8002120470034413</c:v>
                </c:pt>
                <c:pt idx="31">
                  <c:v>1.8256416470503893</c:v>
                </c:pt>
              </c:numCache>
            </c:numRef>
          </c:val>
        </c:ser>
        <c:ser>
          <c:idx val="3"/>
          <c:order val="3"/>
          <c:tx>
            <c:strRef>
              <c:f>'Fig 3 data'!$N$5</c:f>
              <c:strCache>
                <c:ptCount val="1"/>
                <c:pt idx="0">
                  <c:v>length of female CI</c:v>
                </c:pt>
              </c:strCache>
            </c:strRef>
          </c:tx>
          <c:spPr>
            <a:solidFill>
              <a:srgbClr val="9999FF"/>
            </a:solidFill>
            <a:ln w="25400">
              <a:solidFill>
                <a:srgbClr val="9999FF"/>
              </a:solidFill>
            </a:ln>
          </c:spPr>
          <c:invertIfNegative val="0"/>
          <c:cat>
            <c:strRef>
              <c:f>'Fig 3 data'!$J$7:$J$38</c:f>
              <c:strCache>
                <c:ptCount val="32"/>
                <c:pt idx="0">
                  <c:v>Glasgow City</c:v>
                </c:pt>
                <c:pt idx="1">
                  <c:v>West Dunbartonshire</c:v>
                </c:pt>
                <c:pt idx="2">
                  <c:v>Dundee City</c:v>
                </c:pt>
                <c:pt idx="3">
                  <c:v>North Lanarkshire</c:v>
                </c:pt>
                <c:pt idx="4">
                  <c:v>Inverclyde</c:v>
                </c:pt>
                <c:pt idx="5">
                  <c:v>East Ayrshire</c:v>
                </c:pt>
                <c:pt idx="6">
                  <c:v>North Ayrshire</c:v>
                </c:pt>
                <c:pt idx="7">
                  <c:v>Renfrewshire</c:v>
                </c:pt>
                <c:pt idx="8">
                  <c:v>Aberdeen City</c:v>
                </c:pt>
                <c:pt idx="9">
                  <c:v>Na h-Eileanan Siar</c:v>
                </c:pt>
                <c:pt idx="10">
                  <c:v>Clackmannanshire</c:v>
                </c:pt>
                <c:pt idx="11">
                  <c:v>South Lanarkshire</c:v>
                </c:pt>
                <c:pt idx="12">
                  <c:v>Midlothian</c:v>
                </c:pt>
                <c:pt idx="13">
                  <c:v>Falkirk</c:v>
                </c:pt>
                <c:pt idx="14">
                  <c:v>Shetland Islands</c:v>
                </c:pt>
                <c:pt idx="15">
                  <c:v>Fife</c:v>
                </c:pt>
                <c:pt idx="16">
                  <c:v>South Ayrshire</c:v>
                </c:pt>
                <c:pt idx="17">
                  <c:v>Highland</c:v>
                </c:pt>
                <c:pt idx="18">
                  <c:v>City of Edinburgh</c:v>
                </c:pt>
                <c:pt idx="19">
                  <c:v>Dumfries and Galloway</c:v>
                </c:pt>
                <c:pt idx="20">
                  <c:v>West Lothian</c:v>
                </c:pt>
                <c:pt idx="21">
                  <c:v>Argyll and Bute</c:v>
                </c:pt>
                <c:pt idx="22">
                  <c:v>East Lothian</c:v>
                </c:pt>
                <c:pt idx="23">
                  <c:v>Stirling</c:v>
                </c:pt>
                <c:pt idx="24">
                  <c:v>Angus</c:v>
                </c:pt>
                <c:pt idx="25">
                  <c:v>Moray</c:v>
                </c:pt>
                <c:pt idx="26">
                  <c:v>Orkney Islands</c:v>
                </c:pt>
                <c:pt idx="27">
                  <c:v>Scottish Borders</c:v>
                </c:pt>
                <c:pt idx="28">
                  <c:v>Aberdeenshire</c:v>
                </c:pt>
                <c:pt idx="29">
                  <c:v>East Renfrewshire</c:v>
                </c:pt>
                <c:pt idx="30">
                  <c:v>Perth and Kinross</c:v>
                </c:pt>
                <c:pt idx="31">
                  <c:v>East Dunbartonshire</c:v>
                </c:pt>
              </c:strCache>
            </c:strRef>
          </c:cat>
          <c:val>
            <c:numRef>
              <c:f>'Fig 3 data'!$N$7:$N$38</c:f>
              <c:numCache>
                <c:formatCode>0.0</c:formatCode>
                <c:ptCount val="32"/>
                <c:pt idx="0">
                  <c:v>0.5462492967210153</c:v>
                </c:pt>
                <c:pt idx="1">
                  <c:v>1.4037452437427476</c:v>
                </c:pt>
                <c:pt idx="2">
                  <c:v>1.1470195429771763</c:v>
                </c:pt>
                <c:pt idx="3">
                  <c:v>0.68446858740028915</c:v>
                </c:pt>
                <c:pt idx="4">
                  <c:v>1.3893518346176563</c:v>
                </c:pt>
                <c:pt idx="5">
                  <c:v>1.1561418494351585</c:v>
                </c:pt>
                <c:pt idx="6">
                  <c:v>1.0145091322430346</c:v>
                </c:pt>
                <c:pt idx="7">
                  <c:v>0.9294691130525905</c:v>
                </c:pt>
                <c:pt idx="8">
                  <c:v>0.88341571556787812</c:v>
                </c:pt>
                <c:pt idx="9">
                  <c:v>2.2516647324190444</c:v>
                </c:pt>
                <c:pt idx="10">
                  <c:v>1.7929649015705706</c:v>
                </c:pt>
                <c:pt idx="11">
                  <c:v>0.66530371787968079</c:v>
                </c:pt>
                <c:pt idx="12">
                  <c:v>1.2833741459175201</c:v>
                </c:pt>
                <c:pt idx="13">
                  <c:v>1.0121092905150988</c:v>
                </c:pt>
                <c:pt idx="14">
                  <c:v>2.5749627211977213</c:v>
                </c:pt>
                <c:pt idx="15">
                  <c:v>0.66746045041492152</c:v>
                </c:pt>
                <c:pt idx="16">
                  <c:v>1.1756175757556093</c:v>
                </c:pt>
                <c:pt idx="17">
                  <c:v>0.81523874505057847</c:v>
                </c:pt>
                <c:pt idx="18">
                  <c:v>0.59844334309198643</c:v>
                </c:pt>
                <c:pt idx="19">
                  <c:v>1.0488010387410895</c:v>
                </c:pt>
                <c:pt idx="20">
                  <c:v>0.97445838596252088</c:v>
                </c:pt>
                <c:pt idx="21">
                  <c:v>1.2652691819309325</c:v>
                </c:pt>
                <c:pt idx="22">
                  <c:v>1.2026728007881502</c:v>
                </c:pt>
                <c:pt idx="23">
                  <c:v>1.2266223032660264</c:v>
                </c:pt>
                <c:pt idx="24">
                  <c:v>1.1893634140538438</c:v>
                </c:pt>
                <c:pt idx="25">
                  <c:v>1.3682288185357265</c:v>
                </c:pt>
                <c:pt idx="26">
                  <c:v>2.918463054758007</c:v>
                </c:pt>
                <c:pt idx="27">
                  <c:v>1.1294219765352693</c:v>
                </c:pt>
                <c:pt idx="28">
                  <c:v>0.77171681039931173</c:v>
                </c:pt>
                <c:pt idx="29">
                  <c:v>1.2544431191934393</c:v>
                </c:pt>
                <c:pt idx="30">
                  <c:v>1.0568201655591736</c:v>
                </c:pt>
                <c:pt idx="31">
                  <c:v>1.1343064405126881</c:v>
                </c:pt>
              </c:numCache>
            </c:numRef>
          </c:val>
        </c:ser>
        <c:dLbls>
          <c:showLegendKey val="0"/>
          <c:showVal val="0"/>
          <c:showCatName val="0"/>
          <c:showSerName val="0"/>
          <c:showPercent val="0"/>
          <c:showBubbleSize val="0"/>
        </c:dLbls>
        <c:gapWidth val="112"/>
        <c:overlap val="100"/>
        <c:axId val="66786816"/>
        <c:axId val="66788352"/>
      </c:barChart>
      <c:catAx>
        <c:axId val="66786816"/>
        <c:scaling>
          <c:orientation val="minMax"/>
        </c:scaling>
        <c:delete val="0"/>
        <c:axPos val="l"/>
        <c:numFmt formatCode="General" sourceLinked="0"/>
        <c:majorTickMark val="out"/>
        <c:minorTickMark val="none"/>
        <c:tickLblPos val="nextTo"/>
        <c:spPr>
          <a:ln w="3175">
            <a:solidFill>
              <a:srgbClr val="000000"/>
            </a:solidFill>
            <a:prstDash val="solid"/>
          </a:ln>
        </c:spPr>
        <c:txPr>
          <a:bodyPr rot="0" vert="horz"/>
          <a:lstStyle/>
          <a:p>
            <a:pPr rtl="1">
              <a:defRPr sz="1100" b="0" i="0" u="none" strike="noStrike" baseline="0">
                <a:solidFill>
                  <a:srgbClr val="000000"/>
                </a:solidFill>
                <a:latin typeface="Arial"/>
                <a:ea typeface="Arial"/>
                <a:cs typeface="Arial"/>
              </a:defRPr>
            </a:pPr>
            <a:endParaRPr lang="en-US"/>
          </a:p>
        </c:txPr>
        <c:crossAx val="66788352"/>
        <c:crossesAt val="70"/>
        <c:auto val="1"/>
        <c:lblAlgn val="ctr"/>
        <c:lblOffset val="100"/>
        <c:tickLblSkip val="1"/>
        <c:tickMarkSkip val="1"/>
        <c:noMultiLvlLbl val="0"/>
      </c:catAx>
      <c:valAx>
        <c:axId val="66788352"/>
        <c:scaling>
          <c:orientation val="minMax"/>
          <c:max val="86"/>
          <c:min val="72"/>
        </c:scaling>
        <c:delete val="0"/>
        <c:axPos val="b"/>
        <c:title>
          <c:tx>
            <c:rich>
              <a:bodyPr/>
              <a:lstStyle/>
              <a:p>
                <a:pPr>
                  <a:defRPr sz="1400" b="1" i="0" u="none" strike="noStrike" baseline="0">
                    <a:solidFill>
                      <a:srgbClr val="000000"/>
                    </a:solidFill>
                    <a:latin typeface="Arial"/>
                    <a:ea typeface="Arial"/>
                    <a:cs typeface="Arial"/>
                  </a:defRPr>
                </a:pPr>
                <a:r>
                  <a:rPr lang="en-GB" sz="1400"/>
                  <a:t>Years</a:t>
                </a:r>
              </a:p>
            </c:rich>
          </c:tx>
          <c:layout>
            <c:manualLayout>
              <c:xMode val="edge"/>
              <c:yMode val="edge"/>
              <c:x val="0.54455780486185101"/>
              <c:y val="0.8950362775650022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66786816"/>
        <c:crosses val="autoZero"/>
        <c:crossBetween val="between"/>
      </c:valAx>
      <c:spPr>
        <a:solidFill>
          <a:srgbClr val="FFFFFF"/>
        </a:solid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userShapes r:id="rId2"/>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69906928645296"/>
          <c:y val="0.12779952430303246"/>
          <c:w val="0.80765253360910028"/>
          <c:h val="0.7228178096497393"/>
        </c:manualLayout>
      </c:layout>
      <c:barChart>
        <c:barDir val="bar"/>
        <c:grouping val="stacked"/>
        <c:varyColors val="0"/>
        <c:ser>
          <c:idx val="0"/>
          <c:order val="0"/>
          <c:tx>
            <c:strRef>
              <c:f>'Fig 4 data'!$K$5</c:f>
              <c:strCache>
                <c:ptCount val="1"/>
                <c:pt idx="0">
                  <c:v>lower male CI</c:v>
                </c:pt>
              </c:strCache>
            </c:strRef>
          </c:tx>
          <c:spPr>
            <a:noFill/>
            <a:ln w="25400">
              <a:noFill/>
            </a:ln>
          </c:spPr>
          <c:invertIfNegative val="0"/>
          <c:cat>
            <c:strRef>
              <c:f>'Fig 4 data'!$J$7:$J$20</c:f>
              <c:strCache>
                <c:ptCount val="14"/>
                <c:pt idx="0">
                  <c:v>Greater Glasgow and Clyde</c:v>
                </c:pt>
                <c:pt idx="1">
                  <c:v>Lanarkshire</c:v>
                </c:pt>
                <c:pt idx="2">
                  <c:v>Ayrshire and Arran</c:v>
                </c:pt>
                <c:pt idx="3">
                  <c:v>Western Isles</c:v>
                </c:pt>
                <c:pt idx="4">
                  <c:v>Shetland</c:v>
                </c:pt>
                <c:pt idx="5">
                  <c:v>Fife</c:v>
                </c:pt>
                <c:pt idx="6">
                  <c:v>Forth Valley</c:v>
                </c:pt>
                <c:pt idx="7">
                  <c:v>Tayside</c:v>
                </c:pt>
                <c:pt idx="8">
                  <c:v>Highland</c:v>
                </c:pt>
                <c:pt idx="9">
                  <c:v>Lothian</c:v>
                </c:pt>
                <c:pt idx="10">
                  <c:v>Grampian</c:v>
                </c:pt>
                <c:pt idx="11">
                  <c:v>Dumfries and Galloway</c:v>
                </c:pt>
                <c:pt idx="12">
                  <c:v>Orkney</c:v>
                </c:pt>
                <c:pt idx="13">
                  <c:v>Borders</c:v>
                </c:pt>
              </c:strCache>
            </c:strRef>
          </c:cat>
          <c:val>
            <c:numRef>
              <c:f>'Fig 4 data'!$K$7:$K$20</c:f>
              <c:numCache>
                <c:formatCode>0.0</c:formatCode>
                <c:ptCount val="14"/>
                <c:pt idx="0">
                  <c:v>75.086086205196267</c:v>
                </c:pt>
                <c:pt idx="1">
                  <c:v>75.86791935654378</c:v>
                </c:pt>
                <c:pt idx="2">
                  <c:v>76.237768265050448</c:v>
                </c:pt>
                <c:pt idx="3">
                  <c:v>75.400630161926586</c:v>
                </c:pt>
                <c:pt idx="4">
                  <c:v>76.260196528522059</c:v>
                </c:pt>
                <c:pt idx="5">
                  <c:v>77.290918360224751</c:v>
                </c:pt>
                <c:pt idx="6">
                  <c:v>77.27665735899906</c:v>
                </c:pt>
                <c:pt idx="7">
                  <c:v>77.476260564922498</c:v>
                </c:pt>
                <c:pt idx="8">
                  <c:v>77.55084890322091</c:v>
                </c:pt>
                <c:pt idx="9">
                  <c:v>77.80243744107247</c:v>
                </c:pt>
                <c:pt idx="10">
                  <c:v>77.851991761128147</c:v>
                </c:pt>
                <c:pt idx="11">
                  <c:v>77.562191019516646</c:v>
                </c:pt>
                <c:pt idx="12">
                  <c:v>77.285674702143297</c:v>
                </c:pt>
                <c:pt idx="13">
                  <c:v>78.201035256627208</c:v>
                </c:pt>
              </c:numCache>
            </c:numRef>
          </c:val>
        </c:ser>
        <c:ser>
          <c:idx val="1"/>
          <c:order val="1"/>
          <c:tx>
            <c:strRef>
              <c:f>'Fig 4 data'!$L$5</c:f>
              <c:strCache>
                <c:ptCount val="1"/>
                <c:pt idx="0">
                  <c:v>length of male CI</c:v>
                </c:pt>
              </c:strCache>
            </c:strRef>
          </c:tx>
          <c:spPr>
            <a:solidFill>
              <a:srgbClr val="434481"/>
            </a:solidFill>
            <a:ln w="25400">
              <a:solidFill>
                <a:srgbClr val="434481"/>
              </a:solidFill>
            </a:ln>
          </c:spPr>
          <c:invertIfNegative val="0"/>
          <c:cat>
            <c:strRef>
              <c:f>'Fig 4 data'!$J$7:$J$20</c:f>
              <c:strCache>
                <c:ptCount val="14"/>
                <c:pt idx="0">
                  <c:v>Greater Glasgow and Clyde</c:v>
                </c:pt>
                <c:pt idx="1">
                  <c:v>Lanarkshire</c:v>
                </c:pt>
                <c:pt idx="2">
                  <c:v>Ayrshire and Arran</c:v>
                </c:pt>
                <c:pt idx="3">
                  <c:v>Western Isles</c:v>
                </c:pt>
                <c:pt idx="4">
                  <c:v>Shetland</c:v>
                </c:pt>
                <c:pt idx="5">
                  <c:v>Fife</c:v>
                </c:pt>
                <c:pt idx="6">
                  <c:v>Forth Valley</c:v>
                </c:pt>
                <c:pt idx="7">
                  <c:v>Tayside</c:v>
                </c:pt>
                <c:pt idx="8">
                  <c:v>Highland</c:v>
                </c:pt>
                <c:pt idx="9">
                  <c:v>Lothian</c:v>
                </c:pt>
                <c:pt idx="10">
                  <c:v>Grampian</c:v>
                </c:pt>
                <c:pt idx="11">
                  <c:v>Dumfries and Galloway</c:v>
                </c:pt>
                <c:pt idx="12">
                  <c:v>Orkney</c:v>
                </c:pt>
                <c:pt idx="13">
                  <c:v>Borders</c:v>
                </c:pt>
              </c:strCache>
            </c:strRef>
          </c:cat>
          <c:val>
            <c:numRef>
              <c:f>'Fig 4 data'!$L$7:$L$20</c:f>
              <c:numCache>
                <c:formatCode>0.0</c:formatCode>
                <c:ptCount val="14"/>
                <c:pt idx="0">
                  <c:v>0.41382872229499412</c:v>
                </c:pt>
                <c:pt idx="1">
                  <c:v>0.54144339905744232</c:v>
                </c:pt>
                <c:pt idx="2">
                  <c:v>0.74313084928874673</c:v>
                </c:pt>
                <c:pt idx="3">
                  <c:v>2.6917188914626706</c:v>
                </c:pt>
                <c:pt idx="4">
                  <c:v>2.729401172631043</c:v>
                </c:pt>
                <c:pt idx="5">
                  <c:v>0.72984679216577319</c:v>
                </c:pt>
                <c:pt idx="6">
                  <c:v>0.78484424017605647</c:v>
                </c:pt>
                <c:pt idx="7">
                  <c:v>0.6961974879175159</c:v>
                </c:pt>
                <c:pt idx="8">
                  <c:v>0.78037817132764076</c:v>
                </c:pt>
                <c:pt idx="9">
                  <c:v>0.46974822707878161</c:v>
                </c:pt>
                <c:pt idx="10">
                  <c:v>0.561060346549624</c:v>
                </c:pt>
                <c:pt idx="11">
                  <c:v>1.1440162195978303</c:v>
                </c:pt>
                <c:pt idx="12">
                  <c:v>3.0144011771498356</c:v>
                </c:pt>
                <c:pt idx="13">
                  <c:v>1.2255721249193812</c:v>
                </c:pt>
              </c:numCache>
            </c:numRef>
          </c:val>
        </c:ser>
        <c:ser>
          <c:idx val="2"/>
          <c:order val="2"/>
          <c:tx>
            <c:strRef>
              <c:f>'Fig 4 data'!$M$5</c:f>
              <c:strCache>
                <c:ptCount val="1"/>
                <c:pt idx="0">
                  <c:v>space between male upper &amp; female lower</c:v>
                </c:pt>
              </c:strCache>
            </c:strRef>
          </c:tx>
          <c:spPr>
            <a:noFill/>
            <a:ln w="25400">
              <a:noFill/>
            </a:ln>
          </c:spPr>
          <c:invertIfNegative val="0"/>
          <c:cat>
            <c:strRef>
              <c:f>'Fig 4 data'!$J$7:$J$20</c:f>
              <c:strCache>
                <c:ptCount val="14"/>
                <c:pt idx="0">
                  <c:v>Greater Glasgow and Clyde</c:v>
                </c:pt>
                <c:pt idx="1">
                  <c:v>Lanarkshire</c:v>
                </c:pt>
                <c:pt idx="2">
                  <c:v>Ayrshire and Arran</c:v>
                </c:pt>
                <c:pt idx="3">
                  <c:v>Western Isles</c:v>
                </c:pt>
                <c:pt idx="4">
                  <c:v>Shetland</c:v>
                </c:pt>
                <c:pt idx="5">
                  <c:v>Fife</c:v>
                </c:pt>
                <c:pt idx="6">
                  <c:v>Forth Valley</c:v>
                </c:pt>
                <c:pt idx="7">
                  <c:v>Tayside</c:v>
                </c:pt>
                <c:pt idx="8">
                  <c:v>Highland</c:v>
                </c:pt>
                <c:pt idx="9">
                  <c:v>Lothian</c:v>
                </c:pt>
                <c:pt idx="10">
                  <c:v>Grampian</c:v>
                </c:pt>
                <c:pt idx="11">
                  <c:v>Dumfries and Galloway</c:v>
                </c:pt>
                <c:pt idx="12">
                  <c:v>Orkney</c:v>
                </c:pt>
                <c:pt idx="13">
                  <c:v>Borders</c:v>
                </c:pt>
              </c:strCache>
            </c:strRef>
          </c:cat>
          <c:val>
            <c:numRef>
              <c:f>'Fig 4 data'!$M$7:$M$20</c:f>
              <c:numCache>
                <c:formatCode>0.0</c:formatCode>
                <c:ptCount val="14"/>
                <c:pt idx="0">
                  <c:v>4.4190988722840672</c:v>
                </c:pt>
                <c:pt idx="1">
                  <c:v>3.540395631787149</c:v>
                </c:pt>
                <c:pt idx="2">
                  <c:v>3.1328682905291174</c:v>
                </c:pt>
                <c:pt idx="3">
                  <c:v>3.6751416787818556</c:v>
                </c:pt>
                <c:pt idx="4">
                  <c:v>1.6516979470766131</c:v>
                </c:pt>
                <c:pt idx="5">
                  <c:v>3.1086983994126314</c:v>
                </c:pt>
                <c:pt idx="6">
                  <c:v>2.6672404634000628</c:v>
                </c:pt>
                <c:pt idx="7">
                  <c:v>3.0656214906916404</c:v>
                </c:pt>
                <c:pt idx="8">
                  <c:v>3.8334761171757918</c:v>
                </c:pt>
                <c:pt idx="9">
                  <c:v>3.4067227374928422</c:v>
                </c:pt>
                <c:pt idx="10">
                  <c:v>3.0432654651315403</c:v>
                </c:pt>
                <c:pt idx="11">
                  <c:v>2.1078488388109236</c:v>
                </c:pt>
                <c:pt idx="12">
                  <c:v>1.0521328604758793</c:v>
                </c:pt>
                <c:pt idx="13">
                  <c:v>2.5396708843968554</c:v>
                </c:pt>
              </c:numCache>
            </c:numRef>
          </c:val>
        </c:ser>
        <c:ser>
          <c:idx val="3"/>
          <c:order val="3"/>
          <c:tx>
            <c:strRef>
              <c:f>'Fig 4 data'!$N$5</c:f>
              <c:strCache>
                <c:ptCount val="1"/>
                <c:pt idx="0">
                  <c:v>length of female CI</c:v>
                </c:pt>
              </c:strCache>
            </c:strRef>
          </c:tx>
          <c:spPr>
            <a:solidFill>
              <a:srgbClr val="9999FF"/>
            </a:solidFill>
            <a:ln w="25400">
              <a:solidFill>
                <a:srgbClr val="9999FF"/>
              </a:solidFill>
            </a:ln>
          </c:spPr>
          <c:invertIfNegative val="0"/>
          <c:cat>
            <c:strRef>
              <c:f>'Fig 4 data'!$J$7:$J$20</c:f>
              <c:strCache>
                <c:ptCount val="14"/>
                <c:pt idx="0">
                  <c:v>Greater Glasgow and Clyde</c:v>
                </c:pt>
                <c:pt idx="1">
                  <c:v>Lanarkshire</c:v>
                </c:pt>
                <c:pt idx="2">
                  <c:v>Ayrshire and Arran</c:v>
                </c:pt>
                <c:pt idx="3">
                  <c:v>Western Isles</c:v>
                </c:pt>
                <c:pt idx="4">
                  <c:v>Shetland</c:v>
                </c:pt>
                <c:pt idx="5">
                  <c:v>Fife</c:v>
                </c:pt>
                <c:pt idx="6">
                  <c:v>Forth Valley</c:v>
                </c:pt>
                <c:pt idx="7">
                  <c:v>Tayside</c:v>
                </c:pt>
                <c:pt idx="8">
                  <c:v>Highland</c:v>
                </c:pt>
                <c:pt idx="9">
                  <c:v>Lothian</c:v>
                </c:pt>
                <c:pt idx="10">
                  <c:v>Grampian</c:v>
                </c:pt>
                <c:pt idx="11">
                  <c:v>Dumfries and Galloway</c:v>
                </c:pt>
                <c:pt idx="12">
                  <c:v>Orkney</c:v>
                </c:pt>
                <c:pt idx="13">
                  <c:v>Borders</c:v>
                </c:pt>
              </c:strCache>
            </c:strRef>
          </c:cat>
          <c:val>
            <c:numRef>
              <c:f>'Fig 4 data'!$N$7:$N$20</c:f>
              <c:numCache>
                <c:formatCode>0.0</c:formatCode>
                <c:ptCount val="14"/>
                <c:pt idx="0">
                  <c:v>0.38160833182911347</c:v>
                </c:pt>
                <c:pt idx="1">
                  <c:v>0.47935527155314617</c:v>
                </c:pt>
                <c:pt idx="2">
                  <c:v>0.64293798552236581</c:v>
                </c:pt>
                <c:pt idx="3">
                  <c:v>2.2516647324190444</c:v>
                </c:pt>
                <c:pt idx="4">
                  <c:v>2.5749627211977213</c:v>
                </c:pt>
                <c:pt idx="5">
                  <c:v>0.66746045041492152</c:v>
                </c:pt>
                <c:pt idx="6">
                  <c:v>0.72154520779724862</c:v>
                </c:pt>
                <c:pt idx="7">
                  <c:v>0.65151719250908968</c:v>
                </c:pt>
                <c:pt idx="8">
                  <c:v>0.68581812498663908</c:v>
                </c:pt>
                <c:pt idx="9">
                  <c:v>0.43800618205449382</c:v>
                </c:pt>
                <c:pt idx="10">
                  <c:v>0.52898375743865245</c:v>
                </c:pt>
                <c:pt idx="11">
                  <c:v>1.0488010387410895</c:v>
                </c:pt>
                <c:pt idx="12">
                  <c:v>2.918463054758007</c:v>
                </c:pt>
                <c:pt idx="13">
                  <c:v>1.1294219765352693</c:v>
                </c:pt>
              </c:numCache>
            </c:numRef>
          </c:val>
        </c:ser>
        <c:dLbls>
          <c:showLegendKey val="0"/>
          <c:showVal val="0"/>
          <c:showCatName val="0"/>
          <c:showSerName val="0"/>
          <c:showPercent val="0"/>
          <c:showBubbleSize val="0"/>
        </c:dLbls>
        <c:gapWidth val="112"/>
        <c:overlap val="100"/>
        <c:axId val="66965504"/>
        <c:axId val="66967040"/>
      </c:barChart>
      <c:catAx>
        <c:axId val="66965504"/>
        <c:scaling>
          <c:orientation val="minMax"/>
        </c:scaling>
        <c:delete val="0"/>
        <c:axPos val="l"/>
        <c:numFmt formatCode="General" sourceLinked="0"/>
        <c:majorTickMark val="out"/>
        <c:minorTickMark val="none"/>
        <c:tickLblPos val="nextTo"/>
        <c:spPr>
          <a:ln w="3175">
            <a:solidFill>
              <a:srgbClr val="000000"/>
            </a:solidFill>
            <a:prstDash val="solid"/>
          </a:ln>
        </c:spPr>
        <c:txPr>
          <a:bodyPr rot="0" vert="horz"/>
          <a:lstStyle/>
          <a:p>
            <a:pPr rtl="1">
              <a:defRPr sz="1100" b="0" i="0" u="none" strike="noStrike" baseline="0">
                <a:solidFill>
                  <a:srgbClr val="000000"/>
                </a:solidFill>
                <a:latin typeface="Arial"/>
                <a:ea typeface="Arial"/>
                <a:cs typeface="Arial"/>
              </a:defRPr>
            </a:pPr>
            <a:endParaRPr lang="en-US"/>
          </a:p>
        </c:txPr>
        <c:crossAx val="66967040"/>
        <c:crossesAt val="70"/>
        <c:auto val="1"/>
        <c:lblAlgn val="ctr"/>
        <c:lblOffset val="100"/>
        <c:tickLblSkip val="1"/>
        <c:tickMarkSkip val="1"/>
        <c:noMultiLvlLbl val="0"/>
      </c:catAx>
      <c:valAx>
        <c:axId val="66967040"/>
        <c:scaling>
          <c:orientation val="minMax"/>
          <c:max val="86"/>
          <c:min val="72"/>
        </c:scaling>
        <c:delete val="0"/>
        <c:axPos val="b"/>
        <c:title>
          <c:tx>
            <c:rich>
              <a:bodyPr/>
              <a:lstStyle/>
              <a:p>
                <a:pPr>
                  <a:defRPr sz="1400" b="1" i="0" u="none" strike="noStrike" baseline="0">
                    <a:solidFill>
                      <a:srgbClr val="000000"/>
                    </a:solidFill>
                    <a:latin typeface="Arial"/>
                    <a:ea typeface="Arial"/>
                    <a:cs typeface="Arial"/>
                  </a:defRPr>
                </a:pPr>
                <a:r>
                  <a:rPr lang="en-GB" sz="1400"/>
                  <a:t>Years</a:t>
                </a:r>
              </a:p>
            </c:rich>
          </c:tx>
          <c:layout>
            <c:manualLayout>
              <c:xMode val="edge"/>
              <c:yMode val="edge"/>
              <c:x val="0.54455780486185101"/>
              <c:y val="0.8849657841108230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66965504"/>
        <c:crosses val="autoZero"/>
        <c:crossBetween val="between"/>
        <c:majorUnit val="2"/>
        <c:minorUnit val="1"/>
      </c:valAx>
      <c:spPr>
        <a:solidFill>
          <a:srgbClr val="FFFFFF"/>
        </a:solid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userShapes r:id="rId2"/>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63805584281282E-2"/>
          <c:y val="0.15254237288135594"/>
          <c:w val="0.93691830403309206"/>
          <c:h val="0.51525423728813557"/>
        </c:manualLayout>
      </c:layout>
      <c:lineChart>
        <c:grouping val="standard"/>
        <c:varyColors val="0"/>
        <c:ser>
          <c:idx val="0"/>
          <c:order val="0"/>
          <c:tx>
            <c:strRef>
              <c:f>'Fig 5 data'!$F$4</c:f>
              <c:strCache>
                <c:ptCount val="1"/>
                <c:pt idx="0">
                  <c:v>Upper CI</c:v>
                </c:pt>
              </c:strCache>
            </c:strRef>
          </c:tx>
          <c:spPr>
            <a:ln w="12700">
              <a:solidFill>
                <a:srgbClr val="000080"/>
              </a:solidFill>
              <a:prstDash val="lgDash"/>
            </a:ln>
          </c:spPr>
          <c:marker>
            <c:symbol val="none"/>
          </c:marker>
          <c:cat>
            <c:multiLvlStrRef>
              <c:f>'Fig 5 data'!$A$5:$B$242</c:f>
              <c:multiLvlStrCache>
                <c:ptCount val="237"/>
                <c:lvl>
                  <c:pt idx="1">
                    <c:v>2002-04</c:v>
                  </c:pt>
                  <c:pt idx="6">
                    <c:v>2007-09</c:v>
                  </c:pt>
                  <c:pt idx="9">
                    <c:v> </c:v>
                  </c:pt>
                  <c:pt idx="12">
                    <c:v>2013-15</c:v>
                  </c:pt>
                  <c:pt idx="15">
                    <c:v>2002-04</c:v>
                  </c:pt>
                  <c:pt idx="20">
                    <c:v>2007-09</c:v>
                  </c:pt>
                  <c:pt idx="23">
                    <c:v> </c:v>
                  </c:pt>
                  <c:pt idx="26">
                    <c:v>2013-15</c:v>
                  </c:pt>
                  <c:pt idx="29">
                    <c:v>2002-04</c:v>
                  </c:pt>
                  <c:pt idx="34">
                    <c:v>2007-09</c:v>
                  </c:pt>
                  <c:pt idx="37">
                    <c:v> </c:v>
                  </c:pt>
                  <c:pt idx="40">
                    <c:v>2013-15</c:v>
                  </c:pt>
                  <c:pt idx="43">
                    <c:v>2002-04</c:v>
                  </c:pt>
                  <c:pt idx="48">
                    <c:v>2007-09</c:v>
                  </c:pt>
                  <c:pt idx="51">
                    <c:v> </c:v>
                  </c:pt>
                  <c:pt idx="54">
                    <c:v>2013-15</c:v>
                  </c:pt>
                  <c:pt idx="57">
                    <c:v>2002-04</c:v>
                  </c:pt>
                  <c:pt idx="62">
                    <c:v>2007-09</c:v>
                  </c:pt>
                  <c:pt idx="65">
                    <c:v> </c:v>
                  </c:pt>
                  <c:pt idx="68">
                    <c:v>2013-15</c:v>
                  </c:pt>
                  <c:pt idx="71">
                    <c:v>2002-04</c:v>
                  </c:pt>
                  <c:pt idx="76">
                    <c:v>2007-09</c:v>
                  </c:pt>
                  <c:pt idx="79">
                    <c:v> </c:v>
                  </c:pt>
                  <c:pt idx="82">
                    <c:v>2013-15</c:v>
                  </c:pt>
                  <c:pt idx="85">
                    <c:v>2002-04</c:v>
                  </c:pt>
                  <c:pt idx="90">
                    <c:v>2007-09</c:v>
                  </c:pt>
                  <c:pt idx="93">
                    <c:v> </c:v>
                  </c:pt>
                  <c:pt idx="96">
                    <c:v>2013-15</c:v>
                  </c:pt>
                  <c:pt idx="99">
                    <c:v>2002-04</c:v>
                  </c:pt>
                  <c:pt idx="104">
                    <c:v>2007-09</c:v>
                  </c:pt>
                  <c:pt idx="107">
                    <c:v> </c:v>
                  </c:pt>
                  <c:pt idx="110">
                    <c:v>2013-15</c:v>
                  </c:pt>
                  <c:pt idx="113">
                    <c:v>2002-04</c:v>
                  </c:pt>
                  <c:pt idx="118">
                    <c:v>2007-09</c:v>
                  </c:pt>
                  <c:pt idx="121">
                    <c:v> </c:v>
                  </c:pt>
                  <c:pt idx="124">
                    <c:v>2013-15</c:v>
                  </c:pt>
                  <c:pt idx="127">
                    <c:v>2002-04</c:v>
                  </c:pt>
                  <c:pt idx="132">
                    <c:v>2007-09</c:v>
                  </c:pt>
                  <c:pt idx="135">
                    <c:v> </c:v>
                  </c:pt>
                  <c:pt idx="138">
                    <c:v>2013-15</c:v>
                  </c:pt>
                  <c:pt idx="141">
                    <c:v>2002-04</c:v>
                  </c:pt>
                  <c:pt idx="146">
                    <c:v>2007-09</c:v>
                  </c:pt>
                  <c:pt idx="149">
                    <c:v> </c:v>
                  </c:pt>
                  <c:pt idx="152">
                    <c:v>2013-15</c:v>
                  </c:pt>
                  <c:pt idx="155">
                    <c:v>2002-04</c:v>
                  </c:pt>
                  <c:pt idx="160">
                    <c:v>2007-09</c:v>
                  </c:pt>
                  <c:pt idx="163">
                    <c:v> </c:v>
                  </c:pt>
                  <c:pt idx="166">
                    <c:v>2013-15</c:v>
                  </c:pt>
                  <c:pt idx="169">
                    <c:v>2002-04</c:v>
                  </c:pt>
                  <c:pt idx="174">
                    <c:v>2007-09</c:v>
                  </c:pt>
                  <c:pt idx="177">
                    <c:v> </c:v>
                  </c:pt>
                  <c:pt idx="180">
                    <c:v>2013-15</c:v>
                  </c:pt>
                  <c:pt idx="183">
                    <c:v>2002-04</c:v>
                  </c:pt>
                  <c:pt idx="188">
                    <c:v>2007-09</c:v>
                  </c:pt>
                  <c:pt idx="191">
                    <c:v> </c:v>
                  </c:pt>
                  <c:pt idx="194">
                    <c:v>2013-15</c:v>
                  </c:pt>
                  <c:pt idx="197">
                    <c:v>2002-04</c:v>
                  </c:pt>
                  <c:pt idx="202">
                    <c:v>2007-09</c:v>
                  </c:pt>
                  <c:pt idx="205">
                    <c:v> </c:v>
                  </c:pt>
                  <c:pt idx="208">
                    <c:v>2013-15</c:v>
                  </c:pt>
                  <c:pt idx="211">
                    <c:v>2002-04</c:v>
                  </c:pt>
                  <c:pt idx="216">
                    <c:v>2007-09</c:v>
                  </c:pt>
                  <c:pt idx="219">
                    <c:v> </c:v>
                  </c:pt>
                  <c:pt idx="222">
                    <c:v>2013-15</c:v>
                  </c:pt>
                  <c:pt idx="225">
                    <c:v>2002-04</c:v>
                  </c:pt>
                  <c:pt idx="230">
                    <c:v>2007-09</c:v>
                  </c:pt>
                  <c:pt idx="233">
                    <c:v> </c:v>
                  </c:pt>
                  <c:pt idx="236">
                    <c:v>2013-15</c:v>
                  </c:pt>
                </c:lvl>
                <c:lvl>
                  <c:pt idx="0">
                    <c:v>Glasgow - City</c:v>
                  </c:pt>
                  <c:pt idx="14">
                    <c:v>Inverclyde</c:v>
                  </c:pt>
                  <c:pt idx="28">
                    <c:v>West Dun - barton - shire</c:v>
                  </c:pt>
                  <c:pt idx="42">
                    <c:v>Na h-Eileanan Siar</c:v>
                  </c:pt>
                  <c:pt idx="56">
                    <c:v>Renfrew - shire</c:v>
                  </c:pt>
                  <c:pt idx="70">
                    <c:v>Dundee City</c:v>
                  </c:pt>
                  <c:pt idx="84">
                    <c:v>North Lanark - shire</c:v>
                  </c:pt>
                  <c:pt idx="98">
                    <c:v>East Ayrshire</c:v>
                  </c:pt>
                  <c:pt idx="112">
                    <c:v>North Ayrshire</c:v>
                  </c:pt>
                  <c:pt idx="126">
                    <c:v>SCOT - LAND</c:v>
                  </c:pt>
                  <c:pt idx="140">
                    <c:v>West Lothian</c:v>
                  </c:pt>
                  <c:pt idx="154">
                    <c:v>Shetland Islands</c:v>
                  </c:pt>
                  <c:pt idx="168">
                    <c:v>Clack - mannan - shire</c:v>
                  </c:pt>
                  <c:pt idx="182">
                    <c:v>Falkirk</c:v>
                  </c:pt>
                  <c:pt idx="196">
                    <c:v>South Lanark - shire</c:v>
                  </c:pt>
                  <c:pt idx="210">
                    <c:v>South Ayrshire</c:v>
                  </c:pt>
                  <c:pt idx="224">
                    <c:v>Aberdeen City</c:v>
                  </c:pt>
                </c:lvl>
              </c:multiLvlStrCache>
            </c:multiLvlStrRef>
          </c:cat>
          <c:val>
            <c:numRef>
              <c:f>'Fig 5 data'!$F$5:$F$241</c:f>
              <c:numCache>
                <c:formatCode>#,##0.0</c:formatCode>
                <c:ptCount val="237"/>
                <c:pt idx="0">
                  <c:v>69.341120000000004</c:v>
                </c:pt>
                <c:pt idx="1">
                  <c:v>69.550389999999993</c:v>
                </c:pt>
                <c:pt idx="2">
                  <c:v>70.176320000000004</c:v>
                </c:pt>
                <c:pt idx="3">
                  <c:v>70.668490000000006</c:v>
                </c:pt>
                <c:pt idx="4">
                  <c:v>70.991249999999994</c:v>
                </c:pt>
                <c:pt idx="5">
                  <c:v>70.989000000000004</c:v>
                </c:pt>
                <c:pt idx="6">
                  <c:v>71.421440000000004</c:v>
                </c:pt>
                <c:pt idx="7">
                  <c:v>72.000919999999994</c:v>
                </c:pt>
                <c:pt idx="8">
                  <c:v>72.438640000000007</c:v>
                </c:pt>
                <c:pt idx="9">
                  <c:v>72.869200000000006</c:v>
                </c:pt>
                <c:pt idx="10">
                  <c:v>73.263890000000004</c:v>
                </c:pt>
                <c:pt idx="11">
                  <c:v>73.635359555560115</c:v>
                </c:pt>
                <c:pt idx="12">
                  <c:v>73.6488575278035</c:v>
                </c:pt>
                <c:pt idx="14">
                  <c:v>70.972329999999999</c:v>
                </c:pt>
                <c:pt idx="15">
                  <c:v>71.126850000000005</c:v>
                </c:pt>
                <c:pt idx="16">
                  <c:v>71.924509999999998</c:v>
                </c:pt>
                <c:pt idx="17">
                  <c:v>73.018919999999994</c:v>
                </c:pt>
                <c:pt idx="18">
                  <c:v>73.402690000000007</c:v>
                </c:pt>
                <c:pt idx="19">
                  <c:v>73.782709999999994</c:v>
                </c:pt>
                <c:pt idx="20">
                  <c:v>74.133650000000003</c:v>
                </c:pt>
                <c:pt idx="21">
                  <c:v>74.044250000000005</c:v>
                </c:pt>
                <c:pt idx="22">
                  <c:v>74.003050000000002</c:v>
                </c:pt>
                <c:pt idx="23">
                  <c:v>74.46002</c:v>
                </c:pt>
                <c:pt idx="24">
                  <c:v>75.384389999999996</c:v>
                </c:pt>
                <c:pt idx="25">
                  <c:v>76.235570686926621</c:v>
                </c:pt>
                <c:pt idx="26">
                  <c:v>76.20572788231317</c:v>
                </c:pt>
                <c:pt idx="28">
                  <c:v>71.574560000000005</c:v>
                </c:pt>
                <c:pt idx="29">
                  <c:v>71.551699999999997</c:v>
                </c:pt>
                <c:pt idx="30">
                  <c:v>71.798029999999997</c:v>
                </c:pt>
                <c:pt idx="31">
                  <c:v>72.594390000000004</c:v>
                </c:pt>
                <c:pt idx="32">
                  <c:v>72.752669999999995</c:v>
                </c:pt>
                <c:pt idx="33">
                  <c:v>72.867109999999997</c:v>
                </c:pt>
                <c:pt idx="34">
                  <c:v>73.318299999999994</c:v>
                </c:pt>
                <c:pt idx="35">
                  <c:v>74.432479999999998</c:v>
                </c:pt>
                <c:pt idx="36">
                  <c:v>74.989310000000003</c:v>
                </c:pt>
                <c:pt idx="37">
                  <c:v>74.874470000000002</c:v>
                </c:pt>
                <c:pt idx="38">
                  <c:v>74.893410000000003</c:v>
                </c:pt>
                <c:pt idx="39">
                  <c:v>75.367804514119427</c:v>
                </c:pt>
                <c:pt idx="40">
                  <c:v>75.492755991328735</c:v>
                </c:pt>
                <c:pt idx="42">
                  <c:v>73.182919999999996</c:v>
                </c:pt>
                <c:pt idx="43">
                  <c:v>73.723320000000001</c:v>
                </c:pt>
                <c:pt idx="44">
                  <c:v>73.776989999999998</c:v>
                </c:pt>
                <c:pt idx="45">
                  <c:v>74.758790000000005</c:v>
                </c:pt>
                <c:pt idx="46">
                  <c:v>74.767380000000003</c:v>
                </c:pt>
                <c:pt idx="47">
                  <c:v>75.295240000000007</c:v>
                </c:pt>
                <c:pt idx="48">
                  <c:v>75.277630000000002</c:v>
                </c:pt>
                <c:pt idx="49">
                  <c:v>75.791870000000003</c:v>
                </c:pt>
                <c:pt idx="50">
                  <c:v>76.851590000000002</c:v>
                </c:pt>
                <c:pt idx="51">
                  <c:v>77.477699999999999</c:v>
                </c:pt>
                <c:pt idx="52">
                  <c:v>78.234300000000005</c:v>
                </c:pt>
                <c:pt idx="53">
                  <c:v>78.05705519165447</c:v>
                </c:pt>
                <c:pt idx="54">
                  <c:v>78.092349053389256</c:v>
                </c:pt>
                <c:pt idx="56">
                  <c:v>72.475309999999993</c:v>
                </c:pt>
                <c:pt idx="57">
                  <c:v>72.426699999999997</c:v>
                </c:pt>
                <c:pt idx="58">
                  <c:v>73.172499999999999</c:v>
                </c:pt>
                <c:pt idx="59">
                  <c:v>73.928299999999993</c:v>
                </c:pt>
                <c:pt idx="60">
                  <c:v>74.219120000000004</c:v>
                </c:pt>
                <c:pt idx="61">
                  <c:v>74.252520000000004</c:v>
                </c:pt>
                <c:pt idx="62">
                  <c:v>74.328680000000006</c:v>
                </c:pt>
                <c:pt idx="63">
                  <c:v>74.514480000000006</c:v>
                </c:pt>
                <c:pt idx="64">
                  <c:v>75.274240000000006</c:v>
                </c:pt>
                <c:pt idx="65">
                  <c:v>75.774889999999999</c:v>
                </c:pt>
                <c:pt idx="66">
                  <c:v>76.244669999999999</c:v>
                </c:pt>
                <c:pt idx="67">
                  <c:v>76.390192820333795</c:v>
                </c:pt>
                <c:pt idx="68">
                  <c:v>76.818738434290495</c:v>
                </c:pt>
                <c:pt idx="70" formatCode="0.0">
                  <c:v>72.559709999999995</c:v>
                </c:pt>
                <c:pt idx="71" formatCode="0.0">
                  <c:v>72.994730000000004</c:v>
                </c:pt>
                <c:pt idx="72" formatCode="0.0">
                  <c:v>73.503290000000007</c:v>
                </c:pt>
                <c:pt idx="73" formatCode="0.0">
                  <c:v>74.062610000000006</c:v>
                </c:pt>
                <c:pt idx="74" formatCode="0.0">
                  <c:v>74.180000000000007</c:v>
                </c:pt>
                <c:pt idx="75" formatCode="0.0">
                  <c:v>74.148480000000006</c:v>
                </c:pt>
                <c:pt idx="76" formatCode="0.0">
                  <c:v>74.134349999999998</c:v>
                </c:pt>
                <c:pt idx="77" formatCode="0.0">
                  <c:v>74.247690000000006</c:v>
                </c:pt>
                <c:pt idx="78" formatCode="0.0">
                  <c:v>74.568560000000005</c:v>
                </c:pt>
                <c:pt idx="79" formatCode="0.0">
                  <c:v>74.912000000000006</c:v>
                </c:pt>
                <c:pt idx="80" formatCode="0.0">
                  <c:v>75.680999999999997</c:v>
                </c:pt>
                <c:pt idx="81" formatCode="0.0">
                  <c:v>75.885304876134626</c:v>
                </c:pt>
                <c:pt idx="82" formatCode="0.0">
                  <c:v>75.738828597999131</c:v>
                </c:pt>
                <c:pt idx="84" formatCode="0.0">
                  <c:v>72.333070000000006</c:v>
                </c:pt>
                <c:pt idx="85" formatCode="0.0">
                  <c:v>72.795109999999994</c:v>
                </c:pt>
                <c:pt idx="86" formatCode="0.0">
                  <c:v>73.152320000000003</c:v>
                </c:pt>
                <c:pt idx="87" formatCode="0.0">
                  <c:v>73.426649999999995</c:v>
                </c:pt>
                <c:pt idx="88" formatCode="0.0">
                  <c:v>73.206220000000002</c:v>
                </c:pt>
                <c:pt idx="89" formatCode="0.0">
                  <c:v>73.600179999999995</c:v>
                </c:pt>
                <c:pt idx="90" formatCode="0.0">
                  <c:v>74.262799999999999</c:v>
                </c:pt>
                <c:pt idx="91" formatCode="0.0">
                  <c:v>74.810969999999998</c:v>
                </c:pt>
                <c:pt idx="92" formatCode="0.0">
                  <c:v>75.088740000000001</c:v>
                </c:pt>
                <c:pt idx="93" formatCode="0.0">
                  <c:v>75.273399999999995</c:v>
                </c:pt>
                <c:pt idx="94" formatCode="0.0">
                  <c:v>75.441559999999996</c:v>
                </c:pt>
                <c:pt idx="95" formatCode="0.0">
                  <c:v>75.754418404592585</c:v>
                </c:pt>
                <c:pt idx="96" formatCode="0.0">
                  <c:v>75.722748350710077</c:v>
                </c:pt>
                <c:pt idx="98">
                  <c:v>73.234099999999998</c:v>
                </c:pt>
                <c:pt idx="99">
                  <c:v>74.193870000000004</c:v>
                </c:pt>
                <c:pt idx="100">
                  <c:v>74.405010000000004</c:v>
                </c:pt>
                <c:pt idx="101">
                  <c:v>75.112679999999997</c:v>
                </c:pt>
                <c:pt idx="102">
                  <c:v>74.692260000000005</c:v>
                </c:pt>
                <c:pt idx="103">
                  <c:v>75.206400000000002</c:v>
                </c:pt>
                <c:pt idx="104">
                  <c:v>75.236999999999995</c:v>
                </c:pt>
                <c:pt idx="105">
                  <c:v>76.048400000000001</c:v>
                </c:pt>
                <c:pt idx="106">
                  <c:v>76.36139</c:v>
                </c:pt>
                <c:pt idx="107">
                  <c:v>76.735290000000006</c:v>
                </c:pt>
                <c:pt idx="108">
                  <c:v>76.374930000000006</c:v>
                </c:pt>
                <c:pt idx="109">
                  <c:v>76.499397600813197</c:v>
                </c:pt>
                <c:pt idx="110">
                  <c:v>76.764254461795929</c:v>
                </c:pt>
                <c:pt idx="112">
                  <c:v>73.304339999999996</c:v>
                </c:pt>
                <c:pt idx="113">
                  <c:v>73.863519999999994</c:v>
                </c:pt>
                <c:pt idx="114">
                  <c:v>74.416089999999997</c:v>
                </c:pt>
                <c:pt idx="115">
                  <c:v>74.596540000000005</c:v>
                </c:pt>
                <c:pt idx="116">
                  <c:v>74.446560000000005</c:v>
                </c:pt>
                <c:pt idx="117">
                  <c:v>74.583579999999998</c:v>
                </c:pt>
                <c:pt idx="118">
                  <c:v>74.750969999999995</c:v>
                </c:pt>
                <c:pt idx="119">
                  <c:v>75.766180000000006</c:v>
                </c:pt>
                <c:pt idx="120">
                  <c:v>75.849050000000005</c:v>
                </c:pt>
                <c:pt idx="121">
                  <c:v>76.587019999999995</c:v>
                </c:pt>
                <c:pt idx="122">
                  <c:v>76.522080000000003</c:v>
                </c:pt>
                <c:pt idx="123">
                  <c:v>77.010165658183297</c:v>
                </c:pt>
                <c:pt idx="124">
                  <c:v>76.725581640615189</c:v>
                </c:pt>
                <c:pt idx="126" formatCode="0.0">
                  <c:v>73.59066</c:v>
                </c:pt>
                <c:pt idx="127" formatCode="0.0">
                  <c:v>73.864869999999996</c:v>
                </c:pt>
                <c:pt idx="128" formatCode="0.0">
                  <c:v>74.309709999999995</c:v>
                </c:pt>
                <c:pt idx="129" formatCode="0.0">
                  <c:v>74.68665</c:v>
                </c:pt>
                <c:pt idx="130" formatCode="0.0">
                  <c:v>74.893360000000001</c:v>
                </c:pt>
                <c:pt idx="131" formatCode="0.0">
                  <c:v>75.089600000000004</c:v>
                </c:pt>
                <c:pt idx="132" formatCode="0.0">
                  <c:v>75.442599999999999</c:v>
                </c:pt>
                <c:pt idx="133" formatCode="0.0">
                  <c:v>75.895049999999998</c:v>
                </c:pt>
                <c:pt idx="134" formatCode="0.0">
                  <c:v>76.320670000000007</c:v>
                </c:pt>
                <c:pt idx="135" formatCode="0.0">
                  <c:v>76.626230000000007</c:v>
                </c:pt>
                <c:pt idx="136" formatCode="0.0">
                  <c:v>76.901340000000005</c:v>
                </c:pt>
                <c:pt idx="137" formatCode="0.0">
                  <c:v>77.177096324821377</c:v>
                </c:pt>
                <c:pt idx="138" formatCode="0.0">
                  <c:v>77.2106581978111</c:v>
                </c:pt>
                <c:pt idx="140" formatCode="0.0">
                  <c:v>74.03116</c:v>
                </c:pt>
                <c:pt idx="141" formatCode="0.0">
                  <c:v>74.804100000000005</c:v>
                </c:pt>
                <c:pt idx="142" formatCode="0.0">
                  <c:v>74.796940000000006</c:v>
                </c:pt>
                <c:pt idx="143" formatCode="0.0">
                  <c:v>75.665869999999998</c:v>
                </c:pt>
                <c:pt idx="144" formatCode="0.0">
                  <c:v>75.910849999999996</c:v>
                </c:pt>
                <c:pt idx="145" formatCode="0.0">
                  <c:v>76.419839999999994</c:v>
                </c:pt>
                <c:pt idx="146" formatCode="0.0">
                  <c:v>76.442350000000005</c:v>
                </c:pt>
                <c:pt idx="147" formatCode="0.0">
                  <c:v>76.686310000000006</c:v>
                </c:pt>
                <c:pt idx="148" formatCode="0.0">
                  <c:v>77.255899999999997</c:v>
                </c:pt>
                <c:pt idx="149" formatCode="0.0">
                  <c:v>77.538920000000005</c:v>
                </c:pt>
                <c:pt idx="150" formatCode="0.0">
                  <c:v>77.964669999999998</c:v>
                </c:pt>
                <c:pt idx="151" formatCode="0.0">
                  <c:v>78.303327975781997</c:v>
                </c:pt>
                <c:pt idx="152" formatCode="0.0">
                  <c:v>78.714887898607358</c:v>
                </c:pt>
                <c:pt idx="154">
                  <c:v>75.189130000000006</c:v>
                </c:pt>
                <c:pt idx="155">
                  <c:v>75.827539999999999</c:v>
                </c:pt>
                <c:pt idx="156">
                  <c:v>76.908730000000006</c:v>
                </c:pt>
                <c:pt idx="157">
                  <c:v>77.9559</c:v>
                </c:pt>
                <c:pt idx="158">
                  <c:v>77.485339999999994</c:v>
                </c:pt>
                <c:pt idx="159">
                  <c:v>76.599509999999995</c:v>
                </c:pt>
                <c:pt idx="160">
                  <c:v>77.664090000000002</c:v>
                </c:pt>
                <c:pt idx="161">
                  <c:v>78.443650000000005</c:v>
                </c:pt>
                <c:pt idx="162">
                  <c:v>79.350589999999997</c:v>
                </c:pt>
                <c:pt idx="163">
                  <c:v>78.83578</c:v>
                </c:pt>
                <c:pt idx="164">
                  <c:v>79.281930000000003</c:v>
                </c:pt>
                <c:pt idx="165">
                  <c:v>79.317289689794876</c:v>
                </c:pt>
                <c:pt idx="166">
                  <c:v>78.989597701153102</c:v>
                </c:pt>
                <c:pt idx="168" formatCode="0.0">
                  <c:v>74.594710000000006</c:v>
                </c:pt>
                <c:pt idx="169" formatCode="0.0">
                  <c:v>74.254109999999997</c:v>
                </c:pt>
                <c:pt idx="170" formatCode="0.0">
                  <c:v>74.336590000000001</c:v>
                </c:pt>
                <c:pt idx="171" formatCode="0.0">
                  <c:v>74.303489999999996</c:v>
                </c:pt>
                <c:pt idx="172" formatCode="0.0">
                  <c:v>75.10624</c:v>
                </c:pt>
                <c:pt idx="173" formatCode="0.0">
                  <c:v>75.503969999999995</c:v>
                </c:pt>
                <c:pt idx="174" formatCode="0.0">
                  <c:v>75.938879999999997</c:v>
                </c:pt>
                <c:pt idx="175" formatCode="0.0">
                  <c:v>76.599710000000002</c:v>
                </c:pt>
                <c:pt idx="176" formatCode="0.0">
                  <c:v>77.434939999999997</c:v>
                </c:pt>
                <c:pt idx="177" formatCode="0.0">
                  <c:v>77.959670000000003</c:v>
                </c:pt>
                <c:pt idx="178" formatCode="0.0">
                  <c:v>77.934690000000003</c:v>
                </c:pt>
                <c:pt idx="179" formatCode="0.0">
                  <c:v>78.084924253542283</c:v>
                </c:pt>
                <c:pt idx="180" formatCode="0.0">
                  <c:v>77.882718878400354</c:v>
                </c:pt>
                <c:pt idx="182">
                  <c:v>74.313659999999999</c:v>
                </c:pt>
                <c:pt idx="183">
                  <c:v>74.490790000000004</c:v>
                </c:pt>
                <c:pt idx="184">
                  <c:v>75.025270000000006</c:v>
                </c:pt>
                <c:pt idx="185">
                  <c:v>75.139129999999994</c:v>
                </c:pt>
                <c:pt idx="186">
                  <c:v>75.473339999999993</c:v>
                </c:pt>
                <c:pt idx="187">
                  <c:v>75.734340000000003</c:v>
                </c:pt>
                <c:pt idx="188">
                  <c:v>76.537729999999996</c:v>
                </c:pt>
                <c:pt idx="189">
                  <c:v>76.964950000000002</c:v>
                </c:pt>
                <c:pt idx="190">
                  <c:v>77.42492</c:v>
                </c:pt>
                <c:pt idx="191">
                  <c:v>77.381299999999996</c:v>
                </c:pt>
                <c:pt idx="192">
                  <c:v>77.265969999999996</c:v>
                </c:pt>
                <c:pt idx="193">
                  <c:v>77.788716609974969</c:v>
                </c:pt>
                <c:pt idx="194">
                  <c:v>77.987430095436096</c:v>
                </c:pt>
                <c:pt idx="196">
                  <c:v>74.384929999999997</c:v>
                </c:pt>
                <c:pt idx="197">
                  <c:v>74.252219999999994</c:v>
                </c:pt>
                <c:pt idx="198">
                  <c:v>74.617599999999996</c:v>
                </c:pt>
                <c:pt idx="199">
                  <c:v>74.751840000000001</c:v>
                </c:pt>
                <c:pt idx="200">
                  <c:v>74.71651</c:v>
                </c:pt>
                <c:pt idx="201">
                  <c:v>74.827489999999997</c:v>
                </c:pt>
                <c:pt idx="202">
                  <c:v>75.221649999999997</c:v>
                </c:pt>
                <c:pt idx="203">
                  <c:v>76.05453</c:v>
                </c:pt>
                <c:pt idx="204">
                  <c:v>76.617980000000003</c:v>
                </c:pt>
                <c:pt idx="205">
                  <c:v>76.698610000000002</c:v>
                </c:pt>
                <c:pt idx="206">
                  <c:v>76.860510000000005</c:v>
                </c:pt>
                <c:pt idx="207">
                  <c:v>77.000918062956117</c:v>
                </c:pt>
                <c:pt idx="208">
                  <c:v>77.353781367979295</c:v>
                </c:pt>
                <c:pt idx="210" formatCode="0.0">
                  <c:v>74.698989999999995</c:v>
                </c:pt>
                <c:pt idx="211" formatCode="0.0">
                  <c:v>75.099239999999995</c:v>
                </c:pt>
                <c:pt idx="212" formatCode="0.0">
                  <c:v>75.685360000000003</c:v>
                </c:pt>
                <c:pt idx="213" formatCode="0.0">
                  <c:v>76.415080000000003</c:v>
                </c:pt>
                <c:pt idx="214" formatCode="0.0">
                  <c:v>76.292270000000002</c:v>
                </c:pt>
                <c:pt idx="215" formatCode="0.0">
                  <c:v>76.145120000000006</c:v>
                </c:pt>
                <c:pt idx="216" formatCode="0.0">
                  <c:v>76.416449999999998</c:v>
                </c:pt>
                <c:pt idx="217" formatCode="0.0">
                  <c:v>76.934960000000004</c:v>
                </c:pt>
                <c:pt idx="218" formatCode="0.0">
                  <c:v>77.681629999999998</c:v>
                </c:pt>
                <c:pt idx="219" formatCode="0.0">
                  <c:v>77.898489999999995</c:v>
                </c:pt>
                <c:pt idx="220" formatCode="0.0">
                  <c:v>78.293779999999998</c:v>
                </c:pt>
                <c:pt idx="221" formatCode="0.0">
                  <c:v>78.824399329076584</c:v>
                </c:pt>
                <c:pt idx="222" formatCode="0.0">
                  <c:v>78.407688714270606</c:v>
                </c:pt>
                <c:pt idx="224" formatCode="0.0">
                  <c:v>74.626339999999999</c:v>
                </c:pt>
                <c:pt idx="225" formatCode="0.0">
                  <c:v>74.892430000000004</c:v>
                </c:pt>
                <c:pt idx="226" formatCode="0.0">
                  <c:v>75.390420000000006</c:v>
                </c:pt>
                <c:pt idx="227" formatCode="0.0">
                  <c:v>75.345060000000004</c:v>
                </c:pt>
                <c:pt idx="228" formatCode="0.0">
                  <c:v>75.600179999999995</c:v>
                </c:pt>
                <c:pt idx="229" formatCode="0.0">
                  <c:v>75.767989999999998</c:v>
                </c:pt>
                <c:pt idx="230" formatCode="0.0">
                  <c:v>76.068070000000006</c:v>
                </c:pt>
                <c:pt idx="231" formatCode="0.0">
                  <c:v>76.610370000000003</c:v>
                </c:pt>
                <c:pt idx="232" formatCode="0.0">
                  <c:v>77.028279999999995</c:v>
                </c:pt>
                <c:pt idx="233" formatCode="0.0">
                  <c:v>77.475620000000006</c:v>
                </c:pt>
                <c:pt idx="234" formatCode="0.0">
                  <c:v>77.50273</c:v>
                </c:pt>
                <c:pt idx="235" formatCode="0.0">
                  <c:v>77.207504055468235</c:v>
                </c:pt>
                <c:pt idx="236" formatCode="0.0">
                  <c:v>77.042135844326879</c:v>
                </c:pt>
              </c:numCache>
            </c:numRef>
          </c:val>
          <c:smooth val="0"/>
        </c:ser>
        <c:ser>
          <c:idx val="3"/>
          <c:order val="1"/>
          <c:tx>
            <c:strRef>
              <c:f>'Fig 5 data'!$D$4</c:f>
              <c:strCache>
                <c:ptCount val="1"/>
                <c:pt idx="0">
                  <c:v>LE</c:v>
                </c:pt>
              </c:strCache>
            </c:strRef>
          </c:tx>
          <c:spPr>
            <a:ln w="38100">
              <a:solidFill>
                <a:srgbClr val="000080"/>
              </a:solidFill>
              <a:prstDash val="solid"/>
            </a:ln>
          </c:spPr>
          <c:marker>
            <c:symbol val="none"/>
          </c:marker>
          <c:cat>
            <c:multiLvlStrRef>
              <c:f>'Fig 5 data'!$A$5:$B$242</c:f>
              <c:multiLvlStrCache>
                <c:ptCount val="237"/>
                <c:lvl>
                  <c:pt idx="1">
                    <c:v>2002-04</c:v>
                  </c:pt>
                  <c:pt idx="6">
                    <c:v>2007-09</c:v>
                  </c:pt>
                  <c:pt idx="9">
                    <c:v> </c:v>
                  </c:pt>
                  <c:pt idx="12">
                    <c:v>2013-15</c:v>
                  </c:pt>
                  <c:pt idx="15">
                    <c:v>2002-04</c:v>
                  </c:pt>
                  <c:pt idx="20">
                    <c:v>2007-09</c:v>
                  </c:pt>
                  <c:pt idx="23">
                    <c:v> </c:v>
                  </c:pt>
                  <c:pt idx="26">
                    <c:v>2013-15</c:v>
                  </c:pt>
                  <c:pt idx="29">
                    <c:v>2002-04</c:v>
                  </c:pt>
                  <c:pt idx="34">
                    <c:v>2007-09</c:v>
                  </c:pt>
                  <c:pt idx="37">
                    <c:v> </c:v>
                  </c:pt>
                  <c:pt idx="40">
                    <c:v>2013-15</c:v>
                  </c:pt>
                  <c:pt idx="43">
                    <c:v>2002-04</c:v>
                  </c:pt>
                  <c:pt idx="48">
                    <c:v>2007-09</c:v>
                  </c:pt>
                  <c:pt idx="51">
                    <c:v> </c:v>
                  </c:pt>
                  <c:pt idx="54">
                    <c:v>2013-15</c:v>
                  </c:pt>
                  <c:pt idx="57">
                    <c:v>2002-04</c:v>
                  </c:pt>
                  <c:pt idx="62">
                    <c:v>2007-09</c:v>
                  </c:pt>
                  <c:pt idx="65">
                    <c:v> </c:v>
                  </c:pt>
                  <c:pt idx="68">
                    <c:v>2013-15</c:v>
                  </c:pt>
                  <c:pt idx="71">
                    <c:v>2002-04</c:v>
                  </c:pt>
                  <c:pt idx="76">
                    <c:v>2007-09</c:v>
                  </c:pt>
                  <c:pt idx="79">
                    <c:v> </c:v>
                  </c:pt>
                  <c:pt idx="82">
                    <c:v>2013-15</c:v>
                  </c:pt>
                  <c:pt idx="85">
                    <c:v>2002-04</c:v>
                  </c:pt>
                  <c:pt idx="90">
                    <c:v>2007-09</c:v>
                  </c:pt>
                  <c:pt idx="93">
                    <c:v> </c:v>
                  </c:pt>
                  <c:pt idx="96">
                    <c:v>2013-15</c:v>
                  </c:pt>
                  <c:pt idx="99">
                    <c:v>2002-04</c:v>
                  </c:pt>
                  <c:pt idx="104">
                    <c:v>2007-09</c:v>
                  </c:pt>
                  <c:pt idx="107">
                    <c:v> </c:v>
                  </c:pt>
                  <c:pt idx="110">
                    <c:v>2013-15</c:v>
                  </c:pt>
                  <c:pt idx="113">
                    <c:v>2002-04</c:v>
                  </c:pt>
                  <c:pt idx="118">
                    <c:v>2007-09</c:v>
                  </c:pt>
                  <c:pt idx="121">
                    <c:v> </c:v>
                  </c:pt>
                  <c:pt idx="124">
                    <c:v>2013-15</c:v>
                  </c:pt>
                  <c:pt idx="127">
                    <c:v>2002-04</c:v>
                  </c:pt>
                  <c:pt idx="132">
                    <c:v>2007-09</c:v>
                  </c:pt>
                  <c:pt idx="135">
                    <c:v> </c:v>
                  </c:pt>
                  <c:pt idx="138">
                    <c:v>2013-15</c:v>
                  </c:pt>
                  <c:pt idx="141">
                    <c:v>2002-04</c:v>
                  </c:pt>
                  <c:pt idx="146">
                    <c:v>2007-09</c:v>
                  </c:pt>
                  <c:pt idx="149">
                    <c:v> </c:v>
                  </c:pt>
                  <c:pt idx="152">
                    <c:v>2013-15</c:v>
                  </c:pt>
                  <c:pt idx="155">
                    <c:v>2002-04</c:v>
                  </c:pt>
                  <c:pt idx="160">
                    <c:v>2007-09</c:v>
                  </c:pt>
                  <c:pt idx="163">
                    <c:v> </c:v>
                  </c:pt>
                  <c:pt idx="166">
                    <c:v>2013-15</c:v>
                  </c:pt>
                  <c:pt idx="169">
                    <c:v>2002-04</c:v>
                  </c:pt>
                  <c:pt idx="174">
                    <c:v>2007-09</c:v>
                  </c:pt>
                  <c:pt idx="177">
                    <c:v> </c:v>
                  </c:pt>
                  <c:pt idx="180">
                    <c:v>2013-15</c:v>
                  </c:pt>
                  <c:pt idx="183">
                    <c:v>2002-04</c:v>
                  </c:pt>
                  <c:pt idx="188">
                    <c:v>2007-09</c:v>
                  </c:pt>
                  <c:pt idx="191">
                    <c:v> </c:v>
                  </c:pt>
                  <c:pt idx="194">
                    <c:v>2013-15</c:v>
                  </c:pt>
                  <c:pt idx="197">
                    <c:v>2002-04</c:v>
                  </c:pt>
                  <c:pt idx="202">
                    <c:v>2007-09</c:v>
                  </c:pt>
                  <c:pt idx="205">
                    <c:v> </c:v>
                  </c:pt>
                  <c:pt idx="208">
                    <c:v>2013-15</c:v>
                  </c:pt>
                  <c:pt idx="211">
                    <c:v>2002-04</c:v>
                  </c:pt>
                  <c:pt idx="216">
                    <c:v>2007-09</c:v>
                  </c:pt>
                  <c:pt idx="219">
                    <c:v> </c:v>
                  </c:pt>
                  <c:pt idx="222">
                    <c:v>2013-15</c:v>
                  </c:pt>
                  <c:pt idx="225">
                    <c:v>2002-04</c:v>
                  </c:pt>
                  <c:pt idx="230">
                    <c:v>2007-09</c:v>
                  </c:pt>
                  <c:pt idx="233">
                    <c:v> </c:v>
                  </c:pt>
                  <c:pt idx="236">
                    <c:v>2013-15</c:v>
                  </c:pt>
                </c:lvl>
                <c:lvl>
                  <c:pt idx="0">
                    <c:v>Glasgow - City</c:v>
                  </c:pt>
                  <c:pt idx="14">
                    <c:v>Inverclyde</c:v>
                  </c:pt>
                  <c:pt idx="28">
                    <c:v>West Dun - barton - shire</c:v>
                  </c:pt>
                  <c:pt idx="42">
                    <c:v>Na h-Eileanan Siar</c:v>
                  </c:pt>
                  <c:pt idx="56">
                    <c:v>Renfrew - shire</c:v>
                  </c:pt>
                  <c:pt idx="70">
                    <c:v>Dundee City</c:v>
                  </c:pt>
                  <c:pt idx="84">
                    <c:v>North Lanark - shire</c:v>
                  </c:pt>
                  <c:pt idx="98">
                    <c:v>East Ayrshire</c:v>
                  </c:pt>
                  <c:pt idx="112">
                    <c:v>North Ayrshire</c:v>
                  </c:pt>
                  <c:pt idx="126">
                    <c:v>SCOT - LAND</c:v>
                  </c:pt>
                  <c:pt idx="140">
                    <c:v>West Lothian</c:v>
                  </c:pt>
                  <c:pt idx="154">
                    <c:v>Shetland Islands</c:v>
                  </c:pt>
                  <c:pt idx="168">
                    <c:v>Clack - mannan - shire</c:v>
                  </c:pt>
                  <c:pt idx="182">
                    <c:v>Falkirk</c:v>
                  </c:pt>
                  <c:pt idx="196">
                    <c:v>South Lanark - shire</c:v>
                  </c:pt>
                  <c:pt idx="210">
                    <c:v>South Ayrshire</c:v>
                  </c:pt>
                  <c:pt idx="224">
                    <c:v>Aberdeen City</c:v>
                  </c:pt>
                </c:lvl>
              </c:multiLvlStrCache>
            </c:multiLvlStrRef>
          </c:cat>
          <c:val>
            <c:numRef>
              <c:f>'Fig 5 data'!$D$5:$D$241</c:f>
              <c:numCache>
                <c:formatCode>#,##0.0</c:formatCode>
                <c:ptCount val="237"/>
                <c:pt idx="0">
                  <c:v>69.042240000000007</c:v>
                </c:pt>
                <c:pt idx="1">
                  <c:v>69.250100000000003</c:v>
                </c:pt>
                <c:pt idx="2">
                  <c:v>69.877459999999999</c:v>
                </c:pt>
                <c:pt idx="3">
                  <c:v>70.368369999999999</c:v>
                </c:pt>
                <c:pt idx="4">
                  <c:v>70.693820000000002</c:v>
                </c:pt>
                <c:pt idx="5">
                  <c:v>70.687960000000004</c:v>
                </c:pt>
                <c:pt idx="6">
                  <c:v>71.122860000000003</c:v>
                </c:pt>
                <c:pt idx="7">
                  <c:v>71.702939999999998</c:v>
                </c:pt>
                <c:pt idx="8">
                  <c:v>72.143420000000006</c:v>
                </c:pt>
                <c:pt idx="9">
                  <c:v>72.57723</c:v>
                </c:pt>
                <c:pt idx="10">
                  <c:v>72.975939999999994</c:v>
                </c:pt>
                <c:pt idx="11">
                  <c:v>73.345210734210895</c:v>
                </c:pt>
                <c:pt idx="12">
                  <c:v>73.36045424465884</c:v>
                </c:pt>
                <c:pt idx="14">
                  <c:v>70.173479999999998</c:v>
                </c:pt>
                <c:pt idx="15">
                  <c:v>70.303129999999996</c:v>
                </c:pt>
                <c:pt idx="16">
                  <c:v>71.095479999999995</c:v>
                </c:pt>
                <c:pt idx="17">
                  <c:v>72.201149999999998</c:v>
                </c:pt>
                <c:pt idx="18">
                  <c:v>72.564059999999998</c:v>
                </c:pt>
                <c:pt idx="19">
                  <c:v>72.947739999999996</c:v>
                </c:pt>
                <c:pt idx="20">
                  <c:v>73.302520000000001</c:v>
                </c:pt>
                <c:pt idx="21">
                  <c:v>73.235429999999994</c:v>
                </c:pt>
                <c:pt idx="22">
                  <c:v>73.187749999999994</c:v>
                </c:pt>
                <c:pt idx="23">
                  <c:v>73.658479999999997</c:v>
                </c:pt>
                <c:pt idx="24">
                  <c:v>74.612020000000001</c:v>
                </c:pt>
                <c:pt idx="25">
                  <c:v>75.474545142981398</c:v>
                </c:pt>
                <c:pt idx="26">
                  <c:v>75.440151723845361</c:v>
                </c:pt>
                <c:pt idx="28">
                  <c:v>70.775120000000001</c:v>
                </c:pt>
                <c:pt idx="29">
                  <c:v>70.744669999999999</c:v>
                </c:pt>
                <c:pt idx="30">
                  <c:v>70.972309999999993</c:v>
                </c:pt>
                <c:pt idx="31">
                  <c:v>71.769109999999998</c:v>
                </c:pt>
                <c:pt idx="32">
                  <c:v>71.951359999999994</c:v>
                </c:pt>
                <c:pt idx="33">
                  <c:v>72.101240000000004</c:v>
                </c:pt>
                <c:pt idx="34">
                  <c:v>72.561329999999998</c:v>
                </c:pt>
                <c:pt idx="35">
                  <c:v>73.681399999999996</c:v>
                </c:pt>
                <c:pt idx="36">
                  <c:v>74.240769999999998</c:v>
                </c:pt>
                <c:pt idx="37">
                  <c:v>74.114230000000006</c:v>
                </c:pt>
                <c:pt idx="38">
                  <c:v>74.147220000000004</c:v>
                </c:pt>
                <c:pt idx="39">
                  <c:v>74.631014238803814</c:v>
                </c:pt>
                <c:pt idx="40">
                  <c:v>74.752609072052152</c:v>
                </c:pt>
                <c:pt idx="42">
                  <c:v>71.766379999999998</c:v>
                </c:pt>
                <c:pt idx="43">
                  <c:v>72.42004</c:v>
                </c:pt>
                <c:pt idx="44">
                  <c:v>72.37921</c:v>
                </c:pt>
                <c:pt idx="45">
                  <c:v>73.279650000000004</c:v>
                </c:pt>
                <c:pt idx="46">
                  <c:v>73.211820000000003</c:v>
                </c:pt>
                <c:pt idx="47">
                  <c:v>73.788759999999996</c:v>
                </c:pt>
                <c:pt idx="48">
                  <c:v>73.868849999999995</c:v>
                </c:pt>
                <c:pt idx="49">
                  <c:v>74.453389999999999</c:v>
                </c:pt>
                <c:pt idx="50">
                  <c:v>75.585729999999998</c:v>
                </c:pt>
                <c:pt idx="51">
                  <c:v>76.295990000000003</c:v>
                </c:pt>
                <c:pt idx="52">
                  <c:v>77.059240000000003</c:v>
                </c:pt>
                <c:pt idx="53">
                  <c:v>76.877024633756577</c:v>
                </c:pt>
                <c:pt idx="54">
                  <c:v>76.746489607657921</c:v>
                </c:pt>
                <c:pt idx="56">
                  <c:v>71.911940000000001</c:v>
                </c:pt>
                <c:pt idx="57">
                  <c:v>71.851150000000004</c:v>
                </c:pt>
                <c:pt idx="58">
                  <c:v>72.632760000000005</c:v>
                </c:pt>
                <c:pt idx="59">
                  <c:v>73.410669999999996</c:v>
                </c:pt>
                <c:pt idx="60">
                  <c:v>73.696529999999996</c:v>
                </c:pt>
                <c:pt idx="61">
                  <c:v>73.698260000000005</c:v>
                </c:pt>
                <c:pt idx="62">
                  <c:v>73.755660000000006</c:v>
                </c:pt>
                <c:pt idx="63">
                  <c:v>73.943150000000003</c:v>
                </c:pt>
                <c:pt idx="64">
                  <c:v>74.725629999999995</c:v>
                </c:pt>
                <c:pt idx="65">
                  <c:v>75.231480000000005</c:v>
                </c:pt>
                <c:pt idx="66">
                  <c:v>75.704800000000006</c:v>
                </c:pt>
                <c:pt idx="67">
                  <c:v>75.849647213626398</c:v>
                </c:pt>
                <c:pt idx="68">
                  <c:v>76.3028703042676</c:v>
                </c:pt>
                <c:pt idx="70" formatCode="0.0">
                  <c:v>71.921610000000001</c:v>
                </c:pt>
                <c:pt idx="71" formatCode="0.0">
                  <c:v>72.375929999999997</c:v>
                </c:pt>
                <c:pt idx="72" formatCode="0.0">
                  <c:v>72.890829999999994</c:v>
                </c:pt>
                <c:pt idx="73" formatCode="0.0">
                  <c:v>73.436049999999994</c:v>
                </c:pt>
                <c:pt idx="74" formatCode="0.0">
                  <c:v>73.533180000000002</c:v>
                </c:pt>
                <c:pt idx="75" formatCode="0.0">
                  <c:v>73.488690000000005</c:v>
                </c:pt>
                <c:pt idx="76" formatCode="0.0">
                  <c:v>73.485879999999995</c:v>
                </c:pt>
                <c:pt idx="77" formatCode="0.0">
                  <c:v>73.593630000000005</c:v>
                </c:pt>
                <c:pt idx="78" formatCode="0.0">
                  <c:v>73.922700000000006</c:v>
                </c:pt>
                <c:pt idx="79" formatCode="0.0">
                  <c:v>74.271289999999993</c:v>
                </c:pt>
                <c:pt idx="80" formatCode="0.0">
                  <c:v>75.056759999999997</c:v>
                </c:pt>
                <c:pt idx="81" formatCode="0.0">
                  <c:v>75.261268564169384</c:v>
                </c:pt>
                <c:pt idx="82" formatCode="0.0">
                  <c:v>75.11874558488212</c:v>
                </c:pt>
                <c:pt idx="84" formatCode="0.0">
                  <c:v>71.927809999999994</c:v>
                </c:pt>
                <c:pt idx="85" formatCode="0.0">
                  <c:v>72.395750000000007</c:v>
                </c:pt>
                <c:pt idx="86" formatCode="0.0">
                  <c:v>72.757180000000005</c:v>
                </c:pt>
                <c:pt idx="87" formatCode="0.0">
                  <c:v>73.029870000000003</c:v>
                </c:pt>
                <c:pt idx="88" formatCode="0.0">
                  <c:v>72.808340000000001</c:v>
                </c:pt>
                <c:pt idx="89" formatCode="0.0">
                  <c:v>73.207589999999996</c:v>
                </c:pt>
                <c:pt idx="90" formatCode="0.0">
                  <c:v>73.878420000000006</c:v>
                </c:pt>
                <c:pt idx="91" formatCode="0.0">
                  <c:v>74.428629999999998</c:v>
                </c:pt>
                <c:pt idx="92" formatCode="0.0">
                  <c:v>74.700580000000002</c:v>
                </c:pt>
                <c:pt idx="93" formatCode="0.0">
                  <c:v>74.882149999999996</c:v>
                </c:pt>
                <c:pt idx="94" formatCode="0.0">
                  <c:v>75.051670000000001</c:v>
                </c:pt>
                <c:pt idx="95" formatCode="0.0">
                  <c:v>75.370152381616251</c:v>
                </c:pt>
                <c:pt idx="96" formatCode="0.0">
                  <c:v>75.34396100939037</c:v>
                </c:pt>
                <c:pt idx="98">
                  <c:v>72.532960000000003</c:v>
                </c:pt>
                <c:pt idx="99">
                  <c:v>73.51249</c:v>
                </c:pt>
                <c:pt idx="100">
                  <c:v>73.728200000000001</c:v>
                </c:pt>
                <c:pt idx="101">
                  <c:v>74.4435</c:v>
                </c:pt>
                <c:pt idx="102">
                  <c:v>74.000320000000002</c:v>
                </c:pt>
                <c:pt idx="103">
                  <c:v>74.546880000000002</c:v>
                </c:pt>
                <c:pt idx="104">
                  <c:v>74.582400000000007</c:v>
                </c:pt>
                <c:pt idx="105">
                  <c:v>75.415999999999997</c:v>
                </c:pt>
                <c:pt idx="106">
                  <c:v>75.718509999999995</c:v>
                </c:pt>
                <c:pt idx="107">
                  <c:v>76.078580000000002</c:v>
                </c:pt>
                <c:pt idx="108">
                  <c:v>75.698130000000006</c:v>
                </c:pt>
                <c:pt idx="109">
                  <c:v>75.820906891799595</c:v>
                </c:pt>
                <c:pt idx="110">
                  <c:v>76.099136906953859</c:v>
                </c:pt>
                <c:pt idx="112">
                  <c:v>72.657589999999999</c:v>
                </c:pt>
                <c:pt idx="113">
                  <c:v>73.244709999999998</c:v>
                </c:pt>
                <c:pt idx="114">
                  <c:v>73.810299999999998</c:v>
                </c:pt>
                <c:pt idx="115">
                  <c:v>73.972589999999997</c:v>
                </c:pt>
                <c:pt idx="116">
                  <c:v>73.80583</c:v>
                </c:pt>
                <c:pt idx="117">
                  <c:v>73.934809999999999</c:v>
                </c:pt>
                <c:pt idx="118">
                  <c:v>74.110399999999998</c:v>
                </c:pt>
                <c:pt idx="119">
                  <c:v>75.133759999999995</c:v>
                </c:pt>
                <c:pt idx="120">
                  <c:v>75.191969999999998</c:v>
                </c:pt>
                <c:pt idx="121">
                  <c:v>75.930279999999996</c:v>
                </c:pt>
                <c:pt idx="122">
                  <c:v>75.876800000000003</c:v>
                </c:pt>
                <c:pt idx="123">
                  <c:v>76.393285151585161</c:v>
                </c:pt>
                <c:pt idx="124">
                  <c:v>76.124738879886024</c:v>
                </c:pt>
                <c:pt idx="126" formatCode="0.0">
                  <c:v>73.489829999999998</c:v>
                </c:pt>
                <c:pt idx="127" formatCode="0.0">
                  <c:v>73.764420000000001</c:v>
                </c:pt>
                <c:pt idx="128" formatCode="0.0">
                  <c:v>74.210099999999997</c:v>
                </c:pt>
                <c:pt idx="129" formatCode="0.0">
                  <c:v>74.586489999999998</c:v>
                </c:pt>
                <c:pt idx="130" formatCode="0.0">
                  <c:v>74.793300000000002</c:v>
                </c:pt>
                <c:pt idx="131" formatCode="0.0">
                  <c:v>74.989670000000004</c:v>
                </c:pt>
                <c:pt idx="132" formatCode="0.0">
                  <c:v>75.343459999999993</c:v>
                </c:pt>
                <c:pt idx="133" formatCode="0.0">
                  <c:v>75.796769999999995</c:v>
                </c:pt>
                <c:pt idx="134" formatCode="0.0">
                  <c:v>76.222830000000002</c:v>
                </c:pt>
                <c:pt idx="135" formatCode="0.0">
                  <c:v>76.528919999999999</c:v>
                </c:pt>
                <c:pt idx="136" formatCode="0.0">
                  <c:v>76.804839999999999</c:v>
                </c:pt>
                <c:pt idx="137" formatCode="0.0">
                  <c:v>77.081477242886379</c:v>
                </c:pt>
                <c:pt idx="138" formatCode="0.0">
                  <c:v>77.116362329423694</c:v>
                </c:pt>
                <c:pt idx="140" formatCode="0.0">
                  <c:v>73.497950000000003</c:v>
                </c:pt>
                <c:pt idx="141" formatCode="0.0">
                  <c:v>74.275919999999999</c:v>
                </c:pt>
                <c:pt idx="142" formatCode="0.0">
                  <c:v>74.254270000000005</c:v>
                </c:pt>
                <c:pt idx="143" formatCode="0.0">
                  <c:v>75.11551</c:v>
                </c:pt>
                <c:pt idx="144" formatCode="0.0">
                  <c:v>75.345129999999997</c:v>
                </c:pt>
                <c:pt idx="145" formatCode="0.0">
                  <c:v>75.859120000000004</c:v>
                </c:pt>
                <c:pt idx="146" formatCode="0.0">
                  <c:v>75.897080000000003</c:v>
                </c:pt>
                <c:pt idx="147" formatCode="0.0">
                  <c:v>76.166169999999994</c:v>
                </c:pt>
                <c:pt idx="148" formatCode="0.0">
                  <c:v>76.735810000000001</c:v>
                </c:pt>
                <c:pt idx="149" formatCode="0.0">
                  <c:v>77.005780000000001</c:v>
                </c:pt>
                <c:pt idx="150" formatCode="0.0">
                  <c:v>77.432900000000004</c:v>
                </c:pt>
                <c:pt idx="151" formatCode="0.0">
                  <c:v>77.779981643412697</c:v>
                </c:pt>
                <c:pt idx="152" formatCode="0.0">
                  <c:v>78.206517766645817</c:v>
                </c:pt>
                <c:pt idx="154">
                  <c:v>73.507149999999996</c:v>
                </c:pt>
                <c:pt idx="155">
                  <c:v>74.106189999999998</c:v>
                </c:pt>
                <c:pt idx="156">
                  <c:v>75.180499999999995</c:v>
                </c:pt>
                <c:pt idx="157">
                  <c:v>76.227599999999995</c:v>
                </c:pt>
                <c:pt idx="158">
                  <c:v>75.685929999999999</c:v>
                </c:pt>
                <c:pt idx="159">
                  <c:v>74.748000000000005</c:v>
                </c:pt>
                <c:pt idx="160">
                  <c:v>75.963189999999997</c:v>
                </c:pt>
                <c:pt idx="161">
                  <c:v>76.972380000000001</c:v>
                </c:pt>
                <c:pt idx="162">
                  <c:v>77.953329999999994</c:v>
                </c:pt>
                <c:pt idx="163">
                  <c:v>77.389009999999999</c:v>
                </c:pt>
                <c:pt idx="164">
                  <c:v>77.799989999999994</c:v>
                </c:pt>
                <c:pt idx="165">
                  <c:v>77.82740357833255</c:v>
                </c:pt>
                <c:pt idx="166">
                  <c:v>77.62489711483758</c:v>
                </c:pt>
                <c:pt idx="168" formatCode="0.0">
                  <c:v>73.539670000000001</c:v>
                </c:pt>
                <c:pt idx="169" formatCode="0.0">
                  <c:v>73.155879999999996</c:v>
                </c:pt>
                <c:pt idx="170" formatCode="0.0">
                  <c:v>73.227540000000005</c:v>
                </c:pt>
                <c:pt idx="171" formatCode="0.0">
                  <c:v>73.195459999999997</c:v>
                </c:pt>
                <c:pt idx="172" formatCode="0.0">
                  <c:v>74.078729999999993</c:v>
                </c:pt>
                <c:pt idx="173" formatCode="0.0">
                  <c:v>74.503020000000006</c:v>
                </c:pt>
                <c:pt idx="174" formatCode="0.0">
                  <c:v>74.963840000000005</c:v>
                </c:pt>
                <c:pt idx="175" formatCode="0.0">
                  <c:v>75.61421</c:v>
                </c:pt>
                <c:pt idx="176" formatCode="0.0">
                  <c:v>76.502330000000001</c:v>
                </c:pt>
                <c:pt idx="177" formatCode="0.0">
                  <c:v>76.994919999999993</c:v>
                </c:pt>
                <c:pt idx="178" formatCode="0.0">
                  <c:v>77.000500000000002</c:v>
                </c:pt>
                <c:pt idx="179" formatCode="0.0">
                  <c:v>77.118438342913791</c:v>
                </c:pt>
                <c:pt idx="180" formatCode="0.0">
                  <c:v>76.925404311776546</c:v>
                </c:pt>
                <c:pt idx="182">
                  <c:v>73.746589999999998</c:v>
                </c:pt>
                <c:pt idx="183">
                  <c:v>73.921620000000004</c:v>
                </c:pt>
                <c:pt idx="184">
                  <c:v>74.451149999999998</c:v>
                </c:pt>
                <c:pt idx="185">
                  <c:v>74.566100000000006</c:v>
                </c:pt>
                <c:pt idx="186">
                  <c:v>74.909459999999996</c:v>
                </c:pt>
                <c:pt idx="187">
                  <c:v>75.189040000000006</c:v>
                </c:pt>
                <c:pt idx="188">
                  <c:v>75.985579999999999</c:v>
                </c:pt>
                <c:pt idx="189">
                  <c:v>76.414069999999995</c:v>
                </c:pt>
                <c:pt idx="190">
                  <c:v>76.872990000000001</c:v>
                </c:pt>
                <c:pt idx="191">
                  <c:v>76.839650000000006</c:v>
                </c:pt>
                <c:pt idx="192">
                  <c:v>76.707189999999997</c:v>
                </c:pt>
                <c:pt idx="193">
                  <c:v>77.222119250051904</c:v>
                </c:pt>
                <c:pt idx="194">
                  <c:v>77.436129637740535</c:v>
                </c:pt>
                <c:pt idx="196">
                  <c:v>73.992180000000005</c:v>
                </c:pt>
                <c:pt idx="197">
                  <c:v>73.863950000000003</c:v>
                </c:pt>
                <c:pt idx="198">
                  <c:v>74.231790000000004</c:v>
                </c:pt>
                <c:pt idx="199">
                  <c:v>74.355260000000001</c:v>
                </c:pt>
                <c:pt idx="200">
                  <c:v>74.3108</c:v>
                </c:pt>
                <c:pt idx="201">
                  <c:v>74.429730000000006</c:v>
                </c:pt>
                <c:pt idx="202">
                  <c:v>74.825839999999999</c:v>
                </c:pt>
                <c:pt idx="203">
                  <c:v>75.664709999999999</c:v>
                </c:pt>
                <c:pt idx="204">
                  <c:v>76.221720000000005</c:v>
                </c:pt>
                <c:pt idx="205">
                  <c:v>76.3095</c:v>
                </c:pt>
                <c:pt idx="206">
                  <c:v>76.472769999999997</c:v>
                </c:pt>
                <c:pt idx="207">
                  <c:v>76.61296339181834</c:v>
                </c:pt>
                <c:pt idx="208">
                  <c:v>76.96700765697102</c:v>
                </c:pt>
                <c:pt idx="210" formatCode="0.0">
                  <c:v>73.999020000000002</c:v>
                </c:pt>
                <c:pt idx="211" formatCode="0.0">
                  <c:v>74.400379999999998</c:v>
                </c:pt>
                <c:pt idx="212" formatCode="0.0">
                  <c:v>74.974180000000004</c:v>
                </c:pt>
                <c:pt idx="213" formatCode="0.0">
                  <c:v>75.715980000000002</c:v>
                </c:pt>
                <c:pt idx="214" formatCode="0.0">
                  <c:v>75.574740000000006</c:v>
                </c:pt>
                <c:pt idx="215" formatCode="0.0">
                  <c:v>75.411349999999999</c:v>
                </c:pt>
                <c:pt idx="216" formatCode="0.0">
                  <c:v>75.687110000000004</c:v>
                </c:pt>
                <c:pt idx="217" formatCode="0.0">
                  <c:v>76.258880000000005</c:v>
                </c:pt>
                <c:pt idx="218" formatCode="0.0">
                  <c:v>77.041690000000003</c:v>
                </c:pt>
                <c:pt idx="219" formatCode="0.0">
                  <c:v>77.246679999999998</c:v>
                </c:pt>
                <c:pt idx="220" formatCode="0.0">
                  <c:v>77.622649999999993</c:v>
                </c:pt>
                <c:pt idx="221" formatCode="0.0">
                  <c:v>78.150529191653263</c:v>
                </c:pt>
                <c:pt idx="222" formatCode="0.0">
                  <c:v>77.742116923062525</c:v>
                </c:pt>
                <c:pt idx="224" formatCode="0.0">
                  <c:v>74.129490000000004</c:v>
                </c:pt>
                <c:pt idx="225" formatCode="0.0">
                  <c:v>74.390919999999994</c:v>
                </c:pt>
                <c:pt idx="226" formatCode="0.0">
                  <c:v>74.894090000000006</c:v>
                </c:pt>
                <c:pt idx="227" formatCode="0.0">
                  <c:v>74.841809999999995</c:v>
                </c:pt>
                <c:pt idx="228" formatCode="0.0">
                  <c:v>75.119299999999996</c:v>
                </c:pt>
                <c:pt idx="229" formatCode="0.0">
                  <c:v>75.289609999999996</c:v>
                </c:pt>
                <c:pt idx="230" formatCode="0.0">
                  <c:v>75.598320000000001</c:v>
                </c:pt>
                <c:pt idx="231" formatCode="0.0">
                  <c:v>76.132339999999999</c:v>
                </c:pt>
                <c:pt idx="232" formatCode="0.0">
                  <c:v>76.546090000000007</c:v>
                </c:pt>
                <c:pt idx="233" formatCode="0.0">
                  <c:v>77.004980000000003</c:v>
                </c:pt>
                <c:pt idx="234" formatCode="0.0">
                  <c:v>77.029150000000001</c:v>
                </c:pt>
                <c:pt idx="235" formatCode="0.0">
                  <c:v>76.729534122330691</c:v>
                </c:pt>
                <c:pt idx="236" formatCode="0.0">
                  <c:v>76.572591124754311</c:v>
                </c:pt>
              </c:numCache>
            </c:numRef>
          </c:val>
          <c:smooth val="0"/>
        </c:ser>
        <c:ser>
          <c:idx val="1"/>
          <c:order val="2"/>
          <c:tx>
            <c:strRef>
              <c:f>'Fig 5 data'!$E$4</c:f>
              <c:strCache>
                <c:ptCount val="1"/>
                <c:pt idx="0">
                  <c:v>Lower CI</c:v>
                </c:pt>
              </c:strCache>
            </c:strRef>
          </c:tx>
          <c:spPr>
            <a:ln w="12700">
              <a:solidFill>
                <a:srgbClr val="000080"/>
              </a:solidFill>
              <a:prstDash val="sysDash"/>
            </a:ln>
          </c:spPr>
          <c:marker>
            <c:symbol val="none"/>
          </c:marker>
          <c:cat>
            <c:multiLvlStrRef>
              <c:f>'Fig 5 data'!$A$5:$B$242</c:f>
              <c:multiLvlStrCache>
                <c:ptCount val="237"/>
                <c:lvl>
                  <c:pt idx="1">
                    <c:v>2002-04</c:v>
                  </c:pt>
                  <c:pt idx="6">
                    <c:v>2007-09</c:v>
                  </c:pt>
                  <c:pt idx="9">
                    <c:v> </c:v>
                  </c:pt>
                  <c:pt idx="12">
                    <c:v>2013-15</c:v>
                  </c:pt>
                  <c:pt idx="15">
                    <c:v>2002-04</c:v>
                  </c:pt>
                  <c:pt idx="20">
                    <c:v>2007-09</c:v>
                  </c:pt>
                  <c:pt idx="23">
                    <c:v> </c:v>
                  </c:pt>
                  <c:pt idx="26">
                    <c:v>2013-15</c:v>
                  </c:pt>
                  <c:pt idx="29">
                    <c:v>2002-04</c:v>
                  </c:pt>
                  <c:pt idx="34">
                    <c:v>2007-09</c:v>
                  </c:pt>
                  <c:pt idx="37">
                    <c:v> </c:v>
                  </c:pt>
                  <c:pt idx="40">
                    <c:v>2013-15</c:v>
                  </c:pt>
                  <c:pt idx="43">
                    <c:v>2002-04</c:v>
                  </c:pt>
                  <c:pt idx="48">
                    <c:v>2007-09</c:v>
                  </c:pt>
                  <c:pt idx="51">
                    <c:v> </c:v>
                  </c:pt>
                  <c:pt idx="54">
                    <c:v>2013-15</c:v>
                  </c:pt>
                  <c:pt idx="57">
                    <c:v>2002-04</c:v>
                  </c:pt>
                  <c:pt idx="62">
                    <c:v>2007-09</c:v>
                  </c:pt>
                  <c:pt idx="65">
                    <c:v> </c:v>
                  </c:pt>
                  <c:pt idx="68">
                    <c:v>2013-15</c:v>
                  </c:pt>
                  <c:pt idx="71">
                    <c:v>2002-04</c:v>
                  </c:pt>
                  <c:pt idx="76">
                    <c:v>2007-09</c:v>
                  </c:pt>
                  <c:pt idx="79">
                    <c:v> </c:v>
                  </c:pt>
                  <c:pt idx="82">
                    <c:v>2013-15</c:v>
                  </c:pt>
                  <c:pt idx="85">
                    <c:v>2002-04</c:v>
                  </c:pt>
                  <c:pt idx="90">
                    <c:v>2007-09</c:v>
                  </c:pt>
                  <c:pt idx="93">
                    <c:v> </c:v>
                  </c:pt>
                  <c:pt idx="96">
                    <c:v>2013-15</c:v>
                  </c:pt>
                  <c:pt idx="99">
                    <c:v>2002-04</c:v>
                  </c:pt>
                  <c:pt idx="104">
                    <c:v>2007-09</c:v>
                  </c:pt>
                  <c:pt idx="107">
                    <c:v> </c:v>
                  </c:pt>
                  <c:pt idx="110">
                    <c:v>2013-15</c:v>
                  </c:pt>
                  <c:pt idx="113">
                    <c:v>2002-04</c:v>
                  </c:pt>
                  <c:pt idx="118">
                    <c:v>2007-09</c:v>
                  </c:pt>
                  <c:pt idx="121">
                    <c:v> </c:v>
                  </c:pt>
                  <c:pt idx="124">
                    <c:v>2013-15</c:v>
                  </c:pt>
                  <c:pt idx="127">
                    <c:v>2002-04</c:v>
                  </c:pt>
                  <c:pt idx="132">
                    <c:v>2007-09</c:v>
                  </c:pt>
                  <c:pt idx="135">
                    <c:v> </c:v>
                  </c:pt>
                  <c:pt idx="138">
                    <c:v>2013-15</c:v>
                  </c:pt>
                  <c:pt idx="141">
                    <c:v>2002-04</c:v>
                  </c:pt>
                  <c:pt idx="146">
                    <c:v>2007-09</c:v>
                  </c:pt>
                  <c:pt idx="149">
                    <c:v> </c:v>
                  </c:pt>
                  <c:pt idx="152">
                    <c:v>2013-15</c:v>
                  </c:pt>
                  <c:pt idx="155">
                    <c:v>2002-04</c:v>
                  </c:pt>
                  <c:pt idx="160">
                    <c:v>2007-09</c:v>
                  </c:pt>
                  <c:pt idx="163">
                    <c:v> </c:v>
                  </c:pt>
                  <c:pt idx="166">
                    <c:v>2013-15</c:v>
                  </c:pt>
                  <c:pt idx="169">
                    <c:v>2002-04</c:v>
                  </c:pt>
                  <c:pt idx="174">
                    <c:v>2007-09</c:v>
                  </c:pt>
                  <c:pt idx="177">
                    <c:v> </c:v>
                  </c:pt>
                  <c:pt idx="180">
                    <c:v>2013-15</c:v>
                  </c:pt>
                  <c:pt idx="183">
                    <c:v>2002-04</c:v>
                  </c:pt>
                  <c:pt idx="188">
                    <c:v>2007-09</c:v>
                  </c:pt>
                  <c:pt idx="191">
                    <c:v> </c:v>
                  </c:pt>
                  <c:pt idx="194">
                    <c:v>2013-15</c:v>
                  </c:pt>
                  <c:pt idx="197">
                    <c:v>2002-04</c:v>
                  </c:pt>
                  <c:pt idx="202">
                    <c:v>2007-09</c:v>
                  </c:pt>
                  <c:pt idx="205">
                    <c:v> </c:v>
                  </c:pt>
                  <c:pt idx="208">
                    <c:v>2013-15</c:v>
                  </c:pt>
                  <c:pt idx="211">
                    <c:v>2002-04</c:v>
                  </c:pt>
                  <c:pt idx="216">
                    <c:v>2007-09</c:v>
                  </c:pt>
                  <c:pt idx="219">
                    <c:v> </c:v>
                  </c:pt>
                  <c:pt idx="222">
                    <c:v>2013-15</c:v>
                  </c:pt>
                  <c:pt idx="225">
                    <c:v>2002-04</c:v>
                  </c:pt>
                  <c:pt idx="230">
                    <c:v>2007-09</c:v>
                  </c:pt>
                  <c:pt idx="233">
                    <c:v> </c:v>
                  </c:pt>
                  <c:pt idx="236">
                    <c:v>2013-15</c:v>
                  </c:pt>
                </c:lvl>
                <c:lvl>
                  <c:pt idx="0">
                    <c:v>Glasgow - City</c:v>
                  </c:pt>
                  <c:pt idx="14">
                    <c:v>Inverclyde</c:v>
                  </c:pt>
                  <c:pt idx="28">
                    <c:v>West Dun - barton - shire</c:v>
                  </c:pt>
                  <c:pt idx="42">
                    <c:v>Na h-Eileanan Siar</c:v>
                  </c:pt>
                  <c:pt idx="56">
                    <c:v>Renfrew - shire</c:v>
                  </c:pt>
                  <c:pt idx="70">
                    <c:v>Dundee City</c:v>
                  </c:pt>
                  <c:pt idx="84">
                    <c:v>North Lanark - shire</c:v>
                  </c:pt>
                  <c:pt idx="98">
                    <c:v>East Ayrshire</c:v>
                  </c:pt>
                  <c:pt idx="112">
                    <c:v>North Ayrshire</c:v>
                  </c:pt>
                  <c:pt idx="126">
                    <c:v>SCOT - LAND</c:v>
                  </c:pt>
                  <c:pt idx="140">
                    <c:v>West Lothian</c:v>
                  </c:pt>
                  <c:pt idx="154">
                    <c:v>Shetland Islands</c:v>
                  </c:pt>
                  <c:pt idx="168">
                    <c:v>Clack - mannan - shire</c:v>
                  </c:pt>
                  <c:pt idx="182">
                    <c:v>Falkirk</c:v>
                  </c:pt>
                  <c:pt idx="196">
                    <c:v>South Lanark - shire</c:v>
                  </c:pt>
                  <c:pt idx="210">
                    <c:v>South Ayrshire</c:v>
                  </c:pt>
                  <c:pt idx="224">
                    <c:v>Aberdeen City</c:v>
                  </c:pt>
                </c:lvl>
              </c:multiLvlStrCache>
            </c:multiLvlStrRef>
          </c:cat>
          <c:val>
            <c:numRef>
              <c:f>'Fig 5 data'!$E$5:$E$241</c:f>
              <c:numCache>
                <c:formatCode>#,##0.0</c:formatCode>
                <c:ptCount val="237"/>
                <c:pt idx="0">
                  <c:v>68.743369999999999</c:v>
                </c:pt>
                <c:pt idx="1">
                  <c:v>68.949809999999999</c:v>
                </c:pt>
                <c:pt idx="2">
                  <c:v>69.578609999999998</c:v>
                </c:pt>
                <c:pt idx="3">
                  <c:v>70.068240000000003</c:v>
                </c:pt>
                <c:pt idx="4">
                  <c:v>70.396389999999997</c:v>
                </c:pt>
                <c:pt idx="5">
                  <c:v>70.386920000000003</c:v>
                </c:pt>
                <c:pt idx="6">
                  <c:v>70.824269999999999</c:v>
                </c:pt>
                <c:pt idx="7">
                  <c:v>71.404960000000003</c:v>
                </c:pt>
                <c:pt idx="8">
                  <c:v>71.848190000000002</c:v>
                </c:pt>
                <c:pt idx="9">
                  <c:v>72.285259999999994</c:v>
                </c:pt>
                <c:pt idx="10">
                  <c:v>72.688000000000002</c:v>
                </c:pt>
                <c:pt idx="11">
                  <c:v>73.055061912861675</c:v>
                </c:pt>
                <c:pt idx="12">
                  <c:v>73.072050961514179</c:v>
                </c:pt>
                <c:pt idx="14">
                  <c:v>69.374629999999996</c:v>
                </c:pt>
                <c:pt idx="15">
                  <c:v>69.479410000000001</c:v>
                </c:pt>
                <c:pt idx="16">
                  <c:v>70.266459999999995</c:v>
                </c:pt>
                <c:pt idx="17">
                  <c:v>71.383380000000002</c:v>
                </c:pt>
                <c:pt idx="18">
                  <c:v>71.725440000000006</c:v>
                </c:pt>
                <c:pt idx="19">
                  <c:v>72.112780000000001</c:v>
                </c:pt>
                <c:pt idx="20">
                  <c:v>72.471379999999996</c:v>
                </c:pt>
                <c:pt idx="21">
                  <c:v>72.426599999999993</c:v>
                </c:pt>
                <c:pt idx="22">
                  <c:v>72.372450000000001</c:v>
                </c:pt>
                <c:pt idx="23">
                  <c:v>72.856939999999994</c:v>
                </c:pt>
                <c:pt idx="24">
                  <c:v>73.839659999999995</c:v>
                </c:pt>
                <c:pt idx="25">
                  <c:v>74.713519599036175</c:v>
                </c:pt>
                <c:pt idx="26">
                  <c:v>74.674575565377552</c:v>
                </c:pt>
                <c:pt idx="28">
                  <c:v>69.975679999999997</c:v>
                </c:pt>
                <c:pt idx="29">
                  <c:v>69.937650000000005</c:v>
                </c:pt>
                <c:pt idx="30">
                  <c:v>70.146590000000003</c:v>
                </c:pt>
                <c:pt idx="31">
                  <c:v>70.943830000000005</c:v>
                </c:pt>
                <c:pt idx="32">
                  <c:v>71.150059999999996</c:v>
                </c:pt>
                <c:pt idx="33">
                  <c:v>71.335359999999994</c:v>
                </c:pt>
                <c:pt idx="34">
                  <c:v>71.804349999999999</c:v>
                </c:pt>
                <c:pt idx="35">
                  <c:v>72.930319999999995</c:v>
                </c:pt>
                <c:pt idx="36">
                  <c:v>73.492239999999995</c:v>
                </c:pt>
                <c:pt idx="37">
                  <c:v>73.353989999999996</c:v>
                </c:pt>
                <c:pt idx="38">
                  <c:v>73.401020000000003</c:v>
                </c:pt>
                <c:pt idx="39">
                  <c:v>73.894223963488201</c:v>
                </c:pt>
                <c:pt idx="40">
                  <c:v>74.012462152775569</c:v>
                </c:pt>
                <c:pt idx="42">
                  <c:v>70.34984</c:v>
                </c:pt>
                <c:pt idx="43">
                  <c:v>71.116770000000002</c:v>
                </c:pt>
                <c:pt idx="44">
                  <c:v>70.981430000000003</c:v>
                </c:pt>
                <c:pt idx="45">
                  <c:v>71.8005</c:v>
                </c:pt>
                <c:pt idx="46">
                  <c:v>71.656260000000003</c:v>
                </c:pt>
                <c:pt idx="47">
                  <c:v>72.28228</c:v>
                </c:pt>
                <c:pt idx="48">
                  <c:v>72.460059999999999</c:v>
                </c:pt>
                <c:pt idx="49">
                  <c:v>73.114909999999995</c:v>
                </c:pt>
                <c:pt idx="50">
                  <c:v>74.319869999999995</c:v>
                </c:pt>
                <c:pt idx="51">
                  <c:v>75.114270000000005</c:v>
                </c:pt>
                <c:pt idx="52">
                  <c:v>75.884180000000001</c:v>
                </c:pt>
                <c:pt idx="53">
                  <c:v>75.696994075858683</c:v>
                </c:pt>
                <c:pt idx="54">
                  <c:v>75.400630161926586</c:v>
                </c:pt>
                <c:pt idx="56">
                  <c:v>71.348569999999995</c:v>
                </c:pt>
                <c:pt idx="57">
                  <c:v>71.27561</c:v>
                </c:pt>
                <c:pt idx="58">
                  <c:v>72.093019999999996</c:v>
                </c:pt>
                <c:pt idx="59">
                  <c:v>72.893029999999996</c:v>
                </c:pt>
                <c:pt idx="60">
                  <c:v>73.173950000000005</c:v>
                </c:pt>
                <c:pt idx="61">
                  <c:v>73.144000000000005</c:v>
                </c:pt>
                <c:pt idx="62">
                  <c:v>73.182640000000006</c:v>
                </c:pt>
                <c:pt idx="63">
                  <c:v>73.371809999999996</c:v>
                </c:pt>
                <c:pt idx="64">
                  <c:v>74.177019999999999</c:v>
                </c:pt>
                <c:pt idx="65">
                  <c:v>74.688079999999999</c:v>
                </c:pt>
                <c:pt idx="66">
                  <c:v>75.164919999999995</c:v>
                </c:pt>
                <c:pt idx="67">
                  <c:v>75.309101606919</c:v>
                </c:pt>
                <c:pt idx="68">
                  <c:v>75.787002174244705</c:v>
                </c:pt>
                <c:pt idx="70" formatCode="0.0">
                  <c:v>71.283500000000004</c:v>
                </c:pt>
                <c:pt idx="71" formatCode="0.0">
                  <c:v>71.757140000000007</c:v>
                </c:pt>
                <c:pt idx="72" formatCode="0.0">
                  <c:v>72.278369999999995</c:v>
                </c:pt>
                <c:pt idx="73" formatCode="0.0">
                  <c:v>72.809489999999997</c:v>
                </c:pt>
                <c:pt idx="74" formatCode="0.0">
                  <c:v>72.886369999999999</c:v>
                </c:pt>
                <c:pt idx="75" formatCode="0.0">
                  <c:v>72.828909999999993</c:v>
                </c:pt>
                <c:pt idx="76" formatCode="0.0">
                  <c:v>72.837410000000006</c:v>
                </c:pt>
                <c:pt idx="77" formatCode="0.0">
                  <c:v>72.939580000000007</c:v>
                </c:pt>
                <c:pt idx="78" formatCode="0.0">
                  <c:v>73.276849999999996</c:v>
                </c:pt>
                <c:pt idx="79" formatCode="0.0">
                  <c:v>73.630579999999995</c:v>
                </c:pt>
                <c:pt idx="80" formatCode="0.0">
                  <c:v>74.432509999999994</c:v>
                </c:pt>
                <c:pt idx="81" formatCode="0.0">
                  <c:v>74.637232252204143</c:v>
                </c:pt>
                <c:pt idx="82" formatCode="0.0">
                  <c:v>74.498662571765109</c:v>
                </c:pt>
                <c:pt idx="84" formatCode="0.0">
                  <c:v>71.522540000000006</c:v>
                </c:pt>
                <c:pt idx="85" formatCode="0.0">
                  <c:v>71.996380000000002</c:v>
                </c:pt>
                <c:pt idx="86" formatCode="0.0">
                  <c:v>72.362030000000004</c:v>
                </c:pt>
                <c:pt idx="87" formatCode="0.0">
                  <c:v>72.633099999999999</c:v>
                </c:pt>
                <c:pt idx="88" formatCode="0.0">
                  <c:v>72.41046</c:v>
                </c:pt>
                <c:pt idx="89" formatCode="0.0">
                  <c:v>72.814999999999998</c:v>
                </c:pt>
                <c:pt idx="90" formatCode="0.0">
                  <c:v>73.494039999999998</c:v>
                </c:pt>
                <c:pt idx="91" formatCode="0.0">
                  <c:v>74.046289999999999</c:v>
                </c:pt>
                <c:pt idx="92" formatCode="0.0">
                  <c:v>74.312430000000006</c:v>
                </c:pt>
                <c:pt idx="93" formatCode="0.0">
                  <c:v>74.49091</c:v>
                </c:pt>
                <c:pt idx="94" formatCode="0.0">
                  <c:v>74.661770000000004</c:v>
                </c:pt>
                <c:pt idx="95" formatCode="0.0">
                  <c:v>74.985886358639917</c:v>
                </c:pt>
                <c:pt idx="96" formatCode="0.0">
                  <c:v>74.965173668070662</c:v>
                </c:pt>
                <c:pt idx="98">
                  <c:v>71.831829999999997</c:v>
                </c:pt>
                <c:pt idx="99">
                  <c:v>72.831100000000006</c:v>
                </c:pt>
                <c:pt idx="100">
                  <c:v>73.051389999999998</c:v>
                </c:pt>
                <c:pt idx="101">
                  <c:v>73.774320000000003</c:v>
                </c:pt>
                <c:pt idx="102">
                  <c:v>73.308369999999996</c:v>
                </c:pt>
                <c:pt idx="103">
                  <c:v>73.887370000000004</c:v>
                </c:pt>
                <c:pt idx="104">
                  <c:v>73.927800000000005</c:v>
                </c:pt>
                <c:pt idx="105">
                  <c:v>74.783590000000004</c:v>
                </c:pt>
                <c:pt idx="106">
                  <c:v>75.075620000000001</c:v>
                </c:pt>
                <c:pt idx="107">
                  <c:v>75.421869999999998</c:v>
                </c:pt>
                <c:pt idx="108">
                  <c:v>75.021320000000003</c:v>
                </c:pt>
                <c:pt idx="109">
                  <c:v>75.142416182785993</c:v>
                </c:pt>
                <c:pt idx="110">
                  <c:v>75.43401935211179</c:v>
                </c:pt>
                <c:pt idx="112">
                  <c:v>72.010840000000002</c:v>
                </c:pt>
                <c:pt idx="113">
                  <c:v>72.625900000000001</c:v>
                </c:pt>
                <c:pt idx="114">
                  <c:v>73.204509999999999</c:v>
                </c:pt>
                <c:pt idx="115">
                  <c:v>73.348640000000003</c:v>
                </c:pt>
                <c:pt idx="116">
                  <c:v>73.165099999999995</c:v>
                </c:pt>
                <c:pt idx="117">
                  <c:v>73.286050000000003</c:v>
                </c:pt>
                <c:pt idx="118">
                  <c:v>73.469819999999999</c:v>
                </c:pt>
                <c:pt idx="119">
                  <c:v>74.501339999999999</c:v>
                </c:pt>
                <c:pt idx="120">
                  <c:v>74.534880000000001</c:v>
                </c:pt>
                <c:pt idx="121">
                  <c:v>75.27355</c:v>
                </c:pt>
                <c:pt idx="122">
                  <c:v>75.231530000000006</c:v>
                </c:pt>
                <c:pt idx="123">
                  <c:v>75.776404644987025</c:v>
                </c:pt>
                <c:pt idx="124">
                  <c:v>75.523896119156859</c:v>
                </c:pt>
                <c:pt idx="126" formatCode="0.0">
                  <c:v>73.388999999999996</c:v>
                </c:pt>
                <c:pt idx="127" formatCode="0.0">
                  <c:v>73.663960000000003</c:v>
                </c:pt>
                <c:pt idx="128" formatCode="0.0">
                  <c:v>74.110500000000002</c:v>
                </c:pt>
                <c:pt idx="129" formatCode="0.0">
                  <c:v>74.486320000000006</c:v>
                </c:pt>
                <c:pt idx="130" formatCode="0.0">
                  <c:v>74.693240000000003</c:v>
                </c:pt>
                <c:pt idx="131" formatCode="0.0">
                  <c:v>74.889750000000006</c:v>
                </c:pt>
                <c:pt idx="132" formatCode="0.0">
                  <c:v>75.244320000000002</c:v>
                </c:pt>
                <c:pt idx="133" formatCode="0.0">
                  <c:v>75.698490000000007</c:v>
                </c:pt>
                <c:pt idx="134" formatCode="0.0">
                  <c:v>76.124979999999994</c:v>
                </c:pt>
                <c:pt idx="135" formatCode="0.0">
                  <c:v>76.431610000000006</c:v>
                </c:pt>
                <c:pt idx="136" formatCode="0.0">
                  <c:v>76.708349999999996</c:v>
                </c:pt>
                <c:pt idx="137" formatCode="0.0">
                  <c:v>76.985858160951381</c:v>
                </c:pt>
                <c:pt idx="138" formatCode="0.0">
                  <c:v>77.022066461036289</c:v>
                </c:pt>
                <c:pt idx="140" formatCode="0.0">
                  <c:v>72.964740000000006</c:v>
                </c:pt>
                <c:pt idx="141" formatCode="0.0">
                  <c:v>73.747739999999993</c:v>
                </c:pt>
                <c:pt idx="142" formatCode="0.0">
                  <c:v>73.711600000000004</c:v>
                </c:pt>
                <c:pt idx="143" formatCode="0.0">
                  <c:v>74.565150000000003</c:v>
                </c:pt>
                <c:pt idx="144" formatCode="0.0">
                  <c:v>74.779409999999999</c:v>
                </c:pt>
                <c:pt idx="145" formatCode="0.0">
                  <c:v>75.298389999999998</c:v>
                </c:pt>
                <c:pt idx="146" formatCode="0.0">
                  <c:v>75.35181</c:v>
                </c:pt>
                <c:pt idx="147" formatCode="0.0">
                  <c:v>75.646029999999996</c:v>
                </c:pt>
                <c:pt idx="148" formatCode="0.0">
                  <c:v>76.215720000000005</c:v>
                </c:pt>
                <c:pt idx="149" formatCode="0.0">
                  <c:v>76.472639999999998</c:v>
                </c:pt>
                <c:pt idx="150" formatCode="0.0">
                  <c:v>76.901120000000006</c:v>
                </c:pt>
                <c:pt idx="151" formatCode="0.0">
                  <c:v>77.256635311043397</c:v>
                </c:pt>
                <c:pt idx="152" formatCode="0.0">
                  <c:v>77.698147634684275</c:v>
                </c:pt>
                <c:pt idx="154">
                  <c:v>71.825159999999997</c:v>
                </c:pt>
                <c:pt idx="155">
                  <c:v>72.38485</c:v>
                </c:pt>
                <c:pt idx="156">
                  <c:v>73.452280000000002</c:v>
                </c:pt>
                <c:pt idx="157">
                  <c:v>74.499300000000005</c:v>
                </c:pt>
                <c:pt idx="158">
                  <c:v>73.886529999999993</c:v>
                </c:pt>
                <c:pt idx="159">
                  <c:v>72.89649</c:v>
                </c:pt>
                <c:pt idx="160">
                  <c:v>74.262289999999993</c:v>
                </c:pt>
                <c:pt idx="161">
                  <c:v>75.50112</c:v>
                </c:pt>
                <c:pt idx="162">
                  <c:v>76.556070000000005</c:v>
                </c:pt>
                <c:pt idx="163">
                  <c:v>75.942229999999995</c:v>
                </c:pt>
                <c:pt idx="164">
                  <c:v>76.318060000000003</c:v>
                </c:pt>
                <c:pt idx="165">
                  <c:v>76.337517466870224</c:v>
                </c:pt>
                <c:pt idx="166">
                  <c:v>76.260196528522059</c:v>
                </c:pt>
                <c:pt idx="168" formatCode="0.0">
                  <c:v>72.484639999999999</c:v>
                </c:pt>
                <c:pt idx="169" formatCode="0.0">
                  <c:v>72.057649999999995</c:v>
                </c:pt>
                <c:pt idx="170" formatCode="0.0">
                  <c:v>72.118489999999994</c:v>
                </c:pt>
                <c:pt idx="171" formatCode="0.0">
                  <c:v>72.087429999999998</c:v>
                </c:pt>
                <c:pt idx="172" formatCode="0.0">
                  <c:v>73.051220000000001</c:v>
                </c:pt>
                <c:pt idx="173" formatCode="0.0">
                  <c:v>73.50206</c:v>
                </c:pt>
                <c:pt idx="174" formatCode="0.0">
                  <c:v>73.988789999999995</c:v>
                </c:pt>
                <c:pt idx="175" formatCode="0.0">
                  <c:v>74.628699999999995</c:v>
                </c:pt>
                <c:pt idx="176" formatCode="0.0">
                  <c:v>75.569710000000001</c:v>
                </c:pt>
                <c:pt idx="177" formatCode="0.0">
                  <c:v>76.030159999999995</c:v>
                </c:pt>
                <c:pt idx="178" formatCode="0.0">
                  <c:v>76.066320000000005</c:v>
                </c:pt>
                <c:pt idx="179" formatCode="0.0">
                  <c:v>76.151952432285299</c:v>
                </c:pt>
                <c:pt idx="180" formatCode="0.0">
                  <c:v>75.968089745152739</c:v>
                </c:pt>
                <c:pt idx="182">
                  <c:v>73.179519999999997</c:v>
                </c:pt>
                <c:pt idx="183">
                  <c:v>73.352450000000005</c:v>
                </c:pt>
                <c:pt idx="184">
                  <c:v>73.877020000000002</c:v>
                </c:pt>
                <c:pt idx="185">
                  <c:v>73.993070000000003</c:v>
                </c:pt>
                <c:pt idx="186">
                  <c:v>74.345579999999998</c:v>
                </c:pt>
                <c:pt idx="187">
                  <c:v>74.643749999999997</c:v>
                </c:pt>
                <c:pt idx="188">
                  <c:v>75.433430000000001</c:v>
                </c:pt>
                <c:pt idx="189">
                  <c:v>75.863200000000006</c:v>
                </c:pt>
                <c:pt idx="190">
                  <c:v>76.321070000000006</c:v>
                </c:pt>
                <c:pt idx="191">
                  <c:v>76.298000000000002</c:v>
                </c:pt>
                <c:pt idx="192">
                  <c:v>76.148409999999998</c:v>
                </c:pt>
                <c:pt idx="193">
                  <c:v>76.655521890128838</c:v>
                </c:pt>
                <c:pt idx="194">
                  <c:v>76.884829180044974</c:v>
                </c:pt>
                <c:pt idx="196">
                  <c:v>73.599429999999998</c:v>
                </c:pt>
                <c:pt idx="197">
                  <c:v>73.475679999999997</c:v>
                </c:pt>
                <c:pt idx="198">
                  <c:v>73.845969999999994</c:v>
                </c:pt>
                <c:pt idx="199">
                  <c:v>73.958690000000004</c:v>
                </c:pt>
                <c:pt idx="200">
                  <c:v>73.905100000000004</c:v>
                </c:pt>
                <c:pt idx="201">
                  <c:v>74.031959999999998</c:v>
                </c:pt>
                <c:pt idx="202">
                  <c:v>74.430030000000002</c:v>
                </c:pt>
                <c:pt idx="203">
                  <c:v>75.274900000000002</c:v>
                </c:pt>
                <c:pt idx="204">
                  <c:v>75.825469999999996</c:v>
                </c:pt>
                <c:pt idx="205">
                  <c:v>75.920400000000001</c:v>
                </c:pt>
                <c:pt idx="206">
                  <c:v>76.085030000000003</c:v>
                </c:pt>
                <c:pt idx="207">
                  <c:v>76.225008720680563</c:v>
                </c:pt>
                <c:pt idx="208">
                  <c:v>76.580233945962746</c:v>
                </c:pt>
                <c:pt idx="210" formatCode="0.0">
                  <c:v>73.299049999999994</c:v>
                </c:pt>
                <c:pt idx="211" formatCode="0.0">
                  <c:v>73.701520000000002</c:v>
                </c:pt>
                <c:pt idx="212" formatCode="0.0">
                  <c:v>74.263009999999994</c:v>
                </c:pt>
                <c:pt idx="213" formatCode="0.0">
                  <c:v>75.016869999999997</c:v>
                </c:pt>
                <c:pt idx="214" formatCode="0.0">
                  <c:v>74.857200000000006</c:v>
                </c:pt>
                <c:pt idx="215" formatCode="0.0">
                  <c:v>74.677580000000006</c:v>
                </c:pt>
                <c:pt idx="216" formatCode="0.0">
                  <c:v>74.957769999999996</c:v>
                </c:pt>
                <c:pt idx="217" formatCode="0.0">
                  <c:v>75.582800000000006</c:v>
                </c:pt>
                <c:pt idx="218" formatCode="0.0">
                  <c:v>76.401759999999996</c:v>
                </c:pt>
                <c:pt idx="219" formatCode="0.0">
                  <c:v>76.59487</c:v>
                </c:pt>
                <c:pt idx="220" formatCode="0.0">
                  <c:v>76.951530000000005</c:v>
                </c:pt>
                <c:pt idx="221" formatCode="0.0">
                  <c:v>77.476659054229941</c:v>
                </c:pt>
                <c:pt idx="222" formatCode="0.0">
                  <c:v>77.076545131854445</c:v>
                </c:pt>
                <c:pt idx="224" formatCode="0.0">
                  <c:v>73.632649999999998</c:v>
                </c:pt>
                <c:pt idx="225" formatCode="0.0">
                  <c:v>73.889409999999998</c:v>
                </c:pt>
                <c:pt idx="226" formatCode="0.0">
                  <c:v>74.397750000000002</c:v>
                </c:pt>
                <c:pt idx="227" formatCode="0.0">
                  <c:v>74.338560000000001</c:v>
                </c:pt>
                <c:pt idx="228" formatCode="0.0">
                  <c:v>74.638409999999993</c:v>
                </c:pt>
                <c:pt idx="229" formatCode="0.0">
                  <c:v>74.811229999999995</c:v>
                </c:pt>
                <c:pt idx="230" formatCode="0.0">
                  <c:v>75.128569999999996</c:v>
                </c:pt>
                <c:pt idx="231" formatCode="0.0">
                  <c:v>75.654319999999998</c:v>
                </c:pt>
                <c:pt idx="232" formatCode="0.0">
                  <c:v>76.063900000000004</c:v>
                </c:pt>
                <c:pt idx="233" formatCode="0.0">
                  <c:v>76.53434</c:v>
                </c:pt>
                <c:pt idx="234" formatCode="0.0">
                  <c:v>76.555580000000006</c:v>
                </c:pt>
                <c:pt idx="235" formatCode="0.0">
                  <c:v>76.251564189193147</c:v>
                </c:pt>
                <c:pt idx="236" formatCode="0.0">
                  <c:v>76.103046405181743</c:v>
                </c:pt>
              </c:numCache>
            </c:numRef>
          </c:val>
          <c:smooth val="0"/>
        </c:ser>
        <c:dLbls>
          <c:showLegendKey val="0"/>
          <c:showVal val="0"/>
          <c:showCatName val="0"/>
          <c:showSerName val="0"/>
          <c:showPercent val="0"/>
          <c:showBubbleSize val="0"/>
        </c:dLbls>
        <c:hiLowLines>
          <c:spPr>
            <a:ln w="3175">
              <a:solidFill>
                <a:srgbClr val="C0C0C0"/>
              </a:solidFill>
              <a:prstDash val="solid"/>
            </a:ln>
          </c:spPr>
        </c:hiLowLines>
        <c:marker val="1"/>
        <c:smooth val="0"/>
        <c:axId val="67288448"/>
        <c:axId val="67294720"/>
      </c:lineChart>
      <c:catAx>
        <c:axId val="67288448"/>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en-GB"/>
                  <a:t>Council</a:t>
                </a:r>
              </a:p>
            </c:rich>
          </c:tx>
          <c:layout>
            <c:manualLayout>
              <c:xMode val="edge"/>
              <c:yMode val="edge"/>
              <c:x val="0.49224405377456049"/>
              <c:y val="0.82881355932203393"/>
            </c:manualLayout>
          </c:layout>
          <c:overlay val="0"/>
          <c:spPr>
            <a:noFill/>
            <a:ln w="25400">
              <a:noFill/>
            </a:ln>
          </c:spPr>
        </c:title>
        <c:numFmt formatCode="00000" sourceLinked="0"/>
        <c:majorTickMark val="none"/>
        <c:minorTickMark val="none"/>
        <c:tickLblPos val="low"/>
        <c:spPr>
          <a:ln w="3175">
            <a:solidFill>
              <a:srgbClr val="000000"/>
            </a:solidFill>
            <a:prstDash val="solid"/>
          </a:ln>
        </c:spPr>
        <c:txPr>
          <a:bodyPr rot="-5400000" vert="horz"/>
          <a:lstStyle/>
          <a:p>
            <a:pPr>
              <a:defRPr sz="700" b="1" i="0" u="none" strike="noStrike" baseline="0">
                <a:solidFill>
                  <a:srgbClr val="000000"/>
                </a:solidFill>
                <a:latin typeface="Arial"/>
                <a:ea typeface="Arial"/>
                <a:cs typeface="Arial"/>
              </a:defRPr>
            </a:pPr>
            <a:endParaRPr lang="en-US"/>
          </a:p>
        </c:txPr>
        <c:crossAx val="67294720"/>
        <c:crosses val="autoZero"/>
        <c:auto val="1"/>
        <c:lblAlgn val="ctr"/>
        <c:lblOffset val="100"/>
        <c:tickLblSkip val="7"/>
        <c:tickMarkSkip val="1"/>
        <c:noMultiLvlLbl val="0"/>
      </c:catAx>
      <c:valAx>
        <c:axId val="67294720"/>
        <c:scaling>
          <c:orientation val="minMax"/>
          <c:max val="85"/>
          <c:min val="65"/>
        </c:scaling>
        <c:delete val="0"/>
        <c:axPos val="l"/>
        <c:majorGridlines>
          <c:spPr>
            <a:ln w="3175">
              <a:solidFill>
                <a:srgbClr val="C0C0C0"/>
              </a:solidFill>
              <a:prstDash val="sysDash"/>
            </a:ln>
          </c:spPr>
        </c:majorGridlines>
        <c:title>
          <c:tx>
            <c:rich>
              <a:bodyPr/>
              <a:lstStyle/>
              <a:p>
                <a:pPr>
                  <a:defRPr sz="1075" b="1" i="0" u="none" strike="noStrike" baseline="0">
                    <a:solidFill>
                      <a:srgbClr val="000000"/>
                    </a:solidFill>
                    <a:latin typeface="Arial"/>
                    <a:ea typeface="Arial"/>
                    <a:cs typeface="Arial"/>
                  </a:defRPr>
                </a:pPr>
                <a:r>
                  <a:rPr lang="en-GB"/>
                  <a:t>Age</a:t>
                </a:r>
              </a:p>
            </c:rich>
          </c:tx>
          <c:layout>
            <c:manualLayout>
              <c:xMode val="edge"/>
              <c:yMode val="edge"/>
              <c:x val="4.1365046535677356E-3"/>
              <c:y val="0.3847457627118643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67288448"/>
        <c:crosses val="autoZero"/>
        <c:crossBetween val="between"/>
        <c:majorUnit val="5"/>
      </c:valAx>
      <c:spPr>
        <a:noFill/>
        <a:ln w="12700">
          <a:solidFill>
            <a:srgbClr val="FFFFFF"/>
          </a:solidFill>
          <a:prstDash val="solid"/>
        </a:ln>
      </c:spPr>
    </c:plotArea>
    <c:legend>
      <c:legendPos val="b"/>
      <c:layout>
        <c:manualLayout>
          <c:xMode val="edge"/>
          <c:yMode val="edge"/>
          <c:x val="0.37125129265770423"/>
          <c:y val="0.88813559322033897"/>
          <c:w val="0.3112719751809721"/>
          <c:h val="4.237288135593220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2050" b="0" i="0" u="none" strike="noStrike" baseline="0">
          <a:solidFill>
            <a:srgbClr val="000000"/>
          </a:solidFill>
          <a:latin typeface="Arial"/>
          <a:ea typeface="Arial"/>
          <a:cs typeface="Arial"/>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63805584281282E-2"/>
          <c:y val="0.15254237288135594"/>
          <c:w val="0.93691830403309206"/>
          <c:h val="0.51525423728813557"/>
        </c:manualLayout>
      </c:layout>
      <c:lineChart>
        <c:grouping val="standard"/>
        <c:varyColors val="0"/>
        <c:ser>
          <c:idx val="0"/>
          <c:order val="0"/>
          <c:tx>
            <c:strRef>
              <c:f>'Fig 5 data'!$F$4</c:f>
              <c:strCache>
                <c:ptCount val="1"/>
                <c:pt idx="0">
                  <c:v>Upper CI</c:v>
                </c:pt>
              </c:strCache>
            </c:strRef>
          </c:tx>
          <c:spPr>
            <a:ln w="12700">
              <a:solidFill>
                <a:srgbClr val="000080"/>
              </a:solidFill>
              <a:prstDash val="lgDash"/>
            </a:ln>
          </c:spPr>
          <c:marker>
            <c:symbol val="none"/>
          </c:marker>
          <c:cat>
            <c:multiLvlStrRef>
              <c:f>'Fig 5 data'!$A$243:$B$486</c:f>
              <c:multiLvlStrCache>
                <c:ptCount val="239"/>
                <c:lvl>
                  <c:pt idx="1">
                    <c:v>2002-04</c:v>
                  </c:pt>
                  <c:pt idx="6">
                    <c:v>2007-09</c:v>
                  </c:pt>
                  <c:pt idx="9">
                    <c:v> </c:v>
                  </c:pt>
                  <c:pt idx="12">
                    <c:v>2013-15</c:v>
                  </c:pt>
                  <c:pt idx="15">
                    <c:v>2002-04</c:v>
                  </c:pt>
                  <c:pt idx="20">
                    <c:v>2007-09</c:v>
                  </c:pt>
                  <c:pt idx="23">
                    <c:v> </c:v>
                  </c:pt>
                  <c:pt idx="26">
                    <c:v>2013-15</c:v>
                  </c:pt>
                  <c:pt idx="29">
                    <c:v>2002-04</c:v>
                  </c:pt>
                  <c:pt idx="34">
                    <c:v>2007-09</c:v>
                  </c:pt>
                  <c:pt idx="37">
                    <c:v> </c:v>
                  </c:pt>
                  <c:pt idx="40">
                    <c:v>2013-15</c:v>
                  </c:pt>
                  <c:pt idx="43">
                    <c:v>2002-04</c:v>
                  </c:pt>
                  <c:pt idx="48">
                    <c:v>2007-09</c:v>
                  </c:pt>
                  <c:pt idx="51">
                    <c:v> </c:v>
                  </c:pt>
                  <c:pt idx="54">
                    <c:v>2013-15</c:v>
                  </c:pt>
                  <c:pt idx="57">
                    <c:v>2002-04</c:v>
                  </c:pt>
                  <c:pt idx="62">
                    <c:v>2007-09</c:v>
                  </c:pt>
                  <c:pt idx="65">
                    <c:v> </c:v>
                  </c:pt>
                  <c:pt idx="68">
                    <c:v>2013-15</c:v>
                  </c:pt>
                  <c:pt idx="71">
                    <c:v>2002-04</c:v>
                  </c:pt>
                  <c:pt idx="76">
                    <c:v>2007-09</c:v>
                  </c:pt>
                  <c:pt idx="79">
                    <c:v> </c:v>
                  </c:pt>
                  <c:pt idx="82">
                    <c:v>2013-15</c:v>
                  </c:pt>
                  <c:pt idx="85">
                    <c:v>2002-04</c:v>
                  </c:pt>
                  <c:pt idx="90">
                    <c:v>2007-09</c:v>
                  </c:pt>
                  <c:pt idx="93">
                    <c:v> </c:v>
                  </c:pt>
                  <c:pt idx="96">
                    <c:v>2013-15</c:v>
                  </c:pt>
                  <c:pt idx="99">
                    <c:v>2002-04</c:v>
                  </c:pt>
                  <c:pt idx="104">
                    <c:v>2007-09</c:v>
                  </c:pt>
                  <c:pt idx="107">
                    <c:v> </c:v>
                  </c:pt>
                  <c:pt idx="110">
                    <c:v>2013-15</c:v>
                  </c:pt>
                  <c:pt idx="113">
                    <c:v>2002-04</c:v>
                  </c:pt>
                  <c:pt idx="118">
                    <c:v>2007-09</c:v>
                  </c:pt>
                  <c:pt idx="121">
                    <c:v> </c:v>
                  </c:pt>
                  <c:pt idx="124">
                    <c:v>2013-15</c:v>
                  </c:pt>
                  <c:pt idx="127">
                    <c:v>2002-04</c:v>
                  </c:pt>
                  <c:pt idx="132">
                    <c:v>2007-09</c:v>
                  </c:pt>
                  <c:pt idx="135">
                    <c:v> </c:v>
                  </c:pt>
                  <c:pt idx="138">
                    <c:v>2013-15</c:v>
                  </c:pt>
                  <c:pt idx="141">
                    <c:v>2002-04</c:v>
                  </c:pt>
                  <c:pt idx="146">
                    <c:v>2007-09</c:v>
                  </c:pt>
                  <c:pt idx="149">
                    <c:v> </c:v>
                  </c:pt>
                  <c:pt idx="152">
                    <c:v>2013-15</c:v>
                  </c:pt>
                  <c:pt idx="155">
                    <c:v>2002-04</c:v>
                  </c:pt>
                  <c:pt idx="160">
                    <c:v>2007-09</c:v>
                  </c:pt>
                  <c:pt idx="163">
                    <c:v> </c:v>
                  </c:pt>
                  <c:pt idx="166">
                    <c:v>2013-15</c:v>
                  </c:pt>
                  <c:pt idx="169">
                    <c:v>2002-04</c:v>
                  </c:pt>
                  <c:pt idx="174">
                    <c:v>2007-09</c:v>
                  </c:pt>
                  <c:pt idx="177">
                    <c:v> </c:v>
                  </c:pt>
                  <c:pt idx="180">
                    <c:v>2013-15</c:v>
                  </c:pt>
                  <c:pt idx="183">
                    <c:v>2002-04</c:v>
                  </c:pt>
                  <c:pt idx="188">
                    <c:v>2007-09</c:v>
                  </c:pt>
                  <c:pt idx="191">
                    <c:v> </c:v>
                  </c:pt>
                  <c:pt idx="194">
                    <c:v>2013-15</c:v>
                  </c:pt>
                  <c:pt idx="197">
                    <c:v>2002-04</c:v>
                  </c:pt>
                  <c:pt idx="202">
                    <c:v>2007-09</c:v>
                  </c:pt>
                  <c:pt idx="205">
                    <c:v> </c:v>
                  </c:pt>
                  <c:pt idx="208">
                    <c:v>2013-15</c:v>
                  </c:pt>
                  <c:pt idx="211">
                    <c:v>2002-04</c:v>
                  </c:pt>
                  <c:pt idx="216">
                    <c:v>2007-09</c:v>
                  </c:pt>
                  <c:pt idx="219">
                    <c:v> </c:v>
                  </c:pt>
                  <c:pt idx="222">
                    <c:v>2013-15</c:v>
                  </c:pt>
                  <c:pt idx="225">
                    <c:v>2002-04</c:v>
                  </c:pt>
                  <c:pt idx="230">
                    <c:v>2007-09</c:v>
                  </c:pt>
                  <c:pt idx="233">
                    <c:v> </c:v>
                  </c:pt>
                  <c:pt idx="236">
                    <c:v>2013-15</c:v>
                  </c:pt>
                </c:lvl>
                <c:lvl>
                  <c:pt idx="0">
                    <c:v>SCOT - LAND*</c:v>
                  </c:pt>
                  <c:pt idx="14">
                    <c:v>Moray</c:v>
                  </c:pt>
                  <c:pt idx="28">
                    <c:v>Highland</c:v>
                  </c:pt>
                  <c:pt idx="42">
                    <c:v>Fife</c:v>
                  </c:pt>
                  <c:pt idx="56">
                    <c:v>Mid - lothian</c:v>
                  </c:pt>
                  <c:pt idx="70">
                    <c:v>Argyll and Bute</c:v>
                  </c:pt>
                  <c:pt idx="84">
                    <c:v>City of Edinburgh</c:v>
                  </c:pt>
                  <c:pt idx="98">
                    <c:v>Dumfries and Galloway</c:v>
                  </c:pt>
                  <c:pt idx="112">
                    <c:v>Angus</c:v>
                  </c:pt>
                  <c:pt idx="126">
                    <c:v>Scottish Borders</c:v>
                  </c:pt>
                  <c:pt idx="140">
                    <c:v>Stirling</c:v>
                  </c:pt>
                  <c:pt idx="154">
                    <c:v>East Lothian</c:v>
                  </c:pt>
                  <c:pt idx="168">
                    <c:v>Orkney Islands</c:v>
                  </c:pt>
                  <c:pt idx="182">
                    <c:v>Perth and Kinross</c:v>
                  </c:pt>
                  <c:pt idx="196">
                    <c:v>East Renfrew - shire</c:v>
                  </c:pt>
                  <c:pt idx="210">
                    <c:v>Aberdeen - shire</c:v>
                  </c:pt>
                  <c:pt idx="224">
                    <c:v>East Dun - barton - shire</c:v>
                  </c:pt>
                  <c:pt idx="238">
                    <c:v>© Crown copyright 2016</c:v>
                  </c:pt>
                </c:lvl>
              </c:multiLvlStrCache>
            </c:multiLvlStrRef>
          </c:cat>
          <c:val>
            <c:numRef>
              <c:f>'Fig 5 data'!$F$243:$F$479</c:f>
              <c:numCache>
                <c:formatCode>0.0</c:formatCode>
                <c:ptCount val="237"/>
                <c:pt idx="0">
                  <c:v>73.59066</c:v>
                </c:pt>
                <c:pt idx="1">
                  <c:v>73.864869999999996</c:v>
                </c:pt>
                <c:pt idx="2">
                  <c:v>74.309709999999995</c:v>
                </c:pt>
                <c:pt idx="3">
                  <c:v>74.68665</c:v>
                </c:pt>
                <c:pt idx="4">
                  <c:v>74.893360000000001</c:v>
                </c:pt>
                <c:pt idx="5">
                  <c:v>75.089600000000004</c:v>
                </c:pt>
                <c:pt idx="6">
                  <c:v>75.442599999999999</c:v>
                </c:pt>
                <c:pt idx="7">
                  <c:v>75.895049999999998</c:v>
                </c:pt>
                <c:pt idx="8">
                  <c:v>76.320670000000007</c:v>
                </c:pt>
                <c:pt idx="9">
                  <c:v>76.626230000000007</c:v>
                </c:pt>
                <c:pt idx="10">
                  <c:v>76.901340000000005</c:v>
                </c:pt>
                <c:pt idx="11">
                  <c:v>77.177096324821377</c:v>
                </c:pt>
                <c:pt idx="12">
                  <c:v>77.2106581978111</c:v>
                </c:pt>
                <c:pt idx="14">
                  <c:v>74.983760000000004</c:v>
                </c:pt>
                <c:pt idx="15">
                  <c:v>75.735420000000005</c:v>
                </c:pt>
                <c:pt idx="16">
                  <c:v>76.340149999999994</c:v>
                </c:pt>
                <c:pt idx="17">
                  <c:v>76.620189999999994</c:v>
                </c:pt>
                <c:pt idx="18">
                  <c:v>76.725269999999995</c:v>
                </c:pt>
                <c:pt idx="19">
                  <c:v>77.195880000000002</c:v>
                </c:pt>
                <c:pt idx="20">
                  <c:v>77.569360000000003</c:v>
                </c:pt>
                <c:pt idx="21">
                  <c:v>77.817409999999995</c:v>
                </c:pt>
                <c:pt idx="22">
                  <c:v>77.820989999999995</c:v>
                </c:pt>
                <c:pt idx="23">
                  <c:v>78.017560000000003</c:v>
                </c:pt>
                <c:pt idx="24">
                  <c:v>78.521609999999995</c:v>
                </c:pt>
                <c:pt idx="25">
                  <c:v>79.211431680172112</c:v>
                </c:pt>
                <c:pt idx="26">
                  <c:v>79.432461844900757</c:v>
                </c:pt>
                <c:pt idx="28" formatCode="#,##0.0">
                  <c:v>74.880790000000005</c:v>
                </c:pt>
                <c:pt idx="29" formatCode="#,##0.0">
                  <c:v>75.020579999999995</c:v>
                </c:pt>
                <c:pt idx="30" formatCode="#,##0.0">
                  <c:v>75.492990000000006</c:v>
                </c:pt>
                <c:pt idx="31" formatCode="#,##0.0">
                  <c:v>75.720020000000005</c:v>
                </c:pt>
                <c:pt idx="32" formatCode="#,##0.0">
                  <c:v>76.374390000000005</c:v>
                </c:pt>
                <c:pt idx="33" formatCode="#,##0.0">
                  <c:v>76.424189999999996</c:v>
                </c:pt>
                <c:pt idx="34" formatCode="#,##0.0">
                  <c:v>76.837959999999995</c:v>
                </c:pt>
                <c:pt idx="35" formatCode="#,##0.0">
                  <c:v>76.943100000000001</c:v>
                </c:pt>
                <c:pt idx="36" formatCode="#,##0.0">
                  <c:v>77.107849999999999</c:v>
                </c:pt>
                <c:pt idx="37" formatCode="#,##0.0">
                  <c:v>77.622540000000001</c:v>
                </c:pt>
                <c:pt idx="38" formatCode="#,##0.0">
                  <c:v>78.039749999999998</c:v>
                </c:pt>
                <c:pt idx="39" formatCode="#,##0.0">
                  <c:v>78.676191049871164</c:v>
                </c:pt>
                <c:pt idx="40" formatCode="#,##0.0">
                  <c:v>78.317943901910326</c:v>
                </c:pt>
                <c:pt idx="42" formatCode="#,##0.00">
                  <c:v>74.916870000000003</c:v>
                </c:pt>
                <c:pt idx="43" formatCode="#,##0.00">
                  <c:v>75.046430000000001</c:v>
                </c:pt>
                <c:pt idx="44" formatCode="#,##0.00">
                  <c:v>75.720219999999998</c:v>
                </c:pt>
                <c:pt idx="45" formatCode="#,##0.00">
                  <c:v>75.811750000000004</c:v>
                </c:pt>
                <c:pt idx="46" formatCode="#,##0.00">
                  <c:v>76.128780000000006</c:v>
                </c:pt>
                <c:pt idx="47" formatCode="#,##0.00">
                  <c:v>76.190100000000001</c:v>
                </c:pt>
                <c:pt idx="48" formatCode="#,##0.00">
                  <c:v>76.436130000000006</c:v>
                </c:pt>
                <c:pt idx="49" formatCode="#,##0.00">
                  <c:v>76.651309999999995</c:v>
                </c:pt>
                <c:pt idx="50" formatCode="#,##0.00">
                  <c:v>77.008939999999996</c:v>
                </c:pt>
                <c:pt idx="51" formatCode="#,##0.00">
                  <c:v>77.32123</c:v>
                </c:pt>
                <c:pt idx="52" formatCode="#,##0.00">
                  <c:v>77.506029999999996</c:v>
                </c:pt>
                <c:pt idx="53" formatCode="#,##0.00">
                  <c:v>77.952824088257444</c:v>
                </c:pt>
                <c:pt idx="54" formatCode="#,##0.00">
                  <c:v>78.020765152390524</c:v>
                </c:pt>
                <c:pt idx="56">
                  <c:v>75.452449999999999</c:v>
                </c:pt>
                <c:pt idx="57">
                  <c:v>75.741950000000003</c:v>
                </c:pt>
                <c:pt idx="58">
                  <c:v>76.036490000000001</c:v>
                </c:pt>
                <c:pt idx="59">
                  <c:v>75.957319999999996</c:v>
                </c:pt>
                <c:pt idx="60">
                  <c:v>76.792050000000003</c:v>
                </c:pt>
                <c:pt idx="61">
                  <c:v>77.16046</c:v>
                </c:pt>
                <c:pt idx="62">
                  <c:v>77.344110000000001</c:v>
                </c:pt>
                <c:pt idx="63">
                  <c:v>77.382739999999998</c:v>
                </c:pt>
                <c:pt idx="64">
                  <c:v>77.731449999999995</c:v>
                </c:pt>
                <c:pt idx="65">
                  <c:v>78.24342</c:v>
                </c:pt>
                <c:pt idx="66">
                  <c:v>77.950590000000005</c:v>
                </c:pt>
                <c:pt idx="67">
                  <c:v>78.105629168560725</c:v>
                </c:pt>
                <c:pt idx="68">
                  <c:v>78.091233651406924</c:v>
                </c:pt>
                <c:pt idx="70">
                  <c:v>75.471010000000007</c:v>
                </c:pt>
                <c:pt idx="71">
                  <c:v>75.392960000000002</c:v>
                </c:pt>
                <c:pt idx="72">
                  <c:v>75.690240000000003</c:v>
                </c:pt>
                <c:pt idx="73">
                  <c:v>76.323369999999997</c:v>
                </c:pt>
                <c:pt idx="74">
                  <c:v>76.742350000000002</c:v>
                </c:pt>
                <c:pt idx="75">
                  <c:v>76.801789999999997</c:v>
                </c:pt>
                <c:pt idx="76">
                  <c:v>77.010040000000004</c:v>
                </c:pt>
                <c:pt idx="77">
                  <c:v>77.425740000000005</c:v>
                </c:pt>
                <c:pt idx="78">
                  <c:v>77.946010000000001</c:v>
                </c:pt>
                <c:pt idx="79">
                  <c:v>77.91677</c:v>
                </c:pt>
                <c:pt idx="80">
                  <c:v>78.842010000000002</c:v>
                </c:pt>
                <c:pt idx="81">
                  <c:v>78.977693473301841</c:v>
                </c:pt>
                <c:pt idx="82">
                  <c:v>78.934753388118438</c:v>
                </c:pt>
                <c:pt idx="84" formatCode="#,##0.0">
                  <c:v>75.112480000000005</c:v>
                </c:pt>
                <c:pt idx="85" formatCode="#,##0.0">
                  <c:v>75.534520000000001</c:v>
                </c:pt>
                <c:pt idx="86" formatCode="#,##0.0">
                  <c:v>75.638530000000003</c:v>
                </c:pt>
                <c:pt idx="87" formatCode="#,##0.0">
                  <c:v>75.917619999999999</c:v>
                </c:pt>
                <c:pt idx="88" formatCode="#,##0.0">
                  <c:v>76.218850000000003</c:v>
                </c:pt>
                <c:pt idx="89" formatCode="#,##0.0">
                  <c:v>76.462149999999994</c:v>
                </c:pt>
                <c:pt idx="90" formatCode="#,##0.0">
                  <c:v>76.81917</c:v>
                </c:pt>
                <c:pt idx="91" formatCode="#,##0.0">
                  <c:v>77.113680000000002</c:v>
                </c:pt>
                <c:pt idx="92" formatCode="#,##0.0">
                  <c:v>77.537629999999993</c:v>
                </c:pt>
                <c:pt idx="93" formatCode="#,##0.0">
                  <c:v>77.611350000000002</c:v>
                </c:pt>
                <c:pt idx="94" formatCode="#,##0.0">
                  <c:v>77.812790000000007</c:v>
                </c:pt>
                <c:pt idx="95" formatCode="#,##0.0">
                  <c:v>78.138552063432897</c:v>
                </c:pt>
                <c:pt idx="96" formatCode="#,##0.0">
                  <c:v>78.281292217690222</c:v>
                </c:pt>
                <c:pt idx="98">
                  <c:v>75.424369999999996</c:v>
                </c:pt>
                <c:pt idx="99">
                  <c:v>76.019580000000005</c:v>
                </c:pt>
                <c:pt idx="100">
                  <c:v>76.257390000000001</c:v>
                </c:pt>
                <c:pt idx="101">
                  <c:v>76.672430000000006</c:v>
                </c:pt>
                <c:pt idx="102">
                  <c:v>76.767759999999996</c:v>
                </c:pt>
                <c:pt idx="103">
                  <c:v>77.020830000000004</c:v>
                </c:pt>
                <c:pt idx="104">
                  <c:v>77.379499999999993</c:v>
                </c:pt>
                <c:pt idx="105">
                  <c:v>77.337479999999999</c:v>
                </c:pt>
                <c:pt idx="106">
                  <c:v>77.851699999999994</c:v>
                </c:pt>
                <c:pt idx="107">
                  <c:v>78.055980000000005</c:v>
                </c:pt>
                <c:pt idx="108">
                  <c:v>78.561490000000006</c:v>
                </c:pt>
                <c:pt idx="109">
                  <c:v>78.548456639845313</c:v>
                </c:pt>
                <c:pt idx="110">
                  <c:v>78.706207239114477</c:v>
                </c:pt>
                <c:pt idx="112" formatCode="#,##0.0">
                  <c:v>75.979179999999999</c:v>
                </c:pt>
                <c:pt idx="113" formatCode="#,##0.0">
                  <c:v>76.436099999999996</c:v>
                </c:pt>
                <c:pt idx="114" formatCode="#,##0.0">
                  <c:v>76.458529999999996</c:v>
                </c:pt>
                <c:pt idx="115" formatCode="#,##0.0">
                  <c:v>76.884169999999997</c:v>
                </c:pt>
                <c:pt idx="116" formatCode="#,##0.0">
                  <c:v>76.750990000000002</c:v>
                </c:pt>
                <c:pt idx="117" formatCode="#,##0.0">
                  <c:v>77.548429999999996</c:v>
                </c:pt>
                <c:pt idx="118" formatCode="#,##0.0">
                  <c:v>77.688980000000001</c:v>
                </c:pt>
                <c:pt idx="119" formatCode="#,##0.0">
                  <c:v>78.304339999999996</c:v>
                </c:pt>
                <c:pt idx="120" formatCode="#,##0.0">
                  <c:v>78.736770000000007</c:v>
                </c:pt>
                <c:pt idx="121" formatCode="#,##0.0">
                  <c:v>78.809229999999999</c:v>
                </c:pt>
                <c:pt idx="122" formatCode="#,##0.0">
                  <c:v>79.074179999999998</c:v>
                </c:pt>
                <c:pt idx="123" formatCode="#,##0.0">
                  <c:v>79.211408204468412</c:v>
                </c:pt>
                <c:pt idx="124" formatCode="#,##0.0">
                  <c:v>79.192724545093398</c:v>
                </c:pt>
                <c:pt idx="126" formatCode="#,##0.0">
                  <c:v>76.122839999999997</c:v>
                </c:pt>
                <c:pt idx="127" formatCode="#,##0.0">
                  <c:v>76.007750000000001</c:v>
                </c:pt>
                <c:pt idx="128" formatCode="#,##0.0">
                  <c:v>76.607560000000007</c:v>
                </c:pt>
                <c:pt idx="129" formatCode="#,##0.0">
                  <c:v>77.253110000000007</c:v>
                </c:pt>
                <c:pt idx="130" formatCode="#,##0.0">
                  <c:v>77.378110000000007</c:v>
                </c:pt>
                <c:pt idx="131" formatCode="#,##0.0">
                  <c:v>77.896029999999996</c:v>
                </c:pt>
                <c:pt idx="132" formatCode="#,##0.0">
                  <c:v>77.938479999999998</c:v>
                </c:pt>
                <c:pt idx="133" formatCode="#,##0.0">
                  <c:v>78.319710000000001</c:v>
                </c:pt>
                <c:pt idx="134" formatCode="#,##0.0">
                  <c:v>78.653819999999996</c:v>
                </c:pt>
                <c:pt idx="135" formatCode="#,##0.0">
                  <c:v>79.273790000000005</c:v>
                </c:pt>
                <c:pt idx="136" formatCode="#,##0.0">
                  <c:v>79.840209999999999</c:v>
                </c:pt>
                <c:pt idx="137" formatCode="#,##0.0">
                  <c:v>79.844510338708574</c:v>
                </c:pt>
                <c:pt idx="138" formatCode="#,##0.0">
                  <c:v>79.426607381546589</c:v>
                </c:pt>
                <c:pt idx="140" formatCode="#,##0.0">
                  <c:v>76.262500000000003</c:v>
                </c:pt>
                <c:pt idx="141" formatCode="#,##0.0">
                  <c:v>76.426450000000003</c:v>
                </c:pt>
                <c:pt idx="142" formatCode="#,##0.0">
                  <c:v>77.058689999999999</c:v>
                </c:pt>
                <c:pt idx="143" formatCode="#,##0.0">
                  <c:v>77.34975</c:v>
                </c:pt>
                <c:pt idx="144" formatCode="#,##0.0">
                  <c:v>77.57714</c:v>
                </c:pt>
                <c:pt idx="145" formatCode="#,##0.0">
                  <c:v>77.797830000000005</c:v>
                </c:pt>
                <c:pt idx="146" formatCode="#,##0.0">
                  <c:v>78.108890000000002</c:v>
                </c:pt>
                <c:pt idx="147" formatCode="#,##0.0">
                  <c:v>78.596990000000005</c:v>
                </c:pt>
                <c:pt idx="148" formatCode="#,##0.0">
                  <c:v>79.08605</c:v>
                </c:pt>
                <c:pt idx="149" formatCode="#,##0.0">
                  <c:v>79.095410000000001</c:v>
                </c:pt>
                <c:pt idx="150" formatCode="#,##0.0">
                  <c:v>79.240560000000002</c:v>
                </c:pt>
                <c:pt idx="151" formatCode="#,##0.0">
                  <c:v>79.034054142967292</c:v>
                </c:pt>
                <c:pt idx="152" formatCode="#,##0.0">
                  <c:v>79.227319545040586</c:v>
                </c:pt>
                <c:pt idx="154">
                  <c:v>76.378919999999994</c:v>
                </c:pt>
                <c:pt idx="155">
                  <c:v>76.358130000000003</c:v>
                </c:pt>
                <c:pt idx="156">
                  <c:v>76.864239999999995</c:v>
                </c:pt>
                <c:pt idx="157">
                  <c:v>77.025069999999999</c:v>
                </c:pt>
                <c:pt idx="158">
                  <c:v>76.903840000000002</c:v>
                </c:pt>
                <c:pt idx="159">
                  <c:v>77.296189999999996</c:v>
                </c:pt>
                <c:pt idx="160">
                  <c:v>77.457530000000006</c:v>
                </c:pt>
                <c:pt idx="161">
                  <c:v>78.038139999999999</c:v>
                </c:pt>
                <c:pt idx="162">
                  <c:v>78.233099999999993</c:v>
                </c:pt>
                <c:pt idx="163">
                  <c:v>78.783339999999995</c:v>
                </c:pt>
                <c:pt idx="164">
                  <c:v>79.079899999999995</c:v>
                </c:pt>
                <c:pt idx="165">
                  <c:v>79.097143637737304</c:v>
                </c:pt>
                <c:pt idx="166">
                  <c:v>79.092070800347017</c:v>
                </c:pt>
                <c:pt idx="168">
                  <c:v>77.395759999999996</c:v>
                </c:pt>
                <c:pt idx="169">
                  <c:v>78.041790000000006</c:v>
                </c:pt>
                <c:pt idx="170">
                  <c:v>77.936610000000002</c:v>
                </c:pt>
                <c:pt idx="171">
                  <c:v>77.817430000000002</c:v>
                </c:pt>
                <c:pt idx="172">
                  <c:v>76.868859999999998</c:v>
                </c:pt>
                <c:pt idx="173">
                  <c:v>76.536590000000004</c:v>
                </c:pt>
                <c:pt idx="174">
                  <c:v>77.599450000000004</c:v>
                </c:pt>
                <c:pt idx="175">
                  <c:v>79.482230000000001</c:v>
                </c:pt>
                <c:pt idx="176">
                  <c:v>80.948120000000003</c:v>
                </c:pt>
                <c:pt idx="177">
                  <c:v>81.121340000000004</c:v>
                </c:pt>
                <c:pt idx="178">
                  <c:v>80.186139999999995</c:v>
                </c:pt>
                <c:pt idx="179">
                  <c:v>80.25437902637951</c:v>
                </c:pt>
                <c:pt idx="180">
                  <c:v>80.300075879293132</c:v>
                </c:pt>
                <c:pt idx="182" formatCode="#,##0.0">
                  <c:v>76.560940000000002</c:v>
                </c:pt>
                <c:pt idx="183" formatCode="#,##0.0">
                  <c:v>76.769620000000003</c:v>
                </c:pt>
                <c:pt idx="184" formatCode="#,##0.0">
                  <c:v>76.929010000000005</c:v>
                </c:pt>
                <c:pt idx="185" formatCode="#,##0.0">
                  <c:v>76.972570000000005</c:v>
                </c:pt>
                <c:pt idx="186" formatCode="#,##0.0">
                  <c:v>77.293999999999997</c:v>
                </c:pt>
                <c:pt idx="187" formatCode="#,##0.0">
                  <c:v>77.909959999999998</c:v>
                </c:pt>
                <c:pt idx="188" formatCode="#,##0.0">
                  <c:v>78.540180000000007</c:v>
                </c:pt>
                <c:pt idx="189" formatCode="#,##0.0">
                  <c:v>79.383070000000004</c:v>
                </c:pt>
                <c:pt idx="190" formatCode="#,##0.0">
                  <c:v>79.705479999999994</c:v>
                </c:pt>
                <c:pt idx="191" formatCode="#,##0.0">
                  <c:v>79.936869999999999</c:v>
                </c:pt>
                <c:pt idx="192" formatCode="#,##0.0">
                  <c:v>79.717960000000005</c:v>
                </c:pt>
                <c:pt idx="193" formatCode="#,##0.0">
                  <c:v>79.944506490343144</c:v>
                </c:pt>
                <c:pt idx="194" formatCode="#,##0.0">
                  <c:v>80.313580211165771</c:v>
                </c:pt>
                <c:pt idx="196">
                  <c:v>76.693780000000004</c:v>
                </c:pt>
                <c:pt idx="197">
                  <c:v>77.177400000000006</c:v>
                </c:pt>
                <c:pt idx="198">
                  <c:v>77.625799999999998</c:v>
                </c:pt>
                <c:pt idx="199">
                  <c:v>78.090689999999995</c:v>
                </c:pt>
                <c:pt idx="200">
                  <c:v>78.214320000000001</c:v>
                </c:pt>
                <c:pt idx="201">
                  <c:v>78.253280000000004</c:v>
                </c:pt>
                <c:pt idx="202">
                  <c:v>78.660700000000006</c:v>
                </c:pt>
                <c:pt idx="203">
                  <c:v>79.058959999999999</c:v>
                </c:pt>
                <c:pt idx="204">
                  <c:v>79.660560000000004</c:v>
                </c:pt>
                <c:pt idx="205">
                  <c:v>80.455119999999994</c:v>
                </c:pt>
                <c:pt idx="206">
                  <c:v>80.25806</c:v>
                </c:pt>
                <c:pt idx="207">
                  <c:v>80.41375068628291</c:v>
                </c:pt>
                <c:pt idx="208">
                  <c:v>80.017323347868057</c:v>
                </c:pt>
                <c:pt idx="210">
                  <c:v>76.57629</c:v>
                </c:pt>
                <c:pt idx="211">
                  <c:v>76.731979999999993</c:v>
                </c:pt>
                <c:pt idx="212">
                  <c:v>77.140640000000005</c:v>
                </c:pt>
                <c:pt idx="213">
                  <c:v>77.406409999999994</c:v>
                </c:pt>
                <c:pt idx="214">
                  <c:v>77.928120000000007</c:v>
                </c:pt>
                <c:pt idx="215">
                  <c:v>77.890169999999998</c:v>
                </c:pt>
                <c:pt idx="216">
                  <c:v>78.334909999999994</c:v>
                </c:pt>
                <c:pt idx="217">
                  <c:v>78.438990000000004</c:v>
                </c:pt>
                <c:pt idx="218">
                  <c:v>78.844539999999995</c:v>
                </c:pt>
                <c:pt idx="219">
                  <c:v>79.240350000000007</c:v>
                </c:pt>
                <c:pt idx="220">
                  <c:v>79.562389999999994</c:v>
                </c:pt>
                <c:pt idx="221">
                  <c:v>79.753124267308522</c:v>
                </c:pt>
                <c:pt idx="222">
                  <c:v>79.560992058890292</c:v>
                </c:pt>
                <c:pt idx="224">
                  <c:v>77.763559999999998</c:v>
                </c:pt>
                <c:pt idx="225">
                  <c:v>77.614040000000003</c:v>
                </c:pt>
                <c:pt idx="226">
                  <c:v>78.225440000000006</c:v>
                </c:pt>
                <c:pt idx="227">
                  <c:v>78.50967</c:v>
                </c:pt>
                <c:pt idx="228">
                  <c:v>78.573490000000007</c:v>
                </c:pt>
                <c:pt idx="229">
                  <c:v>78.618920000000003</c:v>
                </c:pt>
                <c:pt idx="230">
                  <c:v>78.934950000000001</c:v>
                </c:pt>
                <c:pt idx="231">
                  <c:v>79.942080000000004</c:v>
                </c:pt>
                <c:pt idx="232" formatCode="#,##0.0">
                  <c:v>80.232699999999994</c:v>
                </c:pt>
                <c:pt idx="233" formatCode="#,##0.0">
                  <c:v>80.468320000000006</c:v>
                </c:pt>
                <c:pt idx="234" formatCode="#,##0.0">
                  <c:v>80.948430000000002</c:v>
                </c:pt>
                <c:pt idx="235" formatCode="#,##0.0">
                  <c:v>81.174264902589314</c:v>
                </c:pt>
                <c:pt idx="236" formatCode="#,##0.0">
                  <c:v>81.138174106992366</c:v>
                </c:pt>
              </c:numCache>
            </c:numRef>
          </c:val>
          <c:smooth val="0"/>
        </c:ser>
        <c:ser>
          <c:idx val="3"/>
          <c:order val="1"/>
          <c:tx>
            <c:strRef>
              <c:f>'Fig 5 data'!$D$4</c:f>
              <c:strCache>
                <c:ptCount val="1"/>
                <c:pt idx="0">
                  <c:v>LE</c:v>
                </c:pt>
              </c:strCache>
            </c:strRef>
          </c:tx>
          <c:spPr>
            <a:ln w="38100">
              <a:solidFill>
                <a:srgbClr val="000080"/>
              </a:solidFill>
              <a:prstDash val="solid"/>
            </a:ln>
          </c:spPr>
          <c:marker>
            <c:symbol val="none"/>
          </c:marker>
          <c:cat>
            <c:multiLvlStrRef>
              <c:f>'Fig 5 data'!$A$243:$B$486</c:f>
              <c:multiLvlStrCache>
                <c:ptCount val="239"/>
                <c:lvl>
                  <c:pt idx="1">
                    <c:v>2002-04</c:v>
                  </c:pt>
                  <c:pt idx="6">
                    <c:v>2007-09</c:v>
                  </c:pt>
                  <c:pt idx="9">
                    <c:v> </c:v>
                  </c:pt>
                  <c:pt idx="12">
                    <c:v>2013-15</c:v>
                  </c:pt>
                  <c:pt idx="15">
                    <c:v>2002-04</c:v>
                  </c:pt>
                  <c:pt idx="20">
                    <c:v>2007-09</c:v>
                  </c:pt>
                  <c:pt idx="23">
                    <c:v> </c:v>
                  </c:pt>
                  <c:pt idx="26">
                    <c:v>2013-15</c:v>
                  </c:pt>
                  <c:pt idx="29">
                    <c:v>2002-04</c:v>
                  </c:pt>
                  <c:pt idx="34">
                    <c:v>2007-09</c:v>
                  </c:pt>
                  <c:pt idx="37">
                    <c:v> </c:v>
                  </c:pt>
                  <c:pt idx="40">
                    <c:v>2013-15</c:v>
                  </c:pt>
                  <c:pt idx="43">
                    <c:v>2002-04</c:v>
                  </c:pt>
                  <c:pt idx="48">
                    <c:v>2007-09</c:v>
                  </c:pt>
                  <c:pt idx="51">
                    <c:v> </c:v>
                  </c:pt>
                  <c:pt idx="54">
                    <c:v>2013-15</c:v>
                  </c:pt>
                  <c:pt idx="57">
                    <c:v>2002-04</c:v>
                  </c:pt>
                  <c:pt idx="62">
                    <c:v>2007-09</c:v>
                  </c:pt>
                  <c:pt idx="65">
                    <c:v> </c:v>
                  </c:pt>
                  <c:pt idx="68">
                    <c:v>2013-15</c:v>
                  </c:pt>
                  <c:pt idx="71">
                    <c:v>2002-04</c:v>
                  </c:pt>
                  <c:pt idx="76">
                    <c:v>2007-09</c:v>
                  </c:pt>
                  <c:pt idx="79">
                    <c:v> </c:v>
                  </c:pt>
                  <c:pt idx="82">
                    <c:v>2013-15</c:v>
                  </c:pt>
                  <c:pt idx="85">
                    <c:v>2002-04</c:v>
                  </c:pt>
                  <c:pt idx="90">
                    <c:v>2007-09</c:v>
                  </c:pt>
                  <c:pt idx="93">
                    <c:v> </c:v>
                  </c:pt>
                  <c:pt idx="96">
                    <c:v>2013-15</c:v>
                  </c:pt>
                  <c:pt idx="99">
                    <c:v>2002-04</c:v>
                  </c:pt>
                  <c:pt idx="104">
                    <c:v>2007-09</c:v>
                  </c:pt>
                  <c:pt idx="107">
                    <c:v> </c:v>
                  </c:pt>
                  <c:pt idx="110">
                    <c:v>2013-15</c:v>
                  </c:pt>
                  <c:pt idx="113">
                    <c:v>2002-04</c:v>
                  </c:pt>
                  <c:pt idx="118">
                    <c:v>2007-09</c:v>
                  </c:pt>
                  <c:pt idx="121">
                    <c:v> </c:v>
                  </c:pt>
                  <c:pt idx="124">
                    <c:v>2013-15</c:v>
                  </c:pt>
                  <c:pt idx="127">
                    <c:v>2002-04</c:v>
                  </c:pt>
                  <c:pt idx="132">
                    <c:v>2007-09</c:v>
                  </c:pt>
                  <c:pt idx="135">
                    <c:v> </c:v>
                  </c:pt>
                  <c:pt idx="138">
                    <c:v>2013-15</c:v>
                  </c:pt>
                  <c:pt idx="141">
                    <c:v>2002-04</c:v>
                  </c:pt>
                  <c:pt idx="146">
                    <c:v>2007-09</c:v>
                  </c:pt>
                  <c:pt idx="149">
                    <c:v> </c:v>
                  </c:pt>
                  <c:pt idx="152">
                    <c:v>2013-15</c:v>
                  </c:pt>
                  <c:pt idx="155">
                    <c:v>2002-04</c:v>
                  </c:pt>
                  <c:pt idx="160">
                    <c:v>2007-09</c:v>
                  </c:pt>
                  <c:pt idx="163">
                    <c:v> </c:v>
                  </c:pt>
                  <c:pt idx="166">
                    <c:v>2013-15</c:v>
                  </c:pt>
                  <c:pt idx="169">
                    <c:v>2002-04</c:v>
                  </c:pt>
                  <c:pt idx="174">
                    <c:v>2007-09</c:v>
                  </c:pt>
                  <c:pt idx="177">
                    <c:v> </c:v>
                  </c:pt>
                  <c:pt idx="180">
                    <c:v>2013-15</c:v>
                  </c:pt>
                  <c:pt idx="183">
                    <c:v>2002-04</c:v>
                  </c:pt>
                  <c:pt idx="188">
                    <c:v>2007-09</c:v>
                  </c:pt>
                  <c:pt idx="191">
                    <c:v> </c:v>
                  </c:pt>
                  <c:pt idx="194">
                    <c:v>2013-15</c:v>
                  </c:pt>
                  <c:pt idx="197">
                    <c:v>2002-04</c:v>
                  </c:pt>
                  <c:pt idx="202">
                    <c:v>2007-09</c:v>
                  </c:pt>
                  <c:pt idx="205">
                    <c:v> </c:v>
                  </c:pt>
                  <c:pt idx="208">
                    <c:v>2013-15</c:v>
                  </c:pt>
                  <c:pt idx="211">
                    <c:v>2002-04</c:v>
                  </c:pt>
                  <c:pt idx="216">
                    <c:v>2007-09</c:v>
                  </c:pt>
                  <c:pt idx="219">
                    <c:v> </c:v>
                  </c:pt>
                  <c:pt idx="222">
                    <c:v>2013-15</c:v>
                  </c:pt>
                  <c:pt idx="225">
                    <c:v>2002-04</c:v>
                  </c:pt>
                  <c:pt idx="230">
                    <c:v>2007-09</c:v>
                  </c:pt>
                  <c:pt idx="233">
                    <c:v> </c:v>
                  </c:pt>
                  <c:pt idx="236">
                    <c:v>2013-15</c:v>
                  </c:pt>
                </c:lvl>
                <c:lvl>
                  <c:pt idx="0">
                    <c:v>SCOT - LAND*</c:v>
                  </c:pt>
                  <c:pt idx="14">
                    <c:v>Moray</c:v>
                  </c:pt>
                  <c:pt idx="28">
                    <c:v>Highland</c:v>
                  </c:pt>
                  <c:pt idx="42">
                    <c:v>Fife</c:v>
                  </c:pt>
                  <c:pt idx="56">
                    <c:v>Mid - lothian</c:v>
                  </c:pt>
                  <c:pt idx="70">
                    <c:v>Argyll and Bute</c:v>
                  </c:pt>
                  <c:pt idx="84">
                    <c:v>City of Edinburgh</c:v>
                  </c:pt>
                  <c:pt idx="98">
                    <c:v>Dumfries and Galloway</c:v>
                  </c:pt>
                  <c:pt idx="112">
                    <c:v>Angus</c:v>
                  </c:pt>
                  <c:pt idx="126">
                    <c:v>Scottish Borders</c:v>
                  </c:pt>
                  <c:pt idx="140">
                    <c:v>Stirling</c:v>
                  </c:pt>
                  <c:pt idx="154">
                    <c:v>East Lothian</c:v>
                  </c:pt>
                  <c:pt idx="168">
                    <c:v>Orkney Islands</c:v>
                  </c:pt>
                  <c:pt idx="182">
                    <c:v>Perth and Kinross</c:v>
                  </c:pt>
                  <c:pt idx="196">
                    <c:v>East Renfrew - shire</c:v>
                  </c:pt>
                  <c:pt idx="210">
                    <c:v>Aberdeen - shire</c:v>
                  </c:pt>
                  <c:pt idx="224">
                    <c:v>East Dun - barton - shire</c:v>
                  </c:pt>
                  <c:pt idx="238">
                    <c:v>© Crown copyright 2016</c:v>
                  </c:pt>
                </c:lvl>
              </c:multiLvlStrCache>
            </c:multiLvlStrRef>
          </c:cat>
          <c:val>
            <c:numRef>
              <c:f>'Fig 5 data'!$D$243:$D$479</c:f>
              <c:numCache>
                <c:formatCode>0.0</c:formatCode>
                <c:ptCount val="237"/>
                <c:pt idx="0">
                  <c:v>73.489829999999998</c:v>
                </c:pt>
                <c:pt idx="1">
                  <c:v>73.764420000000001</c:v>
                </c:pt>
                <c:pt idx="2">
                  <c:v>74.210099999999997</c:v>
                </c:pt>
                <c:pt idx="3">
                  <c:v>74.586489999999998</c:v>
                </c:pt>
                <c:pt idx="4">
                  <c:v>74.793300000000002</c:v>
                </c:pt>
                <c:pt idx="5">
                  <c:v>74.989670000000004</c:v>
                </c:pt>
                <c:pt idx="6">
                  <c:v>75.343459999999993</c:v>
                </c:pt>
                <c:pt idx="7">
                  <c:v>75.796769999999995</c:v>
                </c:pt>
                <c:pt idx="8">
                  <c:v>76.222830000000002</c:v>
                </c:pt>
                <c:pt idx="9">
                  <c:v>76.528919999999999</c:v>
                </c:pt>
                <c:pt idx="10">
                  <c:v>76.804839999999999</c:v>
                </c:pt>
                <c:pt idx="11">
                  <c:v>77.081477242886379</c:v>
                </c:pt>
                <c:pt idx="12">
                  <c:v>77.116362329423694</c:v>
                </c:pt>
                <c:pt idx="14">
                  <c:v>74.207669999999993</c:v>
                </c:pt>
                <c:pt idx="15">
                  <c:v>74.969449999999995</c:v>
                </c:pt>
                <c:pt idx="16">
                  <c:v>75.582419999999999</c:v>
                </c:pt>
                <c:pt idx="17">
                  <c:v>75.848150000000004</c:v>
                </c:pt>
                <c:pt idx="18">
                  <c:v>75.986199999999997</c:v>
                </c:pt>
                <c:pt idx="19">
                  <c:v>76.469309999999993</c:v>
                </c:pt>
                <c:pt idx="20">
                  <c:v>76.841080000000005</c:v>
                </c:pt>
                <c:pt idx="21">
                  <c:v>77.070170000000005</c:v>
                </c:pt>
                <c:pt idx="22">
                  <c:v>77.082470000000001</c:v>
                </c:pt>
                <c:pt idx="23">
                  <c:v>77.288070000000005</c:v>
                </c:pt>
                <c:pt idx="24">
                  <c:v>77.808670000000006</c:v>
                </c:pt>
                <c:pt idx="25">
                  <c:v>78.505978471415716</c:v>
                </c:pt>
                <c:pt idx="26">
                  <c:v>78.748647593119642</c:v>
                </c:pt>
                <c:pt idx="28" formatCode="#,##0.0">
                  <c:v>74.395269999999996</c:v>
                </c:pt>
                <c:pt idx="29" formatCode="#,##0.0">
                  <c:v>74.537480000000002</c:v>
                </c:pt>
                <c:pt idx="30" formatCode="#,##0.0">
                  <c:v>75.015940000000001</c:v>
                </c:pt>
                <c:pt idx="31" formatCode="#,##0.0">
                  <c:v>75.234639999999999</c:v>
                </c:pt>
                <c:pt idx="32" formatCode="#,##0.0">
                  <c:v>75.899039999999999</c:v>
                </c:pt>
                <c:pt idx="33" formatCode="#,##0.0">
                  <c:v>75.939319999999995</c:v>
                </c:pt>
                <c:pt idx="34" formatCode="#,##0.0">
                  <c:v>76.346890000000002</c:v>
                </c:pt>
                <c:pt idx="35" formatCode="#,##0.0">
                  <c:v>76.449979999999996</c:v>
                </c:pt>
                <c:pt idx="36" formatCode="#,##0.0">
                  <c:v>76.608050000000006</c:v>
                </c:pt>
                <c:pt idx="37" formatCode="#,##0.0">
                  <c:v>77.136780000000002</c:v>
                </c:pt>
                <c:pt idx="38" formatCode="#,##0.0">
                  <c:v>77.55968</c:v>
                </c:pt>
                <c:pt idx="39" formatCode="#,##0.0">
                  <c:v>78.217559228267532</c:v>
                </c:pt>
                <c:pt idx="40" formatCode="#,##0.0">
                  <c:v>77.852601503932846</c:v>
                </c:pt>
                <c:pt idx="42" formatCode="#,##0.00">
                  <c:v>74.536389999999997</c:v>
                </c:pt>
                <c:pt idx="43" formatCode="#,##0.00">
                  <c:v>74.660539999999997</c:v>
                </c:pt>
                <c:pt idx="44" formatCode="#,##0.00">
                  <c:v>75.343770000000006</c:v>
                </c:pt>
                <c:pt idx="45" formatCode="#,##0.00">
                  <c:v>75.427800000000005</c:v>
                </c:pt>
                <c:pt idx="46" formatCode="#,##0.00">
                  <c:v>75.747870000000006</c:v>
                </c:pt>
                <c:pt idx="47" formatCode="#,##0.00">
                  <c:v>75.807590000000005</c:v>
                </c:pt>
                <c:pt idx="48" formatCode="#,##0.00">
                  <c:v>76.060310000000001</c:v>
                </c:pt>
                <c:pt idx="49" formatCode="#,##0.00">
                  <c:v>76.274079999999998</c:v>
                </c:pt>
                <c:pt idx="50" formatCode="#,##0.00">
                  <c:v>76.639060000000001</c:v>
                </c:pt>
                <c:pt idx="51" formatCode="#,##0.00">
                  <c:v>76.945819999999998</c:v>
                </c:pt>
                <c:pt idx="52" formatCode="#,##0.00">
                  <c:v>77.134180000000001</c:v>
                </c:pt>
                <c:pt idx="53" formatCode="#,##0.00">
                  <c:v>77.584164136460117</c:v>
                </c:pt>
                <c:pt idx="54" formatCode="#,##0.00">
                  <c:v>77.655841756307638</c:v>
                </c:pt>
                <c:pt idx="56">
                  <c:v>74.675979999999996</c:v>
                </c:pt>
                <c:pt idx="57">
                  <c:v>74.972279999999998</c:v>
                </c:pt>
                <c:pt idx="58">
                  <c:v>75.216930000000005</c:v>
                </c:pt>
                <c:pt idx="59">
                  <c:v>75.089740000000006</c:v>
                </c:pt>
                <c:pt idx="60">
                  <c:v>75.960719999999995</c:v>
                </c:pt>
                <c:pt idx="61">
                  <c:v>76.386769999999999</c:v>
                </c:pt>
                <c:pt idx="62">
                  <c:v>76.608810000000005</c:v>
                </c:pt>
                <c:pt idx="63">
                  <c:v>76.626630000000006</c:v>
                </c:pt>
                <c:pt idx="64">
                  <c:v>76.949079999999995</c:v>
                </c:pt>
                <c:pt idx="65">
                  <c:v>77.461550000000003</c:v>
                </c:pt>
                <c:pt idx="66">
                  <c:v>77.160200000000003</c:v>
                </c:pt>
                <c:pt idx="67">
                  <c:v>77.334739507383631</c:v>
                </c:pt>
                <c:pt idx="68">
                  <c:v>77.34567497093856</c:v>
                </c:pt>
                <c:pt idx="70">
                  <c:v>74.750990000000002</c:v>
                </c:pt>
                <c:pt idx="71">
                  <c:v>74.656419999999997</c:v>
                </c:pt>
                <c:pt idx="72">
                  <c:v>74.937970000000007</c:v>
                </c:pt>
                <c:pt idx="73">
                  <c:v>75.553979999999996</c:v>
                </c:pt>
                <c:pt idx="74">
                  <c:v>75.970359999999999</c:v>
                </c:pt>
                <c:pt idx="75">
                  <c:v>76.036079999999998</c:v>
                </c:pt>
                <c:pt idx="76">
                  <c:v>76.259209999999996</c:v>
                </c:pt>
                <c:pt idx="77">
                  <c:v>76.70599</c:v>
                </c:pt>
                <c:pt idx="78">
                  <c:v>77.239879999999999</c:v>
                </c:pt>
                <c:pt idx="79">
                  <c:v>77.196359999999999</c:v>
                </c:pt>
                <c:pt idx="80">
                  <c:v>78.126750000000001</c:v>
                </c:pt>
                <c:pt idx="81">
                  <c:v>78.218964457581478</c:v>
                </c:pt>
                <c:pt idx="82">
                  <c:v>78.209990113625409</c:v>
                </c:pt>
                <c:pt idx="84" formatCode="#,##0.0">
                  <c:v>74.775580000000005</c:v>
                </c:pt>
                <c:pt idx="85" formatCode="#,##0.0">
                  <c:v>75.197289999999995</c:v>
                </c:pt>
                <c:pt idx="86" formatCode="#,##0.0">
                  <c:v>75.30641</c:v>
                </c:pt>
                <c:pt idx="87" formatCode="#,##0.0">
                  <c:v>75.578519999999997</c:v>
                </c:pt>
                <c:pt idx="88" formatCode="#,##0.0">
                  <c:v>75.880930000000006</c:v>
                </c:pt>
                <c:pt idx="89" formatCode="#,##0.0">
                  <c:v>76.118949999999998</c:v>
                </c:pt>
                <c:pt idx="90" formatCode="#,##0.0">
                  <c:v>76.480609999999999</c:v>
                </c:pt>
                <c:pt idx="91" formatCode="#,##0.0">
                  <c:v>76.782160000000005</c:v>
                </c:pt>
                <c:pt idx="92" formatCode="#,##0.0">
                  <c:v>77.21302</c:v>
                </c:pt>
                <c:pt idx="93" formatCode="#,##0.0">
                  <c:v>77.281199999999998</c:v>
                </c:pt>
                <c:pt idx="94" formatCode="#,##0.0">
                  <c:v>77.481179999999995</c:v>
                </c:pt>
                <c:pt idx="95" formatCode="#,##0.0">
                  <c:v>77.809895162232593</c:v>
                </c:pt>
                <c:pt idx="96" formatCode="#,##0.0">
                  <c:v>77.960016968638072</c:v>
                </c:pt>
                <c:pt idx="98">
                  <c:v>74.789540000000002</c:v>
                </c:pt>
                <c:pt idx="99">
                  <c:v>75.419650000000004</c:v>
                </c:pt>
                <c:pt idx="100">
                  <c:v>75.673720000000003</c:v>
                </c:pt>
                <c:pt idx="101">
                  <c:v>76.086240000000004</c:v>
                </c:pt>
                <c:pt idx="102">
                  <c:v>76.165520000000001</c:v>
                </c:pt>
                <c:pt idx="103">
                  <c:v>76.418000000000006</c:v>
                </c:pt>
                <c:pt idx="104">
                  <c:v>76.785499999999999</c:v>
                </c:pt>
                <c:pt idx="105">
                  <c:v>76.74776</c:v>
                </c:pt>
                <c:pt idx="106">
                  <c:v>77.252440000000007</c:v>
                </c:pt>
                <c:pt idx="107">
                  <c:v>77.44753</c:v>
                </c:pt>
                <c:pt idx="108">
                  <c:v>77.955719999999999</c:v>
                </c:pt>
                <c:pt idx="109">
                  <c:v>77.96253815791907</c:v>
                </c:pt>
                <c:pt idx="110">
                  <c:v>78.134199129315562</c:v>
                </c:pt>
                <c:pt idx="112" formatCode="#,##0.0">
                  <c:v>75.292029999999997</c:v>
                </c:pt>
                <c:pt idx="113" formatCode="#,##0.0">
                  <c:v>75.767430000000004</c:v>
                </c:pt>
                <c:pt idx="114" formatCode="#,##0.0">
                  <c:v>75.790679999999995</c:v>
                </c:pt>
                <c:pt idx="115" formatCode="#,##0.0">
                  <c:v>76.221029999999999</c:v>
                </c:pt>
                <c:pt idx="116" formatCode="#,##0.0">
                  <c:v>76.041049999999998</c:v>
                </c:pt>
                <c:pt idx="117" formatCode="#,##0.0">
                  <c:v>76.838679999999997</c:v>
                </c:pt>
                <c:pt idx="118" formatCode="#,##0.0">
                  <c:v>76.961749999999995</c:v>
                </c:pt>
                <c:pt idx="119" formatCode="#,##0.0">
                  <c:v>77.597930000000005</c:v>
                </c:pt>
                <c:pt idx="120" formatCode="#,##0.0">
                  <c:v>78.043419999999998</c:v>
                </c:pt>
                <c:pt idx="121" formatCode="#,##0.0">
                  <c:v>78.143749999999997</c:v>
                </c:pt>
                <c:pt idx="122" formatCode="#,##0.0">
                  <c:v>78.429460000000006</c:v>
                </c:pt>
                <c:pt idx="123" formatCode="#,##0.0">
                  <c:v>78.583004641534785</c:v>
                </c:pt>
                <c:pt idx="124" formatCode="#,##0.0">
                  <c:v>78.566231112016325</c:v>
                </c:pt>
                <c:pt idx="126" formatCode="#,##0.0">
                  <c:v>75.429239999999993</c:v>
                </c:pt>
                <c:pt idx="127" formatCode="#,##0.0">
                  <c:v>75.277630000000002</c:v>
                </c:pt>
                <c:pt idx="128" formatCode="#,##0.0">
                  <c:v>75.883039999999994</c:v>
                </c:pt>
                <c:pt idx="129" formatCode="#,##0.0">
                  <c:v>76.547759999999997</c:v>
                </c:pt>
                <c:pt idx="130" formatCode="#,##0.0">
                  <c:v>76.689620000000005</c:v>
                </c:pt>
                <c:pt idx="131" formatCode="#,##0.0">
                  <c:v>77.226820000000004</c:v>
                </c:pt>
                <c:pt idx="132" formatCode="#,##0.0">
                  <c:v>77.253889999999998</c:v>
                </c:pt>
                <c:pt idx="133" formatCode="#,##0.0">
                  <c:v>77.636309999999995</c:v>
                </c:pt>
                <c:pt idx="134" formatCode="#,##0.0">
                  <c:v>77.97296</c:v>
                </c:pt>
                <c:pt idx="135" formatCode="#,##0.0">
                  <c:v>78.609080000000006</c:v>
                </c:pt>
                <c:pt idx="136" formatCode="#,##0.0">
                  <c:v>79.200999999999993</c:v>
                </c:pt>
                <c:pt idx="137" formatCode="#,##0.0">
                  <c:v>79.233302063188873</c:v>
                </c:pt>
                <c:pt idx="138" formatCode="#,##0.0">
                  <c:v>78.813821319086898</c:v>
                </c:pt>
                <c:pt idx="140" formatCode="#,##0.0">
                  <c:v>75.517880000000005</c:v>
                </c:pt>
                <c:pt idx="141" formatCode="#,##0.0">
                  <c:v>75.698170000000005</c:v>
                </c:pt>
                <c:pt idx="142" formatCode="#,##0.0">
                  <c:v>76.349059999999994</c:v>
                </c:pt>
                <c:pt idx="143" formatCode="#,##0.0">
                  <c:v>76.647400000000005</c:v>
                </c:pt>
                <c:pt idx="144" formatCode="#,##0.0">
                  <c:v>76.865089999999995</c:v>
                </c:pt>
                <c:pt idx="145" formatCode="#,##0.0">
                  <c:v>77.052369999999996</c:v>
                </c:pt>
                <c:pt idx="146" formatCode="#,##0.0">
                  <c:v>77.329220000000007</c:v>
                </c:pt>
                <c:pt idx="147" formatCode="#,##0.0">
                  <c:v>77.825310000000002</c:v>
                </c:pt>
                <c:pt idx="148" formatCode="#,##0.0">
                  <c:v>78.301349999999999</c:v>
                </c:pt>
                <c:pt idx="149" formatCode="#,##0.0">
                  <c:v>78.34</c:v>
                </c:pt>
                <c:pt idx="150" formatCode="#,##0.0">
                  <c:v>78.486339999999998</c:v>
                </c:pt>
                <c:pt idx="151" formatCode="#,##0.0">
                  <c:v>78.317813798631363</c:v>
                </c:pt>
                <c:pt idx="152" formatCode="#,##0.0">
                  <c:v>78.541505100564009</c:v>
                </c:pt>
                <c:pt idx="154">
                  <c:v>75.622879999999995</c:v>
                </c:pt>
                <c:pt idx="155">
                  <c:v>75.608040000000003</c:v>
                </c:pt>
                <c:pt idx="156">
                  <c:v>76.146559999999994</c:v>
                </c:pt>
                <c:pt idx="157">
                  <c:v>76.314239999999998</c:v>
                </c:pt>
                <c:pt idx="158">
                  <c:v>76.179469999999995</c:v>
                </c:pt>
                <c:pt idx="159">
                  <c:v>76.586979999999997</c:v>
                </c:pt>
                <c:pt idx="160">
                  <c:v>76.732690000000005</c:v>
                </c:pt>
                <c:pt idx="161">
                  <c:v>77.315690000000004</c:v>
                </c:pt>
                <c:pt idx="162">
                  <c:v>77.48169</c:v>
                </c:pt>
                <c:pt idx="163">
                  <c:v>78.058499999999995</c:v>
                </c:pt>
                <c:pt idx="164">
                  <c:v>78.391239999999996</c:v>
                </c:pt>
                <c:pt idx="165">
                  <c:v>78.431733687220742</c:v>
                </c:pt>
                <c:pt idx="166">
                  <c:v>78.433251283503466</c:v>
                </c:pt>
                <c:pt idx="168">
                  <c:v>75.878709999999998</c:v>
                </c:pt>
                <c:pt idx="169">
                  <c:v>76.545929999999998</c:v>
                </c:pt>
                <c:pt idx="170">
                  <c:v>76.485320000000002</c:v>
                </c:pt>
                <c:pt idx="171">
                  <c:v>76.363770000000002</c:v>
                </c:pt>
                <c:pt idx="172">
                  <c:v>75.321020000000004</c:v>
                </c:pt>
                <c:pt idx="173">
                  <c:v>74.905690000000007</c:v>
                </c:pt>
                <c:pt idx="174">
                  <c:v>75.988399999999999</c:v>
                </c:pt>
                <c:pt idx="175">
                  <c:v>77.824119999999994</c:v>
                </c:pt>
                <c:pt idx="176">
                  <c:v>79.3399</c:v>
                </c:pt>
                <c:pt idx="177">
                  <c:v>79.459559999999996</c:v>
                </c:pt>
                <c:pt idx="178">
                  <c:v>78.586590000000001</c:v>
                </c:pt>
                <c:pt idx="179">
                  <c:v>78.650804258044403</c:v>
                </c:pt>
                <c:pt idx="180">
                  <c:v>78.792875290718214</c:v>
                </c:pt>
                <c:pt idx="182" formatCode="#,##0.0">
                  <c:v>75.931839999999994</c:v>
                </c:pt>
                <c:pt idx="183" formatCode="#,##0.0">
                  <c:v>76.153840000000002</c:v>
                </c:pt>
                <c:pt idx="184" formatCode="#,##0.0">
                  <c:v>76.307680000000005</c:v>
                </c:pt>
                <c:pt idx="185" formatCode="#,##0.0">
                  <c:v>76.36224</c:v>
                </c:pt>
                <c:pt idx="186" formatCode="#,##0.0">
                  <c:v>76.685879999999997</c:v>
                </c:pt>
                <c:pt idx="187" formatCode="#,##0.0">
                  <c:v>77.334090000000003</c:v>
                </c:pt>
                <c:pt idx="188" formatCode="#,##0.0">
                  <c:v>77.96078</c:v>
                </c:pt>
                <c:pt idx="189" formatCode="#,##0.0">
                  <c:v>78.816919999999996</c:v>
                </c:pt>
                <c:pt idx="190" formatCode="#,##0.0">
                  <c:v>79.140199999999993</c:v>
                </c:pt>
                <c:pt idx="191" formatCode="#,##0.0">
                  <c:v>79.399000000000001</c:v>
                </c:pt>
                <c:pt idx="192" formatCode="#,##0.0">
                  <c:v>79.180080000000004</c:v>
                </c:pt>
                <c:pt idx="193" formatCode="#,##0.0">
                  <c:v>79.393325132148874</c:v>
                </c:pt>
                <c:pt idx="194" formatCode="#,##0.0">
                  <c:v>79.756043709393978</c:v>
                </c:pt>
                <c:pt idx="196">
                  <c:v>75.937460000000002</c:v>
                </c:pt>
                <c:pt idx="197">
                  <c:v>76.43356</c:v>
                </c:pt>
                <c:pt idx="198">
                  <c:v>76.886780000000002</c:v>
                </c:pt>
                <c:pt idx="199">
                  <c:v>77.320999999999998</c:v>
                </c:pt>
                <c:pt idx="200">
                  <c:v>77.451239999999999</c:v>
                </c:pt>
                <c:pt idx="201">
                  <c:v>77.483580000000003</c:v>
                </c:pt>
                <c:pt idx="202">
                  <c:v>77.888069999999999</c:v>
                </c:pt>
                <c:pt idx="203">
                  <c:v>78.285349999999994</c:v>
                </c:pt>
                <c:pt idx="204">
                  <c:v>78.896039999999999</c:v>
                </c:pt>
                <c:pt idx="205">
                  <c:v>79.691419999999994</c:v>
                </c:pt>
                <c:pt idx="206">
                  <c:v>79.475430000000003</c:v>
                </c:pt>
                <c:pt idx="207">
                  <c:v>79.663570098512977</c:v>
                </c:pt>
                <c:pt idx="208">
                  <c:v>79.282818253028509</c:v>
                </c:pt>
                <c:pt idx="210">
                  <c:v>76.098159999999993</c:v>
                </c:pt>
                <c:pt idx="211">
                  <c:v>76.252009999999999</c:v>
                </c:pt>
                <c:pt idx="212">
                  <c:v>76.662940000000006</c:v>
                </c:pt>
                <c:pt idx="213">
                  <c:v>76.927139999999994</c:v>
                </c:pt>
                <c:pt idx="214">
                  <c:v>77.466059999999999</c:v>
                </c:pt>
                <c:pt idx="215">
                  <c:v>77.432839999999999</c:v>
                </c:pt>
                <c:pt idx="216">
                  <c:v>77.892930000000007</c:v>
                </c:pt>
                <c:pt idx="217">
                  <c:v>77.993719999999996</c:v>
                </c:pt>
                <c:pt idx="218">
                  <c:v>78.401319999999998</c:v>
                </c:pt>
                <c:pt idx="219">
                  <c:v>78.799139999999994</c:v>
                </c:pt>
                <c:pt idx="220">
                  <c:v>79.134969999999996</c:v>
                </c:pt>
                <c:pt idx="221">
                  <c:v>79.335025501648516</c:v>
                </c:pt>
                <c:pt idx="222">
                  <c:v>79.151359772454839</c:v>
                </c:pt>
                <c:pt idx="224">
                  <c:v>77.091679999999997</c:v>
                </c:pt>
                <c:pt idx="225">
                  <c:v>76.913830000000004</c:v>
                </c:pt>
                <c:pt idx="226">
                  <c:v>77.549319999999994</c:v>
                </c:pt>
                <c:pt idx="227">
                  <c:v>77.834339999999997</c:v>
                </c:pt>
                <c:pt idx="228">
                  <c:v>77.914680000000004</c:v>
                </c:pt>
                <c:pt idx="229">
                  <c:v>77.927989999999994</c:v>
                </c:pt>
                <c:pt idx="230">
                  <c:v>78.233050000000006</c:v>
                </c:pt>
                <c:pt idx="231">
                  <c:v>79.261870000000002</c:v>
                </c:pt>
                <c:pt idx="232" formatCode="#,##0.0">
                  <c:v>79.543909999999997</c:v>
                </c:pt>
                <c:pt idx="233" formatCode="#,##0.0">
                  <c:v>79.789720000000003</c:v>
                </c:pt>
                <c:pt idx="234" formatCode="#,##0.0">
                  <c:v>80.266549999999995</c:v>
                </c:pt>
                <c:pt idx="235" formatCode="#,##0.0">
                  <c:v>80.516835546035949</c:v>
                </c:pt>
                <c:pt idx="236" formatCode="#,##0.0">
                  <c:v>80.483060242024578</c:v>
                </c:pt>
              </c:numCache>
            </c:numRef>
          </c:val>
          <c:smooth val="0"/>
        </c:ser>
        <c:ser>
          <c:idx val="1"/>
          <c:order val="2"/>
          <c:tx>
            <c:strRef>
              <c:f>'Fig 5 data'!$E$4</c:f>
              <c:strCache>
                <c:ptCount val="1"/>
                <c:pt idx="0">
                  <c:v>Lower CI</c:v>
                </c:pt>
              </c:strCache>
            </c:strRef>
          </c:tx>
          <c:spPr>
            <a:ln w="12700">
              <a:solidFill>
                <a:srgbClr val="000080"/>
              </a:solidFill>
              <a:prstDash val="sysDash"/>
            </a:ln>
          </c:spPr>
          <c:marker>
            <c:symbol val="none"/>
          </c:marker>
          <c:cat>
            <c:multiLvlStrRef>
              <c:f>'Fig 5 data'!$A$243:$B$486</c:f>
              <c:multiLvlStrCache>
                <c:ptCount val="239"/>
                <c:lvl>
                  <c:pt idx="1">
                    <c:v>2002-04</c:v>
                  </c:pt>
                  <c:pt idx="6">
                    <c:v>2007-09</c:v>
                  </c:pt>
                  <c:pt idx="9">
                    <c:v> </c:v>
                  </c:pt>
                  <c:pt idx="12">
                    <c:v>2013-15</c:v>
                  </c:pt>
                  <c:pt idx="15">
                    <c:v>2002-04</c:v>
                  </c:pt>
                  <c:pt idx="20">
                    <c:v>2007-09</c:v>
                  </c:pt>
                  <c:pt idx="23">
                    <c:v> </c:v>
                  </c:pt>
                  <c:pt idx="26">
                    <c:v>2013-15</c:v>
                  </c:pt>
                  <c:pt idx="29">
                    <c:v>2002-04</c:v>
                  </c:pt>
                  <c:pt idx="34">
                    <c:v>2007-09</c:v>
                  </c:pt>
                  <c:pt idx="37">
                    <c:v> </c:v>
                  </c:pt>
                  <c:pt idx="40">
                    <c:v>2013-15</c:v>
                  </c:pt>
                  <c:pt idx="43">
                    <c:v>2002-04</c:v>
                  </c:pt>
                  <c:pt idx="48">
                    <c:v>2007-09</c:v>
                  </c:pt>
                  <c:pt idx="51">
                    <c:v> </c:v>
                  </c:pt>
                  <c:pt idx="54">
                    <c:v>2013-15</c:v>
                  </c:pt>
                  <c:pt idx="57">
                    <c:v>2002-04</c:v>
                  </c:pt>
                  <c:pt idx="62">
                    <c:v>2007-09</c:v>
                  </c:pt>
                  <c:pt idx="65">
                    <c:v> </c:v>
                  </c:pt>
                  <c:pt idx="68">
                    <c:v>2013-15</c:v>
                  </c:pt>
                  <c:pt idx="71">
                    <c:v>2002-04</c:v>
                  </c:pt>
                  <c:pt idx="76">
                    <c:v>2007-09</c:v>
                  </c:pt>
                  <c:pt idx="79">
                    <c:v> </c:v>
                  </c:pt>
                  <c:pt idx="82">
                    <c:v>2013-15</c:v>
                  </c:pt>
                  <c:pt idx="85">
                    <c:v>2002-04</c:v>
                  </c:pt>
                  <c:pt idx="90">
                    <c:v>2007-09</c:v>
                  </c:pt>
                  <c:pt idx="93">
                    <c:v> </c:v>
                  </c:pt>
                  <c:pt idx="96">
                    <c:v>2013-15</c:v>
                  </c:pt>
                  <c:pt idx="99">
                    <c:v>2002-04</c:v>
                  </c:pt>
                  <c:pt idx="104">
                    <c:v>2007-09</c:v>
                  </c:pt>
                  <c:pt idx="107">
                    <c:v> </c:v>
                  </c:pt>
                  <c:pt idx="110">
                    <c:v>2013-15</c:v>
                  </c:pt>
                  <c:pt idx="113">
                    <c:v>2002-04</c:v>
                  </c:pt>
                  <c:pt idx="118">
                    <c:v>2007-09</c:v>
                  </c:pt>
                  <c:pt idx="121">
                    <c:v> </c:v>
                  </c:pt>
                  <c:pt idx="124">
                    <c:v>2013-15</c:v>
                  </c:pt>
                  <c:pt idx="127">
                    <c:v>2002-04</c:v>
                  </c:pt>
                  <c:pt idx="132">
                    <c:v>2007-09</c:v>
                  </c:pt>
                  <c:pt idx="135">
                    <c:v> </c:v>
                  </c:pt>
                  <c:pt idx="138">
                    <c:v>2013-15</c:v>
                  </c:pt>
                  <c:pt idx="141">
                    <c:v>2002-04</c:v>
                  </c:pt>
                  <c:pt idx="146">
                    <c:v>2007-09</c:v>
                  </c:pt>
                  <c:pt idx="149">
                    <c:v> </c:v>
                  </c:pt>
                  <c:pt idx="152">
                    <c:v>2013-15</c:v>
                  </c:pt>
                  <c:pt idx="155">
                    <c:v>2002-04</c:v>
                  </c:pt>
                  <c:pt idx="160">
                    <c:v>2007-09</c:v>
                  </c:pt>
                  <c:pt idx="163">
                    <c:v> </c:v>
                  </c:pt>
                  <c:pt idx="166">
                    <c:v>2013-15</c:v>
                  </c:pt>
                  <c:pt idx="169">
                    <c:v>2002-04</c:v>
                  </c:pt>
                  <c:pt idx="174">
                    <c:v>2007-09</c:v>
                  </c:pt>
                  <c:pt idx="177">
                    <c:v> </c:v>
                  </c:pt>
                  <c:pt idx="180">
                    <c:v>2013-15</c:v>
                  </c:pt>
                  <c:pt idx="183">
                    <c:v>2002-04</c:v>
                  </c:pt>
                  <c:pt idx="188">
                    <c:v>2007-09</c:v>
                  </c:pt>
                  <c:pt idx="191">
                    <c:v> </c:v>
                  </c:pt>
                  <c:pt idx="194">
                    <c:v>2013-15</c:v>
                  </c:pt>
                  <c:pt idx="197">
                    <c:v>2002-04</c:v>
                  </c:pt>
                  <c:pt idx="202">
                    <c:v>2007-09</c:v>
                  </c:pt>
                  <c:pt idx="205">
                    <c:v> </c:v>
                  </c:pt>
                  <c:pt idx="208">
                    <c:v>2013-15</c:v>
                  </c:pt>
                  <c:pt idx="211">
                    <c:v>2002-04</c:v>
                  </c:pt>
                  <c:pt idx="216">
                    <c:v>2007-09</c:v>
                  </c:pt>
                  <c:pt idx="219">
                    <c:v> </c:v>
                  </c:pt>
                  <c:pt idx="222">
                    <c:v>2013-15</c:v>
                  </c:pt>
                  <c:pt idx="225">
                    <c:v>2002-04</c:v>
                  </c:pt>
                  <c:pt idx="230">
                    <c:v>2007-09</c:v>
                  </c:pt>
                  <c:pt idx="233">
                    <c:v> </c:v>
                  </c:pt>
                  <c:pt idx="236">
                    <c:v>2013-15</c:v>
                  </c:pt>
                </c:lvl>
                <c:lvl>
                  <c:pt idx="0">
                    <c:v>SCOT - LAND*</c:v>
                  </c:pt>
                  <c:pt idx="14">
                    <c:v>Moray</c:v>
                  </c:pt>
                  <c:pt idx="28">
                    <c:v>Highland</c:v>
                  </c:pt>
                  <c:pt idx="42">
                    <c:v>Fife</c:v>
                  </c:pt>
                  <c:pt idx="56">
                    <c:v>Mid - lothian</c:v>
                  </c:pt>
                  <c:pt idx="70">
                    <c:v>Argyll and Bute</c:v>
                  </c:pt>
                  <c:pt idx="84">
                    <c:v>City of Edinburgh</c:v>
                  </c:pt>
                  <c:pt idx="98">
                    <c:v>Dumfries and Galloway</c:v>
                  </c:pt>
                  <c:pt idx="112">
                    <c:v>Angus</c:v>
                  </c:pt>
                  <c:pt idx="126">
                    <c:v>Scottish Borders</c:v>
                  </c:pt>
                  <c:pt idx="140">
                    <c:v>Stirling</c:v>
                  </c:pt>
                  <c:pt idx="154">
                    <c:v>East Lothian</c:v>
                  </c:pt>
                  <c:pt idx="168">
                    <c:v>Orkney Islands</c:v>
                  </c:pt>
                  <c:pt idx="182">
                    <c:v>Perth and Kinross</c:v>
                  </c:pt>
                  <c:pt idx="196">
                    <c:v>East Renfrew - shire</c:v>
                  </c:pt>
                  <c:pt idx="210">
                    <c:v>Aberdeen - shire</c:v>
                  </c:pt>
                  <c:pt idx="224">
                    <c:v>East Dun - barton - shire</c:v>
                  </c:pt>
                  <c:pt idx="238">
                    <c:v>© Crown copyright 2016</c:v>
                  </c:pt>
                </c:lvl>
              </c:multiLvlStrCache>
            </c:multiLvlStrRef>
          </c:cat>
          <c:val>
            <c:numRef>
              <c:f>'Fig 5 data'!$E$243:$E$479</c:f>
              <c:numCache>
                <c:formatCode>0.0</c:formatCode>
                <c:ptCount val="237"/>
                <c:pt idx="0">
                  <c:v>73.388999999999996</c:v>
                </c:pt>
                <c:pt idx="1">
                  <c:v>73.663960000000003</c:v>
                </c:pt>
                <c:pt idx="2">
                  <c:v>74.110500000000002</c:v>
                </c:pt>
                <c:pt idx="3">
                  <c:v>74.486320000000006</c:v>
                </c:pt>
                <c:pt idx="4">
                  <c:v>74.693240000000003</c:v>
                </c:pt>
                <c:pt idx="5">
                  <c:v>74.889750000000006</c:v>
                </c:pt>
                <c:pt idx="6">
                  <c:v>75.244320000000002</c:v>
                </c:pt>
                <c:pt idx="7">
                  <c:v>75.698490000000007</c:v>
                </c:pt>
                <c:pt idx="8">
                  <c:v>76.124979999999994</c:v>
                </c:pt>
                <c:pt idx="9">
                  <c:v>76.431610000000006</c:v>
                </c:pt>
                <c:pt idx="10">
                  <c:v>76.708349999999996</c:v>
                </c:pt>
                <c:pt idx="11">
                  <c:v>76.985858160951381</c:v>
                </c:pt>
                <c:pt idx="12">
                  <c:v>77.022066461036289</c:v>
                </c:pt>
                <c:pt idx="14">
                  <c:v>73.431579999999997</c:v>
                </c:pt>
                <c:pt idx="15">
                  <c:v>74.203490000000002</c:v>
                </c:pt>
                <c:pt idx="16">
                  <c:v>74.824700000000007</c:v>
                </c:pt>
                <c:pt idx="17">
                  <c:v>75.076120000000003</c:v>
                </c:pt>
                <c:pt idx="18">
                  <c:v>75.247129999999999</c:v>
                </c:pt>
                <c:pt idx="19">
                  <c:v>75.742739999999998</c:v>
                </c:pt>
                <c:pt idx="20">
                  <c:v>76.112799999999993</c:v>
                </c:pt>
                <c:pt idx="21">
                  <c:v>76.322919999999996</c:v>
                </c:pt>
                <c:pt idx="22">
                  <c:v>76.343940000000003</c:v>
                </c:pt>
                <c:pt idx="23">
                  <c:v>76.558589999999995</c:v>
                </c:pt>
                <c:pt idx="24">
                  <c:v>77.09572</c:v>
                </c:pt>
                <c:pt idx="25">
                  <c:v>77.80052526265932</c:v>
                </c:pt>
                <c:pt idx="26">
                  <c:v>78.064833341338527</c:v>
                </c:pt>
                <c:pt idx="28" formatCode="#,##0.0">
                  <c:v>73.909760000000006</c:v>
                </c:pt>
                <c:pt idx="29" formatCode="#,##0.0">
                  <c:v>74.054379999999995</c:v>
                </c:pt>
                <c:pt idx="30" formatCode="#,##0.0">
                  <c:v>74.538889999999995</c:v>
                </c:pt>
                <c:pt idx="31" formatCode="#,##0.0">
                  <c:v>74.749260000000007</c:v>
                </c:pt>
                <c:pt idx="32" formatCode="#,##0.0">
                  <c:v>75.423689999999993</c:v>
                </c:pt>
                <c:pt idx="33" formatCode="#,##0.0">
                  <c:v>75.454440000000005</c:v>
                </c:pt>
                <c:pt idx="34" formatCode="#,##0.0">
                  <c:v>75.855829999999997</c:v>
                </c:pt>
                <c:pt idx="35" formatCode="#,##0.0">
                  <c:v>75.956860000000006</c:v>
                </c:pt>
                <c:pt idx="36" formatCode="#,##0.0">
                  <c:v>76.108249999999998</c:v>
                </c:pt>
                <c:pt idx="37" formatCode="#,##0.0">
                  <c:v>76.651009999999999</c:v>
                </c:pt>
                <c:pt idx="38" formatCode="#,##0.0">
                  <c:v>77.079610000000002</c:v>
                </c:pt>
                <c:pt idx="39" formatCode="#,##0.0">
                  <c:v>77.758927406663901</c:v>
                </c:pt>
                <c:pt idx="40" formatCode="#,##0.0">
                  <c:v>77.387259105955366</c:v>
                </c:pt>
                <c:pt idx="42" formatCode="#,##0.00">
                  <c:v>74.155910000000006</c:v>
                </c:pt>
                <c:pt idx="43" formatCode="#,##0.00">
                  <c:v>74.274649999999994</c:v>
                </c:pt>
                <c:pt idx="44" formatCode="#,##0.00">
                  <c:v>74.967320000000001</c:v>
                </c:pt>
                <c:pt idx="45" formatCode="#,##0.00">
                  <c:v>75.043850000000006</c:v>
                </c:pt>
                <c:pt idx="46" formatCode="#,##0.00">
                  <c:v>75.366960000000006</c:v>
                </c:pt>
                <c:pt idx="47" formatCode="#,##0.00">
                  <c:v>75.425079999999994</c:v>
                </c:pt>
                <c:pt idx="48" formatCode="#,##0.00">
                  <c:v>75.684479999999994</c:v>
                </c:pt>
                <c:pt idx="49" formatCode="#,##0.00">
                  <c:v>75.896839999999997</c:v>
                </c:pt>
                <c:pt idx="50" formatCode="#,##0.00">
                  <c:v>76.269189999999995</c:v>
                </c:pt>
                <c:pt idx="51" formatCode="#,##0.00">
                  <c:v>76.570409999999995</c:v>
                </c:pt>
                <c:pt idx="52" formatCode="#,##0.00">
                  <c:v>76.762320000000003</c:v>
                </c:pt>
                <c:pt idx="53" formatCode="#,##0.00">
                  <c:v>77.215504184662791</c:v>
                </c:pt>
                <c:pt idx="54" formatCode="#,##0.00">
                  <c:v>77.290918360224751</c:v>
                </c:pt>
                <c:pt idx="56">
                  <c:v>73.899519999999995</c:v>
                </c:pt>
                <c:pt idx="57">
                  <c:v>74.202610000000007</c:v>
                </c:pt>
                <c:pt idx="58">
                  <c:v>74.397369999999995</c:v>
                </c:pt>
                <c:pt idx="59">
                  <c:v>74.222160000000002</c:v>
                </c:pt>
                <c:pt idx="60">
                  <c:v>75.129390000000001</c:v>
                </c:pt>
                <c:pt idx="61">
                  <c:v>75.613069999999993</c:v>
                </c:pt>
                <c:pt idx="62">
                  <c:v>75.873509999999996</c:v>
                </c:pt>
                <c:pt idx="63">
                  <c:v>75.870519999999999</c:v>
                </c:pt>
                <c:pt idx="64">
                  <c:v>76.166700000000006</c:v>
                </c:pt>
                <c:pt idx="65">
                  <c:v>76.679680000000005</c:v>
                </c:pt>
                <c:pt idx="66">
                  <c:v>76.369820000000004</c:v>
                </c:pt>
                <c:pt idx="67">
                  <c:v>76.563849846206537</c:v>
                </c:pt>
                <c:pt idx="68">
                  <c:v>76.600116290470197</c:v>
                </c:pt>
                <c:pt idx="70">
                  <c:v>74.030959999999993</c:v>
                </c:pt>
                <c:pt idx="71">
                  <c:v>73.919870000000003</c:v>
                </c:pt>
                <c:pt idx="72">
                  <c:v>74.185699999999997</c:v>
                </c:pt>
                <c:pt idx="73">
                  <c:v>74.784589999999994</c:v>
                </c:pt>
                <c:pt idx="74">
                  <c:v>75.198359999999994</c:v>
                </c:pt>
                <c:pt idx="75">
                  <c:v>75.270359999999997</c:v>
                </c:pt>
                <c:pt idx="76">
                  <c:v>75.508380000000002</c:v>
                </c:pt>
                <c:pt idx="77">
                  <c:v>75.986239999999995</c:v>
                </c:pt>
                <c:pt idx="78">
                  <c:v>76.533749999999998</c:v>
                </c:pt>
                <c:pt idx="79">
                  <c:v>76.475960000000001</c:v>
                </c:pt>
                <c:pt idx="80">
                  <c:v>77.411490000000001</c:v>
                </c:pt>
                <c:pt idx="81">
                  <c:v>77.460235441861116</c:v>
                </c:pt>
                <c:pt idx="82">
                  <c:v>77.48522683913238</c:v>
                </c:pt>
                <c:pt idx="84" formatCode="#,##0.0">
                  <c:v>74.438680000000005</c:v>
                </c:pt>
                <c:pt idx="85" formatCode="#,##0.0">
                  <c:v>74.860060000000004</c:v>
                </c:pt>
                <c:pt idx="86" formatCode="#,##0.0">
                  <c:v>74.974289999999996</c:v>
                </c:pt>
                <c:pt idx="87" formatCode="#,##0.0">
                  <c:v>75.239410000000007</c:v>
                </c:pt>
                <c:pt idx="88" formatCode="#,##0.0">
                  <c:v>75.543009999999995</c:v>
                </c:pt>
                <c:pt idx="89" formatCode="#,##0.0">
                  <c:v>75.775750000000002</c:v>
                </c:pt>
                <c:pt idx="90" formatCode="#,##0.0">
                  <c:v>76.142039999999994</c:v>
                </c:pt>
                <c:pt idx="91" formatCode="#,##0.0">
                  <c:v>76.450640000000007</c:v>
                </c:pt>
                <c:pt idx="92" formatCode="#,##0.0">
                  <c:v>76.888409999999993</c:v>
                </c:pt>
                <c:pt idx="93" formatCode="#,##0.0">
                  <c:v>76.951059999999998</c:v>
                </c:pt>
                <c:pt idx="94" formatCode="#,##0.0">
                  <c:v>77.149559999999994</c:v>
                </c:pt>
                <c:pt idx="95" formatCode="#,##0.0">
                  <c:v>77.481238261032289</c:v>
                </c:pt>
                <c:pt idx="96" formatCode="#,##0.0">
                  <c:v>77.638741719585923</c:v>
                </c:pt>
                <c:pt idx="98">
                  <c:v>74.154709999999994</c:v>
                </c:pt>
                <c:pt idx="99">
                  <c:v>74.819710000000001</c:v>
                </c:pt>
                <c:pt idx="100">
                  <c:v>75.090059999999994</c:v>
                </c:pt>
                <c:pt idx="101">
                  <c:v>75.500050000000002</c:v>
                </c:pt>
                <c:pt idx="102">
                  <c:v>75.563270000000003</c:v>
                </c:pt>
                <c:pt idx="103">
                  <c:v>75.815169999999995</c:v>
                </c:pt>
                <c:pt idx="104">
                  <c:v>76.191500000000005</c:v>
                </c:pt>
                <c:pt idx="105">
                  <c:v>76.158029999999997</c:v>
                </c:pt>
                <c:pt idx="106">
                  <c:v>76.653170000000003</c:v>
                </c:pt>
                <c:pt idx="107">
                  <c:v>76.839079999999996</c:v>
                </c:pt>
                <c:pt idx="108">
                  <c:v>77.349950000000007</c:v>
                </c:pt>
                <c:pt idx="109">
                  <c:v>77.376619675992828</c:v>
                </c:pt>
                <c:pt idx="110">
                  <c:v>77.562191019516646</c:v>
                </c:pt>
                <c:pt idx="112" formatCode="#,##0.0">
                  <c:v>74.604889999999997</c:v>
                </c:pt>
                <c:pt idx="113" formatCode="#,##0.0">
                  <c:v>75.098770000000002</c:v>
                </c:pt>
                <c:pt idx="114" formatCode="#,##0.0">
                  <c:v>75.122839999999997</c:v>
                </c:pt>
                <c:pt idx="115" formatCode="#,##0.0">
                  <c:v>75.557879999999997</c:v>
                </c:pt>
                <c:pt idx="116" formatCode="#,##0.0">
                  <c:v>75.331100000000006</c:v>
                </c:pt>
                <c:pt idx="117" formatCode="#,##0.0">
                  <c:v>76.128929999999997</c:v>
                </c:pt>
                <c:pt idx="118" formatCode="#,##0.0">
                  <c:v>76.234520000000003</c:v>
                </c:pt>
                <c:pt idx="119" formatCode="#,##0.0">
                  <c:v>76.891509999999997</c:v>
                </c:pt>
                <c:pt idx="120" formatCode="#,##0.0">
                  <c:v>77.350070000000002</c:v>
                </c:pt>
                <c:pt idx="121" formatCode="#,##0.0">
                  <c:v>77.478260000000006</c:v>
                </c:pt>
                <c:pt idx="122" formatCode="#,##0.0">
                  <c:v>77.784729999999996</c:v>
                </c:pt>
                <c:pt idx="123" formatCode="#,##0.0">
                  <c:v>77.954601078601158</c:v>
                </c:pt>
                <c:pt idx="124" formatCode="#,##0.0">
                  <c:v>77.939737678939252</c:v>
                </c:pt>
                <c:pt idx="126" formatCode="#,##0.0">
                  <c:v>74.735640000000004</c:v>
                </c:pt>
                <c:pt idx="127" formatCode="#,##0.0">
                  <c:v>74.547510000000003</c:v>
                </c:pt>
                <c:pt idx="128" formatCode="#,##0.0">
                  <c:v>75.158519999999996</c:v>
                </c:pt>
                <c:pt idx="129" formatCode="#,##0.0">
                  <c:v>75.842420000000004</c:v>
                </c:pt>
                <c:pt idx="130" formatCode="#,##0.0">
                  <c:v>76.001140000000007</c:v>
                </c:pt>
                <c:pt idx="131" formatCode="#,##0.0">
                  <c:v>76.557599999999994</c:v>
                </c:pt>
                <c:pt idx="132" formatCode="#,##0.0">
                  <c:v>76.569299999999998</c:v>
                </c:pt>
                <c:pt idx="133" formatCode="#,##0.0">
                  <c:v>76.9529</c:v>
                </c:pt>
                <c:pt idx="134" formatCode="#,##0.0">
                  <c:v>77.292109999999994</c:v>
                </c:pt>
                <c:pt idx="135" formatCode="#,##0.0">
                  <c:v>77.944370000000006</c:v>
                </c:pt>
                <c:pt idx="136" formatCode="#,##0.0">
                  <c:v>78.561790000000002</c:v>
                </c:pt>
                <c:pt idx="137" formatCode="#,##0.0">
                  <c:v>78.622093787669172</c:v>
                </c:pt>
                <c:pt idx="138" formatCode="#,##0.0">
                  <c:v>78.201035256627208</c:v>
                </c:pt>
                <c:pt idx="140" formatCode="#,##0.0">
                  <c:v>74.773269999999997</c:v>
                </c:pt>
                <c:pt idx="141" formatCode="#,##0.0">
                  <c:v>74.969890000000007</c:v>
                </c:pt>
                <c:pt idx="142" formatCode="#,##0.0">
                  <c:v>75.639420000000001</c:v>
                </c:pt>
                <c:pt idx="143" formatCode="#,##0.0">
                  <c:v>75.945049999999995</c:v>
                </c:pt>
                <c:pt idx="144" formatCode="#,##0.0">
                  <c:v>76.153049999999993</c:v>
                </c:pt>
                <c:pt idx="145" formatCode="#,##0.0">
                  <c:v>76.306920000000005</c:v>
                </c:pt>
                <c:pt idx="146" formatCode="#,##0.0">
                  <c:v>76.549549999999996</c:v>
                </c:pt>
                <c:pt idx="147" formatCode="#,##0.0">
                  <c:v>77.053629999999998</c:v>
                </c:pt>
                <c:pt idx="148" formatCode="#,##0.0">
                  <c:v>77.516649999999998</c:v>
                </c:pt>
                <c:pt idx="149" formatCode="#,##0.0">
                  <c:v>77.584590000000006</c:v>
                </c:pt>
                <c:pt idx="150" formatCode="#,##0.0">
                  <c:v>77.732129999999998</c:v>
                </c:pt>
                <c:pt idx="151" formatCode="#,##0.0">
                  <c:v>77.601573454295433</c:v>
                </c:pt>
                <c:pt idx="152" formatCode="#,##0.0">
                  <c:v>77.855690656087432</c:v>
                </c:pt>
                <c:pt idx="154">
                  <c:v>74.866829999999993</c:v>
                </c:pt>
                <c:pt idx="155">
                  <c:v>74.857960000000006</c:v>
                </c:pt>
                <c:pt idx="156">
                  <c:v>75.428870000000003</c:v>
                </c:pt>
                <c:pt idx="157">
                  <c:v>75.603399999999993</c:v>
                </c:pt>
                <c:pt idx="158">
                  <c:v>75.455100000000002</c:v>
                </c:pt>
                <c:pt idx="159">
                  <c:v>75.877780000000001</c:v>
                </c:pt>
                <c:pt idx="160">
                  <c:v>76.007840000000002</c:v>
                </c:pt>
                <c:pt idx="161">
                  <c:v>76.593239999999994</c:v>
                </c:pt>
                <c:pt idx="162">
                  <c:v>76.730279999999993</c:v>
                </c:pt>
                <c:pt idx="163">
                  <c:v>77.333659999999995</c:v>
                </c:pt>
                <c:pt idx="164">
                  <c:v>77.702579999999998</c:v>
                </c:pt>
                <c:pt idx="165">
                  <c:v>77.76632373670418</c:v>
                </c:pt>
                <c:pt idx="166">
                  <c:v>77.774431766659916</c:v>
                </c:pt>
                <c:pt idx="168">
                  <c:v>74.361649999999997</c:v>
                </c:pt>
                <c:pt idx="169">
                  <c:v>75.050079999999994</c:v>
                </c:pt>
                <c:pt idx="170">
                  <c:v>75.034030000000001</c:v>
                </c:pt>
                <c:pt idx="171">
                  <c:v>74.910110000000003</c:v>
                </c:pt>
                <c:pt idx="172">
                  <c:v>73.773179999999996</c:v>
                </c:pt>
                <c:pt idx="173">
                  <c:v>73.274780000000007</c:v>
                </c:pt>
                <c:pt idx="174">
                  <c:v>74.377350000000007</c:v>
                </c:pt>
                <c:pt idx="175">
                  <c:v>76.166020000000003</c:v>
                </c:pt>
                <c:pt idx="176">
                  <c:v>77.73169</c:v>
                </c:pt>
                <c:pt idx="177">
                  <c:v>77.79777</c:v>
                </c:pt>
                <c:pt idx="178">
                  <c:v>76.987039999999993</c:v>
                </c:pt>
                <c:pt idx="179">
                  <c:v>77.047229489709295</c:v>
                </c:pt>
                <c:pt idx="180">
                  <c:v>77.285674702143297</c:v>
                </c:pt>
                <c:pt idx="182" formatCode="#,##0.0">
                  <c:v>75.302729999999997</c:v>
                </c:pt>
                <c:pt idx="183" formatCode="#,##0.0">
                  <c:v>75.538060000000002</c:v>
                </c:pt>
                <c:pt idx="184" formatCode="#,##0.0">
                  <c:v>75.686359999999993</c:v>
                </c:pt>
                <c:pt idx="185" formatCode="#,##0.0">
                  <c:v>75.751919999999998</c:v>
                </c:pt>
                <c:pt idx="186" formatCode="#,##0.0">
                  <c:v>76.077759999999998</c:v>
                </c:pt>
                <c:pt idx="187" formatCode="#,##0.0">
                  <c:v>76.758219999999994</c:v>
                </c:pt>
                <c:pt idx="188" formatCode="#,##0.0">
                  <c:v>77.381389999999996</c:v>
                </c:pt>
                <c:pt idx="189" formatCode="#,##0.0">
                  <c:v>78.250780000000006</c:v>
                </c:pt>
                <c:pt idx="190" formatCode="#,##0.0">
                  <c:v>78.574920000000006</c:v>
                </c:pt>
                <c:pt idx="191" formatCode="#,##0.0">
                  <c:v>78.861130000000003</c:v>
                </c:pt>
                <c:pt idx="192" formatCode="#,##0.0">
                  <c:v>78.642200000000003</c:v>
                </c:pt>
                <c:pt idx="193" formatCode="#,##0.0">
                  <c:v>78.842143773954604</c:v>
                </c:pt>
                <c:pt idx="194" formatCode="#,##0.0">
                  <c:v>79.198507207622185</c:v>
                </c:pt>
                <c:pt idx="196">
                  <c:v>75.181129999999996</c:v>
                </c:pt>
                <c:pt idx="197">
                  <c:v>75.689710000000005</c:v>
                </c:pt>
                <c:pt idx="198">
                  <c:v>76.147760000000005</c:v>
                </c:pt>
                <c:pt idx="199">
                  <c:v>76.551320000000004</c:v>
                </c:pt>
                <c:pt idx="200">
                  <c:v>76.68817</c:v>
                </c:pt>
                <c:pt idx="201">
                  <c:v>76.713880000000003</c:v>
                </c:pt>
                <c:pt idx="202">
                  <c:v>77.115449999999996</c:v>
                </c:pt>
                <c:pt idx="203">
                  <c:v>77.511740000000003</c:v>
                </c:pt>
                <c:pt idx="204">
                  <c:v>78.131529999999998</c:v>
                </c:pt>
                <c:pt idx="205">
                  <c:v>78.927729999999997</c:v>
                </c:pt>
                <c:pt idx="206">
                  <c:v>78.692800000000005</c:v>
                </c:pt>
                <c:pt idx="207">
                  <c:v>78.913389510743045</c:v>
                </c:pt>
                <c:pt idx="208">
                  <c:v>78.548313158188961</c:v>
                </c:pt>
                <c:pt idx="210">
                  <c:v>75.62003</c:v>
                </c:pt>
                <c:pt idx="211">
                  <c:v>75.772040000000004</c:v>
                </c:pt>
                <c:pt idx="212">
                  <c:v>76.185239999999993</c:v>
                </c:pt>
                <c:pt idx="213">
                  <c:v>76.447879999999998</c:v>
                </c:pt>
                <c:pt idx="214">
                  <c:v>77.003990000000002</c:v>
                </c:pt>
                <c:pt idx="215">
                  <c:v>76.975520000000003</c:v>
                </c:pt>
                <c:pt idx="216">
                  <c:v>77.450950000000006</c:v>
                </c:pt>
                <c:pt idx="217">
                  <c:v>77.548460000000006</c:v>
                </c:pt>
                <c:pt idx="218">
                  <c:v>77.958110000000005</c:v>
                </c:pt>
                <c:pt idx="219">
                  <c:v>78.357929999999996</c:v>
                </c:pt>
                <c:pt idx="220">
                  <c:v>78.707549999999998</c:v>
                </c:pt>
                <c:pt idx="221">
                  <c:v>78.916926735988511</c:v>
                </c:pt>
                <c:pt idx="222">
                  <c:v>78.741727486019386</c:v>
                </c:pt>
                <c:pt idx="224">
                  <c:v>76.419809999999998</c:v>
                </c:pt>
                <c:pt idx="225">
                  <c:v>76.213629999999995</c:v>
                </c:pt>
                <c:pt idx="226">
                  <c:v>76.873189999999994</c:v>
                </c:pt>
                <c:pt idx="227">
                  <c:v>77.159009999999995</c:v>
                </c:pt>
                <c:pt idx="228">
                  <c:v>77.255859999999998</c:v>
                </c:pt>
                <c:pt idx="229">
                  <c:v>77.23706</c:v>
                </c:pt>
                <c:pt idx="230">
                  <c:v>77.53116</c:v>
                </c:pt>
                <c:pt idx="231">
                  <c:v>78.581659999999999</c:v>
                </c:pt>
                <c:pt idx="232" formatCode="#,##0.0">
                  <c:v>78.855119999999999</c:v>
                </c:pt>
                <c:pt idx="233" formatCode="#,##0.0">
                  <c:v>79.111130000000003</c:v>
                </c:pt>
                <c:pt idx="234" formatCode="#,##0.0">
                  <c:v>79.584680000000006</c:v>
                </c:pt>
                <c:pt idx="235" formatCode="#,##0.0">
                  <c:v>79.859406189482584</c:v>
                </c:pt>
                <c:pt idx="236" formatCode="#,##0.0">
                  <c:v>79.82794637705679</c:v>
                </c:pt>
              </c:numCache>
            </c:numRef>
          </c:val>
          <c:smooth val="0"/>
        </c:ser>
        <c:dLbls>
          <c:showLegendKey val="0"/>
          <c:showVal val="0"/>
          <c:showCatName val="0"/>
          <c:showSerName val="0"/>
          <c:showPercent val="0"/>
          <c:showBubbleSize val="0"/>
        </c:dLbls>
        <c:hiLowLines>
          <c:spPr>
            <a:ln w="3175">
              <a:solidFill>
                <a:srgbClr val="C0C0C0"/>
              </a:solidFill>
              <a:prstDash val="solid"/>
            </a:ln>
          </c:spPr>
        </c:hiLowLines>
        <c:marker val="1"/>
        <c:smooth val="0"/>
        <c:axId val="67364352"/>
        <c:axId val="67366272"/>
      </c:lineChart>
      <c:catAx>
        <c:axId val="67364352"/>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en-GB"/>
                  <a:t>Council</a:t>
                </a:r>
              </a:p>
            </c:rich>
          </c:tx>
          <c:layout>
            <c:manualLayout>
              <c:xMode val="edge"/>
              <c:yMode val="edge"/>
              <c:x val="0.49120992761116855"/>
              <c:y val="0.82881355932203393"/>
            </c:manualLayout>
          </c:layout>
          <c:overlay val="0"/>
          <c:spPr>
            <a:noFill/>
            <a:ln w="25400">
              <a:noFill/>
            </a:ln>
          </c:spPr>
        </c:title>
        <c:numFmt formatCode="00000" sourceLinked="0"/>
        <c:majorTickMark val="none"/>
        <c:minorTickMark val="none"/>
        <c:tickLblPos val="low"/>
        <c:spPr>
          <a:ln w="3175">
            <a:solidFill>
              <a:srgbClr val="000000"/>
            </a:solidFill>
            <a:prstDash val="solid"/>
          </a:ln>
        </c:spPr>
        <c:txPr>
          <a:bodyPr rot="-5400000" vert="horz"/>
          <a:lstStyle/>
          <a:p>
            <a:pPr>
              <a:defRPr sz="700" b="1" i="0" u="none" strike="noStrike" baseline="0">
                <a:solidFill>
                  <a:srgbClr val="000000"/>
                </a:solidFill>
                <a:latin typeface="Arial"/>
                <a:ea typeface="Arial"/>
                <a:cs typeface="Arial"/>
              </a:defRPr>
            </a:pPr>
            <a:endParaRPr lang="en-US"/>
          </a:p>
        </c:txPr>
        <c:crossAx val="67366272"/>
        <c:crosses val="autoZero"/>
        <c:auto val="1"/>
        <c:lblAlgn val="ctr"/>
        <c:lblOffset val="100"/>
        <c:tickLblSkip val="7"/>
        <c:tickMarkSkip val="1"/>
        <c:noMultiLvlLbl val="0"/>
      </c:catAx>
      <c:valAx>
        <c:axId val="67366272"/>
        <c:scaling>
          <c:orientation val="minMax"/>
          <c:max val="85"/>
          <c:min val="65"/>
        </c:scaling>
        <c:delete val="0"/>
        <c:axPos val="l"/>
        <c:majorGridlines>
          <c:spPr>
            <a:ln w="3175">
              <a:solidFill>
                <a:srgbClr val="C0C0C0"/>
              </a:solidFill>
              <a:prstDash val="sysDash"/>
            </a:ln>
          </c:spPr>
        </c:majorGridlines>
        <c:title>
          <c:tx>
            <c:rich>
              <a:bodyPr/>
              <a:lstStyle/>
              <a:p>
                <a:pPr>
                  <a:defRPr sz="1075" b="1" i="0" u="none" strike="noStrike" baseline="0">
                    <a:solidFill>
                      <a:srgbClr val="000000"/>
                    </a:solidFill>
                    <a:latin typeface="Arial"/>
                    <a:ea typeface="Arial"/>
                    <a:cs typeface="Arial"/>
                  </a:defRPr>
                </a:pPr>
                <a:r>
                  <a:rPr lang="en-GB"/>
                  <a:t>Age</a:t>
                </a:r>
              </a:p>
            </c:rich>
          </c:tx>
          <c:layout>
            <c:manualLayout>
              <c:xMode val="edge"/>
              <c:yMode val="edge"/>
              <c:x val="4.1365046535677356E-3"/>
              <c:y val="0.3847457627118643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67364352"/>
        <c:crosses val="autoZero"/>
        <c:crossBetween val="between"/>
        <c:majorUnit val="5"/>
      </c:valAx>
      <c:spPr>
        <a:noFill/>
        <a:ln w="12700">
          <a:solidFill>
            <a:srgbClr val="FFFFFF"/>
          </a:solidFill>
          <a:prstDash val="solid"/>
        </a:ln>
      </c:spPr>
    </c:plotArea>
    <c:legend>
      <c:legendPos val="b"/>
      <c:layout>
        <c:manualLayout>
          <c:xMode val="edge"/>
          <c:yMode val="edge"/>
          <c:x val="0.37125129265770423"/>
          <c:y val="0.8915254237288136"/>
          <c:w val="0.3112719751809721"/>
          <c:h val="4.237288135593220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2050" b="0" i="0" u="none" strike="noStrike" baseline="0">
          <a:solidFill>
            <a:srgbClr val="000000"/>
          </a:solidFill>
          <a:latin typeface="Arial"/>
          <a:ea typeface="Arial"/>
          <a:cs typeface="Arial"/>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Life expectancy (LE) and healthy life expectancy (HLE) at birth, by NHS board area, 
FEMALES, 5-year periods: a. 1994-98, b. 1996-2000, c. 1999-2003 and d. 2001-05</a:t>
            </a:r>
          </a:p>
        </c:rich>
      </c:tx>
      <c:overlay val="0"/>
      <c:spPr>
        <a:noFill/>
        <a:ln w="25400">
          <a:noFill/>
        </a:ln>
      </c:spPr>
    </c:title>
    <c:autoTitleDeleted val="0"/>
    <c:plotArea>
      <c:layout/>
      <c:lineChart>
        <c:grouping val="standard"/>
        <c:varyColors val="0"/>
        <c:ser>
          <c:idx val="3"/>
          <c:order val="0"/>
          <c:tx>
            <c:v>LE</c:v>
          </c:tx>
          <c:spPr>
            <a:ln w="12700">
              <a:solidFill>
                <a:srgbClr val="000080"/>
              </a:solidFill>
              <a:prstDash val="solid"/>
            </a:ln>
          </c:spPr>
          <c:marker>
            <c:symbol val="triangle"/>
            <c:size val="5"/>
            <c:spPr>
              <a:solidFill>
                <a:srgbClr val="000080"/>
              </a:solidFill>
              <a:ln>
                <a:solidFill>
                  <a:srgbClr val="000080"/>
                </a:solidFill>
                <a:prstDash val="solid"/>
              </a:ln>
            </c:spPr>
          </c:marker>
          <c:cat>
            <c:numRef>
              <c:f>'Fig 5 data'!#REF!</c:f>
              <c:numCache>
                <c:formatCode>General</c:formatCode>
                <c:ptCount val="1"/>
                <c:pt idx="0">
                  <c:v>1</c:v>
                </c:pt>
              </c:numCache>
            </c:numRef>
          </c:cat>
          <c:val>
            <c:numRef>
              <c:f>'Fig 5 data'!#REF!</c:f>
              <c:numCache>
                <c:formatCode>General</c:formatCode>
                <c:ptCount val="1"/>
                <c:pt idx="0">
                  <c:v>1</c:v>
                </c:pt>
              </c:numCache>
            </c:numRef>
          </c:val>
          <c:smooth val="0"/>
        </c:ser>
        <c:ser>
          <c:idx val="0"/>
          <c:order val="1"/>
          <c:tx>
            <c:v>95% confidence limit (LE)</c:v>
          </c:tx>
          <c:spPr>
            <a:ln w="12700">
              <a:solidFill>
                <a:srgbClr val="000000"/>
              </a:solidFill>
              <a:prstDash val="sysDash"/>
            </a:ln>
          </c:spPr>
          <c:marker>
            <c:symbol val="none"/>
          </c:marker>
          <c:cat>
            <c:numRef>
              <c:f>'Fig 5 data'!#REF!</c:f>
              <c:numCache>
                <c:formatCode>General</c:formatCode>
                <c:ptCount val="1"/>
                <c:pt idx="0">
                  <c:v>1</c:v>
                </c:pt>
              </c:numCache>
            </c:numRef>
          </c:cat>
          <c:val>
            <c:numRef>
              <c:f>'Fig 5 data'!#REF!</c:f>
              <c:numCache>
                <c:formatCode>General</c:formatCode>
                <c:ptCount val="1"/>
                <c:pt idx="0">
                  <c:v>1</c:v>
                </c:pt>
              </c:numCache>
            </c:numRef>
          </c:val>
          <c:smooth val="0"/>
        </c:ser>
        <c:ser>
          <c:idx val="1"/>
          <c:order val="2"/>
          <c:spPr>
            <a:ln w="12700">
              <a:solidFill>
                <a:srgbClr val="000000"/>
              </a:solidFill>
              <a:prstDash val="sysDash"/>
            </a:ln>
          </c:spPr>
          <c:marker>
            <c:symbol val="none"/>
          </c:marker>
          <c:cat>
            <c:numRef>
              <c:f>'Fig 5 data'!#REF!</c:f>
              <c:numCache>
                <c:formatCode>General</c:formatCode>
                <c:ptCount val="1"/>
                <c:pt idx="0">
                  <c:v>1</c:v>
                </c:pt>
              </c:numCache>
            </c:numRef>
          </c:cat>
          <c:val>
            <c:numRef>
              <c:f>'Fig 5 data'!#REF!</c:f>
              <c:numCache>
                <c:formatCode>General</c:formatCode>
                <c:ptCount val="1"/>
                <c:pt idx="0">
                  <c:v>1</c:v>
                </c:pt>
              </c:numCache>
            </c:numRef>
          </c:val>
          <c:smooth val="0"/>
        </c:ser>
        <c:ser>
          <c:idx val="2"/>
          <c:order val="3"/>
          <c:tx>
            <c:v>HLE (1999-2003 only)</c:v>
          </c:tx>
          <c:spPr>
            <a:ln w="28575">
              <a:noFill/>
            </a:ln>
          </c:spPr>
          <c:marker>
            <c:symbol val="x"/>
            <c:size val="9"/>
            <c:spPr>
              <a:noFill/>
              <a:ln>
                <a:solidFill>
                  <a:srgbClr val="FF0000"/>
                </a:solidFill>
                <a:prstDash val="solid"/>
              </a:ln>
            </c:spPr>
          </c:marker>
          <c:cat>
            <c:numRef>
              <c:f>'Fig 5 data'!#REF!</c:f>
              <c:numCache>
                <c:formatCode>General</c:formatCode>
                <c:ptCount val="1"/>
                <c:pt idx="0">
                  <c:v>1</c:v>
                </c:pt>
              </c:numCache>
            </c:numRef>
          </c:cat>
          <c:val>
            <c:numRef>
              <c:f>'Fig 5 data'!#REF!</c:f>
              <c:numCache>
                <c:formatCode>General</c:formatCode>
                <c:ptCount val="1"/>
                <c:pt idx="0">
                  <c:v>1</c:v>
                </c:pt>
              </c:numCache>
            </c:numRef>
          </c:val>
          <c:smooth val="0"/>
        </c:ser>
        <c:ser>
          <c:idx val="4"/>
          <c:order val="4"/>
          <c:tx>
            <c:v>95% confidence limit (HLE)</c:v>
          </c:tx>
          <c:spPr>
            <a:ln w="28575">
              <a:noFill/>
            </a:ln>
          </c:spPr>
          <c:marker>
            <c:symbol val="dash"/>
            <c:size val="3"/>
            <c:spPr>
              <a:noFill/>
              <a:ln>
                <a:solidFill>
                  <a:srgbClr val="000000"/>
                </a:solidFill>
                <a:prstDash val="solid"/>
              </a:ln>
            </c:spPr>
          </c:marker>
          <c:cat>
            <c:numRef>
              <c:f>'Fig 5 data'!#REF!</c:f>
              <c:numCache>
                <c:formatCode>General</c:formatCode>
                <c:ptCount val="1"/>
                <c:pt idx="0">
                  <c:v>1</c:v>
                </c:pt>
              </c:numCache>
            </c:numRef>
          </c:cat>
          <c:val>
            <c:numRef>
              <c:f>'Fig 5 data'!#REF!</c:f>
              <c:numCache>
                <c:formatCode>General</c:formatCode>
                <c:ptCount val="1"/>
                <c:pt idx="0">
                  <c:v>1</c:v>
                </c:pt>
              </c:numCache>
            </c:numRef>
          </c:val>
          <c:smooth val="0"/>
        </c:ser>
        <c:ser>
          <c:idx val="5"/>
          <c:order val="5"/>
          <c:spPr>
            <a:ln w="3175">
              <a:solidFill>
                <a:srgbClr val="800000"/>
              </a:solidFill>
              <a:prstDash val="solid"/>
            </a:ln>
          </c:spPr>
          <c:marker>
            <c:symbol val="dash"/>
            <c:size val="3"/>
            <c:spPr>
              <a:solidFill>
                <a:srgbClr val="000000"/>
              </a:solidFill>
              <a:ln>
                <a:solidFill>
                  <a:srgbClr val="000000"/>
                </a:solidFill>
                <a:prstDash val="solid"/>
              </a:ln>
            </c:spPr>
          </c:marker>
          <c:cat>
            <c:numRef>
              <c:f>'Fig 5 data'!#REF!</c:f>
              <c:numCache>
                <c:formatCode>General</c:formatCode>
                <c:ptCount val="1"/>
                <c:pt idx="0">
                  <c:v>1</c:v>
                </c:pt>
              </c:numCache>
            </c:numRef>
          </c:cat>
          <c:val>
            <c:numRef>
              <c:f>'Fig 5 data'!#REF!</c:f>
              <c:numCache>
                <c:formatCode>General</c:formatCode>
                <c:ptCount val="1"/>
                <c:pt idx="0">
                  <c:v>1</c:v>
                </c:pt>
              </c:numCache>
            </c:numRef>
          </c:val>
          <c:smooth val="0"/>
        </c:ser>
        <c:dLbls>
          <c:showLegendKey val="0"/>
          <c:showVal val="0"/>
          <c:showCatName val="0"/>
          <c:showSerName val="0"/>
          <c:showPercent val="0"/>
          <c:showBubbleSize val="0"/>
        </c:dLbls>
        <c:hiLowLines>
          <c:spPr>
            <a:ln w="3175">
              <a:solidFill>
                <a:srgbClr val="000000"/>
              </a:solidFill>
              <a:prstDash val="solid"/>
            </a:ln>
          </c:spPr>
        </c:hiLowLines>
        <c:marker val="1"/>
        <c:smooth val="0"/>
        <c:axId val="67119360"/>
        <c:axId val="67125632"/>
      </c:lineChart>
      <c:catAx>
        <c:axId val="67119360"/>
        <c:scaling>
          <c:orientation val="minMax"/>
        </c:scaling>
        <c:delete val="0"/>
        <c:axPos val="b"/>
        <c:title>
          <c:tx>
            <c:rich>
              <a:bodyPr/>
              <a:lstStyle/>
              <a:p>
                <a:pPr>
                  <a:defRPr sz="100" b="1" i="0" u="none" strike="noStrike" baseline="0">
                    <a:solidFill>
                      <a:srgbClr val="000000"/>
                    </a:solidFill>
                    <a:latin typeface="Arial"/>
                    <a:ea typeface="Arial"/>
                    <a:cs typeface="Arial"/>
                  </a:defRPr>
                </a:pPr>
                <a:r>
                  <a:rPr lang="en-GB"/>
                  <a:t>5-year period (see graph heading) </a:t>
                </a:r>
              </a:p>
            </c:rich>
          </c:tx>
          <c:overlay val="0"/>
          <c:spPr>
            <a:noFill/>
            <a:ln w="25400">
              <a:noFill/>
            </a:ln>
          </c:spPr>
        </c:title>
        <c:numFmt formatCode="00000"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7125632"/>
        <c:crosses val="autoZero"/>
        <c:auto val="1"/>
        <c:lblAlgn val="ctr"/>
        <c:lblOffset val="100"/>
        <c:tickLblSkip val="1"/>
        <c:tickMarkSkip val="1"/>
        <c:noMultiLvlLbl val="0"/>
      </c:catAx>
      <c:valAx>
        <c:axId val="67125632"/>
        <c:scaling>
          <c:orientation val="minMax"/>
          <c:max val="86"/>
          <c:min val="58"/>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LE or HLE (years)</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7119360"/>
        <c:crosses val="autoZero"/>
        <c:crossBetween val="midCat"/>
        <c:majorUnit val="2"/>
      </c:valAx>
      <c:spPr>
        <a:solidFill>
          <a:srgbClr val="C0C0C0"/>
        </a:solidFill>
        <a:ln w="12700">
          <a:solidFill>
            <a:srgbClr val="808080"/>
          </a:solidFill>
          <a:prstDash val="solid"/>
        </a:ln>
      </c:spPr>
    </c:plotArea>
    <c:legend>
      <c:legendPos val="r"/>
      <c:legendEntry>
        <c:idx val="2"/>
        <c:delete val="1"/>
      </c:legendEntry>
      <c:legendEntry>
        <c:idx val="5"/>
        <c:delete val="1"/>
      </c:legendEntry>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chart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chartsheets/sheet1.xml><?xml version="1.0" encoding="utf-8"?>
<chartsheet xmlns="http://schemas.openxmlformats.org/spreadsheetml/2006/main" xmlns:r="http://schemas.openxmlformats.org/officeDocument/2006/relationships">
  <sheetPr codeName="Chart1"/>
  <sheetViews>
    <sheetView workbookViewId="0"/>
  </sheetViews>
  <pageMargins left="0.74803149606299213" right="0.74803149606299213" top="0.98425196850393704" bottom="0.98425196850393704" header="0.51181102362204722" footer="0.51181102362204722"/>
  <pageSetup paperSize="9" orientation="landscape" r:id="rId1"/>
  <headerFooter alignWithMargins="0">
    <oddFooter>&amp;L&amp;8© Crown Copyright 2016</oddFooter>
  </headerFooter>
  <drawing r:id="rId2"/>
</chartsheet>
</file>

<file path=xl/chartsheets/sheet10.xml><?xml version="1.0" encoding="utf-8"?>
<chartsheet xmlns="http://schemas.openxmlformats.org/spreadsheetml/2006/main" xmlns:r="http://schemas.openxmlformats.org/officeDocument/2006/relationships">
  <sheetPr codeName="Chart30"/>
  <sheetViews>
    <sheetView workbookViewId="0"/>
  </sheetViews>
  <pageMargins left="0.74803149606299213" right="0.74803149606299213" top="0.98425196850393704" bottom="0.98425196850393704" header="0.51181102362204722" footer="0.51181102362204722"/>
  <pageSetup paperSize="9" orientation="landscape" r:id="rId1"/>
  <headerFooter alignWithMargins="0">
    <oddFooter>&amp;L&amp;8© Crown Copyright 2016</oddFooter>
  </headerFooter>
  <drawing r:id="rId2"/>
</chartsheet>
</file>

<file path=xl/chartsheets/sheet2.xml><?xml version="1.0" encoding="utf-8"?>
<chartsheet xmlns="http://schemas.openxmlformats.org/spreadsheetml/2006/main" xmlns:r="http://schemas.openxmlformats.org/officeDocument/2006/relationships">
  <sheetPr codeName="Chart3"/>
  <sheetViews>
    <sheetView workbookViewId="0"/>
  </sheetViews>
  <pageMargins left="0.74803149606299213" right="0.74803149606299213" top="0.98425196850393704" bottom="0.98425196850393704" header="0.51181102362204722" footer="0.51181102362204722"/>
  <pageSetup paperSize="9" orientation="landscape" r:id="rId1"/>
  <headerFooter alignWithMargins="0">
    <oddFooter>&amp;L&amp;8© Crown Copyright 2016</oddFooter>
  </headerFooter>
  <drawing r:id="rId2"/>
  <legacyDrawing r:id="rId3"/>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0866141732283472" right="0.70866141732283472" top="0.74803149606299213" bottom="0.74803149606299213" header="0.31496062992125984" footer="0.31496062992125984"/>
  <pageSetup paperSize="9" orientation="landscape" horizontalDpi="90" verticalDpi="90" r:id="rId1"/>
  <headerFooter>
    <oddFooter>&amp;L&amp;8© Crown Copyright 2016</oddFooter>
  </headerFooter>
  <drawing r:id="rId2"/>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0866141732283472" right="0.70866141732283472" top="0.74803149606299213" bottom="0.74803149606299213" header="0.31496062992125984" footer="0.31496062992125984"/>
  <pageSetup paperSize="9" orientation="landscape" horizontalDpi="90" verticalDpi="90" r:id="rId1"/>
  <headerFooter>
    <oddFooter>&amp;L&amp;8© Crown Copyright 2016</oddFooter>
  </headerFooter>
  <drawing r:id="rId2"/>
</chartsheet>
</file>

<file path=xl/chartsheets/sheet5.xml><?xml version="1.0" encoding="utf-8"?>
<chartsheet xmlns="http://schemas.openxmlformats.org/spreadsheetml/2006/main" xmlns:r="http://schemas.openxmlformats.org/officeDocument/2006/relationships">
  <sheetPr codeName="Chart18"/>
  <sheetViews>
    <sheetView workbookViewId="0"/>
  </sheetViews>
  <pageMargins left="0.70866141732283472" right="0.70866141732283472" top="0.74803149606299213" bottom="0.74803149606299213" header="0.31496062992125984" footer="0.31496062992125984"/>
  <pageSetup orientation="landscape" r:id="rId1"/>
  <headerFooter>
    <oddFooter>&amp;L&amp;8© Crown Copyright 2016</oddFooter>
  </headerFooter>
  <drawing r:id="rId2"/>
</chartsheet>
</file>

<file path=xl/chartsheets/sheet6.xml><?xml version="1.0" encoding="utf-8"?>
<chartsheet xmlns="http://schemas.openxmlformats.org/spreadsheetml/2006/main" xmlns:r="http://schemas.openxmlformats.org/officeDocument/2006/relationships">
  <sheetPr codeName="Chart21"/>
  <sheetViews>
    <sheetView workbookViewId="0"/>
  </sheetViews>
  <pageMargins left="0.70866141732283472" right="0.70866141732283472" top="0.74803149606299213" bottom="0.74803149606299213" header="0.31496062992125984" footer="0.31496062992125984"/>
  <pageSetup orientation="landscape" r:id="rId1"/>
  <headerFooter>
    <oddFooter>&amp;L&amp;8© Crown Copyright 2016</oddFooter>
  </headerFooter>
  <drawing r:id="rId2"/>
</chartsheet>
</file>

<file path=xl/chartsheets/sheet7.xml><?xml version="1.0" encoding="utf-8"?>
<chartsheet xmlns="http://schemas.openxmlformats.org/spreadsheetml/2006/main" xmlns:r="http://schemas.openxmlformats.org/officeDocument/2006/relationships">
  <sheetPr codeName="Chart27"/>
  <sheetViews>
    <sheetView workbookViewId="0"/>
  </sheetViews>
  <pageMargins left="0.74803149606299213" right="0.74803149606299213" top="0.98425196850393704" bottom="0.98425196850393704" header="0.51181102362204722" footer="0.51181102362204722"/>
  <pageSetup paperSize="9" orientation="landscape" horizontalDpi="200" verticalDpi="200" r:id="rId1"/>
  <headerFooter alignWithMargins="0">
    <oddFooter>&amp;L&amp;8© Crown Copyright 2016</oddFooter>
  </headerFooter>
  <drawing r:id="rId2"/>
</chartsheet>
</file>

<file path=xl/chartsheets/sheet8.xml><?xml version="1.0" encoding="utf-8"?>
<chartsheet xmlns="http://schemas.openxmlformats.org/spreadsheetml/2006/main" xmlns:r="http://schemas.openxmlformats.org/officeDocument/2006/relationships">
  <sheetPr codeName="Chart28"/>
  <sheetViews>
    <sheetView workbookViewId="0"/>
  </sheetViews>
  <pageMargins left="0.74803149606299213" right="0.74803149606299213" top="0.98425196850393704" bottom="0.98425196850393704" header="0.51181102362204722" footer="0.51181102362204722"/>
  <pageSetup paperSize="9" orientation="landscape" horizontalDpi="200" verticalDpi="200" r:id="rId1"/>
  <headerFooter alignWithMargins="0">
    <oddFooter>&amp;L&amp;8© Crown Copyright 2016</oddFooter>
  </headerFooter>
  <drawing r:id="rId2"/>
</chartsheet>
</file>

<file path=xl/chartsheets/sheet9.xml><?xml version="1.0" encoding="utf-8"?>
<chartsheet xmlns="http://schemas.openxmlformats.org/spreadsheetml/2006/main" xmlns:r="http://schemas.openxmlformats.org/officeDocument/2006/relationships">
  <sheetPr codeName="Chart29"/>
  <sheetViews>
    <sheetView workbookViewId="0"/>
  </sheetViews>
  <pageMargins left="0.74803149606299213" right="0.74803149606299213" top="0.98425196850393704" bottom="0.98425196850393704" header="0.51181102362204722" footer="0.51181102362204722"/>
  <pageSetup paperSize="9" orientation="landscape" horizontalDpi="200" verticalDpi="200" r:id="rId1"/>
  <headerFooter alignWithMargins="0">
    <oddFooter>&amp;L&amp;8© Crown Copyright 2016</oddFoot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210675" cy="56578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0.70504</cdr:x>
      <cdr:y>0.12235</cdr:y>
    </cdr:from>
    <cdr:to>
      <cdr:x>0.70517</cdr:x>
      <cdr:y>0.84743</cdr:y>
    </cdr:to>
    <cdr:sp macro="" textlink="">
      <cdr:nvSpPr>
        <cdr:cNvPr id="5121" name="Line 1"/>
        <cdr:cNvSpPr>
          <a:spLocks xmlns:a="http://schemas.openxmlformats.org/drawingml/2006/main" noChangeShapeType="1"/>
        </cdr:cNvSpPr>
      </cdr:nvSpPr>
      <cdr:spPr bwMode="auto">
        <a:xfrm xmlns:a="http://schemas.openxmlformats.org/drawingml/2006/main" flipV="1">
          <a:off x="6104402" y="771502"/>
          <a:ext cx="1125" cy="4572000"/>
        </a:xfrm>
        <a:prstGeom xmlns:a="http://schemas.openxmlformats.org/drawingml/2006/main" prst="line">
          <a:avLst/>
        </a:prstGeom>
        <a:noFill xmlns:a="http://schemas.openxmlformats.org/drawingml/2006/main"/>
        <a:ln xmlns:a="http://schemas.openxmlformats.org/drawingml/2006/main" w="38100">
          <a:solidFill>
            <a:srgbClr val="9999FF"/>
          </a:solidFill>
          <a:prstDash val="sysDot"/>
          <a:round/>
          <a:headEnd/>
          <a:tailEnd/>
        </a:ln>
        <a:extLst xmlns:a="http://schemas.openxmlformats.org/drawingml/2006/main">
          <a:ext uri="{909E8E84-426E-40DD-AFC4-6F175D3DCCD1}">
            <a14:hiddenFill xmlns:a14="http://schemas.microsoft.com/office/drawing/2010/main">
              <a:noFill/>
            </a14:hiddenFill>
          </a:ext>
        </a:extLst>
      </cdr:spPr>
    </cdr:sp>
  </cdr:relSizeAnchor>
  <cdr:relSizeAnchor xmlns:cdr="http://schemas.openxmlformats.org/drawingml/2006/chartDrawing">
    <cdr:from>
      <cdr:x>0.49006</cdr:x>
      <cdr:y>0.12387</cdr:y>
    </cdr:from>
    <cdr:to>
      <cdr:x>0.49006</cdr:x>
      <cdr:y>0.84895</cdr:y>
    </cdr:to>
    <cdr:sp macro="" textlink="">
      <cdr:nvSpPr>
        <cdr:cNvPr id="5122" name="Line 2"/>
        <cdr:cNvSpPr>
          <a:spLocks xmlns:a="http://schemas.openxmlformats.org/drawingml/2006/main" noChangeShapeType="1"/>
        </cdr:cNvSpPr>
      </cdr:nvSpPr>
      <cdr:spPr bwMode="auto">
        <a:xfrm xmlns:a="http://schemas.openxmlformats.org/drawingml/2006/main" flipV="1">
          <a:off x="4243069" y="781076"/>
          <a:ext cx="0" cy="4572000"/>
        </a:xfrm>
        <a:prstGeom xmlns:a="http://schemas.openxmlformats.org/drawingml/2006/main" prst="line">
          <a:avLst/>
        </a:prstGeom>
        <a:noFill xmlns:a="http://schemas.openxmlformats.org/drawingml/2006/main"/>
        <a:ln xmlns:a="http://schemas.openxmlformats.org/drawingml/2006/main" w="38100">
          <a:solidFill>
            <a:srgbClr val="434481"/>
          </a:solidFill>
          <a:prstDash val="sysDot"/>
          <a:round/>
          <a:headEnd/>
          <a:tailEnd/>
        </a:ln>
        <a:extLst xmlns:a="http://schemas.openxmlformats.org/drawingml/2006/main">
          <a:ext uri="{909E8E84-426E-40DD-AFC4-6F175D3DCCD1}">
            <a14:hiddenFill xmlns:a14="http://schemas.microsoft.com/office/drawing/2010/main">
              <a:noFill/>
            </a14:hiddenFill>
          </a:ext>
        </a:extLst>
      </cdr:spPr>
    </cdr:sp>
  </cdr:relSizeAnchor>
  <cdr:relSizeAnchor xmlns:cdr="http://schemas.openxmlformats.org/drawingml/2006/chartDrawing">
    <cdr:from>
      <cdr:x>0.43872</cdr:x>
      <cdr:y>0.09117</cdr:y>
    </cdr:from>
    <cdr:to>
      <cdr:x>0.55665</cdr:x>
      <cdr:y>0.1284</cdr:y>
    </cdr:to>
    <cdr:sp macro="" textlink="">
      <cdr:nvSpPr>
        <cdr:cNvPr id="5124" name="Text Box 4"/>
        <cdr:cNvSpPr txBox="1">
          <a:spLocks xmlns:a="http://schemas.openxmlformats.org/drawingml/2006/main" noChangeArrowheads="1"/>
        </cdr:cNvSpPr>
      </cdr:nvSpPr>
      <cdr:spPr bwMode="auto">
        <a:xfrm xmlns:a="http://schemas.openxmlformats.org/drawingml/2006/main">
          <a:off x="3798556" y="574902"/>
          <a:ext cx="1021065" cy="23475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1200" b="1" i="0" u="none" strike="noStrike" baseline="0">
              <a:solidFill>
                <a:srgbClr val="434481"/>
              </a:solidFill>
              <a:latin typeface="Arial"/>
              <a:cs typeface="Arial"/>
            </a:rPr>
            <a:t>SCOTLAND</a:t>
          </a:r>
          <a:endParaRPr lang="en-GB" sz="1200" b="1" baseline="30000">
            <a:solidFill>
              <a:srgbClr val="434481"/>
            </a:solidFill>
          </a:endParaRPr>
        </a:p>
      </cdr:txBody>
    </cdr:sp>
  </cdr:relSizeAnchor>
  <cdr:relSizeAnchor xmlns:cdr="http://schemas.openxmlformats.org/drawingml/2006/chartDrawing">
    <cdr:from>
      <cdr:x>0.34732</cdr:x>
      <cdr:y>0.4018</cdr:y>
    </cdr:from>
    <cdr:to>
      <cdr:x>0.42232</cdr:x>
      <cdr:y>0.44445</cdr:y>
    </cdr:to>
    <cdr:sp macro="" textlink="">
      <cdr:nvSpPr>
        <cdr:cNvPr id="5127" name="Text Box 7"/>
        <cdr:cNvSpPr txBox="1">
          <a:spLocks xmlns:a="http://schemas.openxmlformats.org/drawingml/2006/main" noChangeArrowheads="1"/>
        </cdr:cNvSpPr>
      </cdr:nvSpPr>
      <cdr:spPr bwMode="auto">
        <a:xfrm xmlns:a="http://schemas.openxmlformats.org/drawingml/2006/main">
          <a:off x="3007199" y="2533570"/>
          <a:ext cx="649367" cy="2689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400" b="1" i="0" u="none" strike="noStrike" baseline="0">
              <a:solidFill>
                <a:srgbClr val="434481"/>
              </a:solidFill>
              <a:latin typeface="Arial"/>
              <a:cs typeface="Arial"/>
            </a:rPr>
            <a:t>Males</a:t>
          </a:r>
          <a:endParaRPr lang="en-GB" sz="1400">
            <a:solidFill>
              <a:srgbClr val="434481"/>
            </a:solidFill>
          </a:endParaRPr>
        </a:p>
      </cdr:txBody>
    </cdr:sp>
  </cdr:relSizeAnchor>
  <cdr:relSizeAnchor xmlns:cdr="http://schemas.openxmlformats.org/drawingml/2006/chartDrawing">
    <cdr:from>
      <cdr:x>0.86415</cdr:x>
      <cdr:y>0.39843</cdr:y>
    </cdr:from>
    <cdr:to>
      <cdr:x>0.9564</cdr:x>
      <cdr:y>0.43568</cdr:y>
    </cdr:to>
    <cdr:sp macro="" textlink="">
      <cdr:nvSpPr>
        <cdr:cNvPr id="5128" name="Text Box 8"/>
        <cdr:cNvSpPr txBox="1">
          <a:spLocks xmlns:a="http://schemas.openxmlformats.org/drawingml/2006/main" noChangeArrowheads="1"/>
        </cdr:cNvSpPr>
      </cdr:nvSpPr>
      <cdr:spPr bwMode="auto">
        <a:xfrm xmlns:a="http://schemas.openxmlformats.org/drawingml/2006/main">
          <a:off x="7481989" y="2512320"/>
          <a:ext cx="798721" cy="23488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400" b="1" i="0" u="none" strike="noStrike" baseline="0">
              <a:solidFill>
                <a:srgbClr val="9999FF"/>
              </a:solidFill>
              <a:latin typeface="Arial"/>
              <a:cs typeface="Arial"/>
            </a:rPr>
            <a:t>Females</a:t>
          </a:r>
          <a:endParaRPr lang="en-GB" sz="1400">
            <a:solidFill>
              <a:srgbClr val="9999FF"/>
            </a:solidFill>
          </a:endParaRPr>
        </a:p>
      </cdr:txBody>
    </cdr:sp>
  </cdr:relSizeAnchor>
  <cdr:relSizeAnchor xmlns:cdr="http://schemas.openxmlformats.org/drawingml/2006/chartDrawing">
    <cdr:from>
      <cdr:x>0.65055</cdr:x>
      <cdr:y>0.08959</cdr:y>
    </cdr:from>
    <cdr:to>
      <cdr:x>0.76458</cdr:x>
      <cdr:y>0.12235</cdr:y>
    </cdr:to>
    <cdr:sp macro="" textlink="">
      <cdr:nvSpPr>
        <cdr:cNvPr id="8" name="Text Box 4"/>
        <cdr:cNvSpPr txBox="1">
          <a:spLocks xmlns:a="http://schemas.openxmlformats.org/drawingml/2006/main" noChangeArrowheads="1"/>
        </cdr:cNvSpPr>
      </cdr:nvSpPr>
      <cdr:spPr bwMode="auto">
        <a:xfrm xmlns:a="http://schemas.openxmlformats.org/drawingml/2006/main">
          <a:off x="5632615" y="564936"/>
          <a:ext cx="987297" cy="20657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1200" b="1" i="0" u="none" strike="noStrike" baseline="0">
              <a:solidFill>
                <a:srgbClr val="9999FF"/>
              </a:solidFill>
              <a:latin typeface="Arial"/>
              <a:cs typeface="Arial"/>
            </a:rPr>
            <a:t>SCOTLAND</a:t>
          </a:r>
          <a:endParaRPr lang="en-GB" sz="1200" b="1" baseline="30000">
            <a:solidFill>
              <a:srgbClr val="9999FF"/>
            </a:solidFill>
          </a:endParaRPr>
        </a:p>
      </cdr:txBody>
    </cdr:sp>
  </cdr:relSizeAnchor>
  <cdr:relSizeAnchor xmlns:cdr="http://schemas.openxmlformats.org/drawingml/2006/chartDrawing">
    <cdr:from>
      <cdr:x>0.0041</cdr:x>
      <cdr:y>0</cdr:y>
    </cdr:from>
    <cdr:to>
      <cdr:x>0.99965</cdr:x>
      <cdr:y>0.09723</cdr:y>
    </cdr:to>
    <cdr:sp macro="" textlink="">
      <cdr:nvSpPr>
        <cdr:cNvPr id="2" name="TextBox 1"/>
        <cdr:cNvSpPr txBox="1"/>
      </cdr:nvSpPr>
      <cdr:spPr>
        <a:xfrm xmlns:a="http://schemas.openxmlformats.org/drawingml/2006/main">
          <a:off x="38100" y="0"/>
          <a:ext cx="9258299"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GB" sz="1400" b="1" i="0" baseline="0">
              <a:effectLst/>
              <a:latin typeface="Arial" pitchFamily="34" charset="0"/>
              <a:ea typeface="+mn-ea"/>
              <a:cs typeface="Arial" pitchFamily="34" charset="0"/>
            </a:rPr>
            <a:t>Figure 3: Life expectancy at birth, 95 per cent confidence intervals for council </a:t>
          </a:r>
          <a:br>
            <a:rPr lang="en-GB" sz="1400" b="1" i="0" baseline="0">
              <a:effectLst/>
              <a:latin typeface="Arial" pitchFamily="34" charset="0"/>
              <a:ea typeface="+mn-ea"/>
              <a:cs typeface="Arial" pitchFamily="34" charset="0"/>
            </a:rPr>
          </a:br>
          <a:r>
            <a:rPr lang="en-GB" sz="1400" b="1" i="0" baseline="0">
              <a:effectLst/>
              <a:latin typeface="Arial" pitchFamily="34" charset="0"/>
              <a:ea typeface="+mn-ea"/>
              <a:cs typeface="Arial" pitchFamily="34" charset="0"/>
            </a:rPr>
            <a:t>areas, 2013-2015 (males and females) </a:t>
          </a:r>
          <a:endParaRPr lang="en-GB" sz="1400" b="1">
            <a:effectLst/>
            <a:latin typeface="Arial" pitchFamily="34" charset="0"/>
            <a:cs typeface="Arial" pitchFamily="34" charset="0"/>
          </a:endParaRPr>
        </a:p>
        <a:p xmlns:a="http://schemas.openxmlformats.org/drawingml/2006/main">
          <a:endParaRPr lang="en-GB" sz="1600" b="1">
            <a:latin typeface="Arial" pitchFamily="34" charset="0"/>
            <a:cs typeface="Arial" pitchFamily="34" charset="0"/>
          </a:endParaRPr>
        </a:p>
      </cdr:txBody>
    </cdr:sp>
  </cdr:relSizeAnchor>
  <cdr:relSizeAnchor xmlns:cdr="http://schemas.openxmlformats.org/drawingml/2006/chartDrawing">
    <cdr:from>
      <cdr:x>0.0286</cdr:x>
      <cdr:y>0.93958</cdr:y>
    </cdr:from>
    <cdr:to>
      <cdr:x>0.35974</cdr:x>
      <cdr:y>0.98338</cdr:y>
    </cdr:to>
    <cdr:sp macro="" textlink="">
      <cdr:nvSpPr>
        <cdr:cNvPr id="10" name="Text Box 10"/>
        <cdr:cNvSpPr txBox="1">
          <a:spLocks xmlns:a="http://schemas.openxmlformats.org/drawingml/2006/main" noChangeArrowheads="1"/>
        </cdr:cNvSpPr>
      </cdr:nvSpPr>
      <cdr:spPr bwMode="auto">
        <a:xfrm xmlns:a="http://schemas.openxmlformats.org/drawingml/2006/main">
          <a:off x="247650" y="5924550"/>
          <a:ext cx="2867026" cy="27622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800" b="1" i="0" u="none" strike="noStrike" baseline="0">
              <a:solidFill>
                <a:srgbClr val="000000"/>
              </a:solidFill>
              <a:latin typeface="Arial"/>
              <a:cs typeface="Arial"/>
            </a:rPr>
            <a:t>Note</a:t>
          </a:r>
        </a:p>
        <a:p xmlns:a="http://schemas.openxmlformats.org/drawingml/2006/main">
          <a:pPr algn="l" rtl="0">
            <a:defRPr sz="1000"/>
          </a:pPr>
          <a:r>
            <a:rPr lang="en-GB" sz="800" b="0" i="0" u="none" strike="noStrike" baseline="0">
              <a:solidFill>
                <a:srgbClr val="000000"/>
              </a:solidFill>
              <a:latin typeface="Arial"/>
              <a:cs typeface="Arial"/>
            </a:rPr>
            <a:t>Ordered by lowest male life expectancy to highest.</a:t>
          </a:r>
        </a:p>
        <a:p xmlns:a="http://schemas.openxmlformats.org/drawingml/2006/main">
          <a:pPr algn="l" rtl="0">
            <a:defRPr sz="1000"/>
          </a:pPr>
          <a:endParaRPr lang="en-GB"/>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8658225" cy="63055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0.70064</cdr:x>
      <cdr:y>0.14048</cdr:y>
    </cdr:from>
    <cdr:to>
      <cdr:x>0.70077</cdr:x>
      <cdr:y>0.84957</cdr:y>
    </cdr:to>
    <cdr:sp macro="" textlink="">
      <cdr:nvSpPr>
        <cdr:cNvPr id="5121" name="Line 1"/>
        <cdr:cNvSpPr>
          <a:spLocks xmlns:a="http://schemas.openxmlformats.org/drawingml/2006/main" noChangeShapeType="1"/>
        </cdr:cNvSpPr>
      </cdr:nvSpPr>
      <cdr:spPr bwMode="auto">
        <a:xfrm xmlns:a="http://schemas.openxmlformats.org/drawingml/2006/main" flipV="1">
          <a:off x="6066302" y="885802"/>
          <a:ext cx="1125" cy="4471200"/>
        </a:xfrm>
        <a:prstGeom xmlns:a="http://schemas.openxmlformats.org/drawingml/2006/main" prst="line">
          <a:avLst/>
        </a:prstGeom>
        <a:noFill xmlns:a="http://schemas.openxmlformats.org/drawingml/2006/main"/>
        <a:ln xmlns:a="http://schemas.openxmlformats.org/drawingml/2006/main" w="38100">
          <a:solidFill>
            <a:srgbClr val="9999FF"/>
          </a:solidFill>
          <a:prstDash val="sysDot"/>
          <a:round/>
          <a:headEnd/>
          <a:tailEnd/>
        </a:ln>
        <a:extLst xmlns:a="http://schemas.openxmlformats.org/drawingml/2006/main">
          <a:ext uri="{909E8E84-426E-40DD-AFC4-6F175D3DCCD1}">
            <a14:hiddenFill xmlns:a14="http://schemas.microsoft.com/office/drawing/2010/main">
              <a:noFill/>
            </a14:hiddenFill>
          </a:ext>
        </a:extLst>
      </cdr:spPr>
    </cdr:sp>
  </cdr:relSizeAnchor>
  <cdr:relSizeAnchor xmlns:cdr="http://schemas.openxmlformats.org/drawingml/2006/chartDrawing">
    <cdr:from>
      <cdr:x>0.46256</cdr:x>
      <cdr:y>0.1435</cdr:y>
    </cdr:from>
    <cdr:to>
      <cdr:x>0.46256</cdr:x>
      <cdr:y>0.85246</cdr:y>
    </cdr:to>
    <cdr:sp macro="" textlink="">
      <cdr:nvSpPr>
        <cdr:cNvPr id="5122" name="Line 2"/>
        <cdr:cNvSpPr>
          <a:spLocks xmlns:a="http://schemas.openxmlformats.org/drawingml/2006/main" noChangeShapeType="1"/>
        </cdr:cNvSpPr>
      </cdr:nvSpPr>
      <cdr:spPr bwMode="auto">
        <a:xfrm xmlns:a="http://schemas.openxmlformats.org/drawingml/2006/main" flipV="1">
          <a:off x="4004944" y="904875"/>
          <a:ext cx="0" cy="4470329"/>
        </a:xfrm>
        <a:prstGeom xmlns:a="http://schemas.openxmlformats.org/drawingml/2006/main" prst="line">
          <a:avLst/>
        </a:prstGeom>
        <a:noFill xmlns:a="http://schemas.openxmlformats.org/drawingml/2006/main"/>
        <a:ln xmlns:a="http://schemas.openxmlformats.org/drawingml/2006/main" w="38100">
          <a:solidFill>
            <a:srgbClr val="434481"/>
          </a:solidFill>
          <a:prstDash val="sysDot"/>
          <a:round/>
          <a:headEnd/>
          <a:tailEnd/>
        </a:ln>
        <a:extLst xmlns:a="http://schemas.openxmlformats.org/drawingml/2006/main">
          <a:ext uri="{909E8E84-426E-40DD-AFC4-6F175D3DCCD1}">
            <a14:hiddenFill xmlns:a14="http://schemas.microsoft.com/office/drawing/2010/main">
              <a:noFill/>
            </a14:hiddenFill>
          </a:ext>
        </a:extLst>
      </cdr:spPr>
    </cdr:sp>
  </cdr:relSizeAnchor>
  <cdr:relSizeAnchor xmlns:cdr="http://schemas.openxmlformats.org/drawingml/2006/chartDrawing">
    <cdr:from>
      <cdr:x>0.40132</cdr:x>
      <cdr:y>0.10326</cdr:y>
    </cdr:from>
    <cdr:to>
      <cdr:x>0.51925</cdr:x>
      <cdr:y>0.14049</cdr:y>
    </cdr:to>
    <cdr:sp macro="" textlink="">
      <cdr:nvSpPr>
        <cdr:cNvPr id="5124" name="Text Box 4"/>
        <cdr:cNvSpPr txBox="1">
          <a:spLocks xmlns:a="http://schemas.openxmlformats.org/drawingml/2006/main" noChangeArrowheads="1"/>
        </cdr:cNvSpPr>
      </cdr:nvSpPr>
      <cdr:spPr bwMode="auto">
        <a:xfrm xmlns:a="http://schemas.openxmlformats.org/drawingml/2006/main">
          <a:off x="3474713" y="651099"/>
          <a:ext cx="1021065" cy="23475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1200" b="1" i="0" u="none" strike="noStrike" baseline="0">
              <a:solidFill>
                <a:srgbClr val="434481"/>
              </a:solidFill>
              <a:latin typeface="Arial"/>
              <a:cs typeface="Arial"/>
            </a:rPr>
            <a:t>SCOTLAND</a:t>
          </a:r>
          <a:endParaRPr lang="en-GB" sz="1200" b="1" baseline="30000">
            <a:solidFill>
              <a:srgbClr val="434481"/>
            </a:solidFill>
          </a:endParaRPr>
        </a:p>
      </cdr:txBody>
    </cdr:sp>
  </cdr:relSizeAnchor>
  <cdr:relSizeAnchor xmlns:cdr="http://schemas.openxmlformats.org/drawingml/2006/chartDrawing">
    <cdr:from>
      <cdr:x>0.31872</cdr:x>
      <cdr:y>0.4018</cdr:y>
    </cdr:from>
    <cdr:to>
      <cdr:x>0.39372</cdr:x>
      <cdr:y>0.44445</cdr:y>
    </cdr:to>
    <cdr:sp macro="" textlink="">
      <cdr:nvSpPr>
        <cdr:cNvPr id="5127" name="Text Box 7"/>
        <cdr:cNvSpPr txBox="1">
          <a:spLocks xmlns:a="http://schemas.openxmlformats.org/drawingml/2006/main" noChangeArrowheads="1"/>
        </cdr:cNvSpPr>
      </cdr:nvSpPr>
      <cdr:spPr bwMode="auto">
        <a:xfrm xmlns:a="http://schemas.openxmlformats.org/drawingml/2006/main">
          <a:off x="2759549" y="2533570"/>
          <a:ext cx="649367" cy="2689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400" b="1" i="0" u="none" strike="noStrike" baseline="0">
              <a:solidFill>
                <a:srgbClr val="434481"/>
              </a:solidFill>
              <a:latin typeface="Arial"/>
              <a:cs typeface="Arial"/>
            </a:rPr>
            <a:t>Males</a:t>
          </a:r>
          <a:endParaRPr lang="en-GB" sz="1400">
            <a:solidFill>
              <a:srgbClr val="434481"/>
            </a:solidFill>
          </a:endParaRPr>
        </a:p>
      </cdr:txBody>
    </cdr:sp>
  </cdr:relSizeAnchor>
  <cdr:relSizeAnchor xmlns:cdr="http://schemas.openxmlformats.org/drawingml/2006/chartDrawing">
    <cdr:from>
      <cdr:x>0.88285</cdr:x>
      <cdr:y>0.39843</cdr:y>
    </cdr:from>
    <cdr:to>
      <cdr:x>0.9751</cdr:x>
      <cdr:y>0.43568</cdr:y>
    </cdr:to>
    <cdr:sp macro="" textlink="">
      <cdr:nvSpPr>
        <cdr:cNvPr id="5128" name="Text Box 8"/>
        <cdr:cNvSpPr txBox="1">
          <a:spLocks xmlns:a="http://schemas.openxmlformats.org/drawingml/2006/main" noChangeArrowheads="1"/>
        </cdr:cNvSpPr>
      </cdr:nvSpPr>
      <cdr:spPr bwMode="auto">
        <a:xfrm xmlns:a="http://schemas.openxmlformats.org/drawingml/2006/main">
          <a:off x="8131681" y="2254277"/>
          <a:ext cx="849684" cy="21075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400" b="1" i="0" u="none" strike="noStrike" baseline="0">
              <a:solidFill>
                <a:srgbClr val="9999FF"/>
              </a:solidFill>
              <a:latin typeface="Arial"/>
              <a:cs typeface="Arial"/>
            </a:rPr>
            <a:t>Females</a:t>
          </a:r>
          <a:endParaRPr lang="en-GB" sz="1400">
            <a:solidFill>
              <a:srgbClr val="9999FF"/>
            </a:solidFill>
          </a:endParaRPr>
        </a:p>
      </cdr:txBody>
    </cdr:sp>
  </cdr:relSizeAnchor>
  <cdr:relSizeAnchor xmlns:cdr="http://schemas.openxmlformats.org/drawingml/2006/chartDrawing">
    <cdr:from>
      <cdr:x>0.63955</cdr:x>
      <cdr:y>0.10017</cdr:y>
    </cdr:from>
    <cdr:to>
      <cdr:x>0.75358</cdr:x>
      <cdr:y>0.13293</cdr:y>
    </cdr:to>
    <cdr:sp macro="" textlink="">
      <cdr:nvSpPr>
        <cdr:cNvPr id="8" name="Text Box 4"/>
        <cdr:cNvSpPr txBox="1">
          <a:spLocks xmlns:a="http://schemas.openxmlformats.org/drawingml/2006/main" noChangeArrowheads="1"/>
        </cdr:cNvSpPr>
      </cdr:nvSpPr>
      <cdr:spPr bwMode="auto">
        <a:xfrm xmlns:a="http://schemas.openxmlformats.org/drawingml/2006/main">
          <a:off x="5537370" y="631607"/>
          <a:ext cx="987297" cy="20657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1200" b="1" i="0" u="none" strike="noStrike" baseline="0">
              <a:solidFill>
                <a:srgbClr val="9999FF"/>
              </a:solidFill>
              <a:latin typeface="Arial"/>
              <a:cs typeface="Arial"/>
            </a:rPr>
            <a:t>SCOTLAND</a:t>
          </a:r>
          <a:endParaRPr lang="en-GB" sz="1200" b="1" baseline="30000">
            <a:solidFill>
              <a:srgbClr val="9999FF"/>
            </a:solidFill>
          </a:endParaRPr>
        </a:p>
      </cdr:txBody>
    </cdr:sp>
  </cdr:relSizeAnchor>
  <cdr:relSizeAnchor xmlns:cdr="http://schemas.openxmlformats.org/drawingml/2006/chartDrawing">
    <cdr:from>
      <cdr:x>0</cdr:x>
      <cdr:y>0.00806</cdr:y>
    </cdr:from>
    <cdr:to>
      <cdr:x>1</cdr:x>
      <cdr:y>0.09283</cdr:y>
    </cdr:to>
    <cdr:sp macro="" textlink="">
      <cdr:nvSpPr>
        <cdr:cNvPr id="12" name="TextBox 1"/>
        <cdr:cNvSpPr txBox="1"/>
      </cdr:nvSpPr>
      <cdr:spPr>
        <a:xfrm xmlns:a="http://schemas.openxmlformats.org/drawingml/2006/main">
          <a:off x="50800" y="50800"/>
          <a:ext cx="8658225" cy="5345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b="1">
              <a:effectLst/>
              <a:latin typeface="Arial" pitchFamily="34" charset="0"/>
              <a:ea typeface="+mn-ea"/>
              <a:cs typeface="Arial" pitchFamily="34" charset="0"/>
            </a:rPr>
            <a:t>Figure 4:</a:t>
          </a:r>
          <a:r>
            <a:rPr lang="en-GB" sz="1400" b="1" baseline="0">
              <a:effectLst/>
              <a:latin typeface="Arial" pitchFamily="34" charset="0"/>
              <a:ea typeface="+mn-ea"/>
              <a:cs typeface="Arial" pitchFamily="34" charset="0"/>
            </a:rPr>
            <a:t> </a:t>
          </a:r>
          <a:r>
            <a:rPr lang="en-GB" sz="1400" b="1">
              <a:effectLst/>
              <a:latin typeface="Arial" pitchFamily="34" charset="0"/>
              <a:ea typeface="+mn-ea"/>
              <a:cs typeface="Arial" pitchFamily="34" charset="0"/>
            </a:rPr>
            <a:t>Life expectancy at birth, 95 per cent confidence intervals</a:t>
          </a:r>
          <a:r>
            <a:rPr lang="en-GB" sz="1400" b="1" baseline="30000">
              <a:effectLst/>
              <a:latin typeface="Arial" pitchFamily="34" charset="0"/>
              <a:ea typeface="+mn-ea"/>
              <a:cs typeface="Arial" pitchFamily="34" charset="0"/>
            </a:rPr>
            <a:t> </a:t>
          </a:r>
          <a:r>
            <a:rPr lang="en-GB" sz="1400" b="1">
              <a:effectLst/>
              <a:latin typeface="Arial" pitchFamily="34" charset="0"/>
              <a:ea typeface="+mn-ea"/>
              <a:cs typeface="Arial" pitchFamily="34" charset="0"/>
            </a:rPr>
            <a:t>for</a:t>
          </a:r>
          <a:r>
            <a:rPr lang="en-GB" sz="1400" b="1" baseline="0">
              <a:effectLst/>
              <a:latin typeface="Arial" pitchFamily="34" charset="0"/>
              <a:ea typeface="+mn-ea"/>
              <a:cs typeface="Arial" pitchFamily="34" charset="0"/>
            </a:rPr>
            <a:t> NHS Board areas</a:t>
          </a:r>
          <a:r>
            <a:rPr lang="en-GB" sz="1400" b="1" baseline="30000">
              <a:effectLst/>
              <a:latin typeface="Arial" pitchFamily="34" charset="0"/>
              <a:ea typeface="+mn-ea"/>
              <a:cs typeface="Arial" pitchFamily="34" charset="0"/>
            </a:rPr>
            <a:t>1</a:t>
          </a:r>
          <a:r>
            <a:rPr lang="en-GB" sz="1400" b="1">
              <a:effectLst/>
              <a:latin typeface="Arial" pitchFamily="34" charset="0"/>
              <a:ea typeface="+mn-ea"/>
              <a:cs typeface="Arial" pitchFamily="34" charset="0"/>
            </a:rPr>
            <a:t>, </a:t>
          </a:r>
        </a:p>
        <a:p xmlns:a="http://schemas.openxmlformats.org/drawingml/2006/main">
          <a:pPr algn="ctr"/>
          <a:r>
            <a:rPr lang="en-GB" sz="1400" b="1">
              <a:effectLst/>
              <a:latin typeface="Arial" pitchFamily="34" charset="0"/>
              <a:ea typeface="+mn-ea"/>
              <a:cs typeface="Arial" pitchFamily="34" charset="0"/>
            </a:rPr>
            <a:t>2013-2015 (males and females)</a:t>
          </a:r>
          <a:endParaRPr lang="en-GB" sz="1400">
            <a:latin typeface="Arial" pitchFamily="34" charset="0"/>
            <a:cs typeface="Arial" pitchFamily="34" charset="0"/>
          </a:endParaRPr>
        </a:p>
      </cdr:txBody>
    </cdr:sp>
  </cdr:relSizeAnchor>
  <cdr:relSizeAnchor xmlns:cdr="http://schemas.openxmlformats.org/drawingml/2006/chartDrawing">
    <cdr:from>
      <cdr:x>0.00807</cdr:x>
      <cdr:y>0.90081</cdr:y>
    </cdr:from>
    <cdr:to>
      <cdr:x>0.33865</cdr:x>
      <cdr:y>0.98905</cdr:y>
    </cdr:to>
    <cdr:sp macro="" textlink="">
      <cdr:nvSpPr>
        <cdr:cNvPr id="13" name="Text Box 10"/>
        <cdr:cNvSpPr txBox="1">
          <a:spLocks xmlns:a="http://schemas.openxmlformats.org/drawingml/2006/main" noChangeArrowheads="1"/>
        </cdr:cNvSpPr>
      </cdr:nvSpPr>
      <cdr:spPr bwMode="auto">
        <a:xfrm xmlns:a="http://schemas.openxmlformats.org/drawingml/2006/main">
          <a:off x="69850" y="5680075"/>
          <a:ext cx="2862217" cy="5564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800" b="1" i="0" u="none" strike="noStrike" kern="0" cap="none" spc="0" normalizeH="0" baseline="0" noProof="0">
              <a:ln>
                <a:noFill/>
              </a:ln>
              <a:solidFill>
                <a:srgbClr val="000000"/>
              </a:solidFill>
              <a:effectLst/>
              <a:uLnTx/>
              <a:uFillTx/>
              <a:latin typeface="Arial"/>
              <a:ea typeface="+mn-ea"/>
              <a:cs typeface="Arial"/>
            </a:rPr>
            <a:t>Footnote</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800" b="0" i="0" u="none" strike="noStrike" kern="0" cap="none" spc="0" normalizeH="0" baseline="0" noProof="0">
              <a:ln>
                <a:noFill/>
              </a:ln>
              <a:solidFill>
                <a:srgbClr val="000000"/>
              </a:solidFill>
              <a:effectLst/>
              <a:uLnTx/>
              <a:uFillTx/>
              <a:latin typeface="Arial"/>
              <a:ea typeface="+mn-ea"/>
              <a:cs typeface="Arial"/>
            </a:rPr>
            <a:t>1)  2014 NHS Board areas.</a:t>
          </a:r>
          <a:endParaRPr lang="en-GB" sz="800" b="0" i="0" u="none" strike="noStrike" baseline="0">
            <a:solidFill>
              <a:srgbClr val="000000"/>
            </a:solidFill>
            <a:latin typeface="Arial"/>
            <a:cs typeface="Arial"/>
          </a:endParaRPr>
        </a:p>
        <a:p xmlns:a="http://schemas.openxmlformats.org/drawingml/2006/main">
          <a:pPr algn="l" rtl="0">
            <a:defRPr sz="1000"/>
          </a:pPr>
          <a:r>
            <a:rPr lang="en-GB" sz="800" b="0" i="0" u="none" strike="noStrike" baseline="0">
              <a:solidFill>
                <a:srgbClr val="000000"/>
              </a:solidFill>
              <a:latin typeface="Arial"/>
              <a:cs typeface="Arial"/>
            </a:rPr>
            <a:t>Ordered by lowest male life expectancy to highest.</a:t>
          </a: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201150" cy="56292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0.02225</cdr:x>
      <cdr:y>0.931</cdr:y>
    </cdr:from>
    <cdr:to>
      <cdr:x>0.049</cdr:x>
      <cdr:y>0.9695</cdr:y>
    </cdr:to>
    <cdr:sp macro="" textlink="">
      <cdr:nvSpPr>
        <cdr:cNvPr id="118785" name="Rectangle 1"/>
        <cdr:cNvSpPr>
          <a:spLocks xmlns:a="http://schemas.openxmlformats.org/drawingml/2006/main" noChangeArrowheads="1"/>
        </cdr:cNvSpPr>
      </cdr:nvSpPr>
      <cdr:spPr bwMode="auto">
        <a:xfrm xmlns:a="http://schemas.openxmlformats.org/drawingml/2006/main">
          <a:off x="204938" y="5231987"/>
          <a:ext cx="246385" cy="21636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sp>
  </cdr:relSizeAnchor>
  <cdr:relSizeAnchor xmlns:cdr="http://schemas.openxmlformats.org/drawingml/2006/chartDrawing">
    <cdr:from>
      <cdr:x>0.09533</cdr:x>
      <cdr:y>0.05075</cdr:y>
    </cdr:from>
    <cdr:to>
      <cdr:x>0.90883</cdr:x>
      <cdr:y>0.14622</cdr:y>
    </cdr:to>
    <cdr:sp macro="" textlink="">
      <cdr:nvSpPr>
        <cdr:cNvPr id="118786" name="Text Box 2"/>
        <cdr:cNvSpPr txBox="1">
          <a:spLocks xmlns:a="http://schemas.openxmlformats.org/drawingml/2006/main" noChangeArrowheads="1"/>
        </cdr:cNvSpPr>
      </cdr:nvSpPr>
      <cdr:spPr bwMode="auto">
        <a:xfrm xmlns:a="http://schemas.openxmlformats.org/drawingml/2006/main">
          <a:off x="877124" y="285686"/>
          <a:ext cx="7485135" cy="53742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ctr" rtl="0">
            <a:defRPr sz="1000"/>
          </a:pPr>
          <a:r>
            <a:rPr lang="en-GB" sz="1400" b="1" i="0" u="none" strike="noStrike" baseline="0">
              <a:solidFill>
                <a:srgbClr val="000000"/>
              </a:solidFill>
              <a:latin typeface="Arial"/>
              <a:cs typeface="Arial"/>
            </a:rPr>
            <a:t>Figure 5: Life expectancy at birth in </a:t>
          </a:r>
          <a:r>
            <a:rPr lang="en-GB" sz="1400" b="1" i="0" u="none" strike="noStrike" baseline="0">
              <a:solidFill>
                <a:sysClr val="windowText" lastClr="000000"/>
              </a:solidFill>
              <a:latin typeface="Arial"/>
              <a:cs typeface="Arial"/>
            </a:rPr>
            <a:t>Scotland, 2001-2003 to 2013-2015, </a:t>
          </a:r>
        </a:p>
        <a:p xmlns:a="http://schemas.openxmlformats.org/drawingml/2006/main">
          <a:pPr algn="ctr" rtl="0">
            <a:defRPr sz="1000"/>
          </a:pPr>
          <a:r>
            <a:rPr lang="en-GB" sz="1400" b="1" i="0" u="none" strike="noStrike" baseline="0">
              <a:solidFill>
                <a:sysClr val="windowText" lastClr="000000"/>
              </a:solidFill>
              <a:latin typeface="Arial"/>
              <a:cs typeface="Arial"/>
            </a:rPr>
            <a:t>by council area, males</a:t>
          </a:r>
          <a:endParaRPr lang="en-GB" sz="1050">
            <a:solidFill>
              <a:sysClr val="windowText" lastClr="000000"/>
            </a:solidFill>
          </a:endParaRPr>
        </a:p>
      </cdr:txBody>
    </cdr:sp>
  </cdr:relSizeAnchor>
  <cdr:relSizeAnchor xmlns:cdr="http://schemas.openxmlformats.org/drawingml/2006/chartDrawing">
    <cdr:from>
      <cdr:x>0.02068</cdr:x>
      <cdr:y>0.89058</cdr:y>
    </cdr:from>
    <cdr:to>
      <cdr:x>0.33299</cdr:x>
      <cdr:y>0.98485</cdr:y>
    </cdr:to>
    <cdr:sp macro="" textlink="">
      <cdr:nvSpPr>
        <cdr:cNvPr id="118787" name="Text Box 3"/>
        <cdr:cNvSpPr txBox="1">
          <a:spLocks xmlns:a="http://schemas.openxmlformats.org/drawingml/2006/main" noChangeArrowheads="1"/>
        </cdr:cNvSpPr>
      </cdr:nvSpPr>
      <cdr:spPr bwMode="auto">
        <a:xfrm xmlns:a="http://schemas.openxmlformats.org/drawingml/2006/main">
          <a:off x="190502" y="5038752"/>
          <a:ext cx="2876586" cy="5333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l" rtl="0">
            <a:defRPr sz="1000"/>
          </a:pPr>
          <a:r>
            <a:rPr lang="en-GB" sz="800" b="1" i="0" u="none" strike="noStrike" baseline="0">
              <a:solidFill>
                <a:srgbClr val="000000"/>
              </a:solidFill>
              <a:latin typeface="Arial" pitchFamily="34" charset="0"/>
              <a:cs typeface="Arial" pitchFamily="34" charset="0"/>
            </a:rPr>
            <a:t>Notes</a:t>
          </a:r>
          <a:endParaRPr lang="en-GB" sz="800" b="0" i="0" u="none" strike="noStrike" baseline="0">
            <a:solidFill>
              <a:srgbClr val="000000"/>
            </a:solidFill>
            <a:latin typeface="Arial" pitchFamily="34" charset="0"/>
            <a:cs typeface="Arial" pitchFamily="34" charset="0"/>
          </a:endParaRPr>
        </a:p>
        <a:p xmlns:a="http://schemas.openxmlformats.org/drawingml/2006/main">
          <a:pPr rtl="0"/>
          <a:r>
            <a:rPr lang="en-GB" sz="800" b="0" baseline="0">
              <a:effectLst/>
              <a:latin typeface="Arial" pitchFamily="34" charset="0"/>
              <a:ea typeface="+mn-ea"/>
              <a:cs typeface="Arial" pitchFamily="34" charset="0"/>
            </a:rPr>
            <a:t>Life Expectancy (LE).</a:t>
          </a:r>
        </a:p>
        <a:p xmlns:a="http://schemas.openxmlformats.org/drawingml/2006/main">
          <a:pPr rtl="0"/>
          <a:r>
            <a:rPr lang="en-GB" sz="800" b="0">
              <a:effectLst/>
              <a:latin typeface="Arial" pitchFamily="34" charset="0"/>
              <a:ea typeface="+mn-ea"/>
              <a:cs typeface="Arial" pitchFamily="34" charset="0"/>
            </a:rPr>
            <a:t>Confidence Interval (CI).</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GB" sz="800" b="0" i="0" baseline="0">
              <a:solidFill>
                <a:sysClr val="windowText" lastClr="000000"/>
              </a:solidFill>
              <a:effectLst/>
              <a:latin typeface="Arial" pitchFamily="34" charset="0"/>
              <a:ea typeface="+mn-ea"/>
              <a:cs typeface="Arial" pitchFamily="34" charset="0"/>
            </a:rPr>
            <a:t>Ordered from lowest to highest life expectancy in 2001-2003.</a:t>
          </a:r>
          <a:endParaRPr lang="en-GB" sz="800">
            <a:solidFill>
              <a:sysClr val="windowText" lastClr="000000"/>
            </a:solidFill>
            <a:effectLst/>
            <a:latin typeface="Arial" pitchFamily="34" charset="0"/>
            <a:cs typeface="Arial" pitchFamily="34" charset="0"/>
          </a:endParaRPr>
        </a:p>
        <a:p xmlns:a="http://schemas.openxmlformats.org/drawingml/2006/main">
          <a:pPr rtl="0"/>
          <a:endParaRPr lang="en-GB" sz="800">
            <a:effectLst/>
          </a:endParaRPr>
        </a:p>
        <a:p xmlns:a="http://schemas.openxmlformats.org/drawingml/2006/main">
          <a:pPr algn="l" rtl="0">
            <a:defRPr sz="1000"/>
          </a:pPr>
          <a:endParaRPr lang="en-GB" b="0"/>
        </a:p>
      </cdr:txBody>
    </cdr:sp>
  </cdr:relSizeAnchor>
  <cdr:relSizeAnchor xmlns:cdr="http://schemas.openxmlformats.org/drawingml/2006/chartDrawing">
    <cdr:from>
      <cdr:x>0.83247</cdr:x>
      <cdr:y>0.95286</cdr:y>
    </cdr:from>
    <cdr:to>
      <cdr:x>0.98004</cdr:x>
      <cdr:y>0.99196</cdr:y>
    </cdr:to>
    <cdr:sp macro="" textlink="">
      <cdr:nvSpPr>
        <cdr:cNvPr id="5" name="Text Box 3"/>
        <cdr:cNvSpPr txBox="1">
          <a:spLocks xmlns:a="http://schemas.openxmlformats.org/drawingml/2006/main" noChangeArrowheads="1"/>
        </cdr:cNvSpPr>
      </cdr:nvSpPr>
      <cdr:spPr bwMode="auto">
        <a:xfrm xmlns:a="http://schemas.openxmlformats.org/drawingml/2006/main">
          <a:off x="7667625" y="5391151"/>
          <a:ext cx="1359215" cy="2212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700"/>
            </a:lnSpc>
            <a:defRPr sz="1000"/>
          </a:pPr>
          <a:endParaRPr lang="en-GB" sz="800" b="0">
            <a:latin typeface="Arial" pitchFamily="34" charset="0"/>
            <a:cs typeface="Arial" pitchFamily="34" charset="0"/>
          </a:endParaRP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201150" cy="56292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0.02225</cdr:x>
      <cdr:y>0.932</cdr:y>
    </cdr:from>
    <cdr:to>
      <cdr:x>0.049</cdr:x>
      <cdr:y>0.9695</cdr:y>
    </cdr:to>
    <cdr:sp macro="" textlink="">
      <cdr:nvSpPr>
        <cdr:cNvPr id="119809" name="Rectangle 1"/>
        <cdr:cNvSpPr>
          <a:spLocks xmlns:a="http://schemas.openxmlformats.org/drawingml/2006/main" noChangeArrowheads="1"/>
        </cdr:cNvSpPr>
      </cdr:nvSpPr>
      <cdr:spPr bwMode="auto">
        <a:xfrm xmlns:a="http://schemas.openxmlformats.org/drawingml/2006/main">
          <a:off x="204938" y="5237607"/>
          <a:ext cx="246385" cy="21074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sp>
  </cdr:relSizeAnchor>
  <cdr:relSizeAnchor xmlns:cdr="http://schemas.openxmlformats.org/drawingml/2006/chartDrawing">
    <cdr:from>
      <cdr:x>0.16711</cdr:x>
      <cdr:y>0.05413</cdr:y>
    </cdr:from>
    <cdr:to>
      <cdr:x>0.8354</cdr:x>
      <cdr:y>0.14552</cdr:y>
    </cdr:to>
    <cdr:sp macro="" textlink="">
      <cdr:nvSpPr>
        <cdr:cNvPr id="119810" name="Text Box 2"/>
        <cdr:cNvSpPr txBox="1">
          <a:spLocks xmlns:a="http://schemas.openxmlformats.org/drawingml/2006/main" noChangeArrowheads="1"/>
        </cdr:cNvSpPr>
      </cdr:nvSpPr>
      <cdr:spPr bwMode="auto">
        <a:xfrm xmlns:a="http://schemas.openxmlformats.org/drawingml/2006/main">
          <a:off x="1537622" y="304736"/>
          <a:ext cx="6149054" cy="51441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ctr" upright="1"/>
        <a:lstStyle xmlns:a="http://schemas.openxmlformats.org/drawingml/2006/main"/>
        <a:p xmlns:a="http://schemas.openxmlformats.org/drawingml/2006/main">
          <a:pPr algn="ctr" rtl="0">
            <a:defRPr sz="1000"/>
          </a:pPr>
          <a:r>
            <a:rPr lang="en-GB" sz="1400" b="1" i="0" u="none" strike="noStrike" baseline="0">
              <a:solidFill>
                <a:srgbClr val="000000"/>
              </a:solidFill>
              <a:latin typeface="Arial"/>
              <a:cs typeface="Arial"/>
            </a:rPr>
            <a:t>Figure 5: Life expectancy at birth </a:t>
          </a:r>
          <a:r>
            <a:rPr lang="en-GB" sz="1400" b="1" i="0" u="none" strike="noStrike" baseline="0">
              <a:solidFill>
                <a:sysClr val="windowText" lastClr="000000"/>
              </a:solidFill>
              <a:latin typeface="Arial"/>
              <a:cs typeface="Arial"/>
            </a:rPr>
            <a:t>in Scotland, 2001-2003 to 2013-2015, by </a:t>
          </a:r>
          <a:r>
            <a:rPr lang="en-GB" sz="1400" b="1" i="0" u="none" strike="noStrike" baseline="0">
              <a:solidFill>
                <a:srgbClr val="000000"/>
              </a:solidFill>
              <a:latin typeface="Arial"/>
              <a:cs typeface="Arial"/>
            </a:rPr>
            <a:t>council area, males (continued)</a:t>
          </a:r>
        </a:p>
        <a:p xmlns:a="http://schemas.openxmlformats.org/drawingml/2006/main">
          <a:pPr algn="ctr" rtl="0">
            <a:defRPr sz="1000"/>
          </a:pPr>
          <a:endParaRPr lang="en-GB" sz="1400"/>
        </a:p>
      </cdr:txBody>
    </cdr:sp>
  </cdr:relSizeAnchor>
  <cdr:relSizeAnchor xmlns:cdr="http://schemas.openxmlformats.org/drawingml/2006/chartDrawing">
    <cdr:from>
      <cdr:x>0.0159</cdr:x>
      <cdr:y>0.85036</cdr:y>
    </cdr:from>
    <cdr:to>
      <cdr:x>0.36074</cdr:x>
      <cdr:y>0.98849</cdr:y>
    </cdr:to>
    <cdr:sp macro="" textlink="">
      <cdr:nvSpPr>
        <cdr:cNvPr id="119812" name="Text Box 4"/>
        <cdr:cNvSpPr txBox="1">
          <a:spLocks xmlns:a="http://schemas.openxmlformats.org/drawingml/2006/main" noChangeArrowheads="1"/>
        </cdr:cNvSpPr>
      </cdr:nvSpPr>
      <cdr:spPr bwMode="auto">
        <a:xfrm xmlns:a="http://schemas.openxmlformats.org/drawingml/2006/main">
          <a:off x="146414" y="4811344"/>
          <a:ext cx="3175114" cy="78154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l" rtl="0">
            <a:defRPr sz="1000"/>
          </a:pPr>
          <a:r>
            <a:rPr lang="en-GB" sz="800" b="1" i="0" u="none" strike="noStrike" baseline="0">
              <a:solidFill>
                <a:srgbClr val="000000"/>
              </a:solidFill>
              <a:latin typeface="Arial" pitchFamily="34" charset="0"/>
              <a:cs typeface="Arial" pitchFamily="34" charset="0"/>
            </a:rPr>
            <a:t>Footnotes</a:t>
          </a:r>
        </a:p>
        <a:p xmlns:a="http://schemas.openxmlformats.org/drawingml/2006/main">
          <a:pPr marL="0" marR="0" indent="0" algn="l" defTabSz="914400" rtl="0" eaLnBrk="1" fontAlgn="auto" latinLnBrk="0" hangingPunct="1">
            <a:lnSpc>
              <a:spcPct val="100000"/>
            </a:lnSpc>
            <a:spcBef>
              <a:spcPts val="0"/>
            </a:spcBef>
            <a:spcAft>
              <a:spcPts val="0"/>
            </a:spcAft>
            <a:buClrTx/>
            <a:buSzTx/>
            <a:buFontTx/>
            <a:buNone/>
            <a:tabLst/>
            <a:defRPr sz="1000"/>
          </a:pPr>
          <a:r>
            <a:rPr lang="en-GB" sz="800" b="0" i="0" baseline="0">
              <a:effectLst/>
              <a:latin typeface="Arial" pitchFamily="34" charset="0"/>
              <a:ea typeface="+mn-ea"/>
              <a:cs typeface="Arial" pitchFamily="34" charset="0"/>
            </a:rPr>
            <a:t>* Scotland figure included twice for comparison purposes.</a:t>
          </a:r>
          <a:endParaRPr lang="en-GB" sz="800" b="1" i="0" u="none" strike="noStrike" baseline="0">
            <a:solidFill>
              <a:srgbClr val="000000"/>
            </a:solidFill>
            <a:latin typeface="Arial" pitchFamily="34" charset="0"/>
            <a:cs typeface="Arial" pitchFamily="34" charset="0"/>
          </a:endParaRPr>
        </a:p>
        <a:p xmlns:a="http://schemas.openxmlformats.org/drawingml/2006/main">
          <a:pPr marL="0" marR="0" indent="0" algn="l" defTabSz="914400" rtl="0" eaLnBrk="1" fontAlgn="auto" latinLnBrk="0" hangingPunct="1">
            <a:lnSpc>
              <a:spcPct val="100000"/>
            </a:lnSpc>
            <a:spcBef>
              <a:spcPts val="0"/>
            </a:spcBef>
            <a:spcAft>
              <a:spcPts val="0"/>
            </a:spcAft>
            <a:buClrTx/>
            <a:buSzTx/>
            <a:buFontTx/>
            <a:buNone/>
            <a:tabLst/>
            <a:defRPr sz="1000"/>
          </a:pPr>
          <a:r>
            <a:rPr lang="en-GB" sz="800" b="0" baseline="0">
              <a:effectLst/>
              <a:latin typeface="Arial" pitchFamily="34" charset="0"/>
              <a:ea typeface="+mn-ea"/>
              <a:cs typeface="Arial" pitchFamily="34" charset="0"/>
            </a:rPr>
            <a:t>Life Expectancy (LE).</a:t>
          </a:r>
        </a:p>
        <a:p xmlns:a="http://schemas.openxmlformats.org/drawingml/2006/main">
          <a:pPr marL="0" marR="0" indent="0" algn="l" defTabSz="914400" rtl="0" eaLnBrk="1" fontAlgn="auto" latinLnBrk="0" hangingPunct="1">
            <a:lnSpc>
              <a:spcPct val="100000"/>
            </a:lnSpc>
            <a:spcBef>
              <a:spcPts val="0"/>
            </a:spcBef>
            <a:spcAft>
              <a:spcPts val="0"/>
            </a:spcAft>
            <a:buClrTx/>
            <a:buSzTx/>
            <a:buFontTx/>
            <a:buNone/>
            <a:tabLst/>
            <a:defRPr sz="1000"/>
          </a:pPr>
          <a:r>
            <a:rPr lang="en-GB" sz="800" b="0">
              <a:solidFill>
                <a:sysClr val="windowText" lastClr="000000"/>
              </a:solidFill>
              <a:effectLst/>
              <a:latin typeface="Arial" pitchFamily="34" charset="0"/>
              <a:ea typeface="+mn-ea"/>
              <a:cs typeface="Arial" pitchFamily="34" charset="0"/>
            </a:rPr>
            <a:t>Confidence Interval (CI).</a:t>
          </a:r>
          <a:endParaRPr lang="en-GB" sz="800" b="0" i="0" u="none" strike="noStrike" baseline="0">
            <a:solidFill>
              <a:sysClr val="windowText" lastClr="000000"/>
            </a:solidFill>
            <a:latin typeface="Arial" pitchFamily="34" charset="0"/>
            <a:cs typeface="Arial" pitchFamily="34" charset="0"/>
          </a:endParaRPr>
        </a:p>
        <a:p xmlns:a="http://schemas.openxmlformats.org/drawingml/2006/main">
          <a:pPr algn="l" rtl="0">
            <a:defRPr sz="1000"/>
          </a:pPr>
          <a:r>
            <a:rPr lang="en-GB" sz="800" b="0" i="0" u="none" strike="noStrike" baseline="0">
              <a:solidFill>
                <a:sysClr val="windowText" lastClr="000000"/>
              </a:solidFill>
              <a:latin typeface="Arial" pitchFamily="34" charset="0"/>
              <a:cs typeface="Arial" pitchFamily="34" charset="0"/>
            </a:rPr>
            <a:t>Ordered from lowest to highest life expectancy in 2001-2003.</a:t>
          </a:r>
          <a:endParaRPr lang="en-GB" sz="800" b="0">
            <a:solidFill>
              <a:sysClr val="windowText" lastClr="000000"/>
            </a:solidFill>
            <a:latin typeface="Arial" pitchFamily="34" charset="0"/>
            <a:cs typeface="Arial" pitchFamily="34" charset="0"/>
          </a:endParaRPr>
        </a:p>
      </cdr:txBody>
    </cdr:sp>
  </cdr:relSizeAnchor>
  <cdr:relSizeAnchor xmlns:cdr="http://schemas.openxmlformats.org/drawingml/2006/chartDrawing">
    <cdr:from>
      <cdr:x>0.6294</cdr:x>
      <cdr:y>0.96582</cdr:y>
    </cdr:from>
    <cdr:to>
      <cdr:x>0.9969</cdr:x>
      <cdr:y>0.99832</cdr:y>
    </cdr:to>
    <cdr:sp macro="" textlink="">
      <cdr:nvSpPr>
        <cdr:cNvPr id="119813" name="Text Box 5"/>
        <cdr:cNvSpPr txBox="1">
          <a:spLocks xmlns:a="http://schemas.openxmlformats.org/drawingml/2006/main" noChangeArrowheads="1"/>
        </cdr:cNvSpPr>
      </cdr:nvSpPr>
      <cdr:spPr bwMode="auto">
        <a:xfrm xmlns:a="http://schemas.openxmlformats.org/drawingml/2006/main">
          <a:off x="5797177" y="5464445"/>
          <a:ext cx="3384923" cy="1838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0" i="0" u="none" strike="noStrike" baseline="0">
              <a:solidFill>
                <a:srgbClr val="000000"/>
              </a:solidFill>
              <a:latin typeface="Arial"/>
              <a:cs typeface="Arial"/>
            </a:rPr>
            <a:t>                    </a:t>
          </a:r>
          <a:endParaRPr lang="en-GB" b="0"/>
        </a:p>
      </cdr:txBody>
    </cdr:sp>
  </cdr:relSizeAnchor>
  <cdr:relSizeAnchor xmlns:cdr="http://schemas.openxmlformats.org/drawingml/2006/chartDrawing">
    <cdr:from>
      <cdr:x>0.70044</cdr:x>
      <cdr:y>0.92985</cdr:y>
    </cdr:from>
    <cdr:to>
      <cdr:x>0.85832</cdr:x>
      <cdr:y>0.97639</cdr:y>
    </cdr:to>
    <cdr:sp macro="" textlink="">
      <cdr:nvSpPr>
        <cdr:cNvPr id="6" name="Text Box 3"/>
        <cdr:cNvSpPr txBox="1">
          <a:spLocks xmlns:a="http://schemas.openxmlformats.org/drawingml/2006/main" noChangeArrowheads="1"/>
        </cdr:cNvSpPr>
      </cdr:nvSpPr>
      <cdr:spPr bwMode="auto">
        <a:xfrm xmlns:a="http://schemas.openxmlformats.org/drawingml/2006/main">
          <a:off x="6451563" y="5260952"/>
          <a:ext cx="1454182" cy="26331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700"/>
            </a:lnSpc>
            <a:defRPr sz="1000"/>
          </a:pPr>
          <a:endParaRPr lang="en-GB" sz="800" b="0">
            <a:latin typeface="Arial" pitchFamily="34" charset="0"/>
            <a:cs typeface="Arial" pitchFamily="34" charset="0"/>
          </a:endParaRPr>
        </a:p>
      </cdr:txBody>
    </cdr:sp>
  </cdr:relSizeAnchor>
</c:userShapes>
</file>

<file path=xl/drawings/drawing17.xml><?xml version="1.0" encoding="utf-8"?>
<xdr:wsDr xmlns:xdr="http://schemas.openxmlformats.org/drawingml/2006/spreadsheetDrawing" xmlns:a="http://schemas.openxmlformats.org/drawingml/2006/main">
  <xdr:twoCellAnchor>
    <xdr:from>
      <xdr:col>10</xdr:col>
      <xdr:colOff>0</xdr:colOff>
      <xdr:row>4</xdr:row>
      <xdr:rowOff>0</xdr:rowOff>
    </xdr:from>
    <xdr:to>
      <xdr:col>10</xdr:col>
      <xdr:colOff>0</xdr:colOff>
      <xdr:row>4</xdr:row>
      <xdr:rowOff>0</xdr:rowOff>
    </xdr:to>
    <xdr:sp macro="" textlink="">
      <xdr:nvSpPr>
        <xdr:cNvPr id="233473" name="Rectangle 1"/>
        <xdr:cNvSpPr>
          <a:spLocks noChangeArrowheads="1"/>
        </xdr:cNvSpPr>
      </xdr:nvSpPr>
      <xdr:spPr bwMode="auto">
        <a:xfrm>
          <a:off x="6696075" y="723900"/>
          <a:ext cx="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4</xdr:row>
      <xdr:rowOff>0</xdr:rowOff>
    </xdr:from>
    <xdr:to>
      <xdr:col>4</xdr:col>
      <xdr:colOff>123825</xdr:colOff>
      <xdr:row>4</xdr:row>
      <xdr:rowOff>0</xdr:rowOff>
    </xdr:to>
    <xdr:sp macro="" textlink="">
      <xdr:nvSpPr>
        <xdr:cNvPr id="233474" name="Line 2"/>
        <xdr:cNvSpPr>
          <a:spLocks noChangeShapeType="1"/>
        </xdr:cNvSpPr>
      </xdr:nvSpPr>
      <xdr:spPr bwMode="auto">
        <a:xfrm>
          <a:off x="3314700" y="723900"/>
          <a:ext cx="666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xdr:row>
      <xdr:rowOff>0</xdr:rowOff>
    </xdr:from>
    <xdr:to>
      <xdr:col>10</xdr:col>
      <xdr:colOff>0</xdr:colOff>
      <xdr:row>4</xdr:row>
      <xdr:rowOff>0</xdr:rowOff>
    </xdr:to>
    <xdr:graphicFrame macro="">
      <xdr:nvGraphicFramePr>
        <xdr:cNvPr id="23347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57150</xdr:colOff>
      <xdr:row>4</xdr:row>
      <xdr:rowOff>0</xdr:rowOff>
    </xdr:from>
    <xdr:to>
      <xdr:col>4</xdr:col>
      <xdr:colOff>123825</xdr:colOff>
      <xdr:row>4</xdr:row>
      <xdr:rowOff>0</xdr:rowOff>
    </xdr:to>
    <xdr:sp macro="" textlink="">
      <xdr:nvSpPr>
        <xdr:cNvPr id="233476" name="Line 4"/>
        <xdr:cNvSpPr>
          <a:spLocks noChangeShapeType="1"/>
        </xdr:cNvSpPr>
      </xdr:nvSpPr>
      <xdr:spPr bwMode="auto">
        <a:xfrm>
          <a:off x="3314700" y="723900"/>
          <a:ext cx="666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4</xdr:row>
      <xdr:rowOff>0</xdr:rowOff>
    </xdr:from>
    <xdr:to>
      <xdr:col>4</xdr:col>
      <xdr:colOff>123825</xdr:colOff>
      <xdr:row>4</xdr:row>
      <xdr:rowOff>0</xdr:rowOff>
    </xdr:to>
    <xdr:sp macro="" textlink="">
      <xdr:nvSpPr>
        <xdr:cNvPr id="233477" name="Line 5"/>
        <xdr:cNvSpPr>
          <a:spLocks noChangeShapeType="1"/>
        </xdr:cNvSpPr>
      </xdr:nvSpPr>
      <xdr:spPr bwMode="auto">
        <a:xfrm>
          <a:off x="3314700" y="723900"/>
          <a:ext cx="666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236</xdr:row>
      <xdr:rowOff>0</xdr:rowOff>
    </xdr:from>
    <xdr:to>
      <xdr:col>4</xdr:col>
      <xdr:colOff>123825</xdr:colOff>
      <xdr:row>236</xdr:row>
      <xdr:rowOff>0</xdr:rowOff>
    </xdr:to>
    <xdr:sp macro="" textlink="">
      <xdr:nvSpPr>
        <xdr:cNvPr id="233478" name="Line 6"/>
        <xdr:cNvSpPr>
          <a:spLocks noChangeShapeType="1"/>
        </xdr:cNvSpPr>
      </xdr:nvSpPr>
      <xdr:spPr bwMode="auto">
        <a:xfrm>
          <a:off x="3314700" y="75933300"/>
          <a:ext cx="666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190</xdr:row>
      <xdr:rowOff>114300</xdr:rowOff>
    </xdr:from>
    <xdr:to>
      <xdr:col>4</xdr:col>
      <xdr:colOff>123825</xdr:colOff>
      <xdr:row>191</xdr:row>
      <xdr:rowOff>66675</xdr:rowOff>
    </xdr:to>
    <xdr:sp macro="" textlink="">
      <xdr:nvSpPr>
        <xdr:cNvPr id="233479" name="Line 7"/>
        <xdr:cNvSpPr>
          <a:spLocks noChangeShapeType="1"/>
        </xdr:cNvSpPr>
      </xdr:nvSpPr>
      <xdr:spPr bwMode="auto">
        <a:xfrm>
          <a:off x="3314700" y="61798200"/>
          <a:ext cx="66675" cy="142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176</xdr:row>
      <xdr:rowOff>114300</xdr:rowOff>
    </xdr:from>
    <xdr:to>
      <xdr:col>4</xdr:col>
      <xdr:colOff>123825</xdr:colOff>
      <xdr:row>177</xdr:row>
      <xdr:rowOff>66675</xdr:rowOff>
    </xdr:to>
    <xdr:sp macro="" textlink="">
      <xdr:nvSpPr>
        <xdr:cNvPr id="233480" name="Line 8"/>
        <xdr:cNvSpPr>
          <a:spLocks noChangeShapeType="1"/>
        </xdr:cNvSpPr>
      </xdr:nvSpPr>
      <xdr:spPr bwMode="auto">
        <a:xfrm>
          <a:off x="3314700" y="57340500"/>
          <a:ext cx="66675" cy="142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452</xdr:row>
      <xdr:rowOff>0</xdr:rowOff>
    </xdr:from>
    <xdr:to>
      <xdr:col>4</xdr:col>
      <xdr:colOff>123825</xdr:colOff>
      <xdr:row>452</xdr:row>
      <xdr:rowOff>0</xdr:rowOff>
    </xdr:to>
    <xdr:sp macro="" textlink="">
      <xdr:nvSpPr>
        <xdr:cNvPr id="233481" name="Line 9"/>
        <xdr:cNvSpPr>
          <a:spLocks noChangeShapeType="1"/>
        </xdr:cNvSpPr>
      </xdr:nvSpPr>
      <xdr:spPr bwMode="auto">
        <a:xfrm>
          <a:off x="3314700" y="143341725"/>
          <a:ext cx="666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8.xml><?xml version="1.0" encoding="utf-8"?>
<c:userShapes xmlns:c="http://schemas.openxmlformats.org/drawingml/2006/chart">
  <cdr:relSizeAnchor xmlns:cdr="http://schemas.openxmlformats.org/drawingml/2006/chartDrawing">
    <cdr:from>
      <cdr:x>0.64335</cdr:x>
      <cdr:y>0.49913</cdr:y>
    </cdr:from>
    <cdr:to>
      <cdr:x>0.65358</cdr:x>
      <cdr:y>0.50348</cdr:y>
    </cdr:to>
    <cdr:sp macro="" textlink="">
      <cdr:nvSpPr>
        <cdr:cNvPr id="234497" name="Text Box 1"/>
        <cdr:cNvSpPr txBox="1">
          <a:spLocks xmlns:a="http://schemas.openxmlformats.org/drawingml/2006/main" noChangeArrowheads="1"/>
        </cdr:cNvSpPr>
      </cdr:nvSpPr>
      <cdr:spPr bwMode="auto">
        <a:xfrm xmlns:a="http://schemas.openxmlformats.org/drawingml/2006/main">
          <a:off x="475027" y="369249"/>
          <a:ext cx="7498" cy="319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en-GB" sz="100" b="0" i="0" u="none" strike="noStrike" baseline="0">
              <a:solidFill>
                <a:srgbClr val="000000"/>
              </a:solidFill>
              <a:latin typeface="Arial"/>
              <a:cs typeface="Arial"/>
            </a:rPr>
            <a:t>A&amp;A</a:t>
          </a:r>
          <a:endParaRPr lang="en-GB"/>
        </a:p>
      </cdr:txBody>
    </cdr:sp>
  </cdr:relSizeAnchor>
  <cdr:relSizeAnchor xmlns:cdr="http://schemas.openxmlformats.org/drawingml/2006/chartDrawing">
    <cdr:from>
      <cdr:x>0.48978</cdr:x>
      <cdr:y>0.4876</cdr:y>
    </cdr:from>
    <cdr:to>
      <cdr:x>0.50326</cdr:x>
      <cdr:y>0.49173</cdr:y>
    </cdr:to>
    <cdr:sp macro="" textlink="">
      <cdr:nvSpPr>
        <cdr:cNvPr id="234498" name="Text Box 2"/>
        <cdr:cNvSpPr txBox="1">
          <a:spLocks xmlns:a="http://schemas.openxmlformats.org/drawingml/2006/main" noChangeArrowheads="1"/>
        </cdr:cNvSpPr>
      </cdr:nvSpPr>
      <cdr:spPr bwMode="auto">
        <a:xfrm xmlns:a="http://schemas.openxmlformats.org/drawingml/2006/main">
          <a:off x="362389" y="360794"/>
          <a:ext cx="9892" cy="303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Borders</a:t>
          </a:r>
          <a:endParaRPr lang="en-GB"/>
        </a:p>
      </cdr:txBody>
    </cdr:sp>
  </cdr:relSizeAnchor>
  <cdr:relSizeAnchor xmlns:cdr="http://schemas.openxmlformats.org/drawingml/2006/chartDrawing">
    <cdr:from>
      <cdr:x>0.53872</cdr:x>
      <cdr:y>0.4913</cdr:y>
    </cdr:from>
    <cdr:to>
      <cdr:x>0.54742</cdr:x>
      <cdr:y>0.49587</cdr:y>
    </cdr:to>
    <cdr:sp macro="" textlink="">
      <cdr:nvSpPr>
        <cdr:cNvPr id="234499" name="Text Box 3"/>
        <cdr:cNvSpPr txBox="1">
          <a:spLocks xmlns:a="http://schemas.openxmlformats.org/drawingml/2006/main" noChangeArrowheads="1"/>
        </cdr:cNvSpPr>
      </cdr:nvSpPr>
      <cdr:spPr bwMode="auto">
        <a:xfrm xmlns:a="http://schemas.openxmlformats.org/drawingml/2006/main" flipV="1">
          <a:off x="398286" y="363506"/>
          <a:ext cx="6382" cy="335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en-GB" sz="100" b="0" i="0" u="none" strike="noStrike" baseline="0">
              <a:solidFill>
                <a:srgbClr val="000000"/>
              </a:solidFill>
              <a:latin typeface="Arial"/>
              <a:cs typeface="Arial"/>
            </a:rPr>
            <a:t>D&amp;G</a:t>
          </a:r>
          <a:endParaRPr lang="en-GB"/>
        </a:p>
      </cdr:txBody>
    </cdr:sp>
  </cdr:relSizeAnchor>
  <cdr:relSizeAnchor xmlns:cdr="http://schemas.openxmlformats.org/drawingml/2006/chartDrawing">
    <cdr:from>
      <cdr:x>0.56939</cdr:x>
      <cdr:y>0.49543</cdr:y>
    </cdr:from>
    <cdr:to>
      <cdr:x>0.57614</cdr:x>
      <cdr:y>0.49913</cdr:y>
    </cdr:to>
    <cdr:sp macro="" textlink="">
      <cdr:nvSpPr>
        <cdr:cNvPr id="234500" name="Text Box 4"/>
        <cdr:cNvSpPr txBox="1">
          <a:spLocks xmlns:a="http://schemas.openxmlformats.org/drawingml/2006/main" noChangeArrowheads="1"/>
        </cdr:cNvSpPr>
      </cdr:nvSpPr>
      <cdr:spPr bwMode="auto">
        <a:xfrm xmlns:a="http://schemas.openxmlformats.org/drawingml/2006/main">
          <a:off x="420782" y="366537"/>
          <a:ext cx="4946" cy="271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Fife</a:t>
          </a:r>
          <a:endParaRPr lang="en-GB"/>
        </a:p>
      </cdr:txBody>
    </cdr:sp>
  </cdr:relSizeAnchor>
  <cdr:relSizeAnchor xmlns:cdr="http://schemas.openxmlformats.org/drawingml/2006/chartDrawing">
    <cdr:from>
      <cdr:x>0.61442</cdr:x>
      <cdr:y>0.49826</cdr:y>
    </cdr:from>
    <cdr:to>
      <cdr:x>0.62204</cdr:x>
      <cdr:y>0.50152</cdr:y>
    </cdr:to>
    <cdr:sp macro="" textlink="">
      <cdr:nvSpPr>
        <cdr:cNvPr id="234501" name="Text Box 5"/>
        <cdr:cNvSpPr txBox="1">
          <a:spLocks xmlns:a="http://schemas.openxmlformats.org/drawingml/2006/main" noChangeArrowheads="1"/>
        </cdr:cNvSpPr>
      </cdr:nvSpPr>
      <cdr:spPr bwMode="auto">
        <a:xfrm xmlns:a="http://schemas.openxmlformats.org/drawingml/2006/main">
          <a:off x="453808" y="368611"/>
          <a:ext cx="5584" cy="239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FV</a:t>
          </a:r>
          <a:endParaRPr lang="en-GB"/>
        </a:p>
      </cdr:txBody>
    </cdr:sp>
  </cdr:relSizeAnchor>
  <cdr:relSizeAnchor xmlns:cdr="http://schemas.openxmlformats.org/drawingml/2006/chartDrawing">
    <cdr:from>
      <cdr:x>0.50566</cdr:x>
      <cdr:y>0.48891</cdr:y>
    </cdr:from>
    <cdr:to>
      <cdr:x>0.52088</cdr:x>
      <cdr:y>0.49304</cdr:y>
    </cdr:to>
    <cdr:sp macro="" textlink="">
      <cdr:nvSpPr>
        <cdr:cNvPr id="234502" name="Text Box 6"/>
        <cdr:cNvSpPr txBox="1">
          <a:spLocks xmlns:a="http://schemas.openxmlformats.org/drawingml/2006/main" noChangeArrowheads="1"/>
        </cdr:cNvSpPr>
      </cdr:nvSpPr>
      <cdr:spPr bwMode="auto">
        <a:xfrm xmlns:a="http://schemas.openxmlformats.org/drawingml/2006/main">
          <a:off x="374036" y="361751"/>
          <a:ext cx="11168" cy="303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Grampian</a:t>
          </a:r>
          <a:endParaRPr lang="en-GB"/>
        </a:p>
      </cdr:txBody>
    </cdr:sp>
  </cdr:relSizeAnchor>
  <cdr:relSizeAnchor xmlns:cdr="http://schemas.openxmlformats.org/drawingml/2006/chartDrawing">
    <cdr:from>
      <cdr:x>0.66424</cdr:x>
      <cdr:y>0.5124</cdr:y>
    </cdr:from>
    <cdr:to>
      <cdr:x>0.74124</cdr:x>
      <cdr:y>0.51936</cdr:y>
    </cdr:to>
    <cdr:sp macro="" textlink="">
      <cdr:nvSpPr>
        <cdr:cNvPr id="234503" name="Text Box 7"/>
        <cdr:cNvSpPr txBox="1">
          <a:spLocks xmlns:a="http://schemas.openxmlformats.org/drawingml/2006/main" noChangeArrowheads="1"/>
        </cdr:cNvSpPr>
      </cdr:nvSpPr>
      <cdr:spPr bwMode="auto">
        <a:xfrm xmlns:a="http://schemas.openxmlformats.org/drawingml/2006/main">
          <a:off x="490343" y="378981"/>
          <a:ext cx="56479" cy="510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G Glasgow &amp; Clyde</a:t>
          </a:r>
          <a:endParaRPr lang="en-GB"/>
        </a:p>
      </cdr:txBody>
    </cdr:sp>
  </cdr:relSizeAnchor>
  <cdr:relSizeAnchor xmlns:cdr="http://schemas.openxmlformats.org/drawingml/2006/chartDrawing">
    <cdr:from>
      <cdr:x>0.55264</cdr:x>
      <cdr:y>0.4913</cdr:y>
    </cdr:from>
    <cdr:to>
      <cdr:x>0.56243</cdr:x>
      <cdr:y>0.49543</cdr:y>
    </cdr:to>
    <cdr:sp macro="" textlink="">
      <cdr:nvSpPr>
        <cdr:cNvPr id="234504" name="Text Box 8"/>
        <cdr:cNvSpPr txBox="1">
          <a:spLocks xmlns:a="http://schemas.openxmlformats.org/drawingml/2006/main" noChangeArrowheads="1"/>
        </cdr:cNvSpPr>
      </cdr:nvSpPr>
      <cdr:spPr bwMode="auto">
        <a:xfrm xmlns:a="http://schemas.openxmlformats.org/drawingml/2006/main">
          <a:off x="408497" y="363506"/>
          <a:ext cx="7180" cy="303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High</a:t>
          </a:r>
          <a:endParaRPr lang="en-GB"/>
        </a:p>
      </cdr:txBody>
    </cdr:sp>
  </cdr:relSizeAnchor>
  <cdr:relSizeAnchor xmlns:cdr="http://schemas.openxmlformats.org/drawingml/2006/chartDrawing">
    <cdr:from>
      <cdr:x>0.65967</cdr:x>
      <cdr:y>0.50674</cdr:y>
    </cdr:from>
    <cdr:to>
      <cdr:x>0.66968</cdr:x>
      <cdr:y>0.51044</cdr:y>
    </cdr:to>
    <cdr:sp macro="" textlink="">
      <cdr:nvSpPr>
        <cdr:cNvPr id="234505" name="Text Box 9"/>
        <cdr:cNvSpPr txBox="1">
          <a:spLocks xmlns:a="http://schemas.openxmlformats.org/drawingml/2006/main" noChangeArrowheads="1"/>
        </cdr:cNvSpPr>
      </cdr:nvSpPr>
      <cdr:spPr bwMode="auto">
        <a:xfrm xmlns:a="http://schemas.openxmlformats.org/drawingml/2006/main">
          <a:off x="486993" y="374833"/>
          <a:ext cx="7339" cy="271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Lanark</a:t>
          </a:r>
          <a:endParaRPr lang="en-GB"/>
        </a:p>
      </cdr:txBody>
    </cdr:sp>
  </cdr:relSizeAnchor>
  <cdr:relSizeAnchor xmlns:cdr="http://schemas.openxmlformats.org/drawingml/2006/chartDrawing">
    <cdr:from>
      <cdr:x>0.58027</cdr:x>
      <cdr:y>0.49304</cdr:y>
    </cdr:from>
    <cdr:to>
      <cdr:x>0.5931</cdr:x>
      <cdr:y>0.49739</cdr:y>
    </cdr:to>
    <cdr:sp macro="" textlink="">
      <cdr:nvSpPr>
        <cdr:cNvPr id="234506" name="Text Box 10"/>
        <cdr:cNvSpPr txBox="1">
          <a:spLocks xmlns:a="http://schemas.openxmlformats.org/drawingml/2006/main" noChangeArrowheads="1"/>
        </cdr:cNvSpPr>
      </cdr:nvSpPr>
      <cdr:spPr bwMode="auto">
        <a:xfrm xmlns:a="http://schemas.openxmlformats.org/drawingml/2006/main">
          <a:off x="428759" y="364782"/>
          <a:ext cx="9413" cy="319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Lothian</a:t>
          </a:r>
          <a:endParaRPr lang="en-GB"/>
        </a:p>
      </cdr:txBody>
    </cdr:sp>
  </cdr:relSizeAnchor>
  <cdr:relSizeAnchor xmlns:cdr="http://schemas.openxmlformats.org/drawingml/2006/chartDrawing">
    <cdr:from>
      <cdr:x>0.46171</cdr:x>
      <cdr:y>0.4839</cdr:y>
    </cdr:from>
    <cdr:to>
      <cdr:x>0.47259</cdr:x>
      <cdr:y>0.4876</cdr:y>
    </cdr:to>
    <cdr:sp macro="" textlink="">
      <cdr:nvSpPr>
        <cdr:cNvPr id="234507" name="Text Box 11"/>
        <cdr:cNvSpPr txBox="1">
          <a:spLocks xmlns:a="http://schemas.openxmlformats.org/drawingml/2006/main" noChangeArrowheads="1"/>
        </cdr:cNvSpPr>
      </cdr:nvSpPr>
      <cdr:spPr bwMode="auto">
        <a:xfrm xmlns:a="http://schemas.openxmlformats.org/drawingml/2006/main">
          <a:off x="341808" y="358081"/>
          <a:ext cx="7977" cy="271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Orkney</a:t>
          </a:r>
          <a:endParaRPr lang="en-GB"/>
        </a:p>
      </cdr:txBody>
    </cdr:sp>
  </cdr:relSizeAnchor>
  <cdr:relSizeAnchor xmlns:cdr="http://schemas.openxmlformats.org/drawingml/2006/chartDrawing">
    <cdr:from>
      <cdr:x>0.62486</cdr:x>
      <cdr:y>0.49913</cdr:y>
    </cdr:from>
    <cdr:to>
      <cdr:x>0.64161</cdr:x>
      <cdr:y>0.50348</cdr:y>
    </cdr:to>
    <cdr:sp macro="" textlink="">
      <cdr:nvSpPr>
        <cdr:cNvPr id="234508" name="Text Box 12"/>
        <cdr:cNvSpPr txBox="1">
          <a:spLocks xmlns:a="http://schemas.openxmlformats.org/drawingml/2006/main" noChangeArrowheads="1"/>
        </cdr:cNvSpPr>
      </cdr:nvSpPr>
      <cdr:spPr bwMode="auto">
        <a:xfrm xmlns:a="http://schemas.openxmlformats.org/drawingml/2006/main">
          <a:off x="461466" y="369249"/>
          <a:ext cx="12284" cy="319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99" mc:Ignorable="a14" a14:legacySpreadsheetColorIndex="43"/>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SCOTLAND</a:t>
          </a:r>
          <a:endParaRPr lang="en-GB"/>
        </a:p>
      </cdr:txBody>
    </cdr:sp>
  </cdr:relSizeAnchor>
  <cdr:relSizeAnchor xmlns:cdr="http://schemas.openxmlformats.org/drawingml/2006/chartDrawing">
    <cdr:from>
      <cdr:x>0.4739</cdr:x>
      <cdr:y>0.48564</cdr:y>
    </cdr:from>
    <cdr:to>
      <cdr:x>0.48804</cdr:x>
      <cdr:y>0.48891</cdr:y>
    </cdr:to>
    <cdr:sp macro="" textlink="">
      <cdr:nvSpPr>
        <cdr:cNvPr id="234509" name="Text Box 13"/>
        <cdr:cNvSpPr txBox="1">
          <a:spLocks xmlns:a="http://schemas.openxmlformats.org/drawingml/2006/main" noChangeArrowheads="1"/>
        </cdr:cNvSpPr>
      </cdr:nvSpPr>
      <cdr:spPr bwMode="auto">
        <a:xfrm xmlns:a="http://schemas.openxmlformats.org/drawingml/2006/main">
          <a:off x="350742" y="359358"/>
          <a:ext cx="10371" cy="239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Shetland</a:t>
          </a:r>
          <a:endParaRPr lang="en-GB"/>
        </a:p>
      </cdr:txBody>
    </cdr:sp>
  </cdr:relSizeAnchor>
  <cdr:relSizeAnchor xmlns:cdr="http://schemas.openxmlformats.org/drawingml/2006/chartDrawing">
    <cdr:from>
      <cdr:x>0.59789</cdr:x>
      <cdr:y>0.49543</cdr:y>
    </cdr:from>
    <cdr:to>
      <cdr:x>0.60898</cdr:x>
      <cdr:y>0.49913</cdr:y>
    </cdr:to>
    <cdr:sp macro="" textlink="">
      <cdr:nvSpPr>
        <cdr:cNvPr id="234510" name="Text Box 14"/>
        <cdr:cNvSpPr txBox="1">
          <a:spLocks xmlns:a="http://schemas.openxmlformats.org/drawingml/2006/main" noChangeArrowheads="1"/>
        </cdr:cNvSpPr>
      </cdr:nvSpPr>
      <cdr:spPr bwMode="auto">
        <a:xfrm xmlns:a="http://schemas.openxmlformats.org/drawingml/2006/main">
          <a:off x="441682" y="366537"/>
          <a:ext cx="8137" cy="271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Tayside</a:t>
          </a:r>
          <a:endParaRPr lang="en-GB"/>
        </a:p>
      </cdr:txBody>
    </cdr:sp>
  </cdr:relSizeAnchor>
  <cdr:relSizeAnchor xmlns:cdr="http://schemas.openxmlformats.org/drawingml/2006/chartDrawing">
    <cdr:from>
      <cdr:x>0.52458</cdr:x>
      <cdr:y>0.48847</cdr:y>
    </cdr:from>
    <cdr:to>
      <cdr:x>0.53676</cdr:x>
      <cdr:y>0.4926</cdr:y>
    </cdr:to>
    <cdr:sp macro="" textlink="">
      <cdr:nvSpPr>
        <cdr:cNvPr id="234511" name="Text Box 15"/>
        <cdr:cNvSpPr txBox="1">
          <a:spLocks xmlns:a="http://schemas.openxmlformats.org/drawingml/2006/main" noChangeArrowheads="1"/>
        </cdr:cNvSpPr>
      </cdr:nvSpPr>
      <cdr:spPr bwMode="auto">
        <a:xfrm xmlns:a="http://schemas.openxmlformats.org/drawingml/2006/main">
          <a:off x="387916" y="361432"/>
          <a:ext cx="8934" cy="303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W Isles</a:t>
          </a:r>
          <a:endParaRPr lang="en-GB"/>
        </a:p>
      </cdr:txBody>
    </cdr:sp>
  </cdr:relSizeAnchor>
  <cdr:relSizeAnchor xmlns:cdr="http://schemas.openxmlformats.org/drawingml/2006/chartDrawing">
    <cdr:from>
      <cdr:x>0.19306</cdr:x>
      <cdr:y>0.85871</cdr:y>
    </cdr:from>
    <cdr:to>
      <cdr:x>0.34142</cdr:x>
      <cdr:y>0.90048</cdr:y>
    </cdr:to>
    <cdr:sp macro="" textlink="">
      <cdr:nvSpPr>
        <cdr:cNvPr id="234512" name="Rectangle 16"/>
        <cdr:cNvSpPr>
          <a:spLocks xmlns:a="http://schemas.openxmlformats.org/drawingml/2006/main" noChangeArrowheads="1"/>
        </cdr:cNvSpPr>
      </cdr:nvSpPr>
      <cdr:spPr bwMode="auto">
        <a:xfrm xmlns:a="http://schemas.openxmlformats.org/drawingml/2006/main">
          <a:off x="144771" y="632975"/>
          <a:ext cx="108809" cy="3063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sp>
  </cdr:relSizeAnchor>
  <cdr:relSizeAnchor xmlns:cdr="http://schemas.openxmlformats.org/drawingml/2006/chartDrawing">
    <cdr:from>
      <cdr:x>0.24114</cdr:x>
      <cdr:y>0.74668</cdr:y>
    </cdr:from>
    <cdr:to>
      <cdr:x>0.72449</cdr:x>
      <cdr:y>0.92984</cdr:y>
    </cdr:to>
    <cdr:sp macro="" textlink="">
      <cdr:nvSpPr>
        <cdr:cNvPr id="234513" name="Text Box 17"/>
        <cdr:cNvSpPr txBox="1">
          <a:spLocks xmlns:a="http://schemas.openxmlformats.org/drawingml/2006/main" noChangeArrowheads="1"/>
        </cdr:cNvSpPr>
      </cdr:nvSpPr>
      <cdr:spPr bwMode="auto">
        <a:xfrm xmlns:a="http://schemas.openxmlformats.org/drawingml/2006/main">
          <a:off x="180030" y="550810"/>
          <a:ext cx="354507" cy="13433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Source: abridged life tables (LE calculations based on Chiang (II) methodology; HLE based on the Sullivan method), using GROS mid-year population estimates and death registrations (by year of registration) and 2001 Census self-assesssed health (reported as good/fairly good). </a:t>
          </a:r>
        </a:p>
        <a:p xmlns:a="http://schemas.openxmlformats.org/drawingml/2006/main">
          <a:pPr algn="l" rtl="0">
            <a:defRPr sz="1000"/>
          </a:pPr>
          <a:r>
            <a:rPr lang="en-GB" sz="100" b="0" i="0" u="none" strike="noStrike" baseline="0">
              <a:solidFill>
                <a:srgbClr val="000000"/>
              </a:solidFill>
              <a:latin typeface="Arial"/>
              <a:cs typeface="Arial"/>
            </a:rPr>
            <a:t>Note that over the period 1994-2005, out of 703,111 death records for males and females: 11 were excluded as they had no date of birth; and 5,273 were assigned to "NHS board of residence" by imputation. These included 5,068 records for non-residents of Scotland dying in Scotland, and 205 records where postcode did not match to NHS board.</a:t>
          </a:r>
          <a:endParaRPr lang="en-GB"/>
        </a:p>
      </cdr:txBody>
    </cdr:sp>
  </cdr:relSizeAnchor>
</c:userShapes>
</file>

<file path=xl/drawings/drawing19.xml><?xml version="1.0" encoding="utf-8"?>
<xdr:wsDr xmlns:xdr="http://schemas.openxmlformats.org/drawingml/2006/spreadsheetDrawing" xmlns:a="http://schemas.openxmlformats.org/drawingml/2006/main">
  <xdr:absoluteAnchor>
    <xdr:pos x="0" y="0"/>
    <xdr:ext cx="9201150" cy="56292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0.20175</cdr:x>
      <cdr:y>0.027</cdr:y>
    </cdr:from>
    <cdr:to>
      <cdr:x>0.84075</cdr:x>
      <cdr:y>0.06925</cdr:y>
    </cdr:to>
    <cdr:sp macro="" textlink="">
      <cdr:nvSpPr>
        <cdr:cNvPr id="277505" name="Text Box 1"/>
        <cdr:cNvSpPr txBox="1">
          <a:spLocks xmlns:a="http://schemas.openxmlformats.org/drawingml/2006/main" noChangeArrowheads="1"/>
        </cdr:cNvSpPr>
      </cdr:nvSpPr>
      <cdr:spPr bwMode="auto">
        <a:xfrm xmlns:a="http://schemas.openxmlformats.org/drawingml/2006/main">
          <a:off x="1858254" y="151733"/>
          <a:ext cx="5885621" cy="23743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en-GB" sz="1400" b="1" i="0" u="none" strike="noStrike" baseline="0">
              <a:solidFill>
                <a:srgbClr val="000000"/>
              </a:solidFill>
              <a:latin typeface="Arial"/>
              <a:cs typeface="Arial"/>
            </a:rPr>
            <a:t>  Figure 1: Life expectancy at birth, </a:t>
          </a:r>
          <a:r>
            <a:rPr lang="en-GB" sz="1400" b="1" i="0" u="none" strike="noStrike" baseline="0">
              <a:solidFill>
                <a:sysClr val="windowText" lastClr="000000"/>
              </a:solidFill>
              <a:latin typeface="Arial"/>
              <a:cs typeface="Arial"/>
            </a:rPr>
            <a:t>Scotland, 1980-1982 to </a:t>
          </a:r>
          <a:r>
            <a:rPr lang="en-GB" sz="1400" b="1" i="0" u="none" strike="noStrike" baseline="0">
              <a:solidFill>
                <a:srgbClr val="000000"/>
              </a:solidFill>
              <a:latin typeface="Arial"/>
              <a:cs typeface="Arial"/>
            </a:rPr>
            <a:t>2013-2015</a:t>
          </a:r>
          <a:endParaRPr lang="en-GB" sz="1050"/>
        </a:p>
      </cdr:txBody>
    </cdr:sp>
  </cdr:relSizeAnchor>
  <cdr:relSizeAnchor xmlns:cdr="http://schemas.openxmlformats.org/drawingml/2006/chartDrawing">
    <cdr:from>
      <cdr:x>0.00862</cdr:x>
      <cdr:y>0.93434</cdr:y>
    </cdr:from>
    <cdr:to>
      <cdr:x>0.22027</cdr:x>
      <cdr:y>0.98339</cdr:y>
    </cdr:to>
    <cdr:sp macro="" textlink="">
      <cdr:nvSpPr>
        <cdr:cNvPr id="3" name="Text Box 2"/>
        <cdr:cNvSpPr txBox="1">
          <a:spLocks xmlns:a="http://schemas.openxmlformats.org/drawingml/2006/main" noChangeArrowheads="1"/>
        </cdr:cNvSpPr>
      </cdr:nvSpPr>
      <cdr:spPr bwMode="auto">
        <a:xfrm xmlns:a="http://schemas.openxmlformats.org/drawingml/2006/main">
          <a:off x="79375" y="5286375"/>
          <a:ext cx="1949450" cy="27750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800" b="1" i="0" u="none" strike="noStrike" baseline="0">
              <a:solidFill>
                <a:srgbClr val="000000"/>
              </a:solidFill>
              <a:latin typeface="Arial"/>
              <a:cs typeface="Arial"/>
            </a:rPr>
            <a:t>Source</a:t>
          </a:r>
          <a:r>
            <a:rPr lang="en-GB" sz="800" b="0" i="0" u="none" strike="noStrike" baseline="0">
              <a:solidFill>
                <a:srgbClr val="000000"/>
              </a:solidFill>
              <a:latin typeface="Arial"/>
              <a:cs typeface="Arial"/>
            </a:rPr>
            <a:t>: Office for National Statistics.</a:t>
          </a:r>
        </a:p>
        <a:p xmlns:a="http://schemas.openxmlformats.org/drawingml/2006/main">
          <a:pPr algn="l" rtl="0">
            <a:defRPr sz="1000"/>
          </a:pPr>
          <a:r>
            <a:rPr lang="en-GB" sz="800" b="0" i="0" u="none" strike="noStrike" baseline="0">
              <a:solidFill>
                <a:srgbClr val="000000"/>
              </a:solidFill>
              <a:latin typeface="Arial"/>
              <a:cs typeface="Arial"/>
            </a:rPr>
            <a:t>National Life Tables for Scotland</a:t>
          </a:r>
          <a:endParaRPr lang="en-GB" sz="800"/>
        </a:p>
      </cdr:txBody>
    </cdr:sp>
  </cdr:relSizeAnchor>
  <cdr:relSizeAnchor xmlns:cdr="http://schemas.openxmlformats.org/drawingml/2006/chartDrawing">
    <cdr:from>
      <cdr:x>0.33925</cdr:x>
      <cdr:y>0.12346</cdr:y>
    </cdr:from>
    <cdr:to>
      <cdr:x>0.51673</cdr:x>
      <cdr:y>0.17546</cdr:y>
    </cdr:to>
    <cdr:sp macro="" textlink="">
      <cdr:nvSpPr>
        <cdr:cNvPr id="4" name="TextBox 1"/>
        <cdr:cNvSpPr txBox="1"/>
      </cdr:nvSpPr>
      <cdr:spPr>
        <a:xfrm xmlns:a="http://schemas.openxmlformats.org/drawingml/2006/main">
          <a:off x="3124723" y="698500"/>
          <a:ext cx="1634675" cy="2942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rgbClr val="9999FF"/>
              </a:solidFill>
              <a:latin typeface="Arial" pitchFamily="34" charset="0"/>
              <a:cs typeface="Arial" pitchFamily="34" charset="0"/>
            </a:rPr>
            <a:t>Females</a:t>
          </a:r>
        </a:p>
      </cdr:txBody>
    </cdr:sp>
  </cdr:relSizeAnchor>
  <cdr:relSizeAnchor xmlns:cdr="http://schemas.openxmlformats.org/drawingml/2006/chartDrawing">
    <cdr:from>
      <cdr:x>0.3385</cdr:x>
      <cdr:y>0.254</cdr:y>
    </cdr:from>
    <cdr:to>
      <cdr:x>0.51598</cdr:x>
      <cdr:y>0.306</cdr:y>
    </cdr:to>
    <cdr:sp macro="" textlink="">
      <cdr:nvSpPr>
        <cdr:cNvPr id="5" name="TextBox 1"/>
        <cdr:cNvSpPr txBox="1"/>
      </cdr:nvSpPr>
      <cdr:spPr>
        <a:xfrm xmlns:a="http://schemas.openxmlformats.org/drawingml/2006/main">
          <a:off x="3117850" y="1437094"/>
          <a:ext cx="1634676" cy="2942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rgbClr val="434481"/>
              </a:solidFill>
              <a:latin typeface="Arial" pitchFamily="34" charset="0"/>
              <a:cs typeface="Arial" pitchFamily="34" charset="0"/>
            </a:rPr>
            <a:t>Males</a:t>
          </a:r>
        </a:p>
      </cdr:txBody>
    </cdr:sp>
  </cdr:relSizeAnchor>
</c:userShapes>
</file>

<file path=xl/drawings/drawing20.xml><?xml version="1.0" encoding="utf-8"?>
<c:userShapes xmlns:c="http://schemas.openxmlformats.org/drawingml/2006/chart">
  <cdr:relSizeAnchor xmlns:cdr="http://schemas.openxmlformats.org/drawingml/2006/chartDrawing">
    <cdr:from>
      <cdr:x>0.02225</cdr:x>
      <cdr:y>0.92925</cdr:y>
    </cdr:from>
    <cdr:to>
      <cdr:x>0.049</cdr:x>
      <cdr:y>0.9685</cdr:y>
    </cdr:to>
    <cdr:sp macro="" textlink="">
      <cdr:nvSpPr>
        <cdr:cNvPr id="128001" name="Rectangle 1"/>
        <cdr:cNvSpPr>
          <a:spLocks xmlns:a="http://schemas.openxmlformats.org/drawingml/2006/main" noChangeArrowheads="1"/>
        </cdr:cNvSpPr>
      </cdr:nvSpPr>
      <cdr:spPr bwMode="auto">
        <a:xfrm xmlns:a="http://schemas.openxmlformats.org/drawingml/2006/main">
          <a:off x="204938" y="5222153"/>
          <a:ext cx="246385" cy="22057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sp>
  </cdr:relSizeAnchor>
  <cdr:relSizeAnchor xmlns:cdr="http://schemas.openxmlformats.org/drawingml/2006/chartDrawing">
    <cdr:from>
      <cdr:x>0.06927</cdr:x>
      <cdr:y>0.04879</cdr:y>
    </cdr:from>
    <cdr:to>
      <cdr:x>0.92966</cdr:x>
      <cdr:y>0.16467</cdr:y>
    </cdr:to>
    <cdr:sp macro="" textlink="">
      <cdr:nvSpPr>
        <cdr:cNvPr id="128002" name="Text Box 2"/>
        <cdr:cNvSpPr txBox="1">
          <a:spLocks xmlns:a="http://schemas.openxmlformats.org/drawingml/2006/main" noChangeArrowheads="1"/>
        </cdr:cNvSpPr>
      </cdr:nvSpPr>
      <cdr:spPr bwMode="auto">
        <a:xfrm xmlns:a="http://schemas.openxmlformats.org/drawingml/2006/main">
          <a:off x="637379" y="274674"/>
          <a:ext cx="7916577" cy="65232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ctr" rtl="0">
            <a:defRPr sz="1000"/>
          </a:pPr>
          <a:r>
            <a:rPr lang="en-GB" sz="1400" b="1" i="0" u="none" strike="noStrike" baseline="0">
              <a:solidFill>
                <a:srgbClr val="000000"/>
              </a:solidFill>
              <a:latin typeface="Arial"/>
              <a:cs typeface="Arial"/>
            </a:rPr>
            <a:t>Figure 6: Life expectancy at birth in </a:t>
          </a:r>
          <a:r>
            <a:rPr lang="en-GB" sz="1400" b="1" i="0" u="none" strike="noStrike" baseline="0">
              <a:solidFill>
                <a:sysClr val="windowText" lastClr="000000"/>
              </a:solidFill>
              <a:latin typeface="Arial"/>
              <a:cs typeface="Arial"/>
            </a:rPr>
            <a:t>Scotland, 2001-2003 to 2013-2015, </a:t>
          </a:r>
        </a:p>
        <a:p xmlns:a="http://schemas.openxmlformats.org/drawingml/2006/main">
          <a:pPr algn="ctr" rtl="0">
            <a:defRPr sz="1000"/>
          </a:pPr>
          <a:r>
            <a:rPr lang="en-GB" sz="1400" b="1" i="0" u="none" strike="noStrike" baseline="0">
              <a:solidFill>
                <a:sysClr val="windowText" lastClr="000000"/>
              </a:solidFill>
              <a:latin typeface="Arial"/>
              <a:cs typeface="Arial"/>
            </a:rPr>
            <a:t>by council area, females </a:t>
          </a:r>
          <a:endParaRPr lang="en-GB" sz="1050">
            <a:solidFill>
              <a:sysClr val="windowText" lastClr="000000"/>
            </a:solidFill>
          </a:endParaRPr>
        </a:p>
      </cdr:txBody>
    </cdr:sp>
  </cdr:relSizeAnchor>
  <cdr:relSizeAnchor xmlns:cdr="http://schemas.openxmlformats.org/drawingml/2006/chartDrawing">
    <cdr:from>
      <cdr:x>0.01965</cdr:x>
      <cdr:y>0.8872</cdr:y>
    </cdr:from>
    <cdr:to>
      <cdr:x>0.34061</cdr:x>
      <cdr:y>0.9899</cdr:y>
    </cdr:to>
    <cdr:sp macro="" textlink="">
      <cdr:nvSpPr>
        <cdr:cNvPr id="128004" name="Text Box 4"/>
        <cdr:cNvSpPr txBox="1">
          <a:spLocks xmlns:a="http://schemas.openxmlformats.org/drawingml/2006/main" noChangeArrowheads="1"/>
        </cdr:cNvSpPr>
      </cdr:nvSpPr>
      <cdr:spPr bwMode="auto">
        <a:xfrm xmlns:a="http://schemas.openxmlformats.org/drawingml/2006/main">
          <a:off x="181034" y="5019622"/>
          <a:ext cx="2956258" cy="58106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l" rtl="0">
            <a:defRPr sz="1000"/>
          </a:pPr>
          <a:r>
            <a:rPr lang="en-GB" sz="800" b="1" i="0" u="none" strike="noStrike" baseline="0">
              <a:solidFill>
                <a:srgbClr val="000000"/>
              </a:solidFill>
              <a:latin typeface="Arial" pitchFamily="34" charset="0"/>
              <a:cs typeface="Arial" pitchFamily="34" charset="0"/>
            </a:rPr>
            <a:t>Notes</a:t>
          </a:r>
        </a:p>
        <a:p xmlns:a="http://schemas.openxmlformats.org/drawingml/2006/main">
          <a:pPr rtl="0"/>
          <a:r>
            <a:rPr lang="en-GB" sz="800" b="0" baseline="0">
              <a:effectLst/>
              <a:latin typeface="Arial" pitchFamily="34" charset="0"/>
              <a:ea typeface="+mn-ea"/>
              <a:cs typeface="Arial" pitchFamily="34" charset="0"/>
            </a:rPr>
            <a:t>Life Expectancy (LE).</a:t>
          </a:r>
        </a:p>
        <a:p xmlns:a="http://schemas.openxmlformats.org/drawingml/2006/main">
          <a:pPr rtl="0"/>
          <a:r>
            <a:rPr lang="en-GB" sz="800" b="0">
              <a:solidFill>
                <a:sysClr val="windowText" lastClr="000000"/>
              </a:solidFill>
              <a:effectLst/>
              <a:latin typeface="Arial" pitchFamily="34" charset="0"/>
              <a:ea typeface="+mn-ea"/>
              <a:cs typeface="Arial" pitchFamily="34" charset="0"/>
            </a:rPr>
            <a:t>Confidence Interval (CI).</a:t>
          </a:r>
        </a:p>
        <a:p xmlns:a="http://schemas.openxmlformats.org/drawingml/2006/main">
          <a:pPr marL="0" marR="0" indent="0" algn="l" defTabSz="914400" rtl="0" eaLnBrk="1" fontAlgn="auto" latinLnBrk="0" hangingPunct="1">
            <a:lnSpc>
              <a:spcPct val="100000"/>
            </a:lnSpc>
            <a:spcBef>
              <a:spcPts val="0"/>
            </a:spcBef>
            <a:spcAft>
              <a:spcPts val="0"/>
            </a:spcAft>
            <a:buClrTx/>
            <a:buSzTx/>
            <a:buFontTx/>
            <a:buNone/>
            <a:tabLst/>
            <a:defRPr sz="1000"/>
          </a:pPr>
          <a:r>
            <a:rPr lang="en-GB" sz="800" b="0" i="0" baseline="0">
              <a:solidFill>
                <a:sysClr val="windowText" lastClr="000000"/>
              </a:solidFill>
              <a:effectLst/>
              <a:latin typeface="Arial" pitchFamily="34" charset="0"/>
              <a:ea typeface="+mn-ea"/>
              <a:cs typeface="Arial" pitchFamily="34" charset="0"/>
            </a:rPr>
            <a:t>Ordered from lowest to highest life expectancy in 2001-2003.</a:t>
          </a:r>
          <a:endParaRPr lang="en-GB" sz="800">
            <a:solidFill>
              <a:sysClr val="windowText" lastClr="000000"/>
            </a:solidFill>
            <a:effectLst/>
            <a:latin typeface="Arial" pitchFamily="34" charset="0"/>
            <a:cs typeface="Arial" pitchFamily="34" charset="0"/>
          </a:endParaRPr>
        </a:p>
        <a:p xmlns:a="http://schemas.openxmlformats.org/drawingml/2006/main">
          <a:pPr algn="l" rtl="0">
            <a:defRPr sz="1000"/>
          </a:pPr>
          <a:endParaRPr lang="en-GB" b="0"/>
        </a:p>
      </cdr:txBody>
    </cdr:sp>
  </cdr:relSizeAnchor>
  <cdr:relSizeAnchor xmlns:cdr="http://schemas.openxmlformats.org/drawingml/2006/chartDrawing">
    <cdr:from>
      <cdr:x>0.84385</cdr:x>
      <cdr:y>0.93659</cdr:y>
    </cdr:from>
    <cdr:to>
      <cdr:x>0.98286</cdr:x>
      <cdr:y>0.9882</cdr:y>
    </cdr:to>
    <cdr:sp macro="" textlink="">
      <cdr:nvSpPr>
        <cdr:cNvPr id="5" name="Text Box 3"/>
        <cdr:cNvSpPr txBox="1">
          <a:spLocks xmlns:a="http://schemas.openxmlformats.org/drawingml/2006/main" noChangeArrowheads="1"/>
        </cdr:cNvSpPr>
      </cdr:nvSpPr>
      <cdr:spPr bwMode="auto">
        <a:xfrm xmlns:a="http://schemas.openxmlformats.org/drawingml/2006/main">
          <a:off x="7772400" y="5290165"/>
          <a:ext cx="1280404" cy="2914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endParaRPr lang="en-GB" sz="800" b="0">
            <a:latin typeface="Arial" pitchFamily="34" charset="0"/>
            <a:cs typeface="Arial" pitchFamily="34" charset="0"/>
          </a:endParaRPr>
        </a:p>
      </cdr:txBody>
    </cdr:sp>
  </cdr:relSizeAnchor>
</c:userShapes>
</file>

<file path=xl/drawings/drawing21.xml><?xml version="1.0" encoding="utf-8"?>
<xdr:wsDr xmlns:xdr="http://schemas.openxmlformats.org/drawingml/2006/spreadsheetDrawing" xmlns:a="http://schemas.openxmlformats.org/drawingml/2006/main">
  <xdr:absoluteAnchor>
    <xdr:pos x="0" y="0"/>
    <xdr:ext cx="9201150" cy="56292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0.02225</cdr:x>
      <cdr:y>0.93275</cdr:y>
    </cdr:from>
    <cdr:to>
      <cdr:x>0.049</cdr:x>
      <cdr:y>0.97025</cdr:y>
    </cdr:to>
    <cdr:sp macro="" textlink="">
      <cdr:nvSpPr>
        <cdr:cNvPr id="129025" name="Rectangle 1"/>
        <cdr:cNvSpPr>
          <a:spLocks xmlns:a="http://schemas.openxmlformats.org/drawingml/2006/main" noChangeArrowheads="1"/>
        </cdr:cNvSpPr>
      </cdr:nvSpPr>
      <cdr:spPr bwMode="auto">
        <a:xfrm xmlns:a="http://schemas.openxmlformats.org/drawingml/2006/main">
          <a:off x="204938" y="5241822"/>
          <a:ext cx="246385" cy="21074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sp>
  </cdr:relSizeAnchor>
  <cdr:relSizeAnchor xmlns:cdr="http://schemas.openxmlformats.org/drawingml/2006/chartDrawing">
    <cdr:from>
      <cdr:x>0.01551</cdr:x>
      <cdr:y>0.85185</cdr:y>
    </cdr:from>
    <cdr:to>
      <cdr:x>0.34992</cdr:x>
      <cdr:y>0.99495</cdr:y>
    </cdr:to>
    <cdr:sp macro="" textlink="">
      <cdr:nvSpPr>
        <cdr:cNvPr id="129028" name="Text Box 4"/>
        <cdr:cNvSpPr txBox="1">
          <a:spLocks xmlns:a="http://schemas.openxmlformats.org/drawingml/2006/main" noChangeArrowheads="1"/>
        </cdr:cNvSpPr>
      </cdr:nvSpPr>
      <cdr:spPr bwMode="auto">
        <a:xfrm xmlns:a="http://schemas.openxmlformats.org/drawingml/2006/main">
          <a:off x="142856" y="4819665"/>
          <a:ext cx="3080142" cy="8096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l" rtl="0">
            <a:defRPr sz="1000"/>
          </a:pPr>
          <a:r>
            <a:rPr lang="en-GB" sz="800" b="1" i="0" u="none" strike="noStrike" baseline="0">
              <a:solidFill>
                <a:srgbClr val="000000"/>
              </a:solidFill>
              <a:latin typeface="Arial" pitchFamily="34" charset="0"/>
              <a:cs typeface="Arial" pitchFamily="34" charset="0"/>
            </a:rPr>
            <a:t>Footnotes</a:t>
          </a:r>
        </a:p>
        <a:p xmlns:a="http://schemas.openxmlformats.org/drawingml/2006/main">
          <a:pPr algn="l" rtl="0">
            <a:defRPr sz="1000"/>
          </a:pPr>
          <a:r>
            <a:rPr lang="en-GB" sz="800" b="0" i="0" baseline="0">
              <a:effectLst/>
              <a:latin typeface="Arial" pitchFamily="34" charset="0"/>
              <a:ea typeface="+mn-ea"/>
              <a:cs typeface="Arial" pitchFamily="34" charset="0"/>
            </a:rPr>
            <a:t>* Scotland figure included twice for comparison purposes.</a:t>
          </a:r>
        </a:p>
        <a:p xmlns:a="http://schemas.openxmlformats.org/drawingml/2006/main">
          <a:pPr algn="l" rtl="0"/>
          <a:r>
            <a:rPr lang="en-GB" sz="800" b="0" baseline="0">
              <a:effectLst/>
              <a:latin typeface="Arial" pitchFamily="34" charset="0"/>
              <a:ea typeface="+mn-ea"/>
              <a:cs typeface="Arial" pitchFamily="34" charset="0"/>
            </a:rPr>
            <a:t>Life Expectancy (LE).</a:t>
          </a:r>
          <a:endParaRPr lang="en-GB" sz="800">
            <a:solidFill>
              <a:sysClr val="windowText" lastClr="000000"/>
            </a:solidFill>
            <a:effectLst/>
            <a:latin typeface="Arial" pitchFamily="34" charset="0"/>
            <a:cs typeface="Arial" pitchFamily="34" charset="0"/>
          </a:endParaRPr>
        </a:p>
        <a:p xmlns:a="http://schemas.openxmlformats.org/drawingml/2006/main">
          <a:pPr algn="l" rtl="0"/>
          <a:r>
            <a:rPr lang="en-GB" sz="800" b="0">
              <a:solidFill>
                <a:sysClr val="windowText" lastClr="000000"/>
              </a:solidFill>
              <a:effectLst/>
              <a:latin typeface="Arial" pitchFamily="34" charset="0"/>
              <a:ea typeface="+mn-ea"/>
              <a:cs typeface="Arial" pitchFamily="34" charset="0"/>
            </a:rPr>
            <a:t>Confidence Interval (CI).</a:t>
          </a:r>
          <a:endParaRPr lang="en-GB" sz="800" b="0" i="0" u="none" strike="noStrike" baseline="0">
            <a:solidFill>
              <a:sysClr val="windowText" lastClr="000000"/>
            </a:solidFill>
            <a:latin typeface="Arial" pitchFamily="34" charset="0"/>
            <a:cs typeface="Arial" pitchFamily="34" charset="0"/>
          </a:endParaRPr>
        </a:p>
        <a:p xmlns:a="http://schemas.openxmlformats.org/drawingml/2006/main">
          <a:pPr algn="l" rtl="0">
            <a:defRPr sz="1000"/>
          </a:pPr>
          <a:r>
            <a:rPr lang="en-GB" sz="800" b="0" i="0" u="none" strike="noStrike" baseline="0">
              <a:solidFill>
                <a:sysClr val="windowText" lastClr="000000"/>
              </a:solidFill>
              <a:latin typeface="Arial" pitchFamily="34" charset="0"/>
              <a:cs typeface="Arial" pitchFamily="34" charset="0"/>
            </a:rPr>
            <a:t>Ordered from lowest to highest life expectancy in 2001-2003.</a:t>
          </a:r>
          <a:endParaRPr lang="en-GB" sz="800" b="0">
            <a:solidFill>
              <a:sysClr val="windowText" lastClr="000000"/>
            </a:solidFill>
            <a:latin typeface="Arial" pitchFamily="34" charset="0"/>
            <a:cs typeface="Arial" pitchFamily="34" charset="0"/>
          </a:endParaRPr>
        </a:p>
      </cdr:txBody>
    </cdr:sp>
  </cdr:relSizeAnchor>
  <cdr:relSizeAnchor xmlns:cdr="http://schemas.openxmlformats.org/drawingml/2006/chartDrawing">
    <cdr:from>
      <cdr:x>0.62112</cdr:x>
      <cdr:y>0.9675</cdr:y>
    </cdr:from>
    <cdr:to>
      <cdr:x>0.98862</cdr:x>
      <cdr:y>1</cdr:y>
    </cdr:to>
    <cdr:sp macro="" textlink="">
      <cdr:nvSpPr>
        <cdr:cNvPr id="129029" name="Text Box 5"/>
        <cdr:cNvSpPr txBox="1">
          <a:spLocks xmlns:a="http://schemas.openxmlformats.org/drawingml/2006/main" noChangeArrowheads="1"/>
        </cdr:cNvSpPr>
      </cdr:nvSpPr>
      <cdr:spPr bwMode="auto">
        <a:xfrm xmlns:a="http://schemas.openxmlformats.org/drawingml/2006/main">
          <a:off x="5720977" y="5473970"/>
          <a:ext cx="3384923" cy="1838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0" i="0" u="none" strike="noStrike" baseline="0">
              <a:solidFill>
                <a:srgbClr val="000000"/>
              </a:solidFill>
              <a:latin typeface="Arial"/>
              <a:cs typeface="Arial"/>
            </a:rPr>
            <a:t>                       </a:t>
          </a:r>
          <a:endParaRPr lang="en-GB" b="0"/>
        </a:p>
      </cdr:txBody>
    </cdr:sp>
  </cdr:relSizeAnchor>
  <cdr:relSizeAnchor xmlns:cdr="http://schemas.openxmlformats.org/drawingml/2006/chartDrawing">
    <cdr:from>
      <cdr:x>0.69528</cdr:x>
      <cdr:y>0.9248</cdr:y>
    </cdr:from>
    <cdr:to>
      <cdr:x>0.86453</cdr:x>
      <cdr:y>0.9747</cdr:y>
    </cdr:to>
    <cdr:sp macro="" textlink="">
      <cdr:nvSpPr>
        <cdr:cNvPr id="6" name="Text Box 3"/>
        <cdr:cNvSpPr txBox="1">
          <a:spLocks xmlns:a="http://schemas.openxmlformats.org/drawingml/2006/main" noChangeArrowheads="1"/>
        </cdr:cNvSpPr>
      </cdr:nvSpPr>
      <cdr:spPr bwMode="auto">
        <a:xfrm xmlns:a="http://schemas.openxmlformats.org/drawingml/2006/main">
          <a:off x="6403998" y="5223571"/>
          <a:ext cx="1558902" cy="28187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endParaRPr lang="en-GB" sz="800" b="0">
            <a:latin typeface="Arial" pitchFamily="34" charset="0"/>
            <a:cs typeface="Arial" pitchFamily="34" charset="0"/>
          </a:endParaRPr>
        </a:p>
      </cdr:txBody>
    </cdr:sp>
  </cdr:relSizeAnchor>
  <cdr:relSizeAnchor xmlns:cdr="http://schemas.openxmlformats.org/drawingml/2006/chartDrawing">
    <cdr:from>
      <cdr:x>0.16692</cdr:x>
      <cdr:y>0.05107</cdr:y>
    </cdr:from>
    <cdr:to>
      <cdr:x>0.83333</cdr:x>
      <cdr:y>0.14044</cdr:y>
    </cdr:to>
    <cdr:sp macro="" textlink="">
      <cdr:nvSpPr>
        <cdr:cNvPr id="7" name="Text Box 2"/>
        <cdr:cNvSpPr txBox="1">
          <a:spLocks xmlns:a="http://schemas.openxmlformats.org/drawingml/2006/main" noChangeArrowheads="1"/>
        </cdr:cNvSpPr>
      </cdr:nvSpPr>
      <cdr:spPr bwMode="auto">
        <a:xfrm xmlns:a="http://schemas.openxmlformats.org/drawingml/2006/main">
          <a:off x="1535850" y="287499"/>
          <a:ext cx="6131775" cy="5030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36576" tIns="27432"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1400" b="1" i="0" u="none" strike="noStrike" baseline="0">
              <a:solidFill>
                <a:srgbClr val="000000"/>
              </a:solidFill>
              <a:latin typeface="Arial"/>
              <a:cs typeface="Arial"/>
            </a:rPr>
            <a:t>Figure 6: Life expectancy at birth in </a:t>
          </a:r>
          <a:r>
            <a:rPr lang="en-GB" sz="1400" b="1" i="0" u="none" strike="noStrike" baseline="0">
              <a:solidFill>
                <a:sysClr val="windowText" lastClr="000000"/>
              </a:solidFill>
              <a:latin typeface="Arial"/>
              <a:cs typeface="Arial"/>
            </a:rPr>
            <a:t>Scotland, 2001-2003 to 2013-2015, by </a:t>
          </a:r>
          <a:r>
            <a:rPr lang="en-GB" sz="1400" b="1" i="0" u="none" strike="noStrike" baseline="0">
              <a:solidFill>
                <a:srgbClr val="000000"/>
              </a:solidFill>
              <a:latin typeface="Arial"/>
              <a:cs typeface="Arial"/>
            </a:rPr>
            <a:t>council area, females (continued)</a:t>
          </a:r>
        </a:p>
        <a:p xmlns:a="http://schemas.openxmlformats.org/drawingml/2006/main">
          <a:pPr algn="l" rtl="0">
            <a:defRPr sz="1000"/>
          </a:pPr>
          <a:endParaRPr lang="en-GB"/>
        </a:p>
      </cdr:txBody>
    </cdr:sp>
  </cdr:relSizeAnchor>
</c:userShapes>
</file>

<file path=xl/drawings/drawing23.xml><?xml version="1.0" encoding="utf-8"?>
<xdr:wsDr xmlns:xdr="http://schemas.openxmlformats.org/drawingml/2006/spreadsheetDrawing" xmlns:a="http://schemas.openxmlformats.org/drawingml/2006/main">
  <xdr:twoCellAnchor>
    <xdr:from>
      <xdr:col>10</xdr:col>
      <xdr:colOff>0</xdr:colOff>
      <xdr:row>3</xdr:row>
      <xdr:rowOff>0</xdr:rowOff>
    </xdr:from>
    <xdr:to>
      <xdr:col>10</xdr:col>
      <xdr:colOff>0</xdr:colOff>
      <xdr:row>3</xdr:row>
      <xdr:rowOff>0</xdr:rowOff>
    </xdr:to>
    <xdr:sp macro="" textlink="">
      <xdr:nvSpPr>
        <xdr:cNvPr id="243713" name="Rectangle 1"/>
        <xdr:cNvSpPr>
          <a:spLocks noChangeArrowheads="1"/>
        </xdr:cNvSpPr>
      </xdr:nvSpPr>
      <xdr:spPr bwMode="auto">
        <a:xfrm>
          <a:off x="6696075" y="723900"/>
          <a:ext cx="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3</xdr:row>
      <xdr:rowOff>0</xdr:rowOff>
    </xdr:from>
    <xdr:to>
      <xdr:col>4</xdr:col>
      <xdr:colOff>123825</xdr:colOff>
      <xdr:row>3</xdr:row>
      <xdr:rowOff>0</xdr:rowOff>
    </xdr:to>
    <xdr:sp macro="" textlink="">
      <xdr:nvSpPr>
        <xdr:cNvPr id="243714" name="Line 2"/>
        <xdr:cNvSpPr>
          <a:spLocks noChangeShapeType="1"/>
        </xdr:cNvSpPr>
      </xdr:nvSpPr>
      <xdr:spPr bwMode="auto">
        <a:xfrm>
          <a:off x="3314700" y="723900"/>
          <a:ext cx="666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xdr:row>
      <xdr:rowOff>0</xdr:rowOff>
    </xdr:from>
    <xdr:to>
      <xdr:col>10</xdr:col>
      <xdr:colOff>0</xdr:colOff>
      <xdr:row>3</xdr:row>
      <xdr:rowOff>0</xdr:rowOff>
    </xdr:to>
    <xdr:graphicFrame macro="">
      <xdr:nvGraphicFramePr>
        <xdr:cNvPr id="24371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57150</xdr:colOff>
      <xdr:row>3</xdr:row>
      <xdr:rowOff>0</xdr:rowOff>
    </xdr:from>
    <xdr:to>
      <xdr:col>4</xdr:col>
      <xdr:colOff>123825</xdr:colOff>
      <xdr:row>3</xdr:row>
      <xdr:rowOff>0</xdr:rowOff>
    </xdr:to>
    <xdr:sp macro="" textlink="">
      <xdr:nvSpPr>
        <xdr:cNvPr id="243716" name="Line 4"/>
        <xdr:cNvSpPr>
          <a:spLocks noChangeShapeType="1"/>
        </xdr:cNvSpPr>
      </xdr:nvSpPr>
      <xdr:spPr bwMode="auto">
        <a:xfrm>
          <a:off x="3314700" y="723900"/>
          <a:ext cx="666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3</xdr:row>
      <xdr:rowOff>0</xdr:rowOff>
    </xdr:from>
    <xdr:to>
      <xdr:col>4</xdr:col>
      <xdr:colOff>123825</xdr:colOff>
      <xdr:row>3</xdr:row>
      <xdr:rowOff>0</xdr:rowOff>
    </xdr:to>
    <xdr:sp macro="" textlink="">
      <xdr:nvSpPr>
        <xdr:cNvPr id="243717" name="Line 5"/>
        <xdr:cNvSpPr>
          <a:spLocks noChangeShapeType="1"/>
        </xdr:cNvSpPr>
      </xdr:nvSpPr>
      <xdr:spPr bwMode="auto">
        <a:xfrm>
          <a:off x="3314700" y="723900"/>
          <a:ext cx="666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3</xdr:row>
      <xdr:rowOff>0</xdr:rowOff>
    </xdr:from>
    <xdr:to>
      <xdr:col>4</xdr:col>
      <xdr:colOff>123825</xdr:colOff>
      <xdr:row>3</xdr:row>
      <xdr:rowOff>0</xdr:rowOff>
    </xdr:to>
    <xdr:sp macro="" textlink="">
      <xdr:nvSpPr>
        <xdr:cNvPr id="243718" name="Line 6"/>
        <xdr:cNvSpPr>
          <a:spLocks noChangeShapeType="1"/>
        </xdr:cNvSpPr>
      </xdr:nvSpPr>
      <xdr:spPr bwMode="auto">
        <a:xfrm>
          <a:off x="3314700" y="723900"/>
          <a:ext cx="666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235</xdr:row>
      <xdr:rowOff>0</xdr:rowOff>
    </xdr:from>
    <xdr:to>
      <xdr:col>4</xdr:col>
      <xdr:colOff>123825</xdr:colOff>
      <xdr:row>235</xdr:row>
      <xdr:rowOff>0</xdr:rowOff>
    </xdr:to>
    <xdr:sp macro="" textlink="">
      <xdr:nvSpPr>
        <xdr:cNvPr id="243719" name="Line 7"/>
        <xdr:cNvSpPr>
          <a:spLocks noChangeShapeType="1"/>
        </xdr:cNvSpPr>
      </xdr:nvSpPr>
      <xdr:spPr bwMode="auto">
        <a:xfrm>
          <a:off x="3314700" y="75933300"/>
          <a:ext cx="666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133</xdr:row>
      <xdr:rowOff>114300</xdr:rowOff>
    </xdr:from>
    <xdr:to>
      <xdr:col>4</xdr:col>
      <xdr:colOff>123825</xdr:colOff>
      <xdr:row>134</xdr:row>
      <xdr:rowOff>66675</xdr:rowOff>
    </xdr:to>
    <xdr:sp macro="" textlink="">
      <xdr:nvSpPr>
        <xdr:cNvPr id="243720" name="Line 8"/>
        <xdr:cNvSpPr>
          <a:spLocks noChangeShapeType="1"/>
        </xdr:cNvSpPr>
      </xdr:nvSpPr>
      <xdr:spPr bwMode="auto">
        <a:xfrm>
          <a:off x="3314700" y="43967400"/>
          <a:ext cx="66675" cy="142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175</xdr:row>
      <xdr:rowOff>114300</xdr:rowOff>
    </xdr:from>
    <xdr:to>
      <xdr:col>4</xdr:col>
      <xdr:colOff>123825</xdr:colOff>
      <xdr:row>176</xdr:row>
      <xdr:rowOff>66675</xdr:rowOff>
    </xdr:to>
    <xdr:sp macro="" textlink="">
      <xdr:nvSpPr>
        <xdr:cNvPr id="243721" name="Line 9"/>
        <xdr:cNvSpPr>
          <a:spLocks noChangeShapeType="1"/>
        </xdr:cNvSpPr>
      </xdr:nvSpPr>
      <xdr:spPr bwMode="auto">
        <a:xfrm>
          <a:off x="3314700" y="57340500"/>
          <a:ext cx="66675" cy="142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235</xdr:row>
      <xdr:rowOff>0</xdr:rowOff>
    </xdr:from>
    <xdr:to>
      <xdr:col>4</xdr:col>
      <xdr:colOff>123825</xdr:colOff>
      <xdr:row>235</xdr:row>
      <xdr:rowOff>0</xdr:rowOff>
    </xdr:to>
    <xdr:sp macro="" textlink="">
      <xdr:nvSpPr>
        <xdr:cNvPr id="243722" name="Line 10"/>
        <xdr:cNvSpPr>
          <a:spLocks noChangeShapeType="1"/>
        </xdr:cNvSpPr>
      </xdr:nvSpPr>
      <xdr:spPr bwMode="auto">
        <a:xfrm>
          <a:off x="3314700" y="75933300"/>
          <a:ext cx="666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57150</xdr:colOff>
      <xdr:row>133</xdr:row>
      <xdr:rowOff>114300</xdr:rowOff>
    </xdr:from>
    <xdr:to>
      <xdr:col>15</xdr:col>
      <xdr:colOff>123825</xdr:colOff>
      <xdr:row>134</xdr:row>
      <xdr:rowOff>66675</xdr:rowOff>
    </xdr:to>
    <xdr:sp macro="" textlink="">
      <xdr:nvSpPr>
        <xdr:cNvPr id="243723" name="Line 11"/>
        <xdr:cNvSpPr>
          <a:spLocks noChangeShapeType="1"/>
        </xdr:cNvSpPr>
      </xdr:nvSpPr>
      <xdr:spPr bwMode="auto">
        <a:xfrm>
          <a:off x="9801225" y="43967400"/>
          <a:ext cx="66675" cy="142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451</xdr:row>
      <xdr:rowOff>0</xdr:rowOff>
    </xdr:from>
    <xdr:to>
      <xdr:col>4</xdr:col>
      <xdr:colOff>123825</xdr:colOff>
      <xdr:row>451</xdr:row>
      <xdr:rowOff>0</xdr:rowOff>
    </xdr:to>
    <xdr:sp macro="" textlink="">
      <xdr:nvSpPr>
        <xdr:cNvPr id="243724" name="Line 12"/>
        <xdr:cNvSpPr>
          <a:spLocks noChangeShapeType="1"/>
        </xdr:cNvSpPr>
      </xdr:nvSpPr>
      <xdr:spPr bwMode="auto">
        <a:xfrm>
          <a:off x="3314700" y="143341725"/>
          <a:ext cx="666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245</xdr:row>
      <xdr:rowOff>114300</xdr:rowOff>
    </xdr:from>
    <xdr:to>
      <xdr:col>4</xdr:col>
      <xdr:colOff>123825</xdr:colOff>
      <xdr:row>246</xdr:row>
      <xdr:rowOff>66675</xdr:rowOff>
    </xdr:to>
    <xdr:sp macro="" textlink="">
      <xdr:nvSpPr>
        <xdr:cNvPr id="243725" name="Line 13"/>
        <xdr:cNvSpPr>
          <a:spLocks noChangeShapeType="1"/>
        </xdr:cNvSpPr>
      </xdr:nvSpPr>
      <xdr:spPr bwMode="auto">
        <a:xfrm>
          <a:off x="3314700" y="79600425"/>
          <a:ext cx="66675" cy="142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259</xdr:row>
      <xdr:rowOff>114300</xdr:rowOff>
    </xdr:from>
    <xdr:to>
      <xdr:col>4</xdr:col>
      <xdr:colOff>123825</xdr:colOff>
      <xdr:row>260</xdr:row>
      <xdr:rowOff>66675</xdr:rowOff>
    </xdr:to>
    <xdr:sp macro="" textlink="">
      <xdr:nvSpPr>
        <xdr:cNvPr id="243726" name="Line 14"/>
        <xdr:cNvSpPr>
          <a:spLocks noChangeShapeType="1"/>
        </xdr:cNvSpPr>
      </xdr:nvSpPr>
      <xdr:spPr bwMode="auto">
        <a:xfrm>
          <a:off x="3314700" y="84058125"/>
          <a:ext cx="66675" cy="142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3</xdr:row>
      <xdr:rowOff>0</xdr:rowOff>
    </xdr:from>
    <xdr:to>
      <xdr:col>4</xdr:col>
      <xdr:colOff>123825</xdr:colOff>
      <xdr:row>3</xdr:row>
      <xdr:rowOff>0</xdr:rowOff>
    </xdr:to>
    <xdr:sp macro="" textlink="">
      <xdr:nvSpPr>
        <xdr:cNvPr id="16" name="Line 2"/>
        <xdr:cNvSpPr>
          <a:spLocks noChangeShapeType="1"/>
        </xdr:cNvSpPr>
      </xdr:nvSpPr>
      <xdr:spPr bwMode="auto">
        <a:xfrm>
          <a:off x="3314700" y="904875"/>
          <a:ext cx="666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3</xdr:row>
      <xdr:rowOff>0</xdr:rowOff>
    </xdr:from>
    <xdr:to>
      <xdr:col>4</xdr:col>
      <xdr:colOff>123825</xdr:colOff>
      <xdr:row>3</xdr:row>
      <xdr:rowOff>0</xdr:rowOff>
    </xdr:to>
    <xdr:sp macro="" textlink="">
      <xdr:nvSpPr>
        <xdr:cNvPr id="17" name="Line 4"/>
        <xdr:cNvSpPr>
          <a:spLocks noChangeShapeType="1"/>
        </xdr:cNvSpPr>
      </xdr:nvSpPr>
      <xdr:spPr bwMode="auto">
        <a:xfrm>
          <a:off x="3314700" y="904875"/>
          <a:ext cx="666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3</xdr:row>
      <xdr:rowOff>0</xdr:rowOff>
    </xdr:from>
    <xdr:to>
      <xdr:col>4</xdr:col>
      <xdr:colOff>123825</xdr:colOff>
      <xdr:row>3</xdr:row>
      <xdr:rowOff>0</xdr:rowOff>
    </xdr:to>
    <xdr:sp macro="" textlink="">
      <xdr:nvSpPr>
        <xdr:cNvPr id="18" name="Line 5"/>
        <xdr:cNvSpPr>
          <a:spLocks noChangeShapeType="1"/>
        </xdr:cNvSpPr>
      </xdr:nvSpPr>
      <xdr:spPr bwMode="auto">
        <a:xfrm>
          <a:off x="3314700" y="904875"/>
          <a:ext cx="666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235</xdr:row>
      <xdr:rowOff>0</xdr:rowOff>
    </xdr:from>
    <xdr:to>
      <xdr:col>4</xdr:col>
      <xdr:colOff>123825</xdr:colOff>
      <xdr:row>235</xdr:row>
      <xdr:rowOff>0</xdr:rowOff>
    </xdr:to>
    <xdr:sp macro="" textlink="">
      <xdr:nvSpPr>
        <xdr:cNvPr id="19" name="Line 6"/>
        <xdr:cNvSpPr>
          <a:spLocks noChangeShapeType="1"/>
        </xdr:cNvSpPr>
      </xdr:nvSpPr>
      <xdr:spPr bwMode="auto">
        <a:xfrm>
          <a:off x="3314700" y="50815875"/>
          <a:ext cx="666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189</xdr:row>
      <xdr:rowOff>114300</xdr:rowOff>
    </xdr:from>
    <xdr:to>
      <xdr:col>4</xdr:col>
      <xdr:colOff>123825</xdr:colOff>
      <xdr:row>190</xdr:row>
      <xdr:rowOff>66675</xdr:rowOff>
    </xdr:to>
    <xdr:sp macro="" textlink="">
      <xdr:nvSpPr>
        <xdr:cNvPr id="20" name="Line 7"/>
        <xdr:cNvSpPr>
          <a:spLocks noChangeShapeType="1"/>
        </xdr:cNvSpPr>
      </xdr:nvSpPr>
      <xdr:spPr bwMode="auto">
        <a:xfrm>
          <a:off x="3314700" y="41024175"/>
          <a:ext cx="66675" cy="142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175</xdr:row>
      <xdr:rowOff>114300</xdr:rowOff>
    </xdr:from>
    <xdr:to>
      <xdr:col>4</xdr:col>
      <xdr:colOff>123825</xdr:colOff>
      <xdr:row>176</xdr:row>
      <xdr:rowOff>66675</xdr:rowOff>
    </xdr:to>
    <xdr:sp macro="" textlink="">
      <xdr:nvSpPr>
        <xdr:cNvPr id="21" name="Line 8"/>
        <xdr:cNvSpPr>
          <a:spLocks noChangeShapeType="1"/>
        </xdr:cNvSpPr>
      </xdr:nvSpPr>
      <xdr:spPr bwMode="auto">
        <a:xfrm>
          <a:off x="3314700" y="38014275"/>
          <a:ext cx="66675" cy="142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57150</xdr:colOff>
      <xdr:row>451</xdr:row>
      <xdr:rowOff>0</xdr:rowOff>
    </xdr:from>
    <xdr:to>
      <xdr:col>4</xdr:col>
      <xdr:colOff>123825</xdr:colOff>
      <xdr:row>451</xdr:row>
      <xdr:rowOff>0</xdr:rowOff>
    </xdr:to>
    <xdr:sp macro="" textlink="">
      <xdr:nvSpPr>
        <xdr:cNvPr id="22" name="Line 9"/>
        <xdr:cNvSpPr>
          <a:spLocks noChangeShapeType="1"/>
        </xdr:cNvSpPr>
      </xdr:nvSpPr>
      <xdr:spPr bwMode="auto">
        <a:xfrm>
          <a:off x="3314700" y="97221675"/>
          <a:ext cx="666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4.xml><?xml version="1.0" encoding="utf-8"?>
<c:userShapes xmlns:c="http://schemas.openxmlformats.org/drawingml/2006/chart">
  <cdr:relSizeAnchor xmlns:cdr="http://schemas.openxmlformats.org/drawingml/2006/chartDrawing">
    <cdr:from>
      <cdr:x>0.64335</cdr:x>
      <cdr:y>0.49913</cdr:y>
    </cdr:from>
    <cdr:to>
      <cdr:x>0.65358</cdr:x>
      <cdr:y>0.50348</cdr:y>
    </cdr:to>
    <cdr:sp macro="" textlink="">
      <cdr:nvSpPr>
        <cdr:cNvPr id="244737" name="Text Box 1"/>
        <cdr:cNvSpPr txBox="1">
          <a:spLocks xmlns:a="http://schemas.openxmlformats.org/drawingml/2006/main" noChangeArrowheads="1"/>
        </cdr:cNvSpPr>
      </cdr:nvSpPr>
      <cdr:spPr bwMode="auto">
        <a:xfrm xmlns:a="http://schemas.openxmlformats.org/drawingml/2006/main">
          <a:off x="475027" y="369249"/>
          <a:ext cx="7498" cy="319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en-GB" sz="100" b="0" i="0" u="none" strike="noStrike" baseline="0">
              <a:solidFill>
                <a:srgbClr val="000000"/>
              </a:solidFill>
              <a:latin typeface="Arial"/>
              <a:cs typeface="Arial"/>
            </a:rPr>
            <a:t>A&amp;A</a:t>
          </a:r>
          <a:endParaRPr lang="en-GB"/>
        </a:p>
      </cdr:txBody>
    </cdr:sp>
  </cdr:relSizeAnchor>
  <cdr:relSizeAnchor xmlns:cdr="http://schemas.openxmlformats.org/drawingml/2006/chartDrawing">
    <cdr:from>
      <cdr:x>0.48978</cdr:x>
      <cdr:y>0.4876</cdr:y>
    </cdr:from>
    <cdr:to>
      <cdr:x>0.50326</cdr:x>
      <cdr:y>0.49173</cdr:y>
    </cdr:to>
    <cdr:sp macro="" textlink="">
      <cdr:nvSpPr>
        <cdr:cNvPr id="244738" name="Text Box 2"/>
        <cdr:cNvSpPr txBox="1">
          <a:spLocks xmlns:a="http://schemas.openxmlformats.org/drawingml/2006/main" noChangeArrowheads="1"/>
        </cdr:cNvSpPr>
      </cdr:nvSpPr>
      <cdr:spPr bwMode="auto">
        <a:xfrm xmlns:a="http://schemas.openxmlformats.org/drawingml/2006/main">
          <a:off x="362389" y="360794"/>
          <a:ext cx="9892" cy="303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Borders</a:t>
          </a:r>
          <a:endParaRPr lang="en-GB"/>
        </a:p>
      </cdr:txBody>
    </cdr:sp>
  </cdr:relSizeAnchor>
  <cdr:relSizeAnchor xmlns:cdr="http://schemas.openxmlformats.org/drawingml/2006/chartDrawing">
    <cdr:from>
      <cdr:x>0.53872</cdr:x>
      <cdr:y>0.4913</cdr:y>
    </cdr:from>
    <cdr:to>
      <cdr:x>0.54742</cdr:x>
      <cdr:y>0.49587</cdr:y>
    </cdr:to>
    <cdr:sp macro="" textlink="">
      <cdr:nvSpPr>
        <cdr:cNvPr id="244739" name="Text Box 3"/>
        <cdr:cNvSpPr txBox="1">
          <a:spLocks xmlns:a="http://schemas.openxmlformats.org/drawingml/2006/main" noChangeArrowheads="1"/>
        </cdr:cNvSpPr>
      </cdr:nvSpPr>
      <cdr:spPr bwMode="auto">
        <a:xfrm xmlns:a="http://schemas.openxmlformats.org/drawingml/2006/main" flipV="1">
          <a:off x="398286" y="363506"/>
          <a:ext cx="6382" cy="335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en-GB" sz="100" b="0" i="0" u="none" strike="noStrike" baseline="0">
              <a:solidFill>
                <a:srgbClr val="000000"/>
              </a:solidFill>
              <a:latin typeface="Arial"/>
              <a:cs typeface="Arial"/>
            </a:rPr>
            <a:t>D&amp;G</a:t>
          </a:r>
          <a:endParaRPr lang="en-GB"/>
        </a:p>
      </cdr:txBody>
    </cdr:sp>
  </cdr:relSizeAnchor>
  <cdr:relSizeAnchor xmlns:cdr="http://schemas.openxmlformats.org/drawingml/2006/chartDrawing">
    <cdr:from>
      <cdr:x>0.56939</cdr:x>
      <cdr:y>0.49543</cdr:y>
    </cdr:from>
    <cdr:to>
      <cdr:x>0.57614</cdr:x>
      <cdr:y>0.49913</cdr:y>
    </cdr:to>
    <cdr:sp macro="" textlink="">
      <cdr:nvSpPr>
        <cdr:cNvPr id="244740" name="Text Box 4"/>
        <cdr:cNvSpPr txBox="1">
          <a:spLocks xmlns:a="http://schemas.openxmlformats.org/drawingml/2006/main" noChangeArrowheads="1"/>
        </cdr:cNvSpPr>
      </cdr:nvSpPr>
      <cdr:spPr bwMode="auto">
        <a:xfrm xmlns:a="http://schemas.openxmlformats.org/drawingml/2006/main">
          <a:off x="420782" y="366537"/>
          <a:ext cx="4946" cy="271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Fife</a:t>
          </a:r>
          <a:endParaRPr lang="en-GB"/>
        </a:p>
      </cdr:txBody>
    </cdr:sp>
  </cdr:relSizeAnchor>
  <cdr:relSizeAnchor xmlns:cdr="http://schemas.openxmlformats.org/drawingml/2006/chartDrawing">
    <cdr:from>
      <cdr:x>0.61442</cdr:x>
      <cdr:y>0.49826</cdr:y>
    </cdr:from>
    <cdr:to>
      <cdr:x>0.62204</cdr:x>
      <cdr:y>0.50152</cdr:y>
    </cdr:to>
    <cdr:sp macro="" textlink="">
      <cdr:nvSpPr>
        <cdr:cNvPr id="244741" name="Text Box 5"/>
        <cdr:cNvSpPr txBox="1">
          <a:spLocks xmlns:a="http://schemas.openxmlformats.org/drawingml/2006/main" noChangeArrowheads="1"/>
        </cdr:cNvSpPr>
      </cdr:nvSpPr>
      <cdr:spPr bwMode="auto">
        <a:xfrm xmlns:a="http://schemas.openxmlformats.org/drawingml/2006/main">
          <a:off x="453808" y="368611"/>
          <a:ext cx="5584" cy="239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FV</a:t>
          </a:r>
          <a:endParaRPr lang="en-GB"/>
        </a:p>
      </cdr:txBody>
    </cdr:sp>
  </cdr:relSizeAnchor>
  <cdr:relSizeAnchor xmlns:cdr="http://schemas.openxmlformats.org/drawingml/2006/chartDrawing">
    <cdr:from>
      <cdr:x>0.50566</cdr:x>
      <cdr:y>0.48891</cdr:y>
    </cdr:from>
    <cdr:to>
      <cdr:x>0.52088</cdr:x>
      <cdr:y>0.49304</cdr:y>
    </cdr:to>
    <cdr:sp macro="" textlink="">
      <cdr:nvSpPr>
        <cdr:cNvPr id="244742" name="Text Box 6"/>
        <cdr:cNvSpPr txBox="1">
          <a:spLocks xmlns:a="http://schemas.openxmlformats.org/drawingml/2006/main" noChangeArrowheads="1"/>
        </cdr:cNvSpPr>
      </cdr:nvSpPr>
      <cdr:spPr bwMode="auto">
        <a:xfrm xmlns:a="http://schemas.openxmlformats.org/drawingml/2006/main">
          <a:off x="374036" y="361751"/>
          <a:ext cx="11168" cy="303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Grampian</a:t>
          </a:r>
          <a:endParaRPr lang="en-GB"/>
        </a:p>
      </cdr:txBody>
    </cdr:sp>
  </cdr:relSizeAnchor>
  <cdr:relSizeAnchor xmlns:cdr="http://schemas.openxmlformats.org/drawingml/2006/chartDrawing">
    <cdr:from>
      <cdr:x>0.66424</cdr:x>
      <cdr:y>0.5124</cdr:y>
    </cdr:from>
    <cdr:to>
      <cdr:x>0.74124</cdr:x>
      <cdr:y>0.51936</cdr:y>
    </cdr:to>
    <cdr:sp macro="" textlink="">
      <cdr:nvSpPr>
        <cdr:cNvPr id="244743" name="Text Box 7"/>
        <cdr:cNvSpPr txBox="1">
          <a:spLocks xmlns:a="http://schemas.openxmlformats.org/drawingml/2006/main" noChangeArrowheads="1"/>
        </cdr:cNvSpPr>
      </cdr:nvSpPr>
      <cdr:spPr bwMode="auto">
        <a:xfrm xmlns:a="http://schemas.openxmlformats.org/drawingml/2006/main">
          <a:off x="490343" y="378981"/>
          <a:ext cx="56479" cy="510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G Glasgow &amp; Clyde</a:t>
          </a:r>
          <a:endParaRPr lang="en-GB"/>
        </a:p>
      </cdr:txBody>
    </cdr:sp>
  </cdr:relSizeAnchor>
  <cdr:relSizeAnchor xmlns:cdr="http://schemas.openxmlformats.org/drawingml/2006/chartDrawing">
    <cdr:from>
      <cdr:x>0.55264</cdr:x>
      <cdr:y>0.4913</cdr:y>
    </cdr:from>
    <cdr:to>
      <cdr:x>0.56243</cdr:x>
      <cdr:y>0.49543</cdr:y>
    </cdr:to>
    <cdr:sp macro="" textlink="">
      <cdr:nvSpPr>
        <cdr:cNvPr id="244744" name="Text Box 8"/>
        <cdr:cNvSpPr txBox="1">
          <a:spLocks xmlns:a="http://schemas.openxmlformats.org/drawingml/2006/main" noChangeArrowheads="1"/>
        </cdr:cNvSpPr>
      </cdr:nvSpPr>
      <cdr:spPr bwMode="auto">
        <a:xfrm xmlns:a="http://schemas.openxmlformats.org/drawingml/2006/main">
          <a:off x="408497" y="363506"/>
          <a:ext cx="7180" cy="303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High</a:t>
          </a:r>
          <a:endParaRPr lang="en-GB"/>
        </a:p>
      </cdr:txBody>
    </cdr:sp>
  </cdr:relSizeAnchor>
  <cdr:relSizeAnchor xmlns:cdr="http://schemas.openxmlformats.org/drawingml/2006/chartDrawing">
    <cdr:from>
      <cdr:x>0.65967</cdr:x>
      <cdr:y>0.50674</cdr:y>
    </cdr:from>
    <cdr:to>
      <cdr:x>0.66968</cdr:x>
      <cdr:y>0.51044</cdr:y>
    </cdr:to>
    <cdr:sp macro="" textlink="">
      <cdr:nvSpPr>
        <cdr:cNvPr id="244745" name="Text Box 9"/>
        <cdr:cNvSpPr txBox="1">
          <a:spLocks xmlns:a="http://schemas.openxmlformats.org/drawingml/2006/main" noChangeArrowheads="1"/>
        </cdr:cNvSpPr>
      </cdr:nvSpPr>
      <cdr:spPr bwMode="auto">
        <a:xfrm xmlns:a="http://schemas.openxmlformats.org/drawingml/2006/main">
          <a:off x="486993" y="374833"/>
          <a:ext cx="7339" cy="271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Lanark</a:t>
          </a:r>
          <a:endParaRPr lang="en-GB"/>
        </a:p>
      </cdr:txBody>
    </cdr:sp>
  </cdr:relSizeAnchor>
  <cdr:relSizeAnchor xmlns:cdr="http://schemas.openxmlformats.org/drawingml/2006/chartDrawing">
    <cdr:from>
      <cdr:x>0.58027</cdr:x>
      <cdr:y>0.49304</cdr:y>
    </cdr:from>
    <cdr:to>
      <cdr:x>0.5931</cdr:x>
      <cdr:y>0.49739</cdr:y>
    </cdr:to>
    <cdr:sp macro="" textlink="">
      <cdr:nvSpPr>
        <cdr:cNvPr id="244746" name="Text Box 10"/>
        <cdr:cNvSpPr txBox="1">
          <a:spLocks xmlns:a="http://schemas.openxmlformats.org/drawingml/2006/main" noChangeArrowheads="1"/>
        </cdr:cNvSpPr>
      </cdr:nvSpPr>
      <cdr:spPr bwMode="auto">
        <a:xfrm xmlns:a="http://schemas.openxmlformats.org/drawingml/2006/main">
          <a:off x="428759" y="364782"/>
          <a:ext cx="9413" cy="319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Lothian</a:t>
          </a:r>
          <a:endParaRPr lang="en-GB"/>
        </a:p>
      </cdr:txBody>
    </cdr:sp>
  </cdr:relSizeAnchor>
  <cdr:relSizeAnchor xmlns:cdr="http://schemas.openxmlformats.org/drawingml/2006/chartDrawing">
    <cdr:from>
      <cdr:x>0.46171</cdr:x>
      <cdr:y>0.4839</cdr:y>
    </cdr:from>
    <cdr:to>
      <cdr:x>0.47259</cdr:x>
      <cdr:y>0.4876</cdr:y>
    </cdr:to>
    <cdr:sp macro="" textlink="">
      <cdr:nvSpPr>
        <cdr:cNvPr id="244747" name="Text Box 11"/>
        <cdr:cNvSpPr txBox="1">
          <a:spLocks xmlns:a="http://schemas.openxmlformats.org/drawingml/2006/main" noChangeArrowheads="1"/>
        </cdr:cNvSpPr>
      </cdr:nvSpPr>
      <cdr:spPr bwMode="auto">
        <a:xfrm xmlns:a="http://schemas.openxmlformats.org/drawingml/2006/main">
          <a:off x="341808" y="358081"/>
          <a:ext cx="7977" cy="271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Orkney</a:t>
          </a:r>
          <a:endParaRPr lang="en-GB"/>
        </a:p>
      </cdr:txBody>
    </cdr:sp>
  </cdr:relSizeAnchor>
  <cdr:relSizeAnchor xmlns:cdr="http://schemas.openxmlformats.org/drawingml/2006/chartDrawing">
    <cdr:from>
      <cdr:x>0.62486</cdr:x>
      <cdr:y>0.49913</cdr:y>
    </cdr:from>
    <cdr:to>
      <cdr:x>0.64161</cdr:x>
      <cdr:y>0.50348</cdr:y>
    </cdr:to>
    <cdr:sp macro="" textlink="">
      <cdr:nvSpPr>
        <cdr:cNvPr id="244748" name="Text Box 12"/>
        <cdr:cNvSpPr txBox="1">
          <a:spLocks xmlns:a="http://schemas.openxmlformats.org/drawingml/2006/main" noChangeArrowheads="1"/>
        </cdr:cNvSpPr>
      </cdr:nvSpPr>
      <cdr:spPr bwMode="auto">
        <a:xfrm xmlns:a="http://schemas.openxmlformats.org/drawingml/2006/main">
          <a:off x="461466" y="369249"/>
          <a:ext cx="12284" cy="319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99" mc:Ignorable="a14" a14:legacySpreadsheetColorIndex="43"/>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SCOTLAND</a:t>
          </a:r>
          <a:endParaRPr lang="en-GB"/>
        </a:p>
      </cdr:txBody>
    </cdr:sp>
  </cdr:relSizeAnchor>
  <cdr:relSizeAnchor xmlns:cdr="http://schemas.openxmlformats.org/drawingml/2006/chartDrawing">
    <cdr:from>
      <cdr:x>0.4739</cdr:x>
      <cdr:y>0.48564</cdr:y>
    </cdr:from>
    <cdr:to>
      <cdr:x>0.48804</cdr:x>
      <cdr:y>0.48891</cdr:y>
    </cdr:to>
    <cdr:sp macro="" textlink="">
      <cdr:nvSpPr>
        <cdr:cNvPr id="244749" name="Text Box 13"/>
        <cdr:cNvSpPr txBox="1">
          <a:spLocks xmlns:a="http://schemas.openxmlformats.org/drawingml/2006/main" noChangeArrowheads="1"/>
        </cdr:cNvSpPr>
      </cdr:nvSpPr>
      <cdr:spPr bwMode="auto">
        <a:xfrm xmlns:a="http://schemas.openxmlformats.org/drawingml/2006/main">
          <a:off x="350742" y="359358"/>
          <a:ext cx="10371" cy="239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Shetland</a:t>
          </a:r>
          <a:endParaRPr lang="en-GB"/>
        </a:p>
      </cdr:txBody>
    </cdr:sp>
  </cdr:relSizeAnchor>
  <cdr:relSizeAnchor xmlns:cdr="http://schemas.openxmlformats.org/drawingml/2006/chartDrawing">
    <cdr:from>
      <cdr:x>0.59789</cdr:x>
      <cdr:y>0.49543</cdr:y>
    </cdr:from>
    <cdr:to>
      <cdr:x>0.60898</cdr:x>
      <cdr:y>0.49913</cdr:y>
    </cdr:to>
    <cdr:sp macro="" textlink="">
      <cdr:nvSpPr>
        <cdr:cNvPr id="244750" name="Text Box 14"/>
        <cdr:cNvSpPr txBox="1">
          <a:spLocks xmlns:a="http://schemas.openxmlformats.org/drawingml/2006/main" noChangeArrowheads="1"/>
        </cdr:cNvSpPr>
      </cdr:nvSpPr>
      <cdr:spPr bwMode="auto">
        <a:xfrm xmlns:a="http://schemas.openxmlformats.org/drawingml/2006/main">
          <a:off x="441682" y="366537"/>
          <a:ext cx="8137" cy="271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Tayside</a:t>
          </a:r>
          <a:endParaRPr lang="en-GB"/>
        </a:p>
      </cdr:txBody>
    </cdr:sp>
  </cdr:relSizeAnchor>
  <cdr:relSizeAnchor xmlns:cdr="http://schemas.openxmlformats.org/drawingml/2006/chartDrawing">
    <cdr:from>
      <cdr:x>0.52458</cdr:x>
      <cdr:y>0.48847</cdr:y>
    </cdr:from>
    <cdr:to>
      <cdr:x>0.53676</cdr:x>
      <cdr:y>0.4926</cdr:y>
    </cdr:to>
    <cdr:sp macro="" textlink="">
      <cdr:nvSpPr>
        <cdr:cNvPr id="244751" name="Text Box 15"/>
        <cdr:cNvSpPr txBox="1">
          <a:spLocks xmlns:a="http://schemas.openxmlformats.org/drawingml/2006/main" noChangeArrowheads="1"/>
        </cdr:cNvSpPr>
      </cdr:nvSpPr>
      <cdr:spPr bwMode="auto">
        <a:xfrm xmlns:a="http://schemas.openxmlformats.org/drawingml/2006/main">
          <a:off x="387916" y="361432"/>
          <a:ext cx="8934" cy="303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W Isles</a:t>
          </a:r>
          <a:endParaRPr lang="en-GB"/>
        </a:p>
      </cdr:txBody>
    </cdr:sp>
  </cdr:relSizeAnchor>
  <cdr:relSizeAnchor xmlns:cdr="http://schemas.openxmlformats.org/drawingml/2006/chartDrawing">
    <cdr:from>
      <cdr:x>0.19306</cdr:x>
      <cdr:y>0.85871</cdr:y>
    </cdr:from>
    <cdr:to>
      <cdr:x>0.34142</cdr:x>
      <cdr:y>0.90048</cdr:y>
    </cdr:to>
    <cdr:sp macro="" textlink="">
      <cdr:nvSpPr>
        <cdr:cNvPr id="244752" name="Rectangle 16"/>
        <cdr:cNvSpPr>
          <a:spLocks xmlns:a="http://schemas.openxmlformats.org/drawingml/2006/main" noChangeArrowheads="1"/>
        </cdr:cNvSpPr>
      </cdr:nvSpPr>
      <cdr:spPr bwMode="auto">
        <a:xfrm xmlns:a="http://schemas.openxmlformats.org/drawingml/2006/main">
          <a:off x="144771" y="632975"/>
          <a:ext cx="108809" cy="3063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sp>
  </cdr:relSizeAnchor>
  <cdr:relSizeAnchor xmlns:cdr="http://schemas.openxmlformats.org/drawingml/2006/chartDrawing">
    <cdr:from>
      <cdr:x>0.24114</cdr:x>
      <cdr:y>0.74668</cdr:y>
    </cdr:from>
    <cdr:to>
      <cdr:x>0.72449</cdr:x>
      <cdr:y>0.92984</cdr:y>
    </cdr:to>
    <cdr:sp macro="" textlink="">
      <cdr:nvSpPr>
        <cdr:cNvPr id="244753" name="Text Box 17"/>
        <cdr:cNvSpPr txBox="1">
          <a:spLocks xmlns:a="http://schemas.openxmlformats.org/drawingml/2006/main" noChangeArrowheads="1"/>
        </cdr:cNvSpPr>
      </cdr:nvSpPr>
      <cdr:spPr bwMode="auto">
        <a:xfrm xmlns:a="http://schemas.openxmlformats.org/drawingml/2006/main">
          <a:off x="180030" y="550810"/>
          <a:ext cx="354507" cy="13433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en-GB" sz="100" b="0" i="0" u="none" strike="noStrike" baseline="0">
              <a:solidFill>
                <a:srgbClr val="000000"/>
              </a:solidFill>
              <a:latin typeface="Arial"/>
              <a:cs typeface="Arial"/>
            </a:rPr>
            <a:t>Source: abridged life tables (LE calculations based on Chiang (II) methodology; HLE based on the Sullivan method), using GROS mid-year population estimates and death registrations (by year of registration) and 2001 Census self-assessed health (reported as good/fairly good). </a:t>
          </a:r>
        </a:p>
        <a:p xmlns:a="http://schemas.openxmlformats.org/drawingml/2006/main">
          <a:pPr algn="l" rtl="0">
            <a:defRPr sz="1000"/>
          </a:pPr>
          <a:r>
            <a:rPr lang="en-GB" sz="100" b="0" i="0" u="none" strike="noStrike" baseline="0">
              <a:solidFill>
                <a:srgbClr val="000000"/>
              </a:solidFill>
              <a:latin typeface="Arial"/>
              <a:cs typeface="Arial"/>
            </a:rPr>
            <a:t>Note that over the period 1994-2005, out of 703,111 death records for males and females: 11 were excluded as they had no date of birth; and 5,273 were assigned to "NHS board of residence" by imputation. These included 5,068 records for non-residents of Scotland dying in Scotland, and 205 records where postcode did not match to NHS board.</a:t>
          </a:r>
          <a:endParaRPr lang="en-GB"/>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10675" cy="56578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0.06929</cdr:x>
      <cdr:y>0.00857</cdr:y>
    </cdr:from>
    <cdr:to>
      <cdr:x>0.91934</cdr:x>
      <cdr:y>0.05057</cdr:y>
    </cdr:to>
    <cdr:sp macro="" textlink="">
      <cdr:nvSpPr>
        <cdr:cNvPr id="231425" name="Text Box 1"/>
        <cdr:cNvSpPr txBox="1">
          <a:spLocks xmlns:a="http://schemas.openxmlformats.org/drawingml/2006/main" noChangeArrowheads="1"/>
        </cdr:cNvSpPr>
      </cdr:nvSpPr>
      <cdr:spPr bwMode="auto">
        <a:xfrm xmlns:a="http://schemas.openxmlformats.org/drawingml/2006/main">
          <a:off x="638175" y="48468"/>
          <a:ext cx="7829550" cy="2376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400" b="1" i="0" u="none" strike="noStrike" baseline="0">
              <a:solidFill>
                <a:srgbClr val="000000"/>
              </a:solidFill>
              <a:latin typeface="Arial"/>
              <a:cs typeface="Arial"/>
            </a:rPr>
            <a:t>  Figure 1a: Life expectancy at birth in council areas, </a:t>
          </a:r>
          <a:r>
            <a:rPr lang="en-GB" sz="1400" b="1" i="0" u="none" strike="noStrike" baseline="0">
              <a:solidFill>
                <a:sysClr val="windowText" lastClr="000000"/>
              </a:solidFill>
              <a:latin typeface="Arial"/>
              <a:cs typeface="Arial"/>
            </a:rPr>
            <a:t>Scotland, 2001-2003 to </a:t>
          </a:r>
          <a:r>
            <a:rPr lang="en-GB" sz="1400" b="1" i="0" u="none" strike="noStrike" baseline="0">
              <a:solidFill>
                <a:srgbClr val="000000"/>
              </a:solidFill>
              <a:latin typeface="Arial"/>
              <a:cs typeface="Arial"/>
            </a:rPr>
            <a:t>2013- 2015:</a:t>
          </a:r>
          <a:endParaRPr lang="en-GB" sz="1050"/>
        </a:p>
      </cdr:txBody>
    </cdr:sp>
  </cdr:relSizeAnchor>
  <cdr:relSizeAnchor xmlns:cdr="http://schemas.openxmlformats.org/drawingml/2006/chartDrawing">
    <cdr:from>
      <cdr:x>0.2615</cdr:x>
      <cdr:y>0.0525</cdr:y>
    </cdr:from>
    <cdr:to>
      <cdr:x>0.738</cdr:x>
      <cdr:y>0.115</cdr:y>
    </cdr:to>
    <cdr:sp macro="" textlink="'Fig 1a chart data'!$C$1">
      <cdr:nvSpPr>
        <cdr:cNvPr id="231426" name="Text Box 2"/>
        <cdr:cNvSpPr txBox="1">
          <a:spLocks xmlns:a="http://schemas.openxmlformats.org/drawingml/2006/main" noChangeArrowheads="1" noTextEdit="1"/>
        </cdr:cNvSpPr>
      </cdr:nvSpPr>
      <cdr:spPr bwMode="auto">
        <a:xfrm xmlns:a="http://schemas.openxmlformats.org/drawingml/2006/main">
          <a:off x="2408592" y="295037"/>
          <a:ext cx="4388886" cy="35123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fld id="{BAFED55E-441A-476C-AF05-56F8537E230B}" type="TxLink">
            <a:rPr lang="en-GB" sz="1200" b="1" i="0" u="none" strike="noStrike" baseline="0">
              <a:solidFill>
                <a:srgbClr val="000000"/>
              </a:solidFill>
              <a:latin typeface="Arial"/>
              <a:cs typeface="Arial"/>
            </a:rPr>
            <a:pPr algn="ctr" rtl="0">
              <a:defRPr sz="1000"/>
            </a:pPr>
            <a:t>Midlothian Council</a:t>
          </a:fld>
          <a:endParaRPr lang="en-GB"/>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2868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cdr:x>
      <cdr:y>0</cdr:y>
    </cdr:from>
    <cdr:to>
      <cdr:x>1</cdr:x>
      <cdr:y>0.0782</cdr:y>
    </cdr:to>
    <cdr:sp macro="" textlink="">
      <cdr:nvSpPr>
        <cdr:cNvPr id="2" name="TextBox 1"/>
        <cdr:cNvSpPr txBox="1"/>
      </cdr:nvSpPr>
      <cdr:spPr>
        <a:xfrm xmlns:a="http://schemas.openxmlformats.org/drawingml/2006/main">
          <a:off x="0" y="0"/>
          <a:ext cx="9325429" cy="4766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en-GB" sz="1400" b="1">
              <a:effectLst/>
              <a:latin typeface="Arial" pitchFamily="34" charset="0"/>
              <a:ea typeface="+mn-ea"/>
              <a:cs typeface="Arial" pitchFamily="34" charset="0"/>
            </a:rPr>
            <a:t>Figure 2a: Life expectancy at birth in European Union countries, 1980-1982 to 2013-2015, males</a:t>
          </a:r>
        </a:p>
        <a:p xmlns:a="http://schemas.openxmlformats.org/drawingml/2006/main">
          <a:pPr algn="ctr"/>
          <a:endParaRPr lang="en-GB" sz="1400">
            <a:latin typeface="Arial" pitchFamily="34" charset="0"/>
            <a:cs typeface="Arial" pitchFamily="34" charset="0"/>
          </a:endParaRPr>
        </a:p>
      </cdr:txBody>
    </cdr:sp>
  </cdr:relSizeAnchor>
  <cdr:relSizeAnchor xmlns:cdr="http://schemas.openxmlformats.org/drawingml/2006/chartDrawing">
    <cdr:from>
      <cdr:x>0.86313</cdr:x>
      <cdr:y>0.49781</cdr:y>
    </cdr:from>
    <cdr:to>
      <cdr:x>0.98874</cdr:x>
      <cdr:y>0.55644</cdr:y>
    </cdr:to>
    <cdr:sp macro="" textlink="">
      <cdr:nvSpPr>
        <cdr:cNvPr id="4" name="TextBox 1"/>
        <cdr:cNvSpPr txBox="1"/>
      </cdr:nvSpPr>
      <cdr:spPr>
        <a:xfrm xmlns:a="http://schemas.openxmlformats.org/drawingml/2006/main">
          <a:off x="8032221" y="3029920"/>
          <a:ext cx="1168917" cy="35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GB" sz="1600" b="0">
              <a:solidFill>
                <a:schemeClr val="tx1">
                  <a:lumMod val="65000"/>
                  <a:lumOff val="35000"/>
                </a:schemeClr>
              </a:solidFill>
              <a:latin typeface="Arial" pitchFamily="34" charset="0"/>
              <a:cs typeface="Arial" pitchFamily="34" charset="0"/>
            </a:rPr>
            <a:t>Latvia</a:t>
          </a:r>
        </a:p>
      </cdr:txBody>
    </cdr:sp>
  </cdr:relSizeAnchor>
  <cdr:relSizeAnchor xmlns:cdr="http://schemas.openxmlformats.org/drawingml/2006/chartDrawing">
    <cdr:from>
      <cdr:x>0.90156</cdr:x>
      <cdr:y>0.04723</cdr:y>
    </cdr:from>
    <cdr:to>
      <cdr:x>0.99056</cdr:x>
      <cdr:y>0.11415</cdr:y>
    </cdr:to>
    <cdr:sp macro="" textlink="">
      <cdr:nvSpPr>
        <cdr:cNvPr id="5" name="TextBox 1"/>
        <cdr:cNvSpPr txBox="1"/>
      </cdr:nvSpPr>
      <cdr:spPr>
        <a:xfrm xmlns:a="http://schemas.openxmlformats.org/drawingml/2006/main">
          <a:off x="8389850" y="287470"/>
          <a:ext cx="828271" cy="4072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b="0">
              <a:solidFill>
                <a:srgbClr val="595959"/>
              </a:solidFill>
              <a:latin typeface="Arial" pitchFamily="34" charset="0"/>
              <a:cs typeface="Arial" pitchFamily="34" charset="0"/>
            </a:rPr>
            <a:t>Cyprus</a:t>
          </a:r>
          <a:r>
            <a:rPr lang="en-GB" sz="1600" b="0">
              <a:solidFill>
                <a:srgbClr val="434481"/>
              </a:solidFill>
              <a:latin typeface="Arial" pitchFamily="34" charset="0"/>
              <a:cs typeface="Arial" pitchFamily="34" charset="0"/>
            </a:rPr>
            <a:t> </a:t>
          </a:r>
        </a:p>
      </cdr:txBody>
    </cdr:sp>
  </cdr:relSizeAnchor>
  <cdr:relSizeAnchor xmlns:cdr="http://schemas.openxmlformats.org/drawingml/2006/chartDrawing">
    <cdr:from>
      <cdr:x>0.87312</cdr:x>
      <cdr:y>0.29004</cdr:y>
    </cdr:from>
    <cdr:to>
      <cdr:x>0.98899</cdr:x>
      <cdr:y>0.35164</cdr:y>
    </cdr:to>
    <cdr:sp macro="" textlink="">
      <cdr:nvSpPr>
        <cdr:cNvPr id="6" name="TextBox 1"/>
        <cdr:cNvSpPr txBox="1"/>
      </cdr:nvSpPr>
      <cdr:spPr>
        <a:xfrm xmlns:a="http://schemas.openxmlformats.org/drawingml/2006/main">
          <a:off x="8125189" y="1765324"/>
          <a:ext cx="1078278" cy="3749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b="1">
              <a:solidFill>
                <a:srgbClr val="434481"/>
              </a:solidFill>
              <a:latin typeface="Arial" pitchFamily="34" charset="0"/>
              <a:cs typeface="Arial" pitchFamily="34" charset="0"/>
            </a:rPr>
            <a:t>Scotland   </a:t>
          </a:r>
        </a:p>
      </cdr:txBody>
    </cdr:sp>
  </cdr:relSizeAnchor>
  <cdr:relSizeAnchor xmlns:cdr="http://schemas.openxmlformats.org/drawingml/2006/chartDrawing">
    <cdr:from>
      <cdr:x>0.04523</cdr:x>
      <cdr:y>0.75982</cdr:y>
    </cdr:from>
    <cdr:to>
      <cdr:x>0.08617</cdr:x>
      <cdr:y>0.81616</cdr:y>
    </cdr:to>
    <cdr:sp macro="" textlink="">
      <cdr:nvSpPr>
        <cdr:cNvPr id="8" name="TextBox 2"/>
        <cdr:cNvSpPr txBox="1"/>
      </cdr:nvSpPr>
      <cdr:spPr>
        <a:xfrm xmlns:a="http://schemas.openxmlformats.org/drawingml/2006/main">
          <a:off x="421573" y="4620729"/>
          <a:ext cx="381555" cy="34262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2400">
              <a:solidFill>
                <a:sysClr val="windowText" lastClr="000000"/>
              </a:solidFill>
              <a:latin typeface="Arial" pitchFamily="34" charset="0"/>
              <a:cs typeface="Arial" pitchFamily="34" charset="0"/>
            </a:rPr>
            <a:t>⸗</a:t>
          </a:r>
        </a:p>
      </cdr:txBody>
    </cdr:sp>
  </cdr:relSizeAnchor>
  <cdr:relSizeAnchor xmlns:cdr="http://schemas.openxmlformats.org/drawingml/2006/chartDrawing">
    <cdr:from>
      <cdr:x>0.06453</cdr:x>
      <cdr:y>0.24888</cdr:y>
    </cdr:from>
    <cdr:to>
      <cdr:x>0.15887</cdr:x>
      <cdr:y>0.30751</cdr:y>
    </cdr:to>
    <cdr:sp macro="" textlink="">
      <cdr:nvSpPr>
        <cdr:cNvPr id="10" name="TextBox 1"/>
        <cdr:cNvSpPr txBox="1"/>
      </cdr:nvSpPr>
      <cdr:spPr>
        <a:xfrm xmlns:a="http://schemas.openxmlformats.org/drawingml/2006/main">
          <a:off x="601861" y="1515134"/>
          <a:ext cx="879835" cy="3569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ct val="100000"/>
            </a:lnSpc>
            <a:spcBef>
              <a:spcPts val="0"/>
            </a:spcBef>
            <a:spcAft>
              <a:spcPts val="0"/>
            </a:spcAft>
            <a:buClrTx/>
            <a:buSzTx/>
            <a:buFontTx/>
            <a:buNone/>
            <a:tabLst/>
            <a:defRPr/>
          </a:pPr>
          <a:r>
            <a:rPr lang="en-GB" sz="1600" b="0">
              <a:solidFill>
                <a:schemeClr val="tx1">
                  <a:lumMod val="65000"/>
                  <a:lumOff val="35000"/>
                </a:schemeClr>
              </a:solidFill>
              <a:latin typeface="Arial" pitchFamily="34" charset="0"/>
              <a:cs typeface="Arial" pitchFamily="34" charset="0"/>
            </a:rPr>
            <a:t>Greece</a:t>
          </a:r>
        </a:p>
      </cdr:txBody>
    </cdr:sp>
  </cdr:relSizeAnchor>
  <cdr:relSizeAnchor xmlns:cdr="http://schemas.openxmlformats.org/drawingml/2006/chartDrawing">
    <cdr:from>
      <cdr:x>0.0672</cdr:x>
      <cdr:y>0.63539</cdr:y>
    </cdr:from>
    <cdr:to>
      <cdr:x>0.17805</cdr:x>
      <cdr:y>0.69402</cdr:y>
    </cdr:to>
    <cdr:sp macro="" textlink="">
      <cdr:nvSpPr>
        <cdr:cNvPr id="11" name="TextBox 1"/>
        <cdr:cNvSpPr txBox="1"/>
      </cdr:nvSpPr>
      <cdr:spPr>
        <a:xfrm xmlns:a="http://schemas.openxmlformats.org/drawingml/2006/main">
          <a:off x="626709" y="3868102"/>
          <a:ext cx="1033811" cy="3569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ct val="100000"/>
            </a:lnSpc>
            <a:spcBef>
              <a:spcPts val="0"/>
            </a:spcBef>
            <a:spcAft>
              <a:spcPts val="0"/>
            </a:spcAft>
            <a:buClrTx/>
            <a:buSzTx/>
            <a:buFontTx/>
            <a:buNone/>
            <a:tabLst/>
            <a:defRPr/>
          </a:pPr>
          <a:r>
            <a:rPr lang="en-GB" sz="1600" b="0">
              <a:solidFill>
                <a:schemeClr val="tx1">
                  <a:lumMod val="65000"/>
                  <a:lumOff val="35000"/>
                </a:schemeClr>
              </a:solidFill>
              <a:latin typeface="Arial" pitchFamily="34" charset="0"/>
              <a:cs typeface="Arial" pitchFamily="34" charset="0"/>
            </a:rPr>
            <a:t>Estonia</a:t>
          </a:r>
        </a:p>
      </cdr:txBody>
    </cdr:sp>
  </cdr:relSizeAnchor>
  <cdr:relSizeAnchor xmlns:cdr="http://schemas.openxmlformats.org/drawingml/2006/chartDrawing">
    <cdr:from>
      <cdr:x>0.02673</cdr:x>
      <cdr:y>0.78918</cdr:y>
    </cdr:from>
    <cdr:to>
      <cdr:x>0.05641</cdr:x>
      <cdr:y>0.85803</cdr:y>
    </cdr:to>
    <cdr:sp macro="" textlink="">
      <cdr:nvSpPr>
        <cdr:cNvPr id="17" name="Rounded Rectangle 6"/>
        <cdr:cNvSpPr/>
      </cdr:nvSpPr>
      <cdr:spPr>
        <a:xfrm xmlns:a="http://schemas.openxmlformats.org/drawingml/2006/main">
          <a:off x="249116" y="4799277"/>
          <a:ext cx="276618" cy="418700"/>
        </a:xfrm>
        <a:prstGeom xmlns:a="http://schemas.openxmlformats.org/drawingml/2006/main" prst="roundRect">
          <a:avLst/>
        </a:prstGeom>
        <a:solidFill xmlns:a="http://schemas.openxmlformats.org/drawingml/2006/main">
          <a:sysClr val="window" lastClr="FFFFFF"/>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0.02876</cdr:x>
      <cdr:y>0.79783</cdr:y>
    </cdr:from>
    <cdr:to>
      <cdr:x>0.057</cdr:x>
      <cdr:y>0.84545</cdr:y>
    </cdr:to>
    <cdr:sp macro="" textlink="">
      <cdr:nvSpPr>
        <cdr:cNvPr id="9" name="TextBox 8"/>
        <cdr:cNvSpPr txBox="1"/>
      </cdr:nvSpPr>
      <cdr:spPr>
        <a:xfrm xmlns:a="http://schemas.openxmlformats.org/drawingml/2006/main">
          <a:off x="268045" y="4851888"/>
          <a:ext cx="263192" cy="2895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200">
              <a:latin typeface="Arial" pitchFamily="34" charset="0"/>
              <a:cs typeface="Arial" pitchFamily="34" charset="0"/>
            </a:rPr>
            <a:t>0</a:t>
          </a:r>
        </a:p>
      </cdr:txBody>
    </cdr:sp>
  </cdr:relSizeAnchor>
  <cdr:relSizeAnchor xmlns:cdr="http://schemas.openxmlformats.org/drawingml/2006/chartDrawing">
    <cdr:from>
      <cdr:x>0.00341</cdr:x>
      <cdr:y>0.94992</cdr:y>
    </cdr:from>
    <cdr:to>
      <cdr:x>0.38519</cdr:x>
      <cdr:y>0.99687</cdr:y>
    </cdr:to>
    <cdr:sp macro="" textlink="">
      <cdr:nvSpPr>
        <cdr:cNvPr id="12" name="Text Box 2"/>
        <cdr:cNvSpPr txBox="1">
          <a:spLocks xmlns:a="http://schemas.openxmlformats.org/drawingml/2006/main" noChangeArrowheads="1"/>
        </cdr:cNvSpPr>
      </cdr:nvSpPr>
      <cdr:spPr bwMode="auto">
        <a:xfrm xmlns:a="http://schemas.openxmlformats.org/drawingml/2006/main">
          <a:off x="31750" y="5781662"/>
          <a:ext cx="3552816" cy="28576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800" b="1" i="0" u="none" strike="noStrike" baseline="0">
              <a:solidFill>
                <a:srgbClr val="000000"/>
              </a:solidFill>
              <a:latin typeface="Arial"/>
              <a:cs typeface="Arial"/>
            </a:rPr>
            <a:t>Source</a:t>
          </a:r>
          <a:r>
            <a:rPr lang="en-GB" sz="800" b="0" i="0" u="none" strike="noStrike" baseline="0">
              <a:solidFill>
                <a:srgbClr val="000000"/>
              </a:solidFill>
              <a:latin typeface="Arial"/>
              <a:cs typeface="Arial"/>
            </a:rPr>
            <a:t>: Office for National Statistics and Eurostat (tps00025). </a:t>
          </a:r>
        </a:p>
        <a:p xmlns:a="http://schemas.openxmlformats.org/drawingml/2006/main">
          <a:pPr algn="l" rtl="0">
            <a:defRPr sz="1000"/>
          </a:pPr>
          <a:r>
            <a:rPr lang="en-GB" sz="800" b="0" i="0" u="none" strike="noStrike" baseline="0">
              <a:solidFill>
                <a:srgbClr val="000000"/>
              </a:solidFill>
              <a:latin typeface="Arial"/>
              <a:cs typeface="Arial"/>
            </a:rPr>
            <a:t>Note: The scale differs from the corresponding female figure.</a:t>
          </a:r>
          <a:endParaRPr lang="en-GB" sz="800"/>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286875" cy="60864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cdr:x>
      <cdr:y>0</cdr:y>
    </cdr:from>
    <cdr:to>
      <cdr:x>1</cdr:x>
      <cdr:y>0.0782</cdr:y>
    </cdr:to>
    <cdr:sp macro="" textlink="">
      <cdr:nvSpPr>
        <cdr:cNvPr id="2" name="TextBox 1"/>
        <cdr:cNvSpPr txBox="1"/>
      </cdr:nvSpPr>
      <cdr:spPr>
        <a:xfrm xmlns:a="http://schemas.openxmlformats.org/drawingml/2006/main">
          <a:off x="0" y="0"/>
          <a:ext cx="9325429" cy="4766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en-GB" sz="1400" b="1">
              <a:effectLst/>
              <a:latin typeface="Arial" pitchFamily="34" charset="0"/>
              <a:ea typeface="+mn-ea"/>
              <a:cs typeface="Arial" pitchFamily="34" charset="0"/>
            </a:rPr>
            <a:t>Figure 2b: Life expectancy at birth in European Union countries, 1980-1982 to 2013-2015, females</a:t>
          </a:r>
        </a:p>
        <a:p xmlns:a="http://schemas.openxmlformats.org/drawingml/2006/main">
          <a:pPr algn="ctr"/>
          <a:endParaRPr lang="en-GB" sz="1400">
            <a:latin typeface="Arial" pitchFamily="34" charset="0"/>
            <a:cs typeface="Arial" pitchFamily="34" charset="0"/>
          </a:endParaRPr>
        </a:p>
      </cdr:txBody>
    </cdr:sp>
  </cdr:relSizeAnchor>
  <cdr:relSizeAnchor xmlns:cdr="http://schemas.openxmlformats.org/drawingml/2006/chartDrawing">
    <cdr:from>
      <cdr:x>0.88297</cdr:x>
      <cdr:y>0.51417</cdr:y>
    </cdr:from>
    <cdr:to>
      <cdr:x>0.98517</cdr:x>
      <cdr:y>0.5728</cdr:y>
    </cdr:to>
    <cdr:sp macro="" textlink="">
      <cdr:nvSpPr>
        <cdr:cNvPr id="4" name="TextBox 1"/>
        <cdr:cNvSpPr txBox="1"/>
      </cdr:nvSpPr>
      <cdr:spPr>
        <a:xfrm xmlns:a="http://schemas.openxmlformats.org/drawingml/2006/main">
          <a:off x="8216853" y="3129487"/>
          <a:ext cx="951065" cy="35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GB" sz="1600" b="0">
              <a:solidFill>
                <a:schemeClr val="tx1">
                  <a:lumMod val="65000"/>
                  <a:lumOff val="35000"/>
                </a:schemeClr>
              </a:solidFill>
              <a:latin typeface="Arial" pitchFamily="34" charset="0"/>
              <a:cs typeface="Arial" pitchFamily="34" charset="0"/>
            </a:rPr>
            <a:t>Bulgaria</a:t>
          </a:r>
        </a:p>
      </cdr:txBody>
    </cdr:sp>
  </cdr:relSizeAnchor>
  <cdr:relSizeAnchor xmlns:cdr="http://schemas.openxmlformats.org/drawingml/2006/chartDrawing">
    <cdr:from>
      <cdr:x>0.88099</cdr:x>
      <cdr:y>0.0635</cdr:y>
    </cdr:from>
    <cdr:to>
      <cdr:x>0.99004</cdr:x>
      <cdr:y>0.11915</cdr:y>
    </cdr:to>
    <cdr:sp macro="" textlink="">
      <cdr:nvSpPr>
        <cdr:cNvPr id="5" name="TextBox 1"/>
        <cdr:cNvSpPr txBox="1"/>
      </cdr:nvSpPr>
      <cdr:spPr>
        <a:xfrm xmlns:a="http://schemas.openxmlformats.org/drawingml/2006/main">
          <a:off x="8198402" y="386470"/>
          <a:ext cx="1014811" cy="3387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600" b="0">
              <a:solidFill>
                <a:schemeClr val="tx1">
                  <a:lumMod val="65000"/>
                  <a:lumOff val="35000"/>
                </a:schemeClr>
              </a:solidFill>
              <a:latin typeface="Arial" pitchFamily="34" charset="0"/>
              <a:cs typeface="Arial" pitchFamily="34" charset="0"/>
            </a:rPr>
            <a:t>Spain   </a:t>
          </a:r>
        </a:p>
      </cdr:txBody>
    </cdr:sp>
  </cdr:relSizeAnchor>
  <cdr:relSizeAnchor xmlns:cdr="http://schemas.openxmlformats.org/drawingml/2006/chartDrawing">
    <cdr:from>
      <cdr:x>0.8305</cdr:x>
      <cdr:y>0.37941</cdr:y>
    </cdr:from>
    <cdr:to>
      <cdr:x>0.94637</cdr:x>
      <cdr:y>0.44101</cdr:y>
    </cdr:to>
    <cdr:sp macro="" textlink="">
      <cdr:nvSpPr>
        <cdr:cNvPr id="6" name="TextBox 1"/>
        <cdr:cNvSpPr txBox="1"/>
      </cdr:nvSpPr>
      <cdr:spPr>
        <a:xfrm xmlns:a="http://schemas.openxmlformats.org/drawingml/2006/main" rot="21141578">
          <a:off x="7745410" y="2309719"/>
          <a:ext cx="1080629" cy="3750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b="1">
              <a:solidFill>
                <a:srgbClr val="434481"/>
              </a:solidFill>
              <a:latin typeface="Arial" pitchFamily="34" charset="0"/>
              <a:cs typeface="Arial" pitchFamily="34" charset="0"/>
            </a:rPr>
            <a:t>Scotland   </a:t>
          </a:r>
        </a:p>
      </cdr:txBody>
    </cdr:sp>
  </cdr:relSizeAnchor>
  <cdr:relSizeAnchor xmlns:cdr="http://schemas.openxmlformats.org/drawingml/2006/chartDrawing">
    <cdr:from>
      <cdr:x>0.01363</cdr:x>
      <cdr:y>0.78918</cdr:y>
    </cdr:from>
    <cdr:to>
      <cdr:x>0.05641</cdr:x>
      <cdr:y>0.85803</cdr:y>
    </cdr:to>
    <cdr:sp macro="" textlink="">
      <cdr:nvSpPr>
        <cdr:cNvPr id="7" name="Rounded Rectangle 6"/>
        <cdr:cNvSpPr/>
      </cdr:nvSpPr>
      <cdr:spPr>
        <a:xfrm xmlns:a="http://schemas.openxmlformats.org/drawingml/2006/main">
          <a:off x="127000" y="4810827"/>
          <a:ext cx="398545" cy="419724"/>
        </a:xfrm>
        <a:prstGeom xmlns:a="http://schemas.openxmlformats.org/drawingml/2006/main" prst="roundRect">
          <a:avLst/>
        </a:prstGeom>
        <a:solidFill xmlns:a="http://schemas.openxmlformats.org/drawingml/2006/main">
          <a:sysClr val="window" lastClr="FFFFFF"/>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0.04158</cdr:x>
      <cdr:y>0.75982</cdr:y>
    </cdr:from>
    <cdr:to>
      <cdr:x>0.08252</cdr:x>
      <cdr:y>0.81616</cdr:y>
    </cdr:to>
    <cdr:sp macro="" textlink="">
      <cdr:nvSpPr>
        <cdr:cNvPr id="8" name="TextBox 2"/>
        <cdr:cNvSpPr txBox="1"/>
      </cdr:nvSpPr>
      <cdr:spPr>
        <a:xfrm xmlns:a="http://schemas.openxmlformats.org/drawingml/2006/main">
          <a:off x="387486" y="4620729"/>
          <a:ext cx="381555" cy="34262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2400">
              <a:solidFill>
                <a:sysClr val="windowText" lastClr="000000"/>
              </a:solidFill>
              <a:latin typeface="Arial" pitchFamily="34" charset="0"/>
              <a:cs typeface="Arial" pitchFamily="34" charset="0"/>
            </a:rPr>
            <a:t>⸗</a:t>
          </a:r>
        </a:p>
      </cdr:txBody>
    </cdr:sp>
  </cdr:relSizeAnchor>
  <cdr:relSizeAnchor xmlns:cdr="http://schemas.openxmlformats.org/drawingml/2006/chartDrawing">
    <cdr:from>
      <cdr:x>0.03505</cdr:x>
      <cdr:y>0.80506</cdr:y>
    </cdr:from>
    <cdr:to>
      <cdr:x>0.06329</cdr:x>
      <cdr:y>0.85268</cdr:y>
    </cdr:to>
    <cdr:sp macro="" textlink="">
      <cdr:nvSpPr>
        <cdr:cNvPr id="9" name="TextBox 8"/>
        <cdr:cNvSpPr txBox="1"/>
      </cdr:nvSpPr>
      <cdr:spPr>
        <a:xfrm xmlns:a="http://schemas.openxmlformats.org/drawingml/2006/main">
          <a:off x="326573" y="4907645"/>
          <a:ext cx="263072" cy="2902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200">
              <a:latin typeface="Arial" pitchFamily="34" charset="0"/>
              <a:cs typeface="Arial" pitchFamily="34" charset="0"/>
            </a:rPr>
            <a:t>0</a:t>
          </a:r>
        </a:p>
      </cdr:txBody>
    </cdr:sp>
  </cdr:relSizeAnchor>
  <cdr:relSizeAnchor xmlns:cdr="http://schemas.openxmlformats.org/drawingml/2006/chartDrawing">
    <cdr:from>
      <cdr:x>0.05723</cdr:x>
      <cdr:y>0.32317</cdr:y>
    </cdr:from>
    <cdr:to>
      <cdr:x>0.16628</cdr:x>
      <cdr:y>0.37882</cdr:y>
    </cdr:to>
    <cdr:sp macro="" textlink="">
      <cdr:nvSpPr>
        <cdr:cNvPr id="10" name="TextBox 1"/>
        <cdr:cNvSpPr txBox="1"/>
      </cdr:nvSpPr>
      <cdr:spPr>
        <a:xfrm xmlns:a="http://schemas.openxmlformats.org/drawingml/2006/main">
          <a:off x="533758" y="1967340"/>
          <a:ext cx="1017024" cy="3387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b="0">
              <a:solidFill>
                <a:schemeClr val="tx1">
                  <a:lumMod val="65000"/>
                  <a:lumOff val="35000"/>
                </a:schemeClr>
              </a:solidFill>
              <a:latin typeface="Arial" pitchFamily="34" charset="0"/>
              <a:cs typeface="Arial" pitchFamily="34" charset="0"/>
            </a:rPr>
            <a:t>Sweden  </a:t>
          </a:r>
        </a:p>
      </cdr:txBody>
    </cdr:sp>
  </cdr:relSizeAnchor>
  <cdr:relSizeAnchor xmlns:cdr="http://schemas.openxmlformats.org/drawingml/2006/chartDrawing">
    <cdr:from>
      <cdr:x>0.0599</cdr:x>
      <cdr:y>0.70784</cdr:y>
    </cdr:from>
    <cdr:to>
      <cdr:x>0.18648</cdr:x>
      <cdr:y>0.76334</cdr:y>
    </cdr:to>
    <cdr:sp macro="" textlink="">
      <cdr:nvSpPr>
        <cdr:cNvPr id="11" name="TextBox 1"/>
        <cdr:cNvSpPr txBox="1"/>
      </cdr:nvSpPr>
      <cdr:spPr>
        <a:xfrm xmlns:a="http://schemas.openxmlformats.org/drawingml/2006/main">
          <a:off x="558606" y="4309155"/>
          <a:ext cx="1180512" cy="3378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600" b="0">
              <a:solidFill>
                <a:schemeClr val="tx1">
                  <a:lumMod val="65000"/>
                  <a:lumOff val="35000"/>
                </a:schemeClr>
              </a:solidFill>
              <a:latin typeface="Arial" pitchFamily="34" charset="0"/>
              <a:cs typeface="Arial" pitchFamily="34" charset="0"/>
            </a:rPr>
            <a:t>Romania </a:t>
          </a:r>
        </a:p>
      </cdr:txBody>
    </cdr:sp>
  </cdr:relSizeAnchor>
  <cdr:relSizeAnchor xmlns:cdr="http://schemas.openxmlformats.org/drawingml/2006/chartDrawing">
    <cdr:from>
      <cdr:x>0.00239</cdr:x>
      <cdr:y>0.95357</cdr:y>
    </cdr:from>
    <cdr:to>
      <cdr:x>0.38418</cdr:x>
      <cdr:y>1</cdr:y>
    </cdr:to>
    <cdr:sp macro="" textlink="">
      <cdr:nvSpPr>
        <cdr:cNvPr id="12" name="Text Box 2"/>
        <cdr:cNvSpPr txBox="1">
          <a:spLocks xmlns:a="http://schemas.openxmlformats.org/drawingml/2006/main" noChangeArrowheads="1"/>
        </cdr:cNvSpPr>
      </cdr:nvSpPr>
      <cdr:spPr bwMode="auto">
        <a:xfrm xmlns:a="http://schemas.openxmlformats.org/drawingml/2006/main">
          <a:off x="22225" y="5803880"/>
          <a:ext cx="3552909" cy="2825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800" b="1" i="0" u="none" strike="noStrike" baseline="0">
              <a:solidFill>
                <a:srgbClr val="000000"/>
              </a:solidFill>
              <a:latin typeface="Arial"/>
              <a:cs typeface="Arial"/>
            </a:rPr>
            <a:t>Source</a:t>
          </a:r>
          <a:r>
            <a:rPr lang="en-GB" sz="800" b="0" i="0" u="none" strike="noStrike" baseline="0">
              <a:solidFill>
                <a:srgbClr val="000000"/>
              </a:solidFill>
              <a:latin typeface="Arial"/>
              <a:cs typeface="Arial"/>
            </a:rPr>
            <a:t>: Office for National Statistics and Eurostat (tps00025). </a:t>
          </a:r>
        </a:p>
        <a:p xmlns:a="http://schemas.openxmlformats.org/drawingml/2006/main">
          <a:pPr algn="l" rtl="0">
            <a:defRPr sz="1000"/>
          </a:pPr>
          <a:r>
            <a:rPr lang="en-GB" sz="800" b="0" i="0" u="none" strike="noStrike" baseline="0">
              <a:solidFill>
                <a:srgbClr val="000000"/>
              </a:solidFill>
              <a:latin typeface="Arial"/>
              <a:cs typeface="Arial"/>
            </a:rPr>
            <a:t>Note: The scale differs from the corresponding male figure.</a:t>
          </a:r>
          <a:endParaRPr lang="en-GB" sz="800"/>
        </a:p>
      </cdr:txBody>
    </cdr:sp>
  </cdr:relSizeAnchor>
</c:userShapes>
</file>

<file path=xl/drawings/drawing9.xml><?xml version="1.0" encoding="utf-8"?>
<xdr:wsDr xmlns:xdr="http://schemas.openxmlformats.org/drawingml/2006/spreadsheetDrawing" xmlns:a="http://schemas.openxmlformats.org/drawingml/2006/main">
  <xdr:absoluteAnchor>
    <xdr:pos x="0" y="0"/>
    <xdr:ext cx="8658225" cy="62769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APROD\PROJECTN\2004_based\Sub-national%20projections\Publish\Booklet\BIRTHS%20chart%20%25%20chan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tats\phip\PH_Topics\Healthy_life_expectancy\Spring08\profiles08\HLE_2001CensusSAH(CHP)_5yr_9405yrreg_IMPUTA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gro-scotland.gov.uk/DATAPROD/PROJECTN/2004_based/Sub-national%20projections/Publish/Booklet/BIRTHS%20chart%20%25%20chan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erties"/>
      <sheetName val="Scratchpad"/>
      <sheetName val="Birth CHART for publication"/>
      <sheetName val="% change 04 to 24"/>
      <sheetName val="Chart Persons"/>
      <sheetName val="2005"/>
      <sheetName val="2006"/>
      <sheetName val="2007"/>
      <sheetName val="2008"/>
      <sheetName val="20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s>
    <sheetDataSet>
      <sheetData sheetId="0"/>
      <sheetData sheetId="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Ali SPSS raw data 9906"/>
      <sheetName val="Alldata"/>
      <sheetName val="Pivot"/>
      <sheetName val="paf_hle"/>
      <sheetName val="static summary+graphs"/>
      <sheetName val="graphs 9903"/>
      <sheetName val="new HLE (SAH - Good-Fair)"/>
    </sheetNames>
    <sheetDataSet>
      <sheetData sheetId="0" refreshError="1"/>
      <sheetData sheetId="1" refreshError="1"/>
      <sheetData sheetId="2" refreshError="1">
        <row r="47">
          <cell r="G47" t="str">
            <v>S03000001</v>
          </cell>
          <cell r="H47" t="str">
            <v>East Ayrshire Community Health Partnership</v>
          </cell>
        </row>
        <row r="48">
          <cell r="G48" t="str">
            <v>S03000002</v>
          </cell>
          <cell r="H48" t="str">
            <v>North Ayrshire Community Health Partnership</v>
          </cell>
        </row>
        <row r="49">
          <cell r="G49" t="str">
            <v>S03000003</v>
          </cell>
          <cell r="H49" t="str">
            <v>South Ayrshire Community Health Partnership</v>
          </cell>
        </row>
        <row r="50">
          <cell r="G50" t="str">
            <v>S03000004</v>
          </cell>
          <cell r="H50" t="str">
            <v>Scottish Borders Community Health &amp; Care Partnership</v>
          </cell>
        </row>
        <row r="51">
          <cell r="G51" t="str">
            <v>S03000005</v>
          </cell>
          <cell r="H51" t="str">
            <v>Dumfries &amp; Galloway Community Health Partnership</v>
          </cell>
        </row>
        <row r="52">
          <cell r="G52" t="str">
            <v>S03000006</v>
          </cell>
          <cell r="H52" t="str">
            <v>Dunfermline &amp; West Fife Community Health Partnership</v>
          </cell>
        </row>
        <row r="53">
          <cell r="G53" t="str">
            <v>S03000007</v>
          </cell>
          <cell r="H53" t="str">
            <v>Glenrothes &amp; North East Fife Community Health Partnership</v>
          </cell>
        </row>
        <row r="54">
          <cell r="G54" t="str">
            <v>S03000008</v>
          </cell>
          <cell r="H54" t="str">
            <v>Kirkcaldy &amp; Levenmouth Community Health Partnership</v>
          </cell>
        </row>
        <row r="55">
          <cell r="G55" t="str">
            <v>S03000009</v>
          </cell>
          <cell r="H55" t="str">
            <v>Clackmannanshire Community Health Partnership</v>
          </cell>
        </row>
        <row r="56">
          <cell r="G56" t="str">
            <v>S03000010</v>
          </cell>
          <cell r="H56" t="str">
            <v>Falkirk Community Health Partnership</v>
          </cell>
        </row>
        <row r="57">
          <cell r="G57" t="str">
            <v>S03000011</v>
          </cell>
          <cell r="H57" t="str">
            <v>Stirling Community Health Partnership</v>
          </cell>
        </row>
        <row r="58">
          <cell r="G58" t="str">
            <v>S03000012</v>
          </cell>
          <cell r="H58" t="str">
            <v>Aberdeen City Community Health Partnership</v>
          </cell>
        </row>
        <row r="59">
          <cell r="G59" t="str">
            <v>S03000013</v>
          </cell>
          <cell r="H59" t="str">
            <v>Aberdeenshire Community Health Partnership</v>
          </cell>
        </row>
        <row r="60">
          <cell r="G60" t="str">
            <v>S03000014</v>
          </cell>
          <cell r="H60" t="str">
            <v>Moray Community Health &amp; Social Care Partnership</v>
          </cell>
        </row>
        <row r="61">
          <cell r="G61" t="str">
            <v>S03000015</v>
          </cell>
          <cell r="H61" t="str">
            <v>East Dunbartonshire Community Health Partnership</v>
          </cell>
        </row>
        <row r="62">
          <cell r="G62" t="str">
            <v>S03000016</v>
          </cell>
          <cell r="H62" t="str">
            <v>East Glasgow Community Health &amp; Care Partnership</v>
          </cell>
        </row>
        <row r="63">
          <cell r="G63" t="str">
            <v>S03000017</v>
          </cell>
          <cell r="H63" t="str">
            <v>East Renfrewshire Community Health &amp; Care Partnership</v>
          </cell>
        </row>
        <row r="64">
          <cell r="G64" t="str">
            <v>S03000018</v>
          </cell>
          <cell r="H64" t="str">
            <v>Inverclyde Community Health Partnership</v>
          </cell>
        </row>
        <row r="65">
          <cell r="G65" t="str">
            <v>S03000019</v>
          </cell>
          <cell r="H65" t="str">
            <v>North Glasgow Community Health &amp; Care Partnership</v>
          </cell>
        </row>
        <row r="66">
          <cell r="G66" t="str">
            <v>S03000020</v>
          </cell>
          <cell r="H66" t="str">
            <v>Renfrewshire Community Health Partnership</v>
          </cell>
        </row>
        <row r="67">
          <cell r="G67" t="str">
            <v>S03000021</v>
          </cell>
          <cell r="H67" t="str">
            <v>South East Glasgow Community Health &amp; Care Partnership</v>
          </cell>
        </row>
        <row r="68">
          <cell r="G68" t="str">
            <v>S03000022</v>
          </cell>
          <cell r="H68" t="str">
            <v>South West Glasgow Community Health &amp; Care Partnership</v>
          </cell>
        </row>
        <row r="69">
          <cell r="G69" t="str">
            <v>S03000023</v>
          </cell>
          <cell r="H69" t="str">
            <v>West Dunbartonshire Community Health Partnership</v>
          </cell>
        </row>
        <row r="70">
          <cell r="G70" t="str">
            <v>S03000024</v>
          </cell>
          <cell r="H70" t="str">
            <v>West Glasgow Community Health &amp; Care Partnership</v>
          </cell>
        </row>
        <row r="71">
          <cell r="G71" t="str">
            <v>S03000025</v>
          </cell>
          <cell r="H71" t="str">
            <v>Argyll &amp; Bute Community Health Partnership</v>
          </cell>
        </row>
        <row r="72">
          <cell r="G72" t="str">
            <v>S03000026</v>
          </cell>
          <cell r="H72" t="str">
            <v>Mid Highland Community Health Partnership</v>
          </cell>
        </row>
        <row r="73">
          <cell r="G73" t="str">
            <v>S03000027</v>
          </cell>
          <cell r="H73" t="str">
            <v>North Highland Community Health Partnership</v>
          </cell>
        </row>
        <row r="74">
          <cell r="G74" t="str">
            <v>S03000028</v>
          </cell>
          <cell r="H74" t="str">
            <v>South East Highland Community Health Partnership</v>
          </cell>
        </row>
        <row r="75">
          <cell r="G75" t="str">
            <v>S03000029</v>
          </cell>
          <cell r="H75" t="str">
            <v>North Lanarkshire Community Health Partnership</v>
          </cell>
        </row>
        <row r="76">
          <cell r="G76" t="str">
            <v>S03000030</v>
          </cell>
          <cell r="H76" t="str">
            <v>South Lanarkshire Community Health Partnership</v>
          </cell>
        </row>
        <row r="77">
          <cell r="G77" t="str">
            <v>S03000031</v>
          </cell>
          <cell r="H77" t="str">
            <v>East Lothian Community Health Partnership</v>
          </cell>
        </row>
        <row r="78">
          <cell r="G78" t="str">
            <v>S03000032</v>
          </cell>
          <cell r="H78" t="str">
            <v>Midlothian Community Health Partnership</v>
          </cell>
        </row>
        <row r="79">
          <cell r="G79" t="str">
            <v>S03000035</v>
          </cell>
          <cell r="H79" t="str">
            <v>West Lothian Community Health &amp; Care Partnership</v>
          </cell>
        </row>
        <row r="80">
          <cell r="G80" t="str">
            <v>S03000036</v>
          </cell>
          <cell r="H80" t="str">
            <v>Orkney Community Health Partnership</v>
          </cell>
        </row>
        <row r="81">
          <cell r="G81" t="str">
            <v>S03000037</v>
          </cell>
          <cell r="H81" t="str">
            <v>Shetland Community Health Partnership</v>
          </cell>
        </row>
        <row r="82">
          <cell r="G82" t="str">
            <v>S03000038</v>
          </cell>
          <cell r="H82" t="str">
            <v>Angus Community Health Partnership</v>
          </cell>
        </row>
        <row r="83">
          <cell r="G83" t="str">
            <v>S03000039</v>
          </cell>
          <cell r="H83" t="str">
            <v>Dundee Community Health Partnership</v>
          </cell>
        </row>
        <row r="84">
          <cell r="G84" t="str">
            <v>S03000040</v>
          </cell>
          <cell r="H84" t="str">
            <v>Perth &amp; Kinross Community Health Partnership</v>
          </cell>
        </row>
        <row r="85">
          <cell r="G85" t="str">
            <v>S03000041</v>
          </cell>
          <cell r="H85" t="str">
            <v>Western Isles Community Health Partnership</v>
          </cell>
        </row>
        <row r="86">
          <cell r="G86" t="str">
            <v>S03000042</v>
          </cell>
          <cell r="H86" t="str">
            <v>Edinburgh Community Health Partnership</v>
          </cell>
        </row>
        <row r="87">
          <cell r="G87" t="str">
            <v>Scotland</v>
          </cell>
          <cell r="H87" t="str">
            <v>Scotland</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erties"/>
      <sheetName val="Scratchpad"/>
      <sheetName val="Birth CHART for publication"/>
      <sheetName val="% change 04 to 24"/>
      <sheetName val="Chart Persons"/>
      <sheetName val="2005"/>
      <sheetName val="2006"/>
      <sheetName val="2007"/>
      <sheetName val="2008"/>
      <sheetName val="20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00000" mc:Ignorable="a14" a14:legacySpreadsheetColorIndex="64"/>
              </a:solidFill>
            </a14:hiddenFill>
          </a:ext>
          <a:ext uri="{91240B29-F687-4F45-9708-019B960494DF}">
            <a14:hiddenLine xmlns:a14="http://schemas.microsoft.com/office/drawing/2010/main" w="1" cap="flat" cmpd="sng" algn="ctr">
              <a:solidFill>
                <a:srgbClr xmlns:mc="http://schemas.openxmlformats.org/markup-compatibility/2006" val="410000" mc:Ignorable="a14" a14:legacySpreadsheetColorIndex="65"/>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00000" mc:Ignorable="a14" a14:legacySpreadsheetColorIndex="64"/>
              </a:solidFill>
            </a14:hiddenFill>
          </a:ext>
          <a:ext uri="{91240B29-F687-4F45-9708-019B960494DF}">
            <a14:hiddenLine xmlns:a14="http://schemas.microsoft.com/office/drawing/2010/main" w="1" cap="flat" cmpd="sng" algn="ctr">
              <a:solidFill>
                <a:srgbClr xmlns:mc="http://schemas.openxmlformats.org/markup-compatibility/2006" val="410000" mc:Ignorable="a14" a14:legacySpreadsheetColorIndex="65"/>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rscotland.gov.uk/statistics-and-data/statistics/statistics-by-theme/life-expectancy/life-expectancy-in-scottish-area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ons.gov.uk/ons/rel/lifetables/national-life-tables/index.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ons.gov.uk/ons/rel/lifetables/national-life-tables/index.html" TargetMode="External"/><Relationship Id="rId1" Type="http://schemas.openxmlformats.org/officeDocument/2006/relationships/hyperlink" Target="http://www.ons.gov.uk/ons/rel/lifetables/national-life-tables/index.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ons.gov.uk/ons/rel/lifetables/national-life-tabl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22"/>
  <sheetViews>
    <sheetView tabSelected="1" workbookViewId="0">
      <selection sqref="A1:F1"/>
    </sheetView>
  </sheetViews>
  <sheetFormatPr defaultColWidth="12" defaultRowHeight="12.75"/>
  <cols>
    <col min="1" max="1" width="10.5703125" style="46" customWidth="1"/>
    <col min="2" max="16384" width="12" style="46"/>
  </cols>
  <sheetData>
    <row r="1" spans="1:10" s="125" customFormat="1" ht="18" customHeight="1">
      <c r="A1" s="160" t="s">
        <v>195</v>
      </c>
      <c r="B1" s="160"/>
      <c r="C1" s="160"/>
      <c r="D1" s="160"/>
      <c r="E1" s="160"/>
      <c r="F1" s="160"/>
    </row>
    <row r="2" spans="1:10" ht="12.75" customHeight="1">
      <c r="A2" s="151"/>
      <c r="B2" s="151"/>
      <c r="C2" s="151"/>
      <c r="D2" s="151"/>
      <c r="E2" s="151"/>
      <c r="F2" s="151"/>
    </row>
    <row r="3" spans="1:10" ht="15.75">
      <c r="A3" s="165" t="s">
        <v>0</v>
      </c>
      <c r="B3" s="165"/>
    </row>
    <row r="4" spans="1:10">
      <c r="A4" s="21"/>
    </row>
    <row r="5" spans="1:10">
      <c r="A5" s="46" t="s">
        <v>131</v>
      </c>
      <c r="B5" s="159" t="s">
        <v>202</v>
      </c>
      <c r="C5" s="159"/>
      <c r="D5" s="159"/>
      <c r="E5" s="159"/>
      <c r="F5" s="159"/>
      <c r="G5" s="152"/>
      <c r="H5" s="53"/>
      <c r="I5" s="53"/>
    </row>
    <row r="6" spans="1:10">
      <c r="A6" s="46" t="s">
        <v>167</v>
      </c>
      <c r="B6" s="162" t="s">
        <v>226</v>
      </c>
      <c r="C6" s="162"/>
      <c r="D6" s="162"/>
      <c r="E6" s="162"/>
      <c r="F6" s="162"/>
      <c r="G6" s="162"/>
      <c r="H6" s="53"/>
      <c r="I6" s="53"/>
      <c r="J6" s="153"/>
    </row>
    <row r="7" spans="1:10">
      <c r="A7" s="46" t="s">
        <v>1</v>
      </c>
      <c r="B7" s="162" t="s">
        <v>218</v>
      </c>
      <c r="C7" s="162"/>
      <c r="D7" s="162"/>
      <c r="E7" s="162"/>
      <c r="F7" s="162"/>
      <c r="G7" s="162"/>
      <c r="H7" s="152"/>
      <c r="I7" s="53"/>
      <c r="J7" s="154"/>
    </row>
    <row r="8" spans="1:10">
      <c r="A8" s="46" t="s">
        <v>2</v>
      </c>
      <c r="B8" s="162" t="s">
        <v>219</v>
      </c>
      <c r="C8" s="162"/>
      <c r="D8" s="162"/>
      <c r="E8" s="162"/>
      <c r="F8" s="162"/>
      <c r="G8" s="162"/>
      <c r="H8" s="162"/>
      <c r="I8" s="53"/>
      <c r="J8" s="154"/>
    </row>
    <row r="9" spans="1:10">
      <c r="A9" s="46" t="s">
        <v>112</v>
      </c>
      <c r="B9" s="159" t="s">
        <v>232</v>
      </c>
      <c r="C9" s="159"/>
      <c r="D9" s="159"/>
      <c r="E9" s="159"/>
      <c r="F9" s="159"/>
      <c r="G9" s="159"/>
      <c r="H9" s="159"/>
      <c r="I9" s="159"/>
    </row>
    <row r="10" spans="1:10">
      <c r="A10" s="46" t="s">
        <v>3</v>
      </c>
      <c r="B10" s="159" t="s">
        <v>233</v>
      </c>
      <c r="C10" s="159"/>
      <c r="D10" s="159"/>
      <c r="E10" s="159"/>
      <c r="F10" s="159"/>
      <c r="G10" s="159"/>
      <c r="H10" s="159"/>
      <c r="I10" s="159"/>
    </row>
    <row r="11" spans="1:10">
      <c r="A11" s="46" t="s">
        <v>4</v>
      </c>
      <c r="B11" s="162" t="s">
        <v>229</v>
      </c>
      <c r="C11" s="162"/>
      <c r="D11" s="162"/>
      <c r="E11" s="162"/>
      <c r="F11" s="162"/>
      <c r="G11" s="162"/>
      <c r="H11" s="162"/>
      <c r="I11" s="53"/>
    </row>
    <row r="12" spans="1:10">
      <c r="A12" s="46" t="s">
        <v>174</v>
      </c>
      <c r="B12" s="162" t="s">
        <v>230</v>
      </c>
      <c r="C12" s="162"/>
      <c r="D12" s="162"/>
      <c r="E12" s="162"/>
      <c r="F12" s="162"/>
      <c r="G12" s="162"/>
      <c r="H12" s="162"/>
      <c r="I12" s="152"/>
    </row>
    <row r="13" spans="1:10">
      <c r="B13" s="155"/>
    </row>
    <row r="14" spans="1:10">
      <c r="A14" s="164" t="s">
        <v>189</v>
      </c>
      <c r="B14" s="164"/>
      <c r="C14" s="164"/>
      <c r="D14" s="164"/>
      <c r="E14" s="164"/>
      <c r="F14" s="164"/>
      <c r="G14" s="164"/>
      <c r="H14" s="164"/>
      <c r="I14" s="164"/>
    </row>
    <row r="15" spans="1:10">
      <c r="A15" s="163"/>
      <c r="B15" s="163"/>
      <c r="C15" s="163"/>
      <c r="D15" s="163"/>
      <c r="E15" s="163"/>
      <c r="F15" s="163"/>
      <c r="G15" s="163"/>
      <c r="H15" s="156"/>
      <c r="I15" s="156"/>
    </row>
    <row r="16" spans="1:10">
      <c r="A16" s="161" t="s">
        <v>196</v>
      </c>
      <c r="B16" s="161"/>
    </row>
    <row r="22" spans="2:9">
      <c r="B22" s="159"/>
      <c r="C22" s="159"/>
      <c r="D22" s="159"/>
      <c r="E22" s="159"/>
      <c r="F22" s="159"/>
      <c r="G22" s="159"/>
      <c r="H22" s="159"/>
      <c r="I22" s="159"/>
    </row>
  </sheetData>
  <mergeCells count="14">
    <mergeCell ref="B22:I22"/>
    <mergeCell ref="A1:F1"/>
    <mergeCell ref="B9:I9"/>
    <mergeCell ref="A16:B16"/>
    <mergeCell ref="B12:H12"/>
    <mergeCell ref="A15:G15"/>
    <mergeCell ref="B5:F5"/>
    <mergeCell ref="B8:H8"/>
    <mergeCell ref="B11:H11"/>
    <mergeCell ref="B7:G7"/>
    <mergeCell ref="A14:I14"/>
    <mergeCell ref="A3:B3"/>
    <mergeCell ref="B6:G6"/>
    <mergeCell ref="B10:I10"/>
  </mergeCells>
  <phoneticPr fontId="18" type="noConversion"/>
  <hyperlinks>
    <hyperlink ref="B7" location="'Fig 2a data'!A1" display="Life expectancy at birth in selected countries 1997-1999 to 2008-2010, Males"/>
    <hyperlink ref="B8" location="'Fig 2b data'!A1" display="Life expectancy at birth in selected countries, 1997-1999 to 2008-2010, Females"/>
    <hyperlink ref="B9" location="'Fig 3 data'!A1" display="Life expectancy at birth, 95% confidence intervals for Council areas, 2008-2010 (Males and Females)"/>
    <hyperlink ref="B10" location="'Fig 4 data'!A1" display="Life expectancy at birth, 95% confidence intervals for NHS Board areas, 2008-2010 (Males and Females)"/>
    <hyperlink ref="B11" location="'Fig 8 data'!A1" display="Life expectancy at birth in Scotland, 1991-1993 to 2008-2010, by Council area, Males"/>
    <hyperlink ref="B12" location="'Fig 6 data'!A1" display="Life expectancy at birth in Scotland, 1991-1993 to 2008-2010, by Council area, Females"/>
    <hyperlink ref="B5" location="'Fig 1 data'!A1" display="Life expectancy at birth, Scotland, 1981-1983 to 2008-2010"/>
    <hyperlink ref="B11:H11" location="'Fig 5 data'!A1" display="Life expectancy at birth in Scotland, 2001-2003 to 2013-2015, by council area, males"/>
    <hyperlink ref="B12:H12" location="'Fig 6 data'!A1" display="Life expectancy at birth in Scotland, 2001-2003 to 2013-2015, by council area, females"/>
    <hyperlink ref="B6:G6" location="'Fig 1a data'!A1" display="Life expectancy at birth in council areas, Scotland, 2001-2003 to 2013-2015"/>
    <hyperlink ref="A14" r:id="rId1"/>
    <hyperlink ref="B5:F5" location="'Fig 1 data'!A1" display="Life expectancy at birth, Scotland, 2000-2002 to 2013-2015"/>
    <hyperlink ref="B7:G7" location="'Fig 2a data'!A1" display="Life expectancy at birth in European Union countries, 1980-1982 to 2013-2015, males"/>
    <hyperlink ref="B8:H8" location="'Fig 2b data'!A1" display="Life expectancy at birth in European Union countries, 1980-1982 to 2013-2015, females"/>
  </hyperlinks>
  <pageMargins left="0.75" right="0.75" top="1" bottom="1" header="0.5" footer="0.5"/>
  <pageSetup paperSize="9"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Q480"/>
  <sheetViews>
    <sheetView zoomScaleNormal="100" zoomScaleSheetLayoutView="75" workbookViewId="0">
      <selection sqref="A1:H2"/>
    </sheetView>
  </sheetViews>
  <sheetFormatPr defaultRowHeight="12.75"/>
  <cols>
    <col min="1" max="1" width="22.140625" style="39" customWidth="1"/>
    <col min="2" max="2" width="9.5703125" style="36" bestFit="1" customWidth="1"/>
    <col min="3" max="3" width="10.42578125" style="36" customWidth="1"/>
    <col min="4" max="4" width="8.28515625" style="37" customWidth="1"/>
    <col min="5" max="5" width="11" style="37" customWidth="1"/>
    <col min="6" max="6" width="10.5703125" style="37" customWidth="1"/>
    <col min="7" max="7" width="7.42578125" style="37" customWidth="1"/>
    <col min="8" max="8" width="7.28515625" style="37" customWidth="1"/>
    <col min="9" max="9" width="7.140625" style="37" customWidth="1"/>
    <col min="10" max="10" width="12.85546875" style="37" customWidth="1"/>
    <col min="11" max="16384" width="9.140625" style="34"/>
  </cols>
  <sheetData>
    <row r="1" spans="1:13" s="50" customFormat="1" ht="18" customHeight="1">
      <c r="A1" s="194" t="s">
        <v>227</v>
      </c>
      <c r="B1" s="194"/>
      <c r="C1" s="194"/>
      <c r="D1" s="194"/>
      <c r="E1" s="194"/>
      <c r="F1" s="194"/>
      <c r="G1" s="194"/>
      <c r="H1" s="194"/>
      <c r="I1" s="191"/>
      <c r="J1" s="191"/>
      <c r="K1" s="191"/>
    </row>
    <row r="2" spans="1:13" ht="12.75" customHeight="1">
      <c r="A2" s="194"/>
      <c r="B2" s="194"/>
      <c r="C2" s="194"/>
      <c r="D2" s="194"/>
      <c r="E2" s="194"/>
      <c r="F2" s="194"/>
      <c r="G2" s="194"/>
      <c r="H2" s="194"/>
      <c r="J2" s="35"/>
    </row>
    <row r="3" spans="1:13" s="3" customFormat="1" ht="27.75" customHeight="1">
      <c r="A3" s="149" t="s">
        <v>115</v>
      </c>
      <c r="B3" s="150"/>
      <c r="C3" s="5" t="s">
        <v>111</v>
      </c>
      <c r="D3" s="6" t="s">
        <v>110</v>
      </c>
      <c r="E3" s="6" t="s">
        <v>186</v>
      </c>
      <c r="F3" s="6" t="s">
        <v>187</v>
      </c>
      <c r="G3" s="6"/>
    </row>
    <row r="4" spans="1:13" s="3" customFormat="1" ht="24" customHeight="1">
      <c r="A4" s="145" t="s">
        <v>188</v>
      </c>
      <c r="B4" s="143"/>
      <c r="C4" s="143" t="s">
        <v>34</v>
      </c>
      <c r="D4" s="144">
        <v>76.395960000000002</v>
      </c>
      <c r="E4" s="144">
        <v>76.106120000000004</v>
      </c>
      <c r="F4" s="144">
        <v>76.6858</v>
      </c>
      <c r="G4" s="6"/>
      <c r="H4" s="6"/>
      <c r="I4" s="6"/>
      <c r="J4" s="7"/>
      <c r="K4" s="142"/>
      <c r="L4" s="142"/>
    </row>
    <row r="5" spans="1:13" s="3" customFormat="1" ht="15" customHeight="1">
      <c r="A5" s="145"/>
      <c r="B5" s="143" t="s">
        <v>35</v>
      </c>
      <c r="C5" s="143" t="s">
        <v>35</v>
      </c>
      <c r="D5" s="144">
        <v>76.378029999999995</v>
      </c>
      <c r="E5" s="144">
        <v>76.085329999999999</v>
      </c>
      <c r="F5" s="144">
        <v>76.670739999999995</v>
      </c>
      <c r="G5" s="6"/>
      <c r="H5" s="6"/>
      <c r="I5" s="6"/>
      <c r="J5" s="7"/>
      <c r="K5" s="142"/>
      <c r="L5" s="142"/>
    </row>
    <row r="6" spans="1:13" s="3" customFormat="1" ht="15" customHeight="1">
      <c r="A6" s="145"/>
      <c r="B6" s="143"/>
      <c r="C6" s="143" t="s">
        <v>36</v>
      </c>
      <c r="D6" s="144">
        <v>76.627229999999997</v>
      </c>
      <c r="E6" s="144">
        <v>76.341610000000003</v>
      </c>
      <c r="F6" s="144">
        <v>76.912840000000003</v>
      </c>
      <c r="G6" s="6"/>
      <c r="H6" s="6"/>
      <c r="I6" s="6"/>
      <c r="J6" s="7"/>
      <c r="K6" s="142"/>
      <c r="L6" s="142"/>
    </row>
    <row r="7" spans="1:13" s="3" customFormat="1" ht="15" customHeight="1">
      <c r="A7" s="145"/>
      <c r="B7" s="143"/>
      <c r="C7" s="143" t="s">
        <v>37</v>
      </c>
      <c r="D7" s="144">
        <v>76.845799999999997</v>
      </c>
      <c r="E7" s="144">
        <v>76.559520000000006</v>
      </c>
      <c r="F7" s="144">
        <v>77.132069999999999</v>
      </c>
      <c r="G7" s="6"/>
      <c r="H7" s="6"/>
      <c r="I7" s="6"/>
      <c r="J7" s="7"/>
      <c r="K7" s="142"/>
      <c r="L7" s="142"/>
    </row>
    <row r="8" spans="1:13" s="3" customFormat="1" ht="15" customHeight="1">
      <c r="A8" s="145"/>
      <c r="B8" s="143"/>
      <c r="C8" s="143" t="s">
        <v>38</v>
      </c>
      <c r="D8" s="144">
        <v>76.962289999999996</v>
      </c>
      <c r="E8" s="144">
        <v>76.676259999999999</v>
      </c>
      <c r="F8" s="144">
        <v>77.248329999999996</v>
      </c>
      <c r="G8" s="6"/>
      <c r="H8" s="6"/>
      <c r="I8" s="6"/>
      <c r="J8" s="7"/>
      <c r="K8" s="142"/>
      <c r="L8" s="142"/>
    </row>
    <row r="9" spans="1:13" s="3" customFormat="1" ht="24" customHeight="1">
      <c r="A9" s="145"/>
      <c r="B9" s="143"/>
      <c r="C9" s="143" t="s">
        <v>39</v>
      </c>
      <c r="D9" s="144">
        <v>77.113119999999995</v>
      </c>
      <c r="E9" s="144">
        <v>76.82893</v>
      </c>
      <c r="F9" s="144">
        <v>77.397310000000004</v>
      </c>
      <c r="G9" s="6"/>
      <c r="H9" s="6"/>
      <c r="I9" s="6"/>
      <c r="J9" s="7"/>
      <c r="K9" s="142"/>
      <c r="L9" s="142"/>
    </row>
    <row r="10" spans="1:13" s="3" customFormat="1" ht="15" customHeight="1">
      <c r="A10" s="145"/>
      <c r="B10" s="143" t="s">
        <v>40</v>
      </c>
      <c r="C10" s="143" t="s">
        <v>40</v>
      </c>
      <c r="D10" s="144">
        <v>77.359409999999997</v>
      </c>
      <c r="E10" s="144">
        <v>77.074979999999996</v>
      </c>
      <c r="F10" s="144">
        <v>77.64385</v>
      </c>
      <c r="G10" s="6"/>
      <c r="H10" s="6"/>
      <c r="I10" s="6"/>
      <c r="J10" s="7"/>
      <c r="K10" s="142"/>
      <c r="L10" s="142"/>
      <c r="M10" s="142"/>
    </row>
    <row r="11" spans="1:13" s="3" customFormat="1" ht="15" customHeight="1">
      <c r="A11" s="145"/>
      <c r="B11" s="143"/>
      <c r="C11" s="143" t="s">
        <v>114</v>
      </c>
      <c r="D11" s="144">
        <v>77.865120000000005</v>
      </c>
      <c r="E11" s="144">
        <v>77.58287</v>
      </c>
      <c r="F11" s="144">
        <v>78.147369999999995</v>
      </c>
      <c r="G11" s="6"/>
      <c r="H11" s="6"/>
      <c r="I11" s="6"/>
      <c r="J11" s="7"/>
      <c r="K11" s="142"/>
      <c r="L11" s="142"/>
    </row>
    <row r="12" spans="1:13" s="3" customFormat="1" ht="15" customHeight="1">
      <c r="A12" s="145"/>
      <c r="B12" s="143"/>
      <c r="C12" s="143" t="s">
        <v>132</v>
      </c>
      <c r="D12" s="144">
        <v>78.249799999999993</v>
      </c>
      <c r="E12" s="144">
        <v>77.9636</v>
      </c>
      <c r="F12" s="144">
        <v>78.536000000000001</v>
      </c>
      <c r="G12" s="6"/>
      <c r="H12" s="6"/>
      <c r="I12" s="6"/>
      <c r="J12" s="7"/>
      <c r="K12" s="142"/>
      <c r="L12" s="142"/>
    </row>
    <row r="13" spans="1:13" s="3" customFormat="1" ht="15" customHeight="1">
      <c r="A13" s="145"/>
      <c r="B13" s="143" t="s">
        <v>169</v>
      </c>
      <c r="C13" s="143" t="s">
        <v>133</v>
      </c>
      <c r="D13" s="144">
        <v>78.467600000000004</v>
      </c>
      <c r="E13" s="144">
        <v>78.187139999999999</v>
      </c>
      <c r="F13" s="144">
        <v>78.748059999999995</v>
      </c>
      <c r="G13" s="6"/>
      <c r="H13" s="6"/>
      <c r="I13" s="6"/>
      <c r="J13" s="7"/>
      <c r="K13" s="142"/>
      <c r="L13" s="142"/>
    </row>
    <row r="14" spans="1:13" s="3" customFormat="1" ht="22.5" customHeight="1">
      <c r="A14" s="145"/>
      <c r="B14" s="143"/>
      <c r="C14" s="143" t="s">
        <v>172</v>
      </c>
      <c r="D14" s="144">
        <v>78.494979999999998</v>
      </c>
      <c r="E14" s="144">
        <v>78.21696</v>
      </c>
      <c r="F14" s="144">
        <v>78.772999999999996</v>
      </c>
      <c r="G14" s="6"/>
      <c r="H14" s="6"/>
      <c r="I14" s="6"/>
      <c r="J14" s="7"/>
      <c r="K14" s="142"/>
      <c r="L14" s="142"/>
    </row>
    <row r="15" spans="1:13" s="3" customFormat="1" ht="22.5" customHeight="1">
      <c r="A15" s="145"/>
      <c r="B15" s="143"/>
      <c r="C15" s="143" t="s">
        <v>177</v>
      </c>
      <c r="D15" s="144">
        <v>78.703357345789527</v>
      </c>
      <c r="E15" s="144">
        <v>78.43007285989313</v>
      </c>
      <c r="F15" s="144">
        <v>78.976641831685924</v>
      </c>
      <c r="G15" s="6"/>
      <c r="H15" s="6"/>
      <c r="I15" s="6"/>
      <c r="J15" s="7"/>
      <c r="K15" s="142"/>
      <c r="L15" s="142"/>
    </row>
    <row r="16" spans="1:13" s="3" customFormat="1" ht="15" customHeight="1">
      <c r="A16" s="145"/>
      <c r="B16" s="143" t="s">
        <v>199</v>
      </c>
      <c r="C16" s="143" t="s">
        <v>199</v>
      </c>
      <c r="D16" s="144">
        <v>78.846574038518838</v>
      </c>
      <c r="E16" s="144">
        <v>78.573449390158331</v>
      </c>
      <c r="F16" s="144">
        <v>79.119698686879346</v>
      </c>
      <c r="G16" s="6"/>
      <c r="H16" s="6"/>
      <c r="I16" s="6"/>
      <c r="J16" s="7"/>
      <c r="K16" s="142"/>
      <c r="L16" s="142"/>
    </row>
    <row r="17" spans="1:12" s="3" customFormat="1" ht="15" customHeight="1">
      <c r="A17" s="145"/>
      <c r="B17" s="150"/>
      <c r="C17" s="5"/>
      <c r="D17" s="6"/>
      <c r="E17" s="6"/>
      <c r="F17" s="6"/>
      <c r="G17" s="6"/>
      <c r="H17" s="6"/>
      <c r="I17" s="6"/>
      <c r="J17" s="7"/>
      <c r="K17" s="142"/>
      <c r="L17" s="142"/>
    </row>
    <row r="18" spans="1:12" s="3" customFormat="1" ht="24" customHeight="1">
      <c r="A18" s="145" t="s">
        <v>124</v>
      </c>
      <c r="B18" s="143"/>
      <c r="C18" s="143" t="s">
        <v>34</v>
      </c>
      <c r="D18" s="144">
        <v>77.324020000000004</v>
      </c>
      <c r="E18" s="144">
        <v>76.957639999999998</v>
      </c>
      <c r="F18" s="144">
        <v>77.690399999999997</v>
      </c>
      <c r="G18" s="6"/>
      <c r="H18" s="6"/>
      <c r="I18" s="6"/>
      <c r="J18" s="7"/>
    </row>
    <row r="19" spans="1:12" s="3" customFormat="1" ht="15" customHeight="1">
      <c r="A19" s="145"/>
      <c r="B19" s="143" t="s">
        <v>35</v>
      </c>
      <c r="C19" s="143" t="s">
        <v>35</v>
      </c>
      <c r="D19" s="144">
        <v>77.388710000000003</v>
      </c>
      <c r="E19" s="144">
        <v>77.024979999999999</v>
      </c>
      <c r="F19" s="144">
        <v>77.752440000000007</v>
      </c>
      <c r="G19" s="6"/>
      <c r="H19" s="6"/>
      <c r="I19" s="6"/>
      <c r="J19" s="7"/>
    </row>
    <row r="20" spans="1:12" s="3" customFormat="1" ht="15" customHeight="1">
      <c r="A20" s="145"/>
      <c r="B20" s="143"/>
      <c r="C20" s="143" t="s">
        <v>36</v>
      </c>
      <c r="D20" s="144">
        <v>77.586119999999994</v>
      </c>
      <c r="E20" s="144">
        <v>77.215609999999998</v>
      </c>
      <c r="F20" s="144">
        <v>77.956620000000001</v>
      </c>
      <c r="G20" s="6"/>
      <c r="H20" s="6"/>
      <c r="I20" s="6"/>
      <c r="J20" s="7"/>
    </row>
    <row r="21" spans="1:12" s="3" customFormat="1" ht="15" customHeight="1">
      <c r="A21" s="145"/>
      <c r="B21" s="143"/>
      <c r="C21" s="143" t="s">
        <v>37</v>
      </c>
      <c r="D21" s="144">
        <v>78.154610000000005</v>
      </c>
      <c r="E21" s="144">
        <v>77.79401</v>
      </c>
      <c r="F21" s="144">
        <v>78.515209999999996</v>
      </c>
      <c r="G21" s="6"/>
      <c r="H21" s="6"/>
      <c r="I21" s="6"/>
      <c r="J21" s="7"/>
    </row>
    <row r="22" spans="1:12" s="3" customFormat="1" ht="15" customHeight="1">
      <c r="A22" s="145"/>
      <c r="B22" s="143"/>
      <c r="C22" s="143" t="s">
        <v>38</v>
      </c>
      <c r="D22" s="144">
        <v>78.341430000000003</v>
      </c>
      <c r="E22" s="144">
        <v>77.984290000000001</v>
      </c>
      <c r="F22" s="144">
        <v>78.698580000000007</v>
      </c>
      <c r="G22" s="6"/>
      <c r="H22" s="6"/>
      <c r="I22" s="6"/>
      <c r="J22" s="7"/>
    </row>
    <row r="23" spans="1:12" s="3" customFormat="1" ht="24" customHeight="1">
      <c r="A23" s="145"/>
      <c r="B23" s="143"/>
      <c r="C23" s="143" t="s">
        <v>39</v>
      </c>
      <c r="D23" s="144">
        <v>78.397729999999996</v>
      </c>
      <c r="E23" s="144">
        <v>78.048820000000006</v>
      </c>
      <c r="F23" s="144">
        <v>78.746639999999999</v>
      </c>
      <c r="G23" s="6"/>
      <c r="H23" s="6"/>
      <c r="I23" s="6"/>
      <c r="J23" s="7"/>
    </row>
    <row r="24" spans="1:12" s="3" customFormat="1" ht="15" customHeight="1">
      <c r="A24" s="145"/>
      <c r="B24" s="143" t="s">
        <v>40</v>
      </c>
      <c r="C24" s="143" t="s">
        <v>40</v>
      </c>
      <c r="D24" s="144">
        <v>78.48272</v>
      </c>
      <c r="E24" s="144">
        <v>78.137280000000004</v>
      </c>
      <c r="F24" s="144">
        <v>78.828149999999994</v>
      </c>
      <c r="G24" s="6"/>
      <c r="H24" s="6"/>
      <c r="I24" s="6"/>
      <c r="J24" s="7"/>
    </row>
    <row r="25" spans="1:12" s="3" customFormat="1" ht="15" customHeight="1">
      <c r="A25" s="145"/>
      <c r="B25" s="143"/>
      <c r="C25" s="143" t="s">
        <v>114</v>
      </c>
      <c r="D25" s="144">
        <v>78.675439999999995</v>
      </c>
      <c r="E25" s="144">
        <v>78.328919999999997</v>
      </c>
      <c r="F25" s="144">
        <v>79.021960000000007</v>
      </c>
      <c r="G25" s="6"/>
      <c r="H25" s="6"/>
      <c r="I25" s="6"/>
      <c r="J25" s="7"/>
    </row>
    <row r="26" spans="1:12" s="3" customFormat="1" ht="15" customHeight="1">
      <c r="A26" s="145"/>
      <c r="B26" s="143"/>
      <c r="C26" s="143" t="s">
        <v>132</v>
      </c>
      <c r="D26" s="144">
        <v>78.966300000000004</v>
      </c>
      <c r="E26" s="144">
        <v>78.620890000000003</v>
      </c>
      <c r="F26" s="144">
        <v>79.311710000000005</v>
      </c>
      <c r="G26" s="6"/>
      <c r="H26" s="6"/>
      <c r="I26" s="6"/>
      <c r="J26" s="7"/>
    </row>
    <row r="27" spans="1:12" s="3" customFormat="1" ht="15" customHeight="1">
      <c r="A27" s="145"/>
      <c r="B27" s="143" t="s">
        <v>169</v>
      </c>
      <c r="C27" s="143" t="s">
        <v>133</v>
      </c>
      <c r="D27" s="144">
        <v>79.056899999999999</v>
      </c>
      <c r="E27" s="144">
        <v>78.710440000000006</v>
      </c>
      <c r="F27" s="144">
        <v>79.403350000000003</v>
      </c>
      <c r="G27" s="6"/>
      <c r="H27" s="6"/>
      <c r="I27" s="6"/>
      <c r="J27" s="7"/>
    </row>
    <row r="28" spans="1:12" s="3" customFormat="1" ht="23.25" customHeight="1">
      <c r="A28" s="145"/>
      <c r="B28" s="143"/>
      <c r="C28" s="143" t="s">
        <v>172</v>
      </c>
      <c r="D28" s="144">
        <v>79.352429999999998</v>
      </c>
      <c r="E28" s="144">
        <v>79.011570000000006</v>
      </c>
      <c r="F28" s="144">
        <v>79.693280000000001</v>
      </c>
      <c r="G28" s="6"/>
      <c r="H28" s="6"/>
      <c r="I28" s="6"/>
      <c r="J28" s="7"/>
    </row>
    <row r="29" spans="1:12" s="3" customFormat="1" ht="23.25" customHeight="1">
      <c r="A29" s="145"/>
      <c r="B29" s="143"/>
      <c r="C29" s="143" t="s">
        <v>177</v>
      </c>
      <c r="D29" s="144">
        <v>79.61658760432563</v>
      </c>
      <c r="E29" s="144">
        <v>79.27473002488459</v>
      </c>
      <c r="F29" s="144">
        <v>79.958445183766671</v>
      </c>
      <c r="G29" s="6"/>
      <c r="H29" s="6"/>
      <c r="I29" s="6"/>
      <c r="J29" s="7"/>
    </row>
    <row r="30" spans="1:12" s="3" customFormat="1" ht="15" customHeight="1">
      <c r="A30" s="145"/>
      <c r="B30" s="143" t="s">
        <v>199</v>
      </c>
      <c r="C30" s="143" t="s">
        <v>199</v>
      </c>
      <c r="D30" s="144">
        <v>79.581371868424384</v>
      </c>
      <c r="E30" s="144">
        <v>79.239137574724239</v>
      </c>
      <c r="F30" s="144">
        <v>79.923606162124528</v>
      </c>
      <c r="G30" s="6"/>
      <c r="H30" s="6"/>
      <c r="I30" s="6"/>
      <c r="J30" s="7"/>
    </row>
    <row r="31" spans="1:12" s="3" customFormat="1" ht="15" customHeight="1">
      <c r="A31" s="145"/>
      <c r="B31" s="150"/>
      <c r="C31" s="5"/>
      <c r="D31" s="6"/>
      <c r="E31" s="6"/>
      <c r="F31" s="6"/>
      <c r="G31" s="6"/>
      <c r="H31" s="6"/>
      <c r="I31" s="6"/>
      <c r="J31" s="7"/>
    </row>
    <row r="32" spans="1:12" s="3" customFormat="1" ht="24" customHeight="1">
      <c r="A32" s="145" t="s">
        <v>126</v>
      </c>
      <c r="B32" s="143"/>
      <c r="C32" s="143" t="s">
        <v>34</v>
      </c>
      <c r="D32" s="144">
        <v>77.407709999999994</v>
      </c>
      <c r="E32" s="144">
        <v>76.728980000000007</v>
      </c>
      <c r="F32" s="144">
        <v>78.086449999999999</v>
      </c>
      <c r="G32" s="6"/>
      <c r="H32" s="6"/>
      <c r="I32" s="6"/>
      <c r="J32" s="7"/>
    </row>
    <row r="33" spans="1:15" s="3" customFormat="1" ht="15" customHeight="1">
      <c r="A33" s="145"/>
      <c r="B33" s="143" t="s">
        <v>35</v>
      </c>
      <c r="C33" s="143" t="s">
        <v>35</v>
      </c>
      <c r="D33" s="144">
        <v>77.564080000000004</v>
      </c>
      <c r="E33" s="144">
        <v>76.857380000000006</v>
      </c>
      <c r="F33" s="144">
        <v>78.270780000000002</v>
      </c>
      <c r="G33" s="6"/>
      <c r="H33" s="6"/>
      <c r="I33" s="6"/>
      <c r="J33" s="7"/>
    </row>
    <row r="34" spans="1:15" s="3" customFormat="1" ht="15" customHeight="1">
      <c r="A34" s="145"/>
      <c r="B34" s="143"/>
      <c r="C34" s="143" t="s">
        <v>36</v>
      </c>
      <c r="D34" s="144">
        <v>77.473780000000005</v>
      </c>
      <c r="E34" s="144">
        <v>76.77619</v>
      </c>
      <c r="F34" s="144">
        <v>78.171369999999996</v>
      </c>
      <c r="G34" s="6"/>
      <c r="H34" s="6"/>
      <c r="I34" s="6"/>
      <c r="J34" s="7"/>
    </row>
    <row r="35" spans="1:15" s="3" customFormat="1" ht="15" customHeight="1">
      <c r="A35" s="145"/>
      <c r="B35" s="143"/>
      <c r="C35" s="143" t="s">
        <v>37</v>
      </c>
      <c r="D35" s="144">
        <v>77.637730000000005</v>
      </c>
      <c r="E35" s="144">
        <v>76.911410000000004</v>
      </c>
      <c r="F35" s="144">
        <v>78.364050000000006</v>
      </c>
      <c r="G35" s="6"/>
      <c r="H35" s="6"/>
      <c r="I35" s="6"/>
      <c r="J35" s="7"/>
    </row>
    <row r="36" spans="1:15" s="3" customFormat="1" ht="15" customHeight="1">
      <c r="A36" s="145"/>
      <c r="B36" s="143"/>
      <c r="C36" s="143" t="s">
        <v>38</v>
      </c>
      <c r="D36" s="144">
        <v>77.873059999999995</v>
      </c>
      <c r="E36" s="144">
        <v>77.171589999999995</v>
      </c>
      <c r="F36" s="144">
        <v>78.574529999999996</v>
      </c>
      <c r="G36" s="6"/>
      <c r="H36" s="6"/>
      <c r="I36" s="6"/>
      <c r="J36" s="7"/>
    </row>
    <row r="37" spans="1:15" s="3" customFormat="1" ht="24" customHeight="1">
      <c r="A37" s="145"/>
      <c r="B37" s="143"/>
      <c r="C37" s="143" t="s">
        <v>39</v>
      </c>
      <c r="D37" s="144">
        <v>78.025679999999994</v>
      </c>
      <c r="E37" s="144">
        <v>77.324179999999998</v>
      </c>
      <c r="F37" s="144">
        <v>78.727180000000004</v>
      </c>
      <c r="G37" s="6"/>
      <c r="H37" s="6"/>
      <c r="I37" s="6"/>
      <c r="J37" s="7"/>
    </row>
    <row r="38" spans="1:15" s="3" customFormat="1" ht="15" customHeight="1">
      <c r="A38" s="145"/>
      <c r="B38" s="143" t="s">
        <v>40</v>
      </c>
      <c r="C38" s="143" t="s">
        <v>40</v>
      </c>
      <c r="D38" s="144">
        <v>78.358519999999999</v>
      </c>
      <c r="E38" s="144">
        <v>77.677779999999998</v>
      </c>
      <c r="F38" s="144">
        <v>79.039259999999999</v>
      </c>
      <c r="G38" s="6"/>
      <c r="H38" s="6"/>
      <c r="I38" s="6"/>
      <c r="J38" s="7"/>
    </row>
    <row r="39" spans="1:15" s="3" customFormat="1" ht="15" customHeight="1">
      <c r="A39" s="145"/>
      <c r="B39" s="143"/>
      <c r="C39" s="143" t="s">
        <v>114</v>
      </c>
      <c r="D39" s="144">
        <v>78.219250000000002</v>
      </c>
      <c r="E39" s="144">
        <v>77.522589999999994</v>
      </c>
      <c r="F39" s="144">
        <v>78.915909999999997</v>
      </c>
      <c r="G39" s="6"/>
      <c r="H39" s="6"/>
      <c r="I39" s="6"/>
      <c r="J39" s="7"/>
    </row>
    <row r="40" spans="1:15" s="3" customFormat="1" ht="15" customHeight="1">
      <c r="A40" s="145"/>
      <c r="B40" s="143"/>
      <c r="C40" s="143" t="s">
        <v>132</v>
      </c>
      <c r="D40" s="144">
        <v>78.887969999999996</v>
      </c>
      <c r="E40" s="144">
        <v>78.200299999999999</v>
      </c>
      <c r="F40" s="144">
        <v>79.575649999999996</v>
      </c>
      <c r="G40" s="6"/>
      <c r="H40" s="6"/>
      <c r="I40" s="6"/>
      <c r="J40" s="7"/>
    </row>
    <row r="41" spans="1:15" s="3" customFormat="1" ht="15" customHeight="1">
      <c r="A41" s="145"/>
      <c r="B41" s="143" t="s">
        <v>169</v>
      </c>
      <c r="C41" s="143" t="s">
        <v>133</v>
      </c>
      <c r="D41" s="144">
        <v>78.729429999999994</v>
      </c>
      <c r="E41" s="144">
        <v>78.056489999999997</v>
      </c>
      <c r="F41" s="144">
        <v>79.402370000000005</v>
      </c>
      <c r="G41" s="6"/>
      <c r="H41" s="6"/>
      <c r="I41" s="6"/>
      <c r="J41" s="7"/>
    </row>
    <row r="42" spans="1:15" s="3" customFormat="1" ht="22.5" customHeight="1">
      <c r="A42" s="145"/>
      <c r="B42" s="143"/>
      <c r="C42" s="143" t="s">
        <v>172</v>
      </c>
      <c r="D42" s="144">
        <v>79.08381</v>
      </c>
      <c r="E42" s="144">
        <v>78.421869999999998</v>
      </c>
      <c r="F42" s="144">
        <v>79.745750000000001</v>
      </c>
      <c r="G42" s="6"/>
      <c r="H42" s="6"/>
      <c r="I42" s="6"/>
      <c r="J42" s="7"/>
    </row>
    <row r="43" spans="1:15" s="3" customFormat="1" ht="22.5" customHeight="1">
      <c r="A43" s="145"/>
      <c r="B43" s="143"/>
      <c r="C43" s="143" t="s">
        <v>177</v>
      </c>
      <c r="D43" s="144">
        <v>78.617856566831222</v>
      </c>
      <c r="E43" s="144">
        <v>77.919142055334518</v>
      </c>
      <c r="F43" s="144">
        <v>79.316571078327925</v>
      </c>
      <c r="G43" s="6"/>
      <c r="H43" s="6"/>
      <c r="I43" s="6"/>
      <c r="J43" s="7"/>
    </row>
    <row r="44" spans="1:15" s="3" customFormat="1" ht="15" customHeight="1">
      <c r="A44" s="145"/>
      <c r="B44" s="143" t="s">
        <v>199</v>
      </c>
      <c r="C44" s="143" t="s">
        <v>199</v>
      </c>
      <c r="D44" s="144">
        <v>78.736777878270246</v>
      </c>
      <c r="E44" s="144">
        <v>78.034905256398872</v>
      </c>
      <c r="F44" s="144">
        <v>79.43865050014162</v>
      </c>
      <c r="G44" s="6"/>
      <c r="H44" s="6"/>
      <c r="I44" s="6"/>
      <c r="J44" s="7"/>
    </row>
    <row r="45" spans="1:15" s="3" customFormat="1" ht="15" customHeight="1">
      <c r="A45" s="145"/>
      <c r="B45" s="150"/>
      <c r="C45" s="5"/>
      <c r="D45" s="6"/>
      <c r="E45" s="6"/>
      <c r="F45" s="6"/>
      <c r="G45" s="6"/>
      <c r="H45" s="6"/>
      <c r="I45" s="6"/>
      <c r="J45" s="7"/>
    </row>
    <row r="46" spans="1:15" s="3" customFormat="1" ht="24" customHeight="1">
      <c r="A46" s="145" t="s">
        <v>96</v>
      </c>
      <c r="B46" s="143"/>
      <c r="C46" s="143" t="s">
        <v>34</v>
      </c>
      <c r="D46" s="144">
        <v>77.67353</v>
      </c>
      <c r="E46" s="144">
        <v>77.175809999999998</v>
      </c>
      <c r="F46" s="144">
        <v>78.171250000000001</v>
      </c>
      <c r="G46" s="6"/>
      <c r="H46" s="6"/>
      <c r="I46" s="6"/>
      <c r="J46" s="142"/>
      <c r="K46" s="142"/>
      <c r="L46" s="142"/>
      <c r="M46" s="142"/>
      <c r="N46" s="142"/>
      <c r="O46" s="142"/>
    </row>
    <row r="47" spans="1:15" s="3" customFormat="1" ht="15" customHeight="1">
      <c r="A47" s="145"/>
      <c r="B47" s="143" t="s">
        <v>35</v>
      </c>
      <c r="C47" s="143" t="s">
        <v>35</v>
      </c>
      <c r="D47" s="144">
        <v>78.002960000000002</v>
      </c>
      <c r="E47" s="144">
        <v>77.514470000000003</v>
      </c>
      <c r="F47" s="144">
        <v>78.49145</v>
      </c>
      <c r="G47" s="6"/>
      <c r="H47" s="6"/>
      <c r="I47" s="6"/>
      <c r="J47" s="142"/>
      <c r="K47" s="142"/>
      <c r="L47" s="142"/>
      <c r="M47" s="142"/>
      <c r="N47" s="142"/>
      <c r="O47" s="142"/>
    </row>
    <row r="48" spans="1:15" s="3" customFormat="1" ht="15" customHeight="1">
      <c r="A48" s="145"/>
      <c r="B48" s="143"/>
      <c r="C48" s="143" t="s">
        <v>36</v>
      </c>
      <c r="D48" s="144">
        <v>78.412819999999996</v>
      </c>
      <c r="E48" s="144">
        <v>77.925610000000006</v>
      </c>
      <c r="F48" s="144">
        <v>78.900030000000001</v>
      </c>
      <c r="G48" s="6"/>
      <c r="H48" s="6"/>
      <c r="I48" s="6"/>
      <c r="J48" s="142"/>
      <c r="K48" s="142"/>
      <c r="L48" s="142"/>
      <c r="M48" s="142"/>
      <c r="N48" s="142"/>
      <c r="O48" s="142"/>
    </row>
    <row r="49" spans="1:16" s="3" customFormat="1" ht="15" customHeight="1">
      <c r="A49" s="145"/>
      <c r="B49" s="143"/>
      <c r="C49" s="143" t="s">
        <v>37</v>
      </c>
      <c r="D49" s="144">
        <v>78.978139999999996</v>
      </c>
      <c r="E49" s="144">
        <v>78.495379999999997</v>
      </c>
      <c r="F49" s="144">
        <v>79.460899999999995</v>
      </c>
      <c r="G49" s="6"/>
      <c r="H49" s="6"/>
      <c r="I49" s="6"/>
      <c r="J49" s="142"/>
      <c r="K49" s="142"/>
      <c r="L49" s="142"/>
      <c r="M49" s="142"/>
      <c r="N49" s="142"/>
      <c r="O49" s="142"/>
    </row>
    <row r="50" spans="1:16" s="3" customFormat="1" ht="15" customHeight="1">
      <c r="A50" s="145"/>
      <c r="B50" s="143"/>
      <c r="C50" s="143" t="s">
        <v>38</v>
      </c>
      <c r="D50" s="144">
        <v>78.897180000000006</v>
      </c>
      <c r="E50" s="144">
        <v>78.408230000000003</v>
      </c>
      <c r="F50" s="144">
        <v>79.386129999999994</v>
      </c>
      <c r="G50" s="6"/>
      <c r="H50" s="6"/>
      <c r="I50" s="6"/>
      <c r="J50" s="142"/>
      <c r="K50" s="142"/>
      <c r="L50" s="142"/>
      <c r="M50" s="142"/>
      <c r="N50" s="142"/>
      <c r="O50" s="142"/>
    </row>
    <row r="51" spans="1:16" s="3" customFormat="1" ht="24" customHeight="1">
      <c r="A51" s="145"/>
      <c r="B51" s="143"/>
      <c r="C51" s="143" t="s">
        <v>39</v>
      </c>
      <c r="D51" s="144">
        <v>79.157839999999993</v>
      </c>
      <c r="E51" s="144">
        <v>78.664400000000001</v>
      </c>
      <c r="F51" s="144">
        <v>79.65128</v>
      </c>
      <c r="G51" s="6"/>
      <c r="H51" s="6"/>
      <c r="I51" s="6"/>
      <c r="J51" s="142"/>
      <c r="K51" s="142"/>
      <c r="L51" s="142"/>
      <c r="M51" s="142"/>
      <c r="N51" s="142"/>
      <c r="O51" s="142"/>
    </row>
    <row r="52" spans="1:16" s="3" customFormat="1" ht="15" customHeight="1">
      <c r="A52" s="145"/>
      <c r="B52" s="143" t="s">
        <v>40</v>
      </c>
      <c r="C52" s="143" t="s">
        <v>40</v>
      </c>
      <c r="D52" s="144">
        <v>79.517790000000005</v>
      </c>
      <c r="E52" s="144">
        <v>79.02713</v>
      </c>
      <c r="F52" s="144">
        <v>80.008439999999993</v>
      </c>
      <c r="G52" s="6"/>
      <c r="H52" s="6"/>
      <c r="I52" s="6"/>
      <c r="J52" s="142"/>
      <c r="K52" s="142"/>
      <c r="L52" s="142"/>
      <c r="M52" s="142"/>
      <c r="N52" s="142"/>
      <c r="O52" s="142"/>
    </row>
    <row r="53" spans="1:16" s="3" customFormat="1" ht="15" customHeight="1">
      <c r="A53" s="145"/>
      <c r="B53" s="143"/>
      <c r="C53" s="143" t="s">
        <v>114</v>
      </c>
      <c r="D53" s="144">
        <v>79.743690000000001</v>
      </c>
      <c r="E53" s="144">
        <v>79.254350000000002</v>
      </c>
      <c r="F53" s="144">
        <v>80.233019999999996</v>
      </c>
      <c r="G53" s="6"/>
      <c r="H53" s="6"/>
      <c r="I53" s="6"/>
      <c r="J53" s="142"/>
      <c r="K53" s="142"/>
      <c r="L53" s="142"/>
      <c r="M53" s="142"/>
      <c r="N53" s="142"/>
      <c r="O53" s="142"/>
    </row>
    <row r="54" spans="1:16" s="3" customFormat="1" ht="15" customHeight="1">
      <c r="A54" s="145"/>
      <c r="B54" s="143"/>
      <c r="C54" s="143" t="s">
        <v>132</v>
      </c>
      <c r="D54" s="144">
        <v>79.95514</v>
      </c>
      <c r="E54" s="144">
        <v>79.467740000000006</v>
      </c>
      <c r="F54" s="144">
        <v>80.442539999999994</v>
      </c>
      <c r="G54" s="6"/>
      <c r="H54" s="6"/>
      <c r="I54" s="6"/>
      <c r="J54" s="142"/>
      <c r="K54" s="142"/>
      <c r="L54" s="142"/>
      <c r="M54" s="142"/>
      <c r="N54" s="142"/>
      <c r="O54" s="142"/>
    </row>
    <row r="55" spans="1:16" s="3" customFormat="1" ht="15" customHeight="1">
      <c r="A55" s="145"/>
      <c r="B55" s="143" t="s">
        <v>169</v>
      </c>
      <c r="C55" s="143" t="s">
        <v>133</v>
      </c>
      <c r="D55" s="144">
        <v>79.977990000000005</v>
      </c>
      <c r="E55" s="144">
        <v>79.488630000000001</v>
      </c>
      <c r="F55" s="144">
        <v>80.467349999999996</v>
      </c>
      <c r="G55" s="6"/>
      <c r="H55" s="6"/>
      <c r="I55" s="6"/>
      <c r="J55" s="142"/>
      <c r="K55" s="142"/>
      <c r="L55" s="142"/>
      <c r="M55" s="142"/>
      <c r="N55" s="142"/>
      <c r="O55" s="142"/>
    </row>
    <row r="56" spans="1:16" s="3" customFormat="1" ht="21.75" customHeight="1">
      <c r="A56" s="145"/>
      <c r="B56" s="143"/>
      <c r="C56" s="143" t="s">
        <v>172</v>
      </c>
      <c r="D56" s="144">
        <v>80.144990000000007</v>
      </c>
      <c r="E56" s="144">
        <v>79.648799999999994</v>
      </c>
      <c r="F56" s="144">
        <v>80.641170000000002</v>
      </c>
      <c r="G56" s="6"/>
      <c r="H56" s="6"/>
      <c r="I56" s="6"/>
      <c r="J56" s="142"/>
      <c r="K56" s="142"/>
      <c r="L56" s="142"/>
      <c r="M56" s="142"/>
      <c r="N56" s="142"/>
      <c r="O56" s="142"/>
    </row>
    <row r="57" spans="1:16" s="3" customFormat="1" ht="21.75" customHeight="1">
      <c r="A57" s="145"/>
      <c r="B57" s="143"/>
      <c r="C57" s="143" t="s">
        <v>177</v>
      </c>
      <c r="D57" s="144">
        <v>80.501019455784714</v>
      </c>
      <c r="E57" s="144">
        <v>80.013052543306642</v>
      </c>
      <c r="F57" s="144">
        <v>80.988986368262786</v>
      </c>
      <c r="G57" s="6"/>
      <c r="H57" s="6"/>
      <c r="I57" s="6"/>
      <c r="J57" s="142"/>
      <c r="K57" s="142"/>
      <c r="L57" s="142"/>
      <c r="M57" s="142"/>
      <c r="N57" s="142"/>
      <c r="O57" s="142"/>
    </row>
    <row r="58" spans="1:16" s="3" customFormat="1" ht="15.75" customHeight="1">
      <c r="A58" s="145"/>
      <c r="B58" s="143" t="s">
        <v>199</v>
      </c>
      <c r="C58" s="143" t="s">
        <v>199</v>
      </c>
      <c r="D58" s="144">
        <v>80.79867748047198</v>
      </c>
      <c r="E58" s="144">
        <v>80.31144828749072</v>
      </c>
      <c r="F58" s="144">
        <v>81.285906673453241</v>
      </c>
      <c r="G58" s="6"/>
      <c r="H58" s="6"/>
      <c r="I58" s="6"/>
      <c r="J58" s="142"/>
      <c r="K58" s="142"/>
      <c r="L58" s="142"/>
      <c r="M58" s="142"/>
      <c r="N58" s="142"/>
      <c r="O58" s="142"/>
    </row>
    <row r="59" spans="1:16" s="3" customFormat="1" ht="15" customHeight="1">
      <c r="A59" s="145"/>
      <c r="B59" s="150"/>
      <c r="C59" s="5"/>
      <c r="D59" s="6"/>
      <c r="E59" s="6"/>
      <c r="F59" s="6"/>
      <c r="G59" s="6"/>
      <c r="H59" s="6"/>
      <c r="I59" s="6"/>
      <c r="J59" s="7"/>
    </row>
    <row r="60" spans="1:16" s="3" customFormat="1" ht="24" customHeight="1">
      <c r="A60" s="145" t="s">
        <v>74</v>
      </c>
      <c r="B60" s="143"/>
      <c r="C60" s="143" t="s">
        <v>34</v>
      </c>
      <c r="D60" s="144">
        <v>77.696119999999993</v>
      </c>
      <c r="E60" s="144">
        <v>77.10154</v>
      </c>
      <c r="F60" s="144">
        <v>78.290689999999998</v>
      </c>
      <c r="G60" s="6"/>
      <c r="H60" s="6"/>
      <c r="I60" s="6"/>
      <c r="J60" s="7"/>
      <c r="K60" s="142"/>
      <c r="L60" s="142"/>
      <c r="M60" s="142"/>
      <c r="N60" s="142"/>
      <c r="O60" s="142"/>
      <c r="P60" s="142"/>
    </row>
    <row r="61" spans="1:16" s="3" customFormat="1" ht="15" customHeight="1">
      <c r="A61" s="145"/>
      <c r="B61" s="143" t="s">
        <v>35</v>
      </c>
      <c r="C61" s="143" t="s">
        <v>35</v>
      </c>
      <c r="D61" s="144">
        <v>78.319519999999997</v>
      </c>
      <c r="E61" s="144">
        <v>77.760059999999996</v>
      </c>
      <c r="F61" s="144">
        <v>78.878969999999995</v>
      </c>
      <c r="G61" s="6"/>
      <c r="H61" s="6"/>
      <c r="I61" s="6"/>
      <c r="J61" s="7"/>
      <c r="K61" s="142"/>
      <c r="L61" s="142"/>
      <c r="M61" s="142"/>
      <c r="N61" s="142"/>
      <c r="O61" s="142"/>
      <c r="P61" s="142"/>
    </row>
    <row r="62" spans="1:16" s="3" customFormat="1" ht="15" customHeight="1">
      <c r="A62" s="145"/>
      <c r="B62" s="143"/>
      <c r="C62" s="143" t="s">
        <v>36</v>
      </c>
      <c r="D62" s="144">
        <v>78.257570000000001</v>
      </c>
      <c r="E62" s="144">
        <v>77.693240000000003</v>
      </c>
      <c r="F62" s="144">
        <v>78.821910000000003</v>
      </c>
      <c r="G62" s="6"/>
      <c r="H62" s="6"/>
      <c r="I62" s="6"/>
      <c r="J62" s="7"/>
      <c r="K62" s="142"/>
      <c r="L62" s="142"/>
      <c r="M62" s="142"/>
      <c r="N62" s="142"/>
      <c r="O62" s="142"/>
      <c r="P62" s="142"/>
    </row>
    <row r="63" spans="1:16" s="3" customFormat="1" ht="15" customHeight="1">
      <c r="A63" s="145"/>
      <c r="B63" s="143"/>
      <c r="C63" s="143" t="s">
        <v>37</v>
      </c>
      <c r="D63" s="144">
        <v>78.989059999999995</v>
      </c>
      <c r="E63" s="144">
        <v>78.426460000000006</v>
      </c>
      <c r="F63" s="144">
        <v>79.551649999999995</v>
      </c>
      <c r="G63" s="6"/>
      <c r="H63" s="6"/>
      <c r="I63" s="6"/>
      <c r="J63" s="7"/>
      <c r="K63" s="142"/>
      <c r="L63" s="142"/>
      <c r="M63" s="142"/>
      <c r="N63" s="142"/>
      <c r="O63" s="142"/>
      <c r="P63" s="142"/>
    </row>
    <row r="64" spans="1:16" s="3" customFormat="1" ht="15" customHeight="1">
      <c r="A64" s="145"/>
      <c r="B64" s="143"/>
      <c r="C64" s="143" t="s">
        <v>38</v>
      </c>
      <c r="D64" s="144">
        <v>79.104669999999999</v>
      </c>
      <c r="E64" s="144">
        <v>78.516319999999993</v>
      </c>
      <c r="F64" s="144">
        <v>79.693029999999993</v>
      </c>
      <c r="G64" s="6"/>
      <c r="H64" s="6"/>
      <c r="I64" s="6"/>
      <c r="J64" s="7"/>
      <c r="K64" s="142"/>
      <c r="L64" s="142"/>
      <c r="M64" s="142"/>
      <c r="N64" s="142"/>
      <c r="O64" s="142"/>
      <c r="P64" s="142"/>
    </row>
    <row r="65" spans="1:17" s="3" customFormat="1" ht="24" customHeight="1">
      <c r="A65" s="145"/>
      <c r="B65" s="143"/>
      <c r="C65" s="143" t="s">
        <v>39</v>
      </c>
      <c r="D65" s="144">
        <v>79.3733</v>
      </c>
      <c r="E65" s="144">
        <v>78.80659</v>
      </c>
      <c r="F65" s="144">
        <v>79.94</v>
      </c>
      <c r="G65" s="6"/>
      <c r="H65" s="6"/>
      <c r="I65" s="6"/>
      <c r="J65" s="7"/>
      <c r="K65" s="142"/>
      <c r="L65" s="142"/>
      <c r="M65" s="142"/>
      <c r="N65" s="142"/>
      <c r="O65" s="142"/>
      <c r="P65" s="142"/>
    </row>
    <row r="66" spans="1:17" s="3" customFormat="1" ht="15" customHeight="1">
      <c r="A66" s="145"/>
      <c r="B66" s="143" t="s">
        <v>40</v>
      </c>
      <c r="C66" s="143" t="s">
        <v>40</v>
      </c>
      <c r="D66" s="144">
        <v>79.024839999999998</v>
      </c>
      <c r="E66" s="144">
        <v>78.442769999999996</v>
      </c>
      <c r="F66" s="144">
        <v>79.606909999999999</v>
      </c>
      <c r="G66" s="6"/>
      <c r="H66" s="6"/>
      <c r="I66" s="6"/>
      <c r="J66" s="7"/>
      <c r="K66" s="142"/>
      <c r="L66" s="142"/>
      <c r="M66" s="142"/>
      <c r="N66" s="142"/>
      <c r="O66" s="142"/>
      <c r="P66" s="142"/>
    </row>
    <row r="67" spans="1:17" s="3" customFormat="1" ht="15" customHeight="1">
      <c r="A67" s="145"/>
      <c r="B67" s="143"/>
      <c r="C67" s="143" t="s">
        <v>114</v>
      </c>
      <c r="D67" s="144">
        <v>78.813760000000002</v>
      </c>
      <c r="E67" s="144">
        <v>78.239649999999997</v>
      </c>
      <c r="F67" s="144">
        <v>79.387860000000003</v>
      </c>
      <c r="G67" s="6"/>
      <c r="H67" s="6"/>
      <c r="I67" s="6"/>
      <c r="J67" s="7"/>
      <c r="K67" s="142"/>
      <c r="L67" s="142"/>
      <c r="M67" s="142"/>
      <c r="N67" s="142"/>
      <c r="O67" s="142"/>
      <c r="P67" s="142"/>
    </row>
    <row r="68" spans="1:17" s="3" customFormat="1" ht="15" customHeight="1">
      <c r="A68" s="145"/>
      <c r="B68" s="143"/>
      <c r="C68" s="143" t="s">
        <v>132</v>
      </c>
      <c r="D68" s="144">
        <v>78.896420000000006</v>
      </c>
      <c r="E68" s="144">
        <v>78.302049999999994</v>
      </c>
      <c r="F68" s="144">
        <v>79.490790000000004</v>
      </c>
      <c r="G68" s="6"/>
      <c r="H68" s="6"/>
      <c r="I68" s="6"/>
      <c r="J68" s="7"/>
      <c r="K68" s="142"/>
      <c r="L68" s="142"/>
      <c r="M68" s="142"/>
      <c r="N68" s="142"/>
      <c r="O68" s="142"/>
      <c r="P68" s="142"/>
    </row>
    <row r="69" spans="1:17" s="3" customFormat="1" ht="15" customHeight="1">
      <c r="A69" s="145"/>
      <c r="B69" s="143" t="s">
        <v>169</v>
      </c>
      <c r="C69" s="143" t="s">
        <v>133</v>
      </c>
      <c r="D69" s="144">
        <v>79.112229999999997</v>
      </c>
      <c r="E69" s="144">
        <v>78.541939999999997</v>
      </c>
      <c r="F69" s="144">
        <v>79.68253</v>
      </c>
      <c r="G69" s="6"/>
      <c r="H69" s="6"/>
      <c r="I69" s="6"/>
      <c r="J69" s="7"/>
      <c r="K69" s="142"/>
      <c r="L69" s="142"/>
      <c r="M69" s="142"/>
      <c r="N69" s="142"/>
      <c r="O69" s="142"/>
      <c r="P69" s="142"/>
    </row>
    <row r="70" spans="1:17" s="3" customFormat="1" ht="22.5" customHeight="1">
      <c r="A70" s="145"/>
      <c r="B70" s="143"/>
      <c r="C70" s="143" t="s">
        <v>172</v>
      </c>
      <c r="D70" s="144">
        <v>79.574269999999999</v>
      </c>
      <c r="E70" s="144">
        <v>79.009860000000003</v>
      </c>
      <c r="F70" s="144">
        <v>80.138670000000005</v>
      </c>
      <c r="G70" s="6"/>
      <c r="H70" s="6"/>
      <c r="I70" s="6"/>
      <c r="J70" s="7"/>
      <c r="K70" s="142"/>
      <c r="L70" s="142"/>
      <c r="M70" s="142"/>
      <c r="N70" s="142"/>
      <c r="O70" s="142"/>
      <c r="P70" s="142"/>
    </row>
    <row r="71" spans="1:17" s="3" customFormat="1" ht="22.5" customHeight="1">
      <c r="A71" s="145"/>
      <c r="B71" s="143"/>
      <c r="C71" s="143" t="s">
        <v>177</v>
      </c>
      <c r="D71" s="144">
        <v>80.053279781310636</v>
      </c>
      <c r="E71" s="144">
        <v>79.485137511665428</v>
      </c>
      <c r="F71" s="144">
        <v>80.621422050955843</v>
      </c>
      <c r="G71" s="6"/>
      <c r="H71" s="6"/>
      <c r="I71" s="6"/>
      <c r="J71" s="7"/>
      <c r="K71" s="142"/>
      <c r="L71" s="142"/>
      <c r="M71" s="142"/>
      <c r="N71" s="142"/>
      <c r="O71" s="142"/>
      <c r="P71" s="142"/>
    </row>
    <row r="72" spans="1:17" s="3" customFormat="1" ht="15" customHeight="1">
      <c r="A72" s="145"/>
      <c r="B72" s="143" t="s">
        <v>199</v>
      </c>
      <c r="C72" s="143" t="s">
        <v>199</v>
      </c>
      <c r="D72" s="144">
        <v>80.056788008813314</v>
      </c>
      <c r="E72" s="144">
        <v>79.483278237324726</v>
      </c>
      <c r="F72" s="144">
        <v>80.630297780301902</v>
      </c>
      <c r="G72" s="6"/>
      <c r="H72" s="6"/>
      <c r="I72" s="6"/>
      <c r="J72" s="7"/>
      <c r="K72" s="142"/>
      <c r="L72" s="142"/>
      <c r="M72" s="142"/>
      <c r="N72" s="142"/>
      <c r="O72" s="142"/>
      <c r="P72" s="142"/>
    </row>
    <row r="73" spans="1:17" s="3" customFormat="1" ht="15" customHeight="1">
      <c r="A73" s="145"/>
      <c r="B73" s="150"/>
      <c r="C73" s="5"/>
      <c r="D73" s="6"/>
      <c r="E73" s="6"/>
      <c r="F73" s="6"/>
      <c r="G73" s="6"/>
      <c r="H73" s="6"/>
      <c r="I73" s="6"/>
      <c r="J73" s="7"/>
    </row>
    <row r="74" spans="1:17" s="3" customFormat="1" ht="24" customHeight="1">
      <c r="A74" s="140" t="s">
        <v>83</v>
      </c>
      <c r="B74" s="143"/>
      <c r="C74" s="143" t="s">
        <v>34</v>
      </c>
      <c r="D74" s="131">
        <v>77.730429999999998</v>
      </c>
      <c r="E74" s="131">
        <v>76.947460000000007</v>
      </c>
      <c r="F74" s="131">
        <v>78.513390000000001</v>
      </c>
      <c r="G74" s="6"/>
      <c r="H74" s="6"/>
      <c r="I74" s="6"/>
      <c r="J74" s="7"/>
      <c r="L74" s="142"/>
      <c r="M74" s="142"/>
      <c r="N74" s="142"/>
      <c r="O74" s="142"/>
      <c r="P74" s="142"/>
      <c r="Q74" s="142"/>
    </row>
    <row r="75" spans="1:17" s="3" customFormat="1" ht="15" customHeight="1">
      <c r="A75" s="140"/>
      <c r="B75" s="143" t="s">
        <v>35</v>
      </c>
      <c r="C75" s="143" t="s">
        <v>35</v>
      </c>
      <c r="D75" s="131">
        <v>77.990020000000001</v>
      </c>
      <c r="E75" s="131">
        <v>77.233069999999998</v>
      </c>
      <c r="F75" s="131">
        <v>78.746970000000005</v>
      </c>
      <c r="G75" s="6"/>
      <c r="H75" s="6"/>
      <c r="I75" s="6"/>
      <c r="J75" s="7"/>
      <c r="L75" s="142"/>
      <c r="M75" s="142"/>
      <c r="N75" s="142"/>
      <c r="O75" s="142"/>
      <c r="P75" s="142"/>
      <c r="Q75" s="142"/>
    </row>
    <row r="76" spans="1:17" s="3" customFormat="1" ht="15" customHeight="1">
      <c r="A76" s="140"/>
      <c r="B76" s="143"/>
      <c r="C76" s="143" t="s">
        <v>36</v>
      </c>
      <c r="D76" s="131">
        <v>77.838579999999993</v>
      </c>
      <c r="E76" s="131">
        <v>77.065920000000006</v>
      </c>
      <c r="F76" s="131">
        <v>78.611239999999995</v>
      </c>
      <c r="G76" s="6"/>
      <c r="H76" s="6"/>
      <c r="I76" s="6"/>
      <c r="J76" s="7"/>
      <c r="L76" s="142"/>
      <c r="M76" s="142"/>
      <c r="N76" s="142"/>
      <c r="O76" s="142"/>
      <c r="P76" s="142"/>
      <c r="Q76" s="142"/>
    </row>
    <row r="77" spans="1:17" s="3" customFormat="1" ht="15" customHeight="1">
      <c r="A77" s="140"/>
      <c r="B77" s="143"/>
      <c r="C77" s="143" t="s">
        <v>37</v>
      </c>
      <c r="D77" s="131">
        <v>77.796490000000006</v>
      </c>
      <c r="E77" s="131">
        <v>77.016589999999994</v>
      </c>
      <c r="F77" s="131">
        <v>78.576390000000004</v>
      </c>
      <c r="G77" s="6"/>
      <c r="H77" s="6"/>
      <c r="I77" s="6"/>
      <c r="J77" s="7"/>
      <c r="L77" s="142"/>
      <c r="M77" s="142"/>
      <c r="N77" s="142"/>
      <c r="O77" s="142"/>
      <c r="P77" s="142"/>
      <c r="Q77" s="142"/>
    </row>
    <row r="78" spans="1:17" s="3" customFormat="1" ht="15" customHeight="1">
      <c r="A78" s="140"/>
      <c r="B78" s="143"/>
      <c r="C78" s="143" t="s">
        <v>38</v>
      </c>
      <c r="D78" s="131">
        <v>78.143069999999994</v>
      </c>
      <c r="E78" s="131">
        <v>77.359139999999996</v>
      </c>
      <c r="F78" s="131">
        <v>78.927009999999996</v>
      </c>
      <c r="G78" s="6"/>
      <c r="H78" s="6"/>
      <c r="I78" s="6"/>
      <c r="J78" s="7"/>
      <c r="L78" s="142"/>
      <c r="M78" s="142"/>
      <c r="N78" s="142"/>
      <c r="O78" s="142"/>
      <c r="P78" s="142"/>
      <c r="Q78" s="142"/>
    </row>
    <row r="79" spans="1:17" s="3" customFormat="1" ht="24" customHeight="1">
      <c r="A79" s="140"/>
      <c r="B79" s="143"/>
      <c r="C79" s="143" t="s">
        <v>39</v>
      </c>
      <c r="D79" s="131">
        <v>78.554410000000004</v>
      </c>
      <c r="E79" s="131">
        <v>77.749830000000003</v>
      </c>
      <c r="F79" s="131">
        <v>79.358980000000003</v>
      </c>
      <c r="G79" s="6"/>
      <c r="H79" s="6"/>
      <c r="I79" s="6"/>
      <c r="J79" s="7"/>
      <c r="L79" s="142"/>
      <c r="M79" s="142"/>
      <c r="N79" s="142"/>
      <c r="O79" s="142"/>
      <c r="P79" s="142"/>
      <c r="Q79" s="142"/>
    </row>
    <row r="80" spans="1:17" s="3" customFormat="1" ht="15" customHeight="1">
      <c r="A80" s="140"/>
      <c r="B80" s="143" t="s">
        <v>40</v>
      </c>
      <c r="C80" s="143" t="s">
        <v>40</v>
      </c>
      <c r="D80" s="131">
        <v>78.915769999999995</v>
      </c>
      <c r="E80" s="131">
        <v>78.106840000000005</v>
      </c>
      <c r="F80" s="131">
        <v>79.724699999999999</v>
      </c>
      <c r="G80" s="6"/>
      <c r="H80" s="6"/>
      <c r="I80" s="6"/>
      <c r="J80" s="7"/>
      <c r="L80" s="142"/>
      <c r="M80" s="142"/>
      <c r="N80" s="142"/>
      <c r="O80" s="142"/>
      <c r="P80" s="142"/>
      <c r="Q80" s="142"/>
    </row>
    <row r="81" spans="1:17" s="3" customFormat="1" ht="15" customHeight="1">
      <c r="A81" s="140"/>
      <c r="B81" s="143"/>
      <c r="C81" s="143" t="s">
        <v>114</v>
      </c>
      <c r="D81" s="131">
        <v>79.164339999999996</v>
      </c>
      <c r="E81" s="131">
        <v>78.359809999999996</v>
      </c>
      <c r="F81" s="131">
        <v>79.968879999999999</v>
      </c>
      <c r="G81" s="6"/>
      <c r="H81" s="6"/>
      <c r="I81" s="6"/>
      <c r="J81" s="7"/>
      <c r="L81" s="142"/>
      <c r="M81" s="142"/>
      <c r="N81" s="142"/>
      <c r="O81" s="142"/>
      <c r="P81" s="142"/>
      <c r="Q81" s="142"/>
    </row>
    <row r="82" spans="1:17" s="3" customFormat="1" ht="15" customHeight="1">
      <c r="A82" s="140"/>
      <c r="B82" s="143"/>
      <c r="C82" s="143" t="s">
        <v>132</v>
      </c>
      <c r="D82" s="131">
        <v>79.592579999999998</v>
      </c>
      <c r="E82" s="131">
        <v>78.854339999999993</v>
      </c>
      <c r="F82" s="131">
        <v>80.33081</v>
      </c>
      <c r="G82" s="6"/>
      <c r="H82" s="6"/>
      <c r="I82" s="6"/>
      <c r="J82" s="7"/>
      <c r="L82" s="142"/>
      <c r="M82" s="142"/>
      <c r="N82" s="142"/>
      <c r="O82" s="142"/>
      <c r="P82" s="142"/>
      <c r="Q82" s="142"/>
    </row>
    <row r="83" spans="1:17" s="3" customFormat="1" ht="15" customHeight="1">
      <c r="A83" s="140"/>
      <c r="B83" s="143" t="s">
        <v>169</v>
      </c>
      <c r="C83" s="143" t="s">
        <v>133</v>
      </c>
      <c r="D83" s="131">
        <v>79.914959999999994</v>
      </c>
      <c r="E83" s="131">
        <v>79.204220000000007</v>
      </c>
      <c r="F83" s="131">
        <v>80.625699999999995</v>
      </c>
      <c r="G83" s="6"/>
      <c r="H83" s="6"/>
      <c r="I83" s="6"/>
      <c r="J83" s="7"/>
      <c r="L83" s="142"/>
      <c r="M83" s="142"/>
      <c r="N83" s="142"/>
      <c r="O83" s="142"/>
      <c r="P83" s="142"/>
      <c r="Q83" s="142"/>
    </row>
    <row r="84" spans="1:17" s="3" customFormat="1" ht="24" customHeight="1">
      <c r="A84" s="140"/>
      <c r="B84" s="143"/>
      <c r="C84" s="143" t="s">
        <v>172</v>
      </c>
      <c r="D84" s="131">
        <v>80.644779999999997</v>
      </c>
      <c r="E84" s="131">
        <v>79.984759999999994</v>
      </c>
      <c r="F84" s="131">
        <v>81.304810000000003</v>
      </c>
      <c r="G84" s="6"/>
      <c r="H84" s="6"/>
      <c r="I84" s="6"/>
      <c r="J84" s="7"/>
      <c r="L84" s="142"/>
      <c r="M84" s="142"/>
      <c r="N84" s="142"/>
      <c r="O84" s="142"/>
      <c r="P84" s="142"/>
      <c r="Q84" s="142"/>
    </row>
    <row r="85" spans="1:17" s="3" customFormat="1" ht="24" customHeight="1">
      <c r="A85" s="140"/>
      <c r="B85" s="143"/>
      <c r="C85" s="143" t="s">
        <v>177</v>
      </c>
      <c r="D85" s="131">
        <v>80.73575422496657</v>
      </c>
      <c r="E85" s="131">
        <v>80.053298465798136</v>
      </c>
      <c r="F85" s="131">
        <v>81.418209984135004</v>
      </c>
      <c r="G85" s="6"/>
      <c r="H85" s="6"/>
      <c r="I85" s="6"/>
      <c r="J85" s="7"/>
      <c r="L85" s="142"/>
      <c r="M85" s="142"/>
      <c r="N85" s="142"/>
      <c r="O85" s="142"/>
      <c r="P85" s="142"/>
      <c r="Q85" s="142"/>
    </row>
    <row r="86" spans="1:17" s="3" customFormat="1" ht="15" customHeight="1">
      <c r="A86" s="140"/>
      <c r="B86" s="143" t="s">
        <v>199</v>
      </c>
      <c r="C86" s="143" t="s">
        <v>199</v>
      </c>
      <c r="D86" s="131">
        <v>80.417768368720601</v>
      </c>
      <c r="E86" s="131">
        <v>79.723092451411773</v>
      </c>
      <c r="F86" s="131">
        <v>81.112444286029429</v>
      </c>
      <c r="G86" s="6"/>
      <c r="H86" s="6"/>
      <c r="I86" s="6"/>
      <c r="J86" s="7"/>
      <c r="L86" s="142"/>
      <c r="M86" s="142"/>
      <c r="N86" s="142"/>
      <c r="O86" s="142"/>
      <c r="P86" s="142"/>
      <c r="Q86" s="142"/>
    </row>
    <row r="87" spans="1:17" s="3" customFormat="1" ht="15" customHeight="1">
      <c r="A87" s="140"/>
      <c r="B87" s="150"/>
      <c r="C87" s="5"/>
      <c r="D87" s="6"/>
      <c r="E87" s="6"/>
      <c r="F87" s="6"/>
      <c r="G87" s="6"/>
      <c r="H87" s="6"/>
      <c r="I87" s="6"/>
      <c r="J87" s="7"/>
    </row>
    <row r="88" spans="1:17" s="3" customFormat="1" ht="24" customHeight="1">
      <c r="A88" s="140" t="s">
        <v>75</v>
      </c>
      <c r="B88" s="143"/>
      <c r="C88" s="143" t="s">
        <v>34</v>
      </c>
      <c r="D88" s="131">
        <v>77.938910000000007</v>
      </c>
      <c r="E88" s="131">
        <v>77.383799999999994</v>
      </c>
      <c r="F88" s="131">
        <v>78.494010000000003</v>
      </c>
      <c r="G88" s="6"/>
      <c r="H88" s="6"/>
      <c r="I88" s="6"/>
      <c r="J88" s="7"/>
    </row>
    <row r="89" spans="1:17" s="3" customFormat="1" ht="15" customHeight="1">
      <c r="A89" s="140"/>
      <c r="B89" s="143" t="s">
        <v>35</v>
      </c>
      <c r="C89" s="143" t="s">
        <v>35</v>
      </c>
      <c r="D89" s="131">
        <v>78.407169999999994</v>
      </c>
      <c r="E89" s="131">
        <v>77.878010000000003</v>
      </c>
      <c r="F89" s="131">
        <v>78.936340000000001</v>
      </c>
      <c r="G89" s="6"/>
      <c r="H89" s="6"/>
      <c r="I89" s="6"/>
      <c r="J89" s="7"/>
    </row>
    <row r="90" spans="1:17" s="3" customFormat="1" ht="15" customHeight="1">
      <c r="A90" s="140"/>
      <c r="B90" s="143"/>
      <c r="C90" s="143" t="s">
        <v>36</v>
      </c>
      <c r="D90" s="131">
        <v>77.958939999999998</v>
      </c>
      <c r="E90" s="131">
        <v>77.391859999999994</v>
      </c>
      <c r="F90" s="131">
        <v>78.526030000000006</v>
      </c>
      <c r="G90" s="6"/>
      <c r="H90" s="6"/>
      <c r="I90" s="6"/>
      <c r="J90" s="7"/>
    </row>
    <row r="91" spans="1:17" s="3" customFormat="1" ht="15" customHeight="1">
      <c r="A91" s="140"/>
      <c r="B91" s="143"/>
      <c r="C91" s="143" t="s">
        <v>37</v>
      </c>
      <c r="D91" s="131">
        <v>78.133080000000007</v>
      </c>
      <c r="E91" s="131">
        <v>77.531009999999995</v>
      </c>
      <c r="F91" s="131">
        <v>78.735140000000001</v>
      </c>
      <c r="G91" s="6"/>
      <c r="H91" s="6"/>
      <c r="I91" s="6"/>
      <c r="J91" s="7"/>
    </row>
    <row r="92" spans="1:17" s="3" customFormat="1" ht="15" customHeight="1">
      <c r="A92" s="140"/>
      <c r="B92" s="143"/>
      <c r="C92" s="143" t="s">
        <v>38</v>
      </c>
      <c r="D92" s="131">
        <v>77.830259999999996</v>
      </c>
      <c r="E92" s="131">
        <v>77.196010000000001</v>
      </c>
      <c r="F92" s="131">
        <v>78.464510000000004</v>
      </c>
      <c r="G92" s="6"/>
      <c r="H92" s="6"/>
      <c r="I92" s="6"/>
      <c r="J92" s="7"/>
    </row>
    <row r="93" spans="1:17" s="3" customFormat="1" ht="24" customHeight="1">
      <c r="A93" s="140"/>
      <c r="B93" s="143"/>
      <c r="C93" s="143" t="s">
        <v>39</v>
      </c>
      <c r="D93" s="131">
        <v>78.335570000000004</v>
      </c>
      <c r="E93" s="131">
        <v>77.713930000000005</v>
      </c>
      <c r="F93" s="131">
        <v>78.957220000000007</v>
      </c>
      <c r="G93" s="6"/>
      <c r="H93" s="6"/>
      <c r="I93" s="6"/>
      <c r="J93" s="7"/>
    </row>
    <row r="94" spans="1:17" s="3" customFormat="1" ht="15" customHeight="1">
      <c r="A94" s="140"/>
      <c r="B94" s="143" t="s">
        <v>40</v>
      </c>
      <c r="C94" s="143" t="s">
        <v>40</v>
      </c>
      <c r="D94" s="131">
        <v>78.576930000000004</v>
      </c>
      <c r="E94" s="131">
        <v>77.953249999999997</v>
      </c>
      <c r="F94" s="131">
        <v>79.200620000000001</v>
      </c>
      <c r="G94" s="6"/>
      <c r="H94" s="6"/>
      <c r="I94" s="6"/>
      <c r="J94" s="7"/>
    </row>
    <row r="95" spans="1:17" s="3" customFormat="1" ht="15" customHeight="1">
      <c r="A95" s="140"/>
      <c r="B95" s="143"/>
      <c r="C95" s="143" t="s">
        <v>114</v>
      </c>
      <c r="D95" s="131">
        <v>79.352189999999993</v>
      </c>
      <c r="E95" s="131">
        <v>78.757710000000003</v>
      </c>
      <c r="F95" s="131">
        <v>79.946659999999994</v>
      </c>
      <c r="G95" s="6"/>
      <c r="H95" s="6"/>
      <c r="I95" s="6"/>
      <c r="J95" s="7"/>
    </row>
    <row r="96" spans="1:17" s="3" customFormat="1" ht="15" customHeight="1">
      <c r="A96" s="140"/>
      <c r="B96" s="143"/>
      <c r="C96" s="143" t="s">
        <v>132</v>
      </c>
      <c r="D96" s="131">
        <v>79.776139999999998</v>
      </c>
      <c r="E96" s="131">
        <v>79.174340000000001</v>
      </c>
      <c r="F96" s="131">
        <v>80.377949999999998</v>
      </c>
      <c r="G96" s="6"/>
      <c r="H96" s="6"/>
      <c r="I96" s="6"/>
      <c r="J96" s="7"/>
    </row>
    <row r="97" spans="1:15" s="3" customFormat="1" ht="15" customHeight="1">
      <c r="A97" s="140"/>
      <c r="B97" s="143" t="s">
        <v>169</v>
      </c>
      <c r="C97" s="143" t="s">
        <v>133</v>
      </c>
      <c r="D97" s="131">
        <v>80.165679999999995</v>
      </c>
      <c r="E97" s="131">
        <v>79.577389999999994</v>
      </c>
      <c r="F97" s="131">
        <v>80.753969999999995</v>
      </c>
      <c r="G97" s="6"/>
      <c r="H97" s="6"/>
      <c r="I97" s="6"/>
      <c r="J97" s="7"/>
    </row>
    <row r="98" spans="1:15" s="3" customFormat="1" ht="21" customHeight="1">
      <c r="A98" s="140"/>
      <c r="B98" s="143"/>
      <c r="C98" s="143" t="s">
        <v>172</v>
      </c>
      <c r="D98" s="131">
        <v>79.674840000000003</v>
      </c>
      <c r="E98" s="131">
        <v>79.064340000000001</v>
      </c>
      <c r="F98" s="131">
        <v>80.285330000000002</v>
      </c>
      <c r="G98" s="6"/>
      <c r="H98" s="6"/>
      <c r="I98" s="6"/>
      <c r="J98" s="7"/>
    </row>
    <row r="99" spans="1:15" s="3" customFormat="1" ht="21" customHeight="1">
      <c r="A99" s="140"/>
      <c r="B99" s="143"/>
      <c r="C99" s="143" t="s">
        <v>177</v>
      </c>
      <c r="D99" s="131">
        <v>79.632675537921429</v>
      </c>
      <c r="E99" s="131">
        <v>79.04198601037649</v>
      </c>
      <c r="F99" s="131">
        <v>80.223365065466368</v>
      </c>
      <c r="G99" s="6"/>
      <c r="H99" s="6"/>
      <c r="I99" s="6"/>
      <c r="J99" s="7"/>
    </row>
    <row r="100" spans="1:15" s="3" customFormat="1" ht="15" customHeight="1">
      <c r="A100" s="140"/>
      <c r="B100" s="143" t="s">
        <v>199</v>
      </c>
      <c r="C100" s="143" t="s">
        <v>199</v>
      </c>
      <c r="D100" s="131">
        <v>79.426542270513281</v>
      </c>
      <c r="E100" s="131">
        <v>78.848471345795701</v>
      </c>
      <c r="F100" s="131">
        <v>80.00461319523086</v>
      </c>
      <c r="G100" s="6"/>
      <c r="H100" s="6"/>
      <c r="I100" s="6"/>
      <c r="J100" s="7"/>
    </row>
    <row r="101" spans="1:15" s="3" customFormat="1" ht="15" customHeight="1">
      <c r="A101" s="140"/>
      <c r="B101" s="150"/>
      <c r="C101" s="5"/>
      <c r="D101" s="6"/>
      <c r="E101" s="6"/>
      <c r="F101" s="6"/>
      <c r="G101" s="6"/>
      <c r="H101" s="6"/>
      <c r="I101" s="6"/>
      <c r="J101" s="7"/>
    </row>
    <row r="102" spans="1:15" s="3" customFormat="1" ht="24" customHeight="1">
      <c r="A102" s="145" t="s">
        <v>116</v>
      </c>
      <c r="B102" s="143"/>
      <c r="C102" s="143" t="s">
        <v>34</v>
      </c>
      <c r="D102" s="144">
        <v>78.073440000000005</v>
      </c>
      <c r="E102" s="144">
        <v>77.582080000000005</v>
      </c>
      <c r="F102" s="144">
        <v>78.564790000000002</v>
      </c>
      <c r="G102" s="6"/>
      <c r="H102" s="6"/>
      <c r="I102" s="6"/>
      <c r="J102" s="142"/>
      <c r="K102" s="142"/>
      <c r="L102" s="142"/>
      <c r="M102" s="142"/>
      <c r="N102" s="142"/>
      <c r="O102" s="142"/>
    </row>
    <row r="103" spans="1:15" s="3" customFormat="1" ht="15" customHeight="1">
      <c r="A103" s="145"/>
      <c r="B103" s="143" t="s">
        <v>35</v>
      </c>
      <c r="C103" s="143" t="s">
        <v>35</v>
      </c>
      <c r="D103" s="144">
        <v>78.240170000000006</v>
      </c>
      <c r="E103" s="144">
        <v>77.759879999999995</v>
      </c>
      <c r="F103" s="144">
        <v>78.72045</v>
      </c>
      <c r="G103" s="6"/>
      <c r="H103" s="6"/>
      <c r="I103" s="6"/>
      <c r="J103" s="142"/>
      <c r="K103" s="142"/>
      <c r="L103" s="142"/>
      <c r="M103" s="142"/>
      <c r="N103" s="142"/>
      <c r="O103" s="142"/>
    </row>
    <row r="104" spans="1:15" s="3" customFormat="1" ht="15" customHeight="1">
      <c r="A104" s="145"/>
      <c r="B104" s="143"/>
      <c r="C104" s="143" t="s">
        <v>36</v>
      </c>
      <c r="D104" s="144">
        <v>78.25712</v>
      </c>
      <c r="E104" s="144">
        <v>77.764930000000007</v>
      </c>
      <c r="F104" s="144">
        <v>78.749300000000005</v>
      </c>
      <c r="G104" s="6"/>
      <c r="H104" s="6"/>
      <c r="I104" s="6"/>
      <c r="J104" s="142"/>
      <c r="K104" s="142"/>
      <c r="L104" s="142"/>
      <c r="M104" s="142"/>
      <c r="N104" s="142"/>
      <c r="O104" s="142"/>
    </row>
    <row r="105" spans="1:15" s="3" customFormat="1" ht="15" customHeight="1">
      <c r="A105" s="145"/>
      <c r="B105" s="143"/>
      <c r="C105" s="143" t="s">
        <v>37</v>
      </c>
      <c r="D105" s="144">
        <v>78.520039999999995</v>
      </c>
      <c r="E105" s="144">
        <v>78.038579999999996</v>
      </c>
      <c r="F105" s="144">
        <v>79.001490000000004</v>
      </c>
      <c r="G105" s="6"/>
      <c r="H105" s="6"/>
      <c r="I105" s="6"/>
      <c r="J105" s="142"/>
      <c r="K105" s="142"/>
      <c r="L105" s="142"/>
      <c r="M105" s="142"/>
      <c r="N105" s="142"/>
      <c r="O105" s="142"/>
    </row>
    <row r="106" spans="1:15" s="3" customFormat="1" ht="15" customHeight="1">
      <c r="A106" s="145"/>
      <c r="B106" s="143"/>
      <c r="C106" s="143" t="s">
        <v>38</v>
      </c>
      <c r="D106" s="144">
        <v>78.87773</v>
      </c>
      <c r="E106" s="144">
        <v>78.392129999999995</v>
      </c>
      <c r="F106" s="144">
        <v>79.363320000000002</v>
      </c>
      <c r="G106" s="6"/>
      <c r="H106" s="6"/>
      <c r="I106" s="6"/>
      <c r="J106" s="142"/>
      <c r="K106" s="142"/>
      <c r="L106" s="142"/>
      <c r="M106" s="142"/>
      <c r="N106" s="142"/>
      <c r="O106" s="142"/>
    </row>
    <row r="107" spans="1:15" s="3" customFormat="1" ht="24" customHeight="1">
      <c r="A107" s="145"/>
      <c r="B107" s="143"/>
      <c r="C107" s="143" t="s">
        <v>39</v>
      </c>
      <c r="D107" s="144">
        <v>78.839669999999998</v>
      </c>
      <c r="E107" s="144">
        <v>78.355990000000006</v>
      </c>
      <c r="F107" s="144">
        <v>79.323340000000002</v>
      </c>
      <c r="G107" s="6"/>
      <c r="H107" s="6"/>
      <c r="I107" s="6"/>
      <c r="J107" s="142"/>
      <c r="K107" s="142"/>
      <c r="L107" s="142"/>
      <c r="M107" s="142"/>
      <c r="N107" s="142"/>
      <c r="O107" s="142"/>
    </row>
    <row r="108" spans="1:15" s="3" customFormat="1" ht="15" customHeight="1">
      <c r="A108" s="145"/>
      <c r="B108" s="143" t="s">
        <v>40</v>
      </c>
      <c r="C108" s="143" t="s">
        <v>40</v>
      </c>
      <c r="D108" s="144">
        <v>79.314440000000005</v>
      </c>
      <c r="E108" s="144">
        <v>78.844279999999998</v>
      </c>
      <c r="F108" s="144">
        <v>79.784589999999994</v>
      </c>
      <c r="G108" s="6"/>
      <c r="H108" s="6"/>
      <c r="I108" s="6"/>
      <c r="J108" s="142"/>
      <c r="K108" s="142"/>
      <c r="L108" s="142"/>
      <c r="M108" s="142"/>
      <c r="N108" s="142"/>
      <c r="O108" s="142"/>
    </row>
    <row r="109" spans="1:15" s="3" customFormat="1" ht="15" customHeight="1">
      <c r="A109" s="145"/>
      <c r="B109" s="143"/>
      <c r="C109" s="143" t="s">
        <v>114</v>
      </c>
      <c r="D109" s="144">
        <v>79.650599999999997</v>
      </c>
      <c r="E109" s="144">
        <v>79.191010000000006</v>
      </c>
      <c r="F109" s="144">
        <v>80.110190000000003</v>
      </c>
      <c r="G109" s="6"/>
      <c r="H109" s="6"/>
      <c r="I109" s="6"/>
      <c r="J109" s="142"/>
      <c r="K109" s="142"/>
      <c r="L109" s="142"/>
      <c r="M109" s="142"/>
      <c r="N109" s="142"/>
      <c r="O109" s="142"/>
    </row>
    <row r="110" spans="1:15" s="3" customFormat="1" ht="15" customHeight="1">
      <c r="A110" s="145"/>
      <c r="B110" s="143"/>
      <c r="C110" s="143" t="s">
        <v>132</v>
      </c>
      <c r="D110" s="144">
        <v>80.272880000000001</v>
      </c>
      <c r="E110" s="144">
        <v>79.806749999999994</v>
      </c>
      <c r="F110" s="144">
        <v>80.739009999999993</v>
      </c>
      <c r="G110" s="6"/>
      <c r="H110" s="6"/>
      <c r="I110" s="6"/>
      <c r="J110" s="142"/>
      <c r="K110" s="142"/>
      <c r="L110" s="142"/>
      <c r="M110" s="142"/>
      <c r="N110" s="142"/>
      <c r="O110" s="142"/>
    </row>
    <row r="111" spans="1:15" s="3" customFormat="1" ht="15" customHeight="1">
      <c r="A111" s="145"/>
      <c r="B111" s="143" t="s">
        <v>169</v>
      </c>
      <c r="C111" s="143" t="s">
        <v>133</v>
      </c>
      <c r="D111" s="144">
        <v>80.37115</v>
      </c>
      <c r="E111" s="144">
        <v>79.900639999999996</v>
      </c>
      <c r="F111" s="144">
        <v>80.841660000000005</v>
      </c>
      <c r="G111" s="6"/>
      <c r="H111" s="6"/>
      <c r="I111" s="6"/>
      <c r="J111" s="142"/>
      <c r="K111" s="142"/>
      <c r="L111" s="142"/>
      <c r="M111" s="142"/>
      <c r="N111" s="142"/>
      <c r="O111" s="142"/>
    </row>
    <row r="112" spans="1:15" s="3" customFormat="1" ht="22.5" customHeight="1">
      <c r="A112" s="145"/>
      <c r="B112" s="143"/>
      <c r="C112" s="143" t="s">
        <v>172</v>
      </c>
      <c r="D112" s="144">
        <v>80.582520000000002</v>
      </c>
      <c r="E112" s="144">
        <v>80.116749999999996</v>
      </c>
      <c r="F112" s="144">
        <v>81.048299999999998</v>
      </c>
      <c r="G112" s="6"/>
      <c r="H112" s="6"/>
      <c r="I112" s="6"/>
      <c r="J112" s="142"/>
      <c r="K112" s="142"/>
      <c r="L112" s="142"/>
      <c r="M112" s="142"/>
      <c r="N112" s="142"/>
      <c r="O112" s="142"/>
    </row>
    <row r="113" spans="1:16" s="3" customFormat="1" ht="22.5" customHeight="1">
      <c r="A113" s="145"/>
      <c r="B113" s="143"/>
      <c r="C113" s="143" t="s">
        <v>177</v>
      </c>
      <c r="D113" s="144">
        <v>80.623388794503967</v>
      </c>
      <c r="E113" s="144">
        <v>80.158807215328835</v>
      </c>
      <c r="F113" s="144">
        <v>81.087970373679099</v>
      </c>
      <c r="G113" s="6"/>
      <c r="H113" s="6"/>
      <c r="I113" s="6"/>
      <c r="J113" s="142"/>
      <c r="K113" s="142"/>
      <c r="L113" s="142"/>
      <c r="M113" s="142"/>
      <c r="N113" s="142"/>
      <c r="O113" s="142"/>
    </row>
    <row r="114" spans="1:16" s="3" customFormat="1" ht="15" customHeight="1">
      <c r="A114" s="145"/>
      <c r="B114" s="143" t="s">
        <v>199</v>
      </c>
      <c r="C114" s="143" t="s">
        <v>199</v>
      </c>
      <c r="D114" s="144">
        <v>80.595273181571528</v>
      </c>
      <c r="E114" s="144">
        <v>80.130538625045233</v>
      </c>
      <c r="F114" s="144">
        <v>81.060007738097823</v>
      </c>
      <c r="G114" s="6"/>
      <c r="H114" s="6"/>
      <c r="I114" s="6"/>
      <c r="J114" s="142"/>
      <c r="K114" s="142"/>
      <c r="L114" s="142"/>
      <c r="M114" s="142"/>
      <c r="N114" s="142"/>
      <c r="O114" s="142"/>
    </row>
    <row r="115" spans="1:16" s="3" customFormat="1" ht="15" customHeight="1">
      <c r="A115" s="145"/>
      <c r="B115" s="150"/>
      <c r="C115" s="5"/>
      <c r="D115" s="6"/>
      <c r="E115" s="6"/>
      <c r="F115" s="6"/>
      <c r="G115" s="6"/>
      <c r="H115" s="6"/>
      <c r="I115" s="6"/>
      <c r="J115" s="7"/>
    </row>
    <row r="116" spans="1:16" s="3" customFormat="1" ht="24" customHeight="1">
      <c r="A116" s="145" t="s">
        <v>86</v>
      </c>
      <c r="B116" s="143"/>
      <c r="C116" s="143" t="s">
        <v>34</v>
      </c>
      <c r="D116" s="144">
        <v>78.448849999999993</v>
      </c>
      <c r="E116" s="144">
        <v>77.870900000000006</v>
      </c>
      <c r="F116" s="144">
        <v>79.026799999999994</v>
      </c>
      <c r="G116" s="6"/>
      <c r="H116" s="6"/>
      <c r="I116" s="6"/>
      <c r="J116" s="7"/>
      <c r="K116" s="142"/>
      <c r="L116" s="142"/>
      <c r="M116" s="142"/>
      <c r="N116" s="142"/>
      <c r="O116" s="142"/>
      <c r="P116" s="142"/>
    </row>
    <row r="117" spans="1:16" s="3" customFormat="1" ht="15" customHeight="1">
      <c r="A117" s="145"/>
      <c r="B117" s="143" t="s">
        <v>35</v>
      </c>
      <c r="C117" s="143" t="s">
        <v>35</v>
      </c>
      <c r="D117" s="144">
        <v>79.062190000000001</v>
      </c>
      <c r="E117" s="144">
        <v>78.532799999999995</v>
      </c>
      <c r="F117" s="144">
        <v>79.591579999999993</v>
      </c>
      <c r="G117" s="6"/>
      <c r="H117" s="6"/>
      <c r="I117" s="6"/>
      <c r="J117" s="7"/>
      <c r="K117" s="142"/>
      <c r="L117" s="142"/>
      <c r="M117" s="142"/>
      <c r="N117" s="142"/>
      <c r="O117" s="142"/>
      <c r="P117" s="142"/>
    </row>
    <row r="118" spans="1:16" s="3" customFormat="1" ht="15" customHeight="1">
      <c r="A118" s="145"/>
      <c r="B118" s="143"/>
      <c r="C118" s="143" t="s">
        <v>36</v>
      </c>
      <c r="D118" s="144">
        <v>78.902770000000004</v>
      </c>
      <c r="E118" s="144">
        <v>78.343360000000004</v>
      </c>
      <c r="F118" s="144">
        <v>79.462180000000004</v>
      </c>
      <c r="G118" s="6"/>
      <c r="H118" s="6"/>
      <c r="I118" s="6"/>
      <c r="J118" s="7"/>
      <c r="K118" s="142"/>
      <c r="L118" s="142"/>
      <c r="M118" s="142"/>
      <c r="N118" s="142"/>
      <c r="O118" s="142"/>
      <c r="P118" s="142"/>
    </row>
    <row r="119" spans="1:16" s="3" customFormat="1" ht="15" customHeight="1">
      <c r="A119" s="145"/>
      <c r="B119" s="143"/>
      <c r="C119" s="143" t="s">
        <v>37</v>
      </c>
      <c r="D119" s="144">
        <v>78.961330000000004</v>
      </c>
      <c r="E119" s="144">
        <v>78.399709999999999</v>
      </c>
      <c r="F119" s="144">
        <v>79.522949999999994</v>
      </c>
      <c r="G119" s="6"/>
      <c r="H119" s="6"/>
      <c r="I119" s="6"/>
      <c r="J119" s="7"/>
      <c r="K119" s="142"/>
      <c r="L119" s="142"/>
      <c r="M119" s="142"/>
      <c r="N119" s="142"/>
      <c r="O119" s="142"/>
      <c r="P119" s="142"/>
    </row>
    <row r="120" spans="1:16" s="3" customFormat="1" ht="15" customHeight="1">
      <c r="A120" s="145"/>
      <c r="B120" s="143"/>
      <c r="C120" s="143" t="s">
        <v>38</v>
      </c>
      <c r="D120" s="144">
        <v>79.007990000000007</v>
      </c>
      <c r="E120" s="144">
        <v>78.437629999999999</v>
      </c>
      <c r="F120" s="144">
        <v>79.57835</v>
      </c>
      <c r="G120" s="6"/>
      <c r="H120" s="6"/>
      <c r="I120" s="6"/>
      <c r="J120" s="7"/>
      <c r="K120" s="142"/>
      <c r="L120" s="142"/>
      <c r="M120" s="142"/>
      <c r="N120" s="142"/>
      <c r="O120" s="142"/>
      <c r="P120" s="142"/>
    </row>
    <row r="121" spans="1:16" s="3" customFormat="1" ht="24" customHeight="1">
      <c r="A121" s="145"/>
      <c r="B121" s="143"/>
      <c r="C121" s="143" t="s">
        <v>39</v>
      </c>
      <c r="D121" s="144">
        <v>78.993979999999993</v>
      </c>
      <c r="E121" s="144">
        <v>78.435919999999996</v>
      </c>
      <c r="F121" s="144">
        <v>79.552040000000005</v>
      </c>
      <c r="G121" s="6"/>
      <c r="H121" s="6"/>
      <c r="I121" s="6"/>
      <c r="J121" s="7"/>
      <c r="K121" s="142"/>
      <c r="L121" s="142"/>
      <c r="M121" s="142"/>
      <c r="N121" s="142"/>
      <c r="O121" s="142"/>
      <c r="P121" s="142"/>
    </row>
    <row r="122" spans="1:16" s="3" customFormat="1" ht="15" customHeight="1">
      <c r="A122" s="145"/>
      <c r="B122" s="143" t="s">
        <v>40</v>
      </c>
      <c r="C122" s="143" t="s">
        <v>40</v>
      </c>
      <c r="D122" s="144">
        <v>79.180229999999995</v>
      </c>
      <c r="E122" s="144">
        <v>78.624619999999993</v>
      </c>
      <c r="F122" s="144">
        <v>79.735839999999996</v>
      </c>
      <c r="G122" s="6"/>
      <c r="H122" s="6"/>
      <c r="I122" s="6"/>
      <c r="J122" s="7"/>
      <c r="K122" s="142"/>
      <c r="L122" s="142"/>
      <c r="M122" s="142"/>
      <c r="N122" s="142"/>
      <c r="O122" s="142"/>
      <c r="P122" s="142"/>
    </row>
    <row r="123" spans="1:16" s="3" customFormat="1" ht="15" customHeight="1">
      <c r="A123" s="145"/>
      <c r="B123" s="143"/>
      <c r="C123" s="143" t="s">
        <v>114</v>
      </c>
      <c r="D123" s="144">
        <v>79.532749999999993</v>
      </c>
      <c r="E123" s="144">
        <v>78.976560000000006</v>
      </c>
      <c r="F123" s="144">
        <v>80.088930000000005</v>
      </c>
      <c r="G123" s="6"/>
      <c r="H123" s="6"/>
      <c r="I123" s="6"/>
      <c r="J123" s="7"/>
      <c r="K123" s="142"/>
      <c r="L123" s="142"/>
      <c r="M123" s="142"/>
      <c r="N123" s="142"/>
      <c r="O123" s="142"/>
      <c r="P123" s="142"/>
    </row>
    <row r="124" spans="1:16" s="3" customFormat="1" ht="15" customHeight="1">
      <c r="A124" s="145"/>
      <c r="B124" s="143"/>
      <c r="C124" s="143" t="s">
        <v>132</v>
      </c>
      <c r="D124" s="144">
        <v>80.220290000000006</v>
      </c>
      <c r="E124" s="144">
        <v>79.674239999999998</v>
      </c>
      <c r="F124" s="144">
        <v>80.766329999999996</v>
      </c>
      <c r="G124" s="6"/>
      <c r="H124" s="6"/>
      <c r="I124" s="6"/>
      <c r="J124" s="7"/>
      <c r="K124" s="142"/>
      <c r="L124" s="142"/>
      <c r="M124" s="142"/>
      <c r="N124" s="142"/>
      <c r="O124" s="142"/>
      <c r="P124" s="142"/>
    </row>
    <row r="125" spans="1:16" s="3" customFormat="1" ht="15" customHeight="1">
      <c r="A125" s="145"/>
      <c r="B125" s="143" t="s">
        <v>169</v>
      </c>
      <c r="C125" s="143" t="s">
        <v>133</v>
      </c>
      <c r="D125" s="144">
        <v>80.657250000000005</v>
      </c>
      <c r="E125" s="144">
        <v>80.131370000000004</v>
      </c>
      <c r="F125" s="144">
        <v>81.183130000000006</v>
      </c>
      <c r="G125" s="6"/>
      <c r="H125" s="6"/>
      <c r="I125" s="6"/>
      <c r="J125" s="7"/>
      <c r="K125" s="142"/>
      <c r="L125" s="142"/>
      <c r="M125" s="142"/>
      <c r="N125" s="142"/>
      <c r="O125" s="142"/>
      <c r="P125" s="142"/>
    </row>
    <row r="126" spans="1:16" s="3" customFormat="1" ht="22.5" customHeight="1">
      <c r="A126" s="145"/>
      <c r="B126" s="143"/>
      <c r="C126" s="143" t="s">
        <v>172</v>
      </c>
      <c r="D126" s="144">
        <v>80.938220000000001</v>
      </c>
      <c r="E126" s="144">
        <v>80.420330000000007</v>
      </c>
      <c r="F126" s="144">
        <v>81.456109999999995</v>
      </c>
      <c r="G126" s="6"/>
      <c r="H126" s="6"/>
      <c r="I126" s="6"/>
      <c r="J126" s="7"/>
      <c r="K126" s="142"/>
      <c r="L126" s="142"/>
      <c r="M126" s="142"/>
      <c r="N126" s="142"/>
      <c r="O126" s="142"/>
      <c r="P126" s="142"/>
    </row>
    <row r="127" spans="1:16" s="3" customFormat="1" ht="22.5" customHeight="1">
      <c r="A127" s="145"/>
      <c r="B127" s="143"/>
      <c r="C127" s="143" t="s">
        <v>177</v>
      </c>
      <c r="D127" s="144">
        <v>80.975082106178746</v>
      </c>
      <c r="E127" s="144">
        <v>80.461232974857623</v>
      </c>
      <c r="F127" s="144">
        <v>81.48893123749987</v>
      </c>
      <c r="G127" s="6"/>
      <c r="H127" s="6"/>
      <c r="I127" s="6"/>
      <c r="J127" s="7"/>
      <c r="K127" s="142"/>
      <c r="L127" s="142"/>
      <c r="M127" s="142"/>
      <c r="N127" s="142"/>
      <c r="O127" s="142"/>
      <c r="P127" s="142"/>
    </row>
    <row r="128" spans="1:16" s="3" customFormat="1" ht="15" customHeight="1">
      <c r="A128" s="145"/>
      <c r="B128" s="143" t="s">
        <v>199</v>
      </c>
      <c r="C128" s="143" t="s">
        <v>199</v>
      </c>
      <c r="D128" s="144">
        <v>80.790803892543437</v>
      </c>
      <c r="E128" s="144">
        <v>80.28354932642192</v>
      </c>
      <c r="F128" s="144">
        <v>81.298058458664954</v>
      </c>
      <c r="G128" s="6"/>
      <c r="H128" s="6"/>
      <c r="I128" s="6"/>
      <c r="J128" s="7"/>
      <c r="K128" s="142"/>
      <c r="L128" s="142"/>
      <c r="M128" s="142"/>
      <c r="N128" s="142"/>
      <c r="O128" s="142"/>
      <c r="P128" s="142"/>
    </row>
    <row r="129" spans="1:17" s="3" customFormat="1" ht="15" customHeight="1">
      <c r="A129" s="145"/>
      <c r="B129" s="150"/>
      <c r="C129" s="5"/>
      <c r="D129" s="6"/>
      <c r="E129" s="6"/>
      <c r="F129" s="6"/>
      <c r="G129" s="6"/>
      <c r="H129" s="6"/>
      <c r="I129" s="6"/>
      <c r="J129" s="7"/>
    </row>
    <row r="130" spans="1:17" s="3" customFormat="1" ht="24" customHeight="1">
      <c r="A130" s="140" t="s">
        <v>125</v>
      </c>
      <c r="B130" s="143"/>
      <c r="C130" s="143" t="s">
        <v>34</v>
      </c>
      <c r="D130" s="131">
        <v>78.835740000000001</v>
      </c>
      <c r="E130" s="131">
        <v>78.743579999999994</v>
      </c>
      <c r="F130" s="131">
        <v>78.927909999999997</v>
      </c>
      <c r="G130" s="6"/>
      <c r="H130" s="6"/>
      <c r="I130" s="6"/>
      <c r="J130" s="7"/>
      <c r="L130" s="142"/>
      <c r="M130" s="142"/>
      <c r="N130" s="142"/>
      <c r="O130" s="142"/>
      <c r="P130" s="142"/>
      <c r="Q130" s="142"/>
    </row>
    <row r="131" spans="1:17" s="3" customFormat="1" ht="15" customHeight="1">
      <c r="A131" s="140"/>
      <c r="B131" s="143" t="s">
        <v>35</v>
      </c>
      <c r="C131" s="143" t="s">
        <v>35</v>
      </c>
      <c r="D131" s="131">
        <v>78.997600000000006</v>
      </c>
      <c r="E131" s="131">
        <v>78.906390000000002</v>
      </c>
      <c r="F131" s="131">
        <v>79.088809999999995</v>
      </c>
      <c r="G131" s="6"/>
      <c r="H131" s="6"/>
      <c r="I131" s="6"/>
      <c r="J131" s="7"/>
      <c r="L131" s="142"/>
      <c r="M131" s="142"/>
      <c r="N131" s="142"/>
      <c r="O131" s="142"/>
      <c r="P131" s="142"/>
      <c r="Q131" s="142"/>
    </row>
    <row r="132" spans="1:17" s="3" customFormat="1" ht="15" customHeight="1">
      <c r="A132" s="140"/>
      <c r="B132" s="143"/>
      <c r="C132" s="143" t="s">
        <v>36</v>
      </c>
      <c r="D132" s="131">
        <v>79.192970000000003</v>
      </c>
      <c r="E132" s="131">
        <v>79.101699999999994</v>
      </c>
      <c r="F132" s="131">
        <v>79.284239999999997</v>
      </c>
      <c r="G132" s="6"/>
      <c r="H132" s="6"/>
      <c r="I132" s="6"/>
      <c r="J132" s="7"/>
      <c r="L132" s="142"/>
      <c r="M132" s="142"/>
      <c r="N132" s="142"/>
      <c r="O132" s="142"/>
      <c r="P132" s="142"/>
      <c r="Q132" s="142"/>
    </row>
    <row r="133" spans="1:17" s="3" customFormat="1" ht="15" customHeight="1">
      <c r="A133" s="140"/>
      <c r="B133" s="143"/>
      <c r="C133" s="143" t="s">
        <v>37</v>
      </c>
      <c r="D133" s="131">
        <v>79.502120000000005</v>
      </c>
      <c r="E133" s="131">
        <v>79.411190000000005</v>
      </c>
      <c r="F133" s="131">
        <v>79.593040000000002</v>
      </c>
      <c r="G133" s="6"/>
      <c r="H133" s="6"/>
      <c r="I133" s="6"/>
      <c r="J133" s="7"/>
      <c r="L133" s="142"/>
      <c r="M133" s="142"/>
      <c r="N133" s="142"/>
      <c r="O133" s="142"/>
      <c r="P133" s="142"/>
      <c r="Q133" s="142"/>
    </row>
    <row r="134" spans="1:17" s="3" customFormat="1" ht="15" customHeight="1">
      <c r="A134" s="140"/>
      <c r="B134" s="143"/>
      <c r="C134" s="143" t="s">
        <v>38</v>
      </c>
      <c r="D134" s="131">
        <v>79.647999999999996</v>
      </c>
      <c r="E134" s="131">
        <v>79.557209999999998</v>
      </c>
      <c r="F134" s="131">
        <v>79.738789999999995</v>
      </c>
      <c r="G134" s="6"/>
      <c r="H134" s="6"/>
      <c r="I134" s="6"/>
      <c r="J134" s="7"/>
      <c r="L134" s="142"/>
      <c r="M134" s="142"/>
      <c r="N134" s="142"/>
      <c r="O134" s="142"/>
      <c r="P134" s="142"/>
      <c r="Q134" s="142"/>
    </row>
    <row r="135" spans="1:17" s="3" customFormat="1" ht="24" customHeight="1">
      <c r="A135" s="140"/>
      <c r="B135" s="143"/>
      <c r="C135" s="143" t="s">
        <v>39</v>
      </c>
      <c r="D135" s="131">
        <v>79.79795</v>
      </c>
      <c r="E135" s="131">
        <v>79.708169999999996</v>
      </c>
      <c r="F135" s="131">
        <v>79.887720000000002</v>
      </c>
      <c r="G135" s="6"/>
      <c r="H135" s="6"/>
      <c r="I135" s="6"/>
      <c r="J135" s="7"/>
      <c r="L135" s="142"/>
      <c r="M135" s="142"/>
      <c r="N135" s="142"/>
      <c r="O135" s="142"/>
      <c r="P135" s="142"/>
      <c r="Q135" s="142"/>
    </row>
    <row r="136" spans="1:17" s="3" customFormat="1" ht="15" customHeight="1">
      <c r="A136" s="140"/>
      <c r="B136" s="143" t="s">
        <v>40</v>
      </c>
      <c r="C136" s="143" t="s">
        <v>40</v>
      </c>
      <c r="D136" s="131">
        <v>80.006349999999998</v>
      </c>
      <c r="E136" s="131">
        <v>79.917060000000006</v>
      </c>
      <c r="F136" s="131">
        <v>80.095640000000003</v>
      </c>
      <c r="G136" s="6"/>
      <c r="H136" s="6"/>
      <c r="I136" s="6"/>
      <c r="J136" s="7"/>
      <c r="L136" s="142"/>
      <c r="M136" s="142"/>
      <c r="N136" s="142"/>
      <c r="O136" s="142"/>
      <c r="P136" s="142"/>
      <c r="Q136" s="142"/>
    </row>
    <row r="137" spans="1:17" s="3" customFormat="1" ht="15" customHeight="1">
      <c r="A137" s="140"/>
      <c r="B137" s="143"/>
      <c r="C137" s="143" t="s">
        <v>114</v>
      </c>
      <c r="D137" s="131">
        <v>80.276359999999997</v>
      </c>
      <c r="E137" s="131">
        <v>80.187470000000005</v>
      </c>
      <c r="F137" s="131">
        <v>80.36524</v>
      </c>
      <c r="G137" s="6"/>
      <c r="H137" s="6"/>
      <c r="I137" s="6"/>
      <c r="J137" s="7"/>
      <c r="L137" s="142"/>
      <c r="M137" s="142"/>
      <c r="N137" s="142"/>
      <c r="O137" s="142"/>
      <c r="P137" s="142"/>
      <c r="Q137" s="142"/>
    </row>
    <row r="138" spans="1:17" s="3" customFormat="1" ht="15" customHeight="1">
      <c r="A138" s="140"/>
      <c r="B138" s="143"/>
      <c r="C138" s="143" t="s">
        <v>132</v>
      </c>
      <c r="D138" s="131">
        <v>80.598050000000001</v>
      </c>
      <c r="E138" s="131">
        <v>80.508920000000003</v>
      </c>
      <c r="F138" s="131">
        <v>80.687179999999998</v>
      </c>
      <c r="G138" s="6"/>
      <c r="H138" s="6"/>
      <c r="I138" s="6"/>
      <c r="J138" s="7"/>
      <c r="L138" s="142"/>
      <c r="M138" s="142"/>
      <c r="N138" s="142"/>
      <c r="O138" s="142"/>
      <c r="P138" s="142"/>
      <c r="Q138" s="142"/>
    </row>
    <row r="139" spans="1:17" s="3" customFormat="1" ht="15" customHeight="1">
      <c r="A139" s="140"/>
      <c r="B139" s="143" t="s">
        <v>169</v>
      </c>
      <c r="C139" s="143" t="s">
        <v>133</v>
      </c>
      <c r="D139" s="131">
        <v>80.741799999999998</v>
      </c>
      <c r="E139" s="131">
        <v>80.653599999999997</v>
      </c>
      <c r="F139" s="131">
        <v>80.830010000000001</v>
      </c>
      <c r="G139" s="6"/>
      <c r="H139" s="6"/>
      <c r="I139" s="6"/>
      <c r="J139" s="7"/>
      <c r="L139" s="142"/>
      <c r="M139" s="142"/>
      <c r="N139" s="142"/>
      <c r="O139" s="142"/>
      <c r="P139" s="142"/>
      <c r="Q139" s="142"/>
    </row>
    <row r="140" spans="1:17" s="3" customFormat="1" ht="23.25" customHeight="1">
      <c r="A140" s="140"/>
      <c r="B140" s="143"/>
      <c r="C140" s="143" t="s">
        <v>172</v>
      </c>
      <c r="D140" s="131">
        <v>80.896010000000004</v>
      </c>
      <c r="E140" s="131">
        <v>80.808440000000004</v>
      </c>
      <c r="F140" s="131">
        <v>80.983590000000007</v>
      </c>
      <c r="G140" s="6"/>
      <c r="H140" s="6"/>
      <c r="I140" s="6"/>
      <c r="J140" s="7"/>
      <c r="L140" s="142"/>
      <c r="M140" s="142"/>
      <c r="N140" s="142"/>
      <c r="O140" s="142"/>
      <c r="P140" s="142"/>
      <c r="Q140" s="142"/>
    </row>
    <row r="141" spans="1:17" s="3" customFormat="1" ht="23.25" customHeight="1">
      <c r="A141" s="140"/>
      <c r="B141" s="143"/>
      <c r="C141" s="143" t="s">
        <v>177</v>
      </c>
      <c r="D141" s="131">
        <v>81.073027251605552</v>
      </c>
      <c r="E141" s="131">
        <v>80.986012876872465</v>
      </c>
      <c r="F141" s="131">
        <v>81.160041626338639</v>
      </c>
      <c r="G141" s="6"/>
      <c r="H141" s="6"/>
      <c r="I141" s="6"/>
      <c r="J141" s="7"/>
      <c r="L141" s="142"/>
      <c r="M141" s="142"/>
      <c r="N141" s="142"/>
      <c r="O141" s="142"/>
      <c r="P141" s="142"/>
      <c r="Q141" s="142"/>
    </row>
    <row r="142" spans="1:17" s="3" customFormat="1" ht="15" customHeight="1">
      <c r="A142" s="140"/>
      <c r="B142" s="143" t="s">
        <v>199</v>
      </c>
      <c r="C142" s="143" t="s">
        <v>199</v>
      </c>
      <c r="D142" s="131">
        <v>81.1326411655822</v>
      </c>
      <c r="E142" s="131">
        <v>81.046238692122515</v>
      </c>
      <c r="F142" s="131">
        <v>81.219043639041885</v>
      </c>
      <c r="G142" s="6"/>
      <c r="H142" s="6"/>
      <c r="I142" s="6"/>
      <c r="J142" s="7"/>
      <c r="L142" s="142"/>
      <c r="M142" s="142"/>
      <c r="N142" s="142"/>
      <c r="O142" s="142"/>
      <c r="P142" s="142"/>
      <c r="Q142" s="142"/>
    </row>
    <row r="143" spans="1:17" s="3" customFormat="1" ht="15" customHeight="1">
      <c r="A143" s="140"/>
      <c r="B143" s="150"/>
      <c r="C143" s="5"/>
      <c r="D143" s="6"/>
      <c r="E143" s="6"/>
      <c r="F143" s="6"/>
      <c r="G143" s="6"/>
      <c r="H143" s="6"/>
      <c r="I143" s="6"/>
      <c r="J143" s="7"/>
    </row>
    <row r="144" spans="1:17" s="3" customFormat="1" ht="24" customHeight="1">
      <c r="A144" s="140" t="s">
        <v>127</v>
      </c>
      <c r="B144" s="143"/>
      <c r="C144" s="143" t="s">
        <v>34</v>
      </c>
      <c r="D144" s="131">
        <v>78.557770000000005</v>
      </c>
      <c r="E144" s="131">
        <v>78.196579999999997</v>
      </c>
      <c r="F144" s="131">
        <v>78.918970000000002</v>
      </c>
      <c r="G144" s="6"/>
      <c r="H144" s="6"/>
      <c r="I144" s="6"/>
      <c r="J144" s="7"/>
    </row>
    <row r="145" spans="1:10" s="3" customFormat="1" ht="15" customHeight="1">
      <c r="A145" s="140"/>
      <c r="B145" s="143" t="s">
        <v>35</v>
      </c>
      <c r="C145" s="143" t="s">
        <v>35</v>
      </c>
      <c r="D145" s="131">
        <v>78.696160000000006</v>
      </c>
      <c r="E145" s="131">
        <v>78.335170000000005</v>
      </c>
      <c r="F145" s="131">
        <v>79.057149999999993</v>
      </c>
      <c r="G145" s="6"/>
      <c r="H145" s="6"/>
      <c r="I145" s="6"/>
      <c r="J145" s="7"/>
    </row>
    <row r="146" spans="1:10" s="3" customFormat="1" ht="15" customHeight="1">
      <c r="A146" s="140"/>
      <c r="B146" s="143"/>
      <c r="C146" s="143" t="s">
        <v>36</v>
      </c>
      <c r="D146" s="131">
        <v>79.120549999999994</v>
      </c>
      <c r="E146" s="131">
        <v>78.771860000000004</v>
      </c>
      <c r="F146" s="131">
        <v>79.469250000000002</v>
      </c>
      <c r="G146" s="6"/>
      <c r="H146" s="6"/>
      <c r="I146" s="6"/>
      <c r="J146" s="7"/>
    </row>
    <row r="147" spans="1:10" s="3" customFormat="1" ht="15" customHeight="1">
      <c r="A147" s="140"/>
      <c r="B147" s="143"/>
      <c r="C147" s="143" t="s">
        <v>37</v>
      </c>
      <c r="D147" s="131">
        <v>79.292360000000002</v>
      </c>
      <c r="E147" s="131">
        <v>78.944159999999997</v>
      </c>
      <c r="F147" s="131">
        <v>79.640569999999997</v>
      </c>
      <c r="G147" s="6"/>
      <c r="H147" s="6"/>
      <c r="I147" s="6"/>
      <c r="J147" s="7"/>
    </row>
    <row r="148" spans="1:10" s="3" customFormat="1" ht="15" customHeight="1">
      <c r="A148" s="140"/>
      <c r="B148" s="143"/>
      <c r="C148" s="143" t="s">
        <v>38</v>
      </c>
      <c r="D148" s="131">
        <v>79.438130000000001</v>
      </c>
      <c r="E148" s="131">
        <v>79.084460000000007</v>
      </c>
      <c r="F148" s="131">
        <v>79.791809999999998</v>
      </c>
      <c r="G148" s="6"/>
      <c r="H148" s="6"/>
      <c r="I148" s="6"/>
      <c r="J148" s="7"/>
    </row>
    <row r="149" spans="1:10" s="3" customFormat="1" ht="24" customHeight="1">
      <c r="A149" s="140"/>
      <c r="B149" s="143"/>
      <c r="C149" s="143" t="s">
        <v>39</v>
      </c>
      <c r="D149" s="131">
        <v>79.46978</v>
      </c>
      <c r="E149" s="131">
        <v>79.112390000000005</v>
      </c>
      <c r="F149" s="131">
        <v>79.827179999999998</v>
      </c>
      <c r="G149" s="6"/>
      <c r="H149" s="6"/>
      <c r="I149" s="6"/>
      <c r="J149" s="7"/>
    </row>
    <row r="150" spans="1:10" s="3" customFormat="1" ht="15" customHeight="1">
      <c r="A150" s="140"/>
      <c r="B150" s="143" t="s">
        <v>40</v>
      </c>
      <c r="C150" s="143" t="s">
        <v>40</v>
      </c>
      <c r="D150" s="131">
        <v>79.805809999999994</v>
      </c>
      <c r="E150" s="131">
        <v>79.458079999999995</v>
      </c>
      <c r="F150" s="131">
        <v>80.153549999999996</v>
      </c>
      <c r="G150" s="6"/>
      <c r="H150" s="6"/>
      <c r="I150" s="6"/>
      <c r="J150" s="7"/>
    </row>
    <row r="151" spans="1:10" s="3" customFormat="1" ht="15" customHeight="1">
      <c r="A151" s="140"/>
      <c r="B151" s="143"/>
      <c r="C151" s="143" t="s">
        <v>114</v>
      </c>
      <c r="D151" s="131">
        <v>80.098600000000005</v>
      </c>
      <c r="E151" s="131">
        <v>79.757199999999997</v>
      </c>
      <c r="F151" s="131">
        <v>80.44</v>
      </c>
      <c r="G151" s="6"/>
      <c r="H151" s="6"/>
      <c r="I151" s="6"/>
      <c r="J151" s="7"/>
    </row>
    <row r="152" spans="1:10" s="3" customFormat="1" ht="15" customHeight="1">
      <c r="A152" s="140"/>
      <c r="B152" s="143"/>
      <c r="C152" s="143" t="s">
        <v>132</v>
      </c>
      <c r="D152" s="131">
        <v>80.351600000000005</v>
      </c>
      <c r="E152" s="131">
        <v>80.006370000000004</v>
      </c>
      <c r="F152" s="131">
        <v>80.696830000000006</v>
      </c>
      <c r="G152" s="6"/>
      <c r="H152" s="6"/>
      <c r="I152" s="6"/>
      <c r="J152" s="7"/>
    </row>
    <row r="153" spans="1:10" s="3" customFormat="1" ht="15" customHeight="1">
      <c r="A153" s="140"/>
      <c r="B153" s="143" t="s">
        <v>169</v>
      </c>
      <c r="C153" s="143" t="s">
        <v>133</v>
      </c>
      <c r="D153" s="131">
        <v>80.442970000000003</v>
      </c>
      <c r="E153" s="131">
        <v>80.10248</v>
      </c>
      <c r="F153" s="131">
        <v>80.783469999999994</v>
      </c>
      <c r="G153" s="6"/>
      <c r="H153" s="6"/>
      <c r="I153" s="6"/>
      <c r="J153" s="7"/>
    </row>
    <row r="154" spans="1:10" s="3" customFormat="1" ht="21" customHeight="1">
      <c r="A154" s="140"/>
      <c r="B154" s="143"/>
      <c r="C154" s="143" t="s">
        <v>172</v>
      </c>
      <c r="D154" s="131">
        <v>80.602890000000002</v>
      </c>
      <c r="E154" s="131">
        <v>80.263239999999996</v>
      </c>
      <c r="F154" s="131">
        <v>80.942530000000005</v>
      </c>
      <c r="G154" s="6"/>
      <c r="H154" s="6"/>
      <c r="I154" s="6"/>
      <c r="J154" s="7"/>
    </row>
    <row r="155" spans="1:10" s="3" customFormat="1" ht="21" customHeight="1">
      <c r="A155" s="140"/>
      <c r="B155" s="143"/>
      <c r="C155" s="143" t="s">
        <v>177</v>
      </c>
      <c r="D155" s="131">
        <v>80.807343223697913</v>
      </c>
      <c r="E155" s="131">
        <v>80.474512472365177</v>
      </c>
      <c r="F155" s="131">
        <v>81.140173975030649</v>
      </c>
      <c r="G155" s="6"/>
      <c r="H155" s="6"/>
      <c r="I155" s="6"/>
      <c r="J155" s="7"/>
    </row>
    <row r="156" spans="1:10" s="3" customFormat="1" ht="15" customHeight="1">
      <c r="A156" s="140"/>
      <c r="B156" s="143" t="s">
        <v>199</v>
      </c>
      <c r="C156" s="143" t="s">
        <v>199</v>
      </c>
      <c r="D156" s="131">
        <v>80.811585318611847</v>
      </c>
      <c r="E156" s="131">
        <v>80.478933459672007</v>
      </c>
      <c r="F156" s="131">
        <v>81.144237177551688</v>
      </c>
      <c r="G156" s="6"/>
      <c r="H156" s="6"/>
      <c r="I156" s="6"/>
      <c r="J156" s="7"/>
    </row>
    <row r="157" spans="1:10" s="3" customFormat="1" ht="15" customHeight="1">
      <c r="A157" s="140"/>
      <c r="B157" s="150"/>
      <c r="C157" s="5"/>
      <c r="D157" s="6"/>
      <c r="E157" s="6"/>
      <c r="F157" s="6"/>
      <c r="G157" s="6"/>
      <c r="H157" s="6"/>
      <c r="I157" s="6"/>
      <c r="J157" s="7"/>
    </row>
    <row r="158" spans="1:10" s="3" customFormat="1" ht="24" customHeight="1">
      <c r="A158" s="145" t="s">
        <v>79</v>
      </c>
      <c r="B158" s="143"/>
      <c r="C158" s="143" t="s">
        <v>34</v>
      </c>
      <c r="D158" s="144">
        <v>78.591409999999996</v>
      </c>
      <c r="E158" s="144">
        <v>78.051950000000005</v>
      </c>
      <c r="F158" s="144">
        <v>79.130859999999998</v>
      </c>
      <c r="G158" s="6"/>
      <c r="H158" s="6"/>
      <c r="I158" s="6"/>
      <c r="J158" s="7"/>
    </row>
    <row r="159" spans="1:10" s="3" customFormat="1" ht="15" customHeight="1">
      <c r="A159" s="145"/>
      <c r="B159" s="143" t="s">
        <v>35</v>
      </c>
      <c r="C159" s="143" t="s">
        <v>35</v>
      </c>
      <c r="D159" s="144">
        <v>78.87876</v>
      </c>
      <c r="E159" s="144">
        <v>78.383589999999998</v>
      </c>
      <c r="F159" s="144">
        <v>79.373930000000001</v>
      </c>
      <c r="G159" s="6"/>
      <c r="H159" s="6"/>
      <c r="I159" s="6"/>
      <c r="J159" s="7"/>
    </row>
    <row r="160" spans="1:10" s="3" customFormat="1" ht="15" customHeight="1">
      <c r="A160" s="145"/>
      <c r="B160" s="143"/>
      <c r="C160" s="143" t="s">
        <v>36</v>
      </c>
      <c r="D160" s="144">
        <v>79.162040000000005</v>
      </c>
      <c r="E160" s="144">
        <v>78.660610000000005</v>
      </c>
      <c r="F160" s="144">
        <v>79.663470000000004</v>
      </c>
      <c r="G160" s="6"/>
      <c r="H160" s="6"/>
      <c r="I160" s="6"/>
      <c r="J160" s="7"/>
    </row>
    <row r="161" spans="1:10" s="3" customFormat="1" ht="15" customHeight="1">
      <c r="A161" s="145"/>
      <c r="B161" s="143"/>
      <c r="C161" s="143" t="s">
        <v>37</v>
      </c>
      <c r="D161" s="144">
        <v>79.444760000000002</v>
      </c>
      <c r="E161" s="144">
        <v>78.955860000000001</v>
      </c>
      <c r="F161" s="144">
        <v>79.933660000000003</v>
      </c>
      <c r="G161" s="6"/>
      <c r="H161" s="6"/>
      <c r="I161" s="6"/>
      <c r="J161" s="7"/>
    </row>
    <row r="162" spans="1:10" s="3" customFormat="1" ht="15" customHeight="1">
      <c r="A162" s="145"/>
      <c r="B162" s="143"/>
      <c r="C162" s="143" t="s">
        <v>38</v>
      </c>
      <c r="D162" s="144">
        <v>79.432720000000003</v>
      </c>
      <c r="E162" s="144">
        <v>78.942030000000003</v>
      </c>
      <c r="F162" s="144">
        <v>79.923400000000001</v>
      </c>
      <c r="G162" s="6"/>
      <c r="H162" s="6"/>
      <c r="I162" s="6"/>
      <c r="J162" s="7"/>
    </row>
    <row r="163" spans="1:10" s="3" customFormat="1" ht="24" customHeight="1">
      <c r="A163" s="145"/>
      <c r="B163" s="143"/>
      <c r="C163" s="143" t="s">
        <v>39</v>
      </c>
      <c r="D163" s="144">
        <v>79.504589999999993</v>
      </c>
      <c r="E163" s="144">
        <v>79.031300000000002</v>
      </c>
      <c r="F163" s="144">
        <v>79.977890000000002</v>
      </c>
      <c r="G163" s="6"/>
      <c r="H163" s="6"/>
      <c r="I163" s="6"/>
      <c r="J163" s="7"/>
    </row>
    <row r="164" spans="1:10" s="3" customFormat="1" ht="15" customHeight="1">
      <c r="A164" s="145"/>
      <c r="B164" s="143" t="s">
        <v>40</v>
      </c>
      <c r="C164" s="143" t="s">
        <v>40</v>
      </c>
      <c r="D164" s="144">
        <v>79.656840000000003</v>
      </c>
      <c r="E164" s="144">
        <v>79.173599999999993</v>
      </c>
      <c r="F164" s="144">
        <v>80.140090000000001</v>
      </c>
      <c r="G164" s="6"/>
      <c r="H164" s="6"/>
      <c r="I164" s="6"/>
      <c r="J164" s="7"/>
    </row>
    <row r="165" spans="1:10" s="3" customFormat="1" ht="15" customHeight="1">
      <c r="A165" s="145"/>
      <c r="B165" s="143"/>
      <c r="C165" s="143" t="s">
        <v>114</v>
      </c>
      <c r="D165" s="144">
        <v>80.209059999999994</v>
      </c>
      <c r="E165" s="144">
        <v>79.709940000000003</v>
      </c>
      <c r="F165" s="144">
        <v>80.708169999999996</v>
      </c>
      <c r="G165" s="6"/>
      <c r="H165" s="6"/>
      <c r="I165" s="6"/>
      <c r="J165" s="7"/>
    </row>
    <row r="166" spans="1:10" s="3" customFormat="1" ht="15" customHeight="1">
      <c r="A166" s="145"/>
      <c r="B166" s="143"/>
      <c r="C166" s="143" t="s">
        <v>132</v>
      </c>
      <c r="D166" s="144">
        <v>80.298209999999997</v>
      </c>
      <c r="E166" s="144">
        <v>79.768339999999995</v>
      </c>
      <c r="F166" s="144">
        <v>80.828069999999997</v>
      </c>
      <c r="G166" s="6"/>
      <c r="H166" s="6"/>
      <c r="I166" s="6"/>
      <c r="J166" s="7"/>
    </row>
    <row r="167" spans="1:10" s="3" customFormat="1" ht="15" customHeight="1">
      <c r="A167" s="145"/>
      <c r="B167" s="143" t="s">
        <v>169</v>
      </c>
      <c r="C167" s="143" t="s">
        <v>133</v>
      </c>
      <c r="D167" s="144">
        <v>80.545630000000003</v>
      </c>
      <c r="E167" s="144">
        <v>80.018550000000005</v>
      </c>
      <c r="F167" s="144">
        <v>81.072710000000001</v>
      </c>
      <c r="G167" s="6"/>
      <c r="H167" s="6"/>
      <c r="I167" s="6"/>
      <c r="J167" s="7"/>
    </row>
    <row r="168" spans="1:10" s="3" customFormat="1" ht="21" customHeight="1">
      <c r="A168" s="145"/>
      <c r="B168" s="143"/>
      <c r="C168" s="143" t="s">
        <v>172</v>
      </c>
      <c r="D168" s="144">
        <v>80.628249999999994</v>
      </c>
      <c r="E168" s="144">
        <v>80.111080000000001</v>
      </c>
      <c r="F168" s="144">
        <v>81.145430000000005</v>
      </c>
      <c r="G168" s="6"/>
      <c r="H168" s="6"/>
      <c r="I168" s="6"/>
      <c r="J168" s="7"/>
    </row>
    <row r="169" spans="1:10" s="3" customFormat="1" ht="21" customHeight="1">
      <c r="A169" s="145"/>
      <c r="B169" s="143"/>
      <c r="C169" s="143" t="s">
        <v>177</v>
      </c>
      <c r="D169" s="144">
        <v>80.954423821991128</v>
      </c>
      <c r="E169" s="144">
        <v>80.45883618836659</v>
      </c>
      <c r="F169" s="144">
        <v>81.450011455615666</v>
      </c>
      <c r="G169" s="6"/>
      <c r="H169" s="6"/>
      <c r="I169" s="6"/>
      <c r="J169" s="7"/>
    </row>
    <row r="170" spans="1:10" s="3" customFormat="1" ht="15" customHeight="1">
      <c r="A170" s="145"/>
      <c r="B170" s="143" t="s">
        <v>199</v>
      </c>
      <c r="C170" s="143" t="s">
        <v>199</v>
      </c>
      <c r="D170" s="144">
        <v>80.895252131203819</v>
      </c>
      <c r="E170" s="144">
        <v>80.389197485946269</v>
      </c>
      <c r="F170" s="144">
        <v>81.401306776461368</v>
      </c>
      <c r="G170" s="6"/>
      <c r="H170" s="6"/>
      <c r="I170" s="6"/>
      <c r="J170" s="7"/>
    </row>
    <row r="171" spans="1:10" s="3" customFormat="1" ht="15" customHeight="1">
      <c r="A171" s="145"/>
      <c r="B171" s="150"/>
      <c r="C171" s="5"/>
      <c r="D171" s="6"/>
      <c r="E171" s="6"/>
      <c r="F171" s="6"/>
      <c r="G171" s="6"/>
      <c r="H171" s="6"/>
      <c r="I171" s="6"/>
      <c r="J171" s="7"/>
    </row>
    <row r="172" spans="1:10" s="3" customFormat="1" ht="24" customHeight="1">
      <c r="A172" s="140" t="s">
        <v>117</v>
      </c>
      <c r="B172" s="143"/>
      <c r="C172" s="143" t="s">
        <v>34</v>
      </c>
      <c r="D172" s="131">
        <v>78.603939999999994</v>
      </c>
      <c r="E172" s="131">
        <v>77.601529999999997</v>
      </c>
      <c r="F172" s="131">
        <v>79.606340000000003</v>
      </c>
      <c r="G172" s="6"/>
      <c r="H172" s="6"/>
      <c r="I172" s="6"/>
      <c r="J172" s="7"/>
    </row>
    <row r="173" spans="1:10" s="3" customFormat="1" ht="15" customHeight="1">
      <c r="A173" s="140"/>
      <c r="B173" s="143" t="s">
        <v>35</v>
      </c>
      <c r="C173" s="143" t="s">
        <v>35</v>
      </c>
      <c r="D173" s="131">
        <v>79.216939999999994</v>
      </c>
      <c r="E173" s="131">
        <v>78.243210000000005</v>
      </c>
      <c r="F173" s="131">
        <v>80.190659999999994</v>
      </c>
      <c r="G173" s="6"/>
      <c r="H173" s="6"/>
      <c r="I173" s="6"/>
      <c r="J173" s="7"/>
    </row>
    <row r="174" spans="1:10" s="3" customFormat="1" ht="15" customHeight="1">
      <c r="A174" s="140"/>
      <c r="B174" s="143"/>
      <c r="C174" s="143" t="s">
        <v>36</v>
      </c>
      <c r="D174" s="131">
        <v>78.719229999999996</v>
      </c>
      <c r="E174" s="131">
        <v>77.702089999999998</v>
      </c>
      <c r="F174" s="131">
        <v>79.736379999999997</v>
      </c>
      <c r="G174" s="6"/>
      <c r="H174" s="6"/>
      <c r="I174" s="6"/>
      <c r="J174" s="7"/>
    </row>
    <row r="175" spans="1:10" s="3" customFormat="1" ht="15" customHeight="1">
      <c r="A175" s="140"/>
      <c r="B175" s="143"/>
      <c r="C175" s="143" t="s">
        <v>37</v>
      </c>
      <c r="D175" s="131">
        <v>78.783720000000002</v>
      </c>
      <c r="E175" s="131">
        <v>77.823779999999999</v>
      </c>
      <c r="F175" s="131">
        <v>79.743660000000006</v>
      </c>
      <c r="G175" s="6"/>
      <c r="H175" s="6"/>
      <c r="I175" s="6"/>
      <c r="J175" s="7"/>
    </row>
    <row r="176" spans="1:10" s="3" customFormat="1" ht="15" customHeight="1">
      <c r="A176" s="140"/>
      <c r="B176" s="143"/>
      <c r="C176" s="143" t="s">
        <v>38</v>
      </c>
      <c r="D176" s="131">
        <v>79.377759999999995</v>
      </c>
      <c r="E176" s="131">
        <v>78.430679999999995</v>
      </c>
      <c r="F176" s="131">
        <v>80.324830000000006</v>
      </c>
      <c r="G176" s="6"/>
      <c r="H176" s="6"/>
      <c r="I176" s="6"/>
      <c r="J176" s="7"/>
    </row>
    <row r="177" spans="1:15" s="3" customFormat="1" ht="24" customHeight="1">
      <c r="A177" s="140"/>
      <c r="B177" s="143"/>
      <c r="C177" s="143" t="s">
        <v>39</v>
      </c>
      <c r="D177" s="131">
        <v>80.333010000000002</v>
      </c>
      <c r="E177" s="131">
        <v>79.456969999999998</v>
      </c>
      <c r="F177" s="131">
        <v>81.209059999999994</v>
      </c>
      <c r="G177" s="6"/>
      <c r="H177" s="6"/>
      <c r="I177" s="6"/>
      <c r="J177" s="7"/>
    </row>
    <row r="178" spans="1:15" s="3" customFormat="1" ht="15" customHeight="1">
      <c r="A178" s="140"/>
      <c r="B178" s="143" t="s">
        <v>40</v>
      </c>
      <c r="C178" s="143" t="s">
        <v>40</v>
      </c>
      <c r="D178" s="131">
        <v>80.834710000000001</v>
      </c>
      <c r="E178" s="131">
        <v>79.963459999999998</v>
      </c>
      <c r="F178" s="131">
        <v>81.705950000000001</v>
      </c>
      <c r="G178" s="6"/>
      <c r="H178" s="6"/>
      <c r="I178" s="6"/>
      <c r="J178" s="7"/>
    </row>
    <row r="179" spans="1:15" s="3" customFormat="1" ht="15" customHeight="1">
      <c r="A179" s="140"/>
      <c r="B179" s="143"/>
      <c r="C179" s="143" t="s">
        <v>114</v>
      </c>
      <c r="D179" s="131">
        <v>80.528790000000001</v>
      </c>
      <c r="E179" s="131">
        <v>79.657240000000002</v>
      </c>
      <c r="F179" s="131">
        <v>81.400329999999997</v>
      </c>
      <c r="G179" s="6"/>
      <c r="H179" s="6"/>
      <c r="I179" s="6"/>
      <c r="J179" s="7"/>
    </row>
    <row r="180" spans="1:15" s="3" customFormat="1" ht="15" customHeight="1">
      <c r="A180" s="140"/>
      <c r="B180" s="143"/>
      <c r="C180" s="143" t="s">
        <v>132</v>
      </c>
      <c r="D180" s="131">
        <v>80.568780000000004</v>
      </c>
      <c r="E180" s="131">
        <v>79.664860000000004</v>
      </c>
      <c r="F180" s="131">
        <v>81.472710000000006</v>
      </c>
      <c r="G180" s="6"/>
      <c r="H180" s="6"/>
      <c r="I180" s="6"/>
      <c r="J180" s="7"/>
    </row>
    <row r="181" spans="1:15" s="3" customFormat="1" ht="15" customHeight="1">
      <c r="A181" s="140"/>
      <c r="B181" s="143" t="s">
        <v>169</v>
      </c>
      <c r="C181" s="143" t="s">
        <v>133</v>
      </c>
      <c r="D181" s="131">
        <v>80.429649999999995</v>
      </c>
      <c r="E181" s="131">
        <v>79.540350000000004</v>
      </c>
      <c r="F181" s="131">
        <v>81.318960000000004</v>
      </c>
      <c r="G181" s="6"/>
      <c r="H181" s="6"/>
      <c r="I181" s="6"/>
      <c r="J181" s="7"/>
    </row>
    <row r="182" spans="1:15" s="3" customFormat="1" ht="24" customHeight="1">
      <c r="A182" s="140"/>
      <c r="B182" s="143"/>
      <c r="C182" s="143" t="s">
        <v>172</v>
      </c>
      <c r="D182" s="131">
        <v>79.847639999999998</v>
      </c>
      <c r="E182" s="131">
        <v>78.964550000000003</v>
      </c>
      <c r="F182" s="131">
        <v>80.730739999999997</v>
      </c>
      <c r="G182" s="6"/>
      <c r="H182" s="6"/>
      <c r="I182" s="6"/>
      <c r="J182" s="7"/>
    </row>
    <row r="183" spans="1:15" s="3" customFormat="1" ht="24" customHeight="1">
      <c r="A183" s="140"/>
      <c r="B183" s="143"/>
      <c r="C183" s="143" t="s">
        <v>177</v>
      </c>
      <c r="D183" s="131">
        <v>80.199431334472891</v>
      </c>
      <c r="E183" s="131">
        <v>79.352163923151039</v>
      </c>
      <c r="F183" s="131">
        <v>81.046698745794743</v>
      </c>
      <c r="G183" s="6"/>
      <c r="H183" s="6"/>
      <c r="I183" s="6"/>
      <c r="J183" s="7"/>
    </row>
    <row r="184" spans="1:15" s="3" customFormat="1" ht="15" customHeight="1">
      <c r="A184" s="140"/>
      <c r="B184" s="143" t="s">
        <v>199</v>
      </c>
      <c r="C184" s="143" t="s">
        <v>199</v>
      </c>
      <c r="D184" s="131">
        <v>80.123768672822138</v>
      </c>
      <c r="E184" s="131">
        <v>79.227286222036852</v>
      </c>
      <c r="F184" s="131">
        <v>81.020251123607423</v>
      </c>
      <c r="G184" s="6"/>
      <c r="H184" s="6"/>
      <c r="I184" s="6"/>
      <c r="J184" s="7"/>
    </row>
    <row r="185" spans="1:15" s="3" customFormat="1" ht="15" customHeight="1">
      <c r="A185" s="140"/>
      <c r="B185" s="150"/>
      <c r="C185" s="5"/>
      <c r="D185" s="6"/>
      <c r="E185" s="6"/>
      <c r="F185" s="6"/>
      <c r="G185" s="6"/>
      <c r="H185" s="6"/>
      <c r="I185" s="6"/>
      <c r="J185" s="7"/>
    </row>
    <row r="186" spans="1:15" s="3" customFormat="1" ht="24" customHeight="1">
      <c r="A186" s="145" t="s">
        <v>128</v>
      </c>
      <c r="B186" s="143"/>
      <c r="C186" s="143" t="s">
        <v>34</v>
      </c>
      <c r="D186" s="144">
        <v>78.607339999999994</v>
      </c>
      <c r="E186" s="144">
        <v>77.893500000000003</v>
      </c>
      <c r="F186" s="144">
        <v>79.321179999999998</v>
      </c>
      <c r="G186" s="6"/>
      <c r="H186" s="6"/>
      <c r="I186" s="6"/>
      <c r="J186" s="142"/>
      <c r="K186" s="142"/>
      <c r="L186" s="142"/>
      <c r="M186" s="142"/>
      <c r="N186" s="142"/>
      <c r="O186" s="142"/>
    </row>
    <row r="187" spans="1:15" s="3" customFormat="1" ht="15" customHeight="1">
      <c r="A187" s="145"/>
      <c r="B187" s="143" t="s">
        <v>35</v>
      </c>
      <c r="C187" s="143" t="s">
        <v>35</v>
      </c>
      <c r="D187" s="144">
        <v>79.099630000000005</v>
      </c>
      <c r="E187" s="144">
        <v>78.407179999999997</v>
      </c>
      <c r="F187" s="144">
        <v>79.792069999999995</v>
      </c>
      <c r="G187" s="6"/>
      <c r="H187" s="6"/>
      <c r="I187" s="6"/>
      <c r="J187" s="142"/>
      <c r="K187" s="142"/>
      <c r="L187" s="142"/>
      <c r="M187" s="142"/>
      <c r="N187" s="142"/>
      <c r="O187" s="142"/>
    </row>
    <row r="188" spans="1:15" s="3" customFormat="1" ht="15" customHeight="1">
      <c r="A188" s="145"/>
      <c r="B188" s="143"/>
      <c r="C188" s="143" t="s">
        <v>36</v>
      </c>
      <c r="D188" s="144">
        <v>79.440370000000001</v>
      </c>
      <c r="E188" s="144">
        <v>78.747429999999994</v>
      </c>
      <c r="F188" s="144">
        <v>80.133300000000006</v>
      </c>
      <c r="G188" s="6"/>
      <c r="H188" s="6"/>
      <c r="I188" s="6"/>
      <c r="J188" s="142"/>
      <c r="K188" s="142"/>
      <c r="L188" s="142"/>
      <c r="M188" s="142"/>
      <c r="N188" s="142"/>
      <c r="O188" s="142"/>
    </row>
    <row r="189" spans="1:15" s="3" customFormat="1" ht="15" customHeight="1">
      <c r="A189" s="145"/>
      <c r="B189" s="143"/>
      <c r="C189" s="143" t="s">
        <v>37</v>
      </c>
      <c r="D189" s="144">
        <v>79.669880000000006</v>
      </c>
      <c r="E189" s="144">
        <v>78.984849999999994</v>
      </c>
      <c r="F189" s="144">
        <v>80.354900000000001</v>
      </c>
      <c r="G189" s="6"/>
      <c r="H189" s="6"/>
      <c r="I189" s="6"/>
      <c r="J189" s="142"/>
      <c r="K189" s="142"/>
      <c r="L189" s="142"/>
      <c r="M189" s="142"/>
      <c r="N189" s="142"/>
      <c r="O189" s="142"/>
    </row>
    <row r="190" spans="1:15" s="3" customFormat="1" ht="15" customHeight="1">
      <c r="A190" s="145"/>
      <c r="B190" s="143"/>
      <c r="C190" s="143" t="s">
        <v>38</v>
      </c>
      <c r="D190" s="144">
        <v>79.718059999999994</v>
      </c>
      <c r="E190" s="144">
        <v>79.041430000000005</v>
      </c>
      <c r="F190" s="144">
        <v>80.3947</v>
      </c>
      <c r="G190" s="6"/>
      <c r="H190" s="6"/>
      <c r="I190" s="6"/>
      <c r="J190" s="142"/>
      <c r="K190" s="142"/>
      <c r="L190" s="142"/>
      <c r="M190" s="142"/>
      <c r="N190" s="142"/>
      <c r="O190" s="142"/>
    </row>
    <row r="191" spans="1:15" s="3" customFormat="1" ht="24" customHeight="1">
      <c r="A191" s="145"/>
      <c r="B191" s="143"/>
      <c r="C191" s="143" t="s">
        <v>39</v>
      </c>
      <c r="D191" s="144">
        <v>80.496750000000006</v>
      </c>
      <c r="E191" s="144">
        <v>79.846509999999995</v>
      </c>
      <c r="F191" s="144">
        <v>81.146979999999999</v>
      </c>
      <c r="G191" s="6"/>
      <c r="H191" s="6"/>
      <c r="I191" s="6"/>
      <c r="J191" s="142"/>
      <c r="K191" s="142"/>
      <c r="L191" s="142"/>
      <c r="M191" s="142"/>
      <c r="N191" s="142"/>
      <c r="O191" s="142"/>
    </row>
    <row r="192" spans="1:15" s="3" customFormat="1" ht="15" customHeight="1">
      <c r="A192" s="145"/>
      <c r="B192" s="143" t="s">
        <v>40</v>
      </c>
      <c r="C192" s="143" t="s">
        <v>40</v>
      </c>
      <c r="D192" s="144">
        <v>81.207120000000003</v>
      </c>
      <c r="E192" s="144">
        <v>80.581810000000004</v>
      </c>
      <c r="F192" s="144">
        <v>81.832430000000002</v>
      </c>
      <c r="G192" s="6"/>
      <c r="H192" s="6"/>
      <c r="I192" s="6"/>
      <c r="J192" s="142"/>
      <c r="K192" s="142"/>
      <c r="L192" s="142"/>
      <c r="M192" s="142"/>
      <c r="N192" s="142"/>
      <c r="O192" s="142"/>
    </row>
    <row r="193" spans="1:16" s="3" customFormat="1" ht="15" customHeight="1">
      <c r="A193" s="145"/>
      <c r="B193" s="143"/>
      <c r="C193" s="143" t="s">
        <v>114</v>
      </c>
      <c r="D193" s="144">
        <v>81.327969999999993</v>
      </c>
      <c r="E193" s="144">
        <v>80.707700000000003</v>
      </c>
      <c r="F193" s="144">
        <v>81.948239999999998</v>
      </c>
      <c r="G193" s="6"/>
      <c r="H193" s="6"/>
      <c r="I193" s="6"/>
      <c r="J193" s="142"/>
      <c r="K193" s="142"/>
      <c r="L193" s="142"/>
      <c r="M193" s="142"/>
      <c r="N193" s="142"/>
      <c r="O193" s="142"/>
    </row>
    <row r="194" spans="1:16" s="3" customFormat="1" ht="15" customHeight="1">
      <c r="A194" s="145"/>
      <c r="B194" s="143"/>
      <c r="C194" s="143" t="s">
        <v>132</v>
      </c>
      <c r="D194" s="144">
        <v>81.395920000000004</v>
      </c>
      <c r="E194" s="144">
        <v>80.755679999999998</v>
      </c>
      <c r="F194" s="144">
        <v>82.036159999999995</v>
      </c>
      <c r="G194" s="6"/>
      <c r="H194" s="6"/>
      <c r="I194" s="6"/>
      <c r="J194" s="142"/>
      <c r="K194" s="142"/>
      <c r="L194" s="142"/>
      <c r="M194" s="142"/>
      <c r="N194" s="142"/>
      <c r="O194" s="142"/>
    </row>
    <row r="195" spans="1:16" s="3" customFormat="1" ht="15" customHeight="1">
      <c r="A195" s="145"/>
      <c r="B195" s="143" t="s">
        <v>169</v>
      </c>
      <c r="C195" s="143" t="s">
        <v>133</v>
      </c>
      <c r="D195" s="144">
        <v>81.214039999999997</v>
      </c>
      <c r="E195" s="144">
        <v>80.558570000000003</v>
      </c>
      <c r="F195" s="144">
        <v>81.869500000000002</v>
      </c>
      <c r="G195" s="6"/>
      <c r="H195" s="6"/>
      <c r="I195" s="6"/>
      <c r="J195" s="142"/>
      <c r="K195" s="142"/>
      <c r="L195" s="142"/>
      <c r="M195" s="142"/>
      <c r="N195" s="142"/>
      <c r="O195" s="142"/>
    </row>
    <row r="196" spans="1:16" s="3" customFormat="1" ht="22.5" customHeight="1">
      <c r="A196" s="145"/>
      <c r="B196" s="143"/>
      <c r="C196" s="143" t="s">
        <v>172</v>
      </c>
      <c r="D196" s="144">
        <v>81.694149999999993</v>
      </c>
      <c r="E196" s="144">
        <v>81.047849999999997</v>
      </c>
      <c r="F196" s="144">
        <v>82.340440000000001</v>
      </c>
      <c r="G196" s="6"/>
      <c r="H196" s="6"/>
      <c r="I196" s="6"/>
      <c r="J196" s="142"/>
      <c r="K196" s="142"/>
      <c r="L196" s="142"/>
      <c r="M196" s="142"/>
      <c r="N196" s="142"/>
      <c r="O196" s="142"/>
    </row>
    <row r="197" spans="1:16" s="3" customFormat="1" ht="22.5" customHeight="1">
      <c r="A197" s="145"/>
      <c r="B197" s="143"/>
      <c r="C197" s="143" t="s">
        <v>177</v>
      </c>
      <c r="D197" s="144">
        <v>81.53654226077272</v>
      </c>
      <c r="E197" s="144">
        <v>80.886456827560409</v>
      </c>
      <c r="F197" s="144">
        <v>82.186627693985031</v>
      </c>
      <c r="G197" s="6"/>
      <c r="H197" s="6"/>
      <c r="I197" s="6"/>
      <c r="J197" s="142"/>
      <c r="K197" s="142"/>
      <c r="L197" s="142"/>
      <c r="M197" s="142"/>
      <c r="N197" s="142"/>
      <c r="O197" s="142"/>
    </row>
    <row r="198" spans="1:16" s="3" customFormat="1" ht="15" customHeight="1">
      <c r="A198" s="145"/>
      <c r="B198" s="143" t="s">
        <v>199</v>
      </c>
      <c r="C198" s="143" t="s">
        <v>199</v>
      </c>
      <c r="D198" s="144">
        <v>81.482020927701129</v>
      </c>
      <c r="E198" s="144">
        <v>80.840333854742369</v>
      </c>
      <c r="F198" s="144">
        <v>82.123708000659889</v>
      </c>
      <c r="G198" s="6"/>
      <c r="H198" s="6"/>
      <c r="I198" s="6"/>
      <c r="J198" s="142"/>
      <c r="K198" s="142"/>
      <c r="L198" s="142"/>
      <c r="M198" s="142"/>
      <c r="N198" s="142"/>
      <c r="O198" s="142"/>
    </row>
    <row r="199" spans="1:16" s="3" customFormat="1" ht="15" customHeight="1">
      <c r="A199" s="145"/>
      <c r="B199" s="150"/>
      <c r="C199" s="5"/>
      <c r="D199" s="6"/>
      <c r="E199" s="6"/>
      <c r="F199" s="6"/>
      <c r="G199" s="6"/>
      <c r="H199" s="6"/>
      <c r="I199" s="6"/>
      <c r="J199" s="7"/>
    </row>
    <row r="200" spans="1:16" s="3" customFormat="1" ht="24" customHeight="1">
      <c r="A200" s="145" t="s">
        <v>92</v>
      </c>
      <c r="B200" s="143"/>
      <c r="C200" s="143" t="s">
        <v>34</v>
      </c>
      <c r="D200" s="144">
        <v>79.196579999999997</v>
      </c>
      <c r="E200" s="144">
        <v>78.577169999999995</v>
      </c>
      <c r="F200" s="144">
        <v>79.816000000000003</v>
      </c>
      <c r="G200" s="6"/>
      <c r="H200" s="6"/>
      <c r="I200" s="6"/>
      <c r="J200" s="7"/>
      <c r="K200" s="142"/>
      <c r="L200" s="142"/>
      <c r="M200" s="142"/>
      <c r="N200" s="142"/>
      <c r="O200" s="142"/>
      <c r="P200" s="142"/>
    </row>
    <row r="201" spans="1:16" s="3" customFormat="1" ht="15" customHeight="1">
      <c r="A201" s="145"/>
      <c r="B201" s="143" t="s">
        <v>35</v>
      </c>
      <c r="C201" s="143" t="s">
        <v>35</v>
      </c>
      <c r="D201" s="144">
        <v>79.598500000000001</v>
      </c>
      <c r="E201" s="144">
        <v>78.998900000000006</v>
      </c>
      <c r="F201" s="144">
        <v>80.198089999999993</v>
      </c>
      <c r="G201" s="6"/>
      <c r="H201" s="6"/>
      <c r="I201" s="6"/>
      <c r="J201" s="7"/>
      <c r="K201" s="142"/>
      <c r="L201" s="142"/>
      <c r="M201" s="142"/>
      <c r="N201" s="142"/>
      <c r="O201" s="142"/>
      <c r="P201" s="142"/>
    </row>
    <row r="202" spans="1:16" s="3" customFormat="1" ht="15" customHeight="1">
      <c r="A202" s="145"/>
      <c r="B202" s="143"/>
      <c r="C202" s="143" t="s">
        <v>36</v>
      </c>
      <c r="D202" s="144">
        <v>79.987679999999997</v>
      </c>
      <c r="E202" s="144">
        <v>79.389809999999997</v>
      </c>
      <c r="F202" s="144">
        <v>80.585549999999998</v>
      </c>
      <c r="G202" s="6"/>
      <c r="H202" s="6"/>
      <c r="I202" s="6"/>
      <c r="J202" s="7"/>
      <c r="K202" s="142"/>
      <c r="L202" s="142"/>
      <c r="M202" s="142"/>
      <c r="N202" s="142"/>
      <c r="O202" s="142"/>
      <c r="P202" s="142"/>
    </row>
    <row r="203" spans="1:16" s="3" customFormat="1" ht="15" customHeight="1">
      <c r="A203" s="145"/>
      <c r="B203" s="143"/>
      <c r="C203" s="143" t="s">
        <v>37</v>
      </c>
      <c r="D203" s="144">
        <v>80.423580000000001</v>
      </c>
      <c r="E203" s="144">
        <v>79.851320000000001</v>
      </c>
      <c r="F203" s="144">
        <v>80.995840000000001</v>
      </c>
      <c r="G203" s="6"/>
      <c r="H203" s="6"/>
      <c r="I203" s="6"/>
      <c r="J203" s="7"/>
      <c r="K203" s="142"/>
      <c r="L203" s="142"/>
      <c r="M203" s="142"/>
      <c r="N203" s="142"/>
      <c r="O203" s="142"/>
      <c r="P203" s="142"/>
    </row>
    <row r="204" spans="1:16" s="3" customFormat="1" ht="15" customHeight="1">
      <c r="A204" s="145"/>
      <c r="B204" s="143"/>
      <c r="C204" s="143" t="s">
        <v>38</v>
      </c>
      <c r="D204" s="144">
        <v>80.521479999999997</v>
      </c>
      <c r="E204" s="144">
        <v>79.931929999999994</v>
      </c>
      <c r="F204" s="144">
        <v>81.111019999999996</v>
      </c>
      <c r="G204" s="6"/>
      <c r="H204" s="6"/>
      <c r="I204" s="6"/>
      <c r="J204" s="7"/>
      <c r="K204" s="142"/>
      <c r="L204" s="142"/>
      <c r="M204" s="142"/>
      <c r="N204" s="142"/>
      <c r="O204" s="142"/>
      <c r="P204" s="142"/>
    </row>
    <row r="205" spans="1:16" s="3" customFormat="1" ht="24" customHeight="1">
      <c r="A205" s="145"/>
      <c r="B205" s="143"/>
      <c r="C205" s="143" t="s">
        <v>39</v>
      </c>
      <c r="D205" s="144">
        <v>80.806640000000002</v>
      </c>
      <c r="E205" s="144">
        <v>80.226039999999998</v>
      </c>
      <c r="F205" s="144">
        <v>81.387240000000006</v>
      </c>
      <c r="G205" s="6"/>
      <c r="H205" s="6"/>
      <c r="I205" s="6"/>
      <c r="J205" s="7"/>
      <c r="K205" s="142"/>
      <c r="L205" s="142"/>
      <c r="M205" s="142"/>
      <c r="N205" s="142"/>
      <c r="O205" s="142"/>
      <c r="P205" s="142"/>
    </row>
    <row r="206" spans="1:16" s="3" customFormat="1" ht="15" customHeight="1">
      <c r="A206" s="145"/>
      <c r="B206" s="143" t="s">
        <v>40</v>
      </c>
      <c r="C206" s="143" t="s">
        <v>40</v>
      </c>
      <c r="D206" s="144">
        <v>80.77167</v>
      </c>
      <c r="E206" s="144">
        <v>80.184070000000006</v>
      </c>
      <c r="F206" s="144">
        <v>81.359269999999995</v>
      </c>
      <c r="G206" s="6"/>
      <c r="H206" s="6"/>
      <c r="I206" s="6"/>
      <c r="J206" s="7"/>
      <c r="K206" s="142"/>
      <c r="L206" s="142"/>
      <c r="M206" s="142"/>
      <c r="N206" s="142"/>
      <c r="O206" s="142"/>
      <c r="P206" s="142"/>
    </row>
    <row r="207" spans="1:16" s="3" customFormat="1" ht="15" customHeight="1">
      <c r="A207" s="145"/>
      <c r="B207" s="143"/>
      <c r="C207" s="143" t="s">
        <v>114</v>
      </c>
      <c r="D207" s="144">
        <v>81.000810000000001</v>
      </c>
      <c r="E207" s="144">
        <v>80.426730000000006</v>
      </c>
      <c r="F207" s="144">
        <v>81.5749</v>
      </c>
      <c r="G207" s="6"/>
      <c r="H207" s="6"/>
      <c r="I207" s="6"/>
      <c r="J207" s="7"/>
      <c r="K207" s="142"/>
      <c r="L207" s="142"/>
      <c r="M207" s="142"/>
      <c r="N207" s="142"/>
      <c r="O207" s="142"/>
      <c r="P207" s="142"/>
    </row>
    <row r="208" spans="1:16" s="3" customFormat="1" ht="15" customHeight="1">
      <c r="A208" s="145"/>
      <c r="B208" s="143"/>
      <c r="C208" s="143" t="s">
        <v>132</v>
      </c>
      <c r="D208" s="144">
        <v>80.838099999999997</v>
      </c>
      <c r="E208" s="144">
        <v>80.253559999999993</v>
      </c>
      <c r="F208" s="144">
        <v>81.422640000000001</v>
      </c>
      <c r="G208" s="6"/>
      <c r="H208" s="6"/>
      <c r="I208" s="6"/>
      <c r="J208" s="7"/>
      <c r="K208" s="142"/>
      <c r="L208" s="142"/>
      <c r="M208" s="142"/>
      <c r="N208" s="142"/>
      <c r="O208" s="142"/>
      <c r="P208" s="142"/>
    </row>
    <row r="209" spans="1:17" s="3" customFormat="1" ht="15" customHeight="1">
      <c r="A209" s="145"/>
      <c r="B209" s="143" t="s">
        <v>169</v>
      </c>
      <c r="C209" s="143" t="s">
        <v>133</v>
      </c>
      <c r="D209" s="144">
        <v>81.088700000000003</v>
      </c>
      <c r="E209" s="144">
        <v>80.506190000000004</v>
      </c>
      <c r="F209" s="144">
        <v>81.671199999999999</v>
      </c>
      <c r="G209" s="6"/>
      <c r="H209" s="6"/>
      <c r="I209" s="6"/>
      <c r="J209" s="7"/>
      <c r="K209" s="142"/>
      <c r="L209" s="142"/>
      <c r="M209" s="142"/>
      <c r="N209" s="142"/>
      <c r="O209" s="142"/>
      <c r="P209" s="142"/>
    </row>
    <row r="210" spans="1:17" s="3" customFormat="1" ht="23.25" customHeight="1">
      <c r="A210" s="145"/>
      <c r="B210" s="143"/>
      <c r="C210" s="143" t="s">
        <v>172</v>
      </c>
      <c r="D210" s="144">
        <v>80.852310000000003</v>
      </c>
      <c r="E210" s="144">
        <v>80.25685</v>
      </c>
      <c r="F210" s="144">
        <v>81.447779999999995</v>
      </c>
      <c r="G210" s="6"/>
      <c r="H210" s="6"/>
      <c r="I210" s="6"/>
      <c r="J210" s="7"/>
      <c r="K210" s="142"/>
      <c r="L210" s="142"/>
      <c r="M210" s="142"/>
      <c r="N210" s="142"/>
      <c r="O210" s="142"/>
      <c r="P210" s="142"/>
    </row>
    <row r="211" spans="1:17" s="3" customFormat="1" ht="23.25" customHeight="1">
      <c r="A211" s="145"/>
      <c r="B211" s="143"/>
      <c r="C211" s="143" t="s">
        <v>177</v>
      </c>
      <c r="D211" s="144">
        <v>80.911008582223971</v>
      </c>
      <c r="E211" s="144">
        <v>80.330867368263185</v>
      </c>
      <c r="F211" s="144">
        <v>81.491149796184757</v>
      </c>
      <c r="G211" s="6"/>
      <c r="H211" s="6"/>
      <c r="I211" s="6"/>
      <c r="J211" s="7"/>
      <c r="K211" s="142"/>
      <c r="L211" s="142"/>
      <c r="M211" s="142"/>
      <c r="N211" s="142"/>
      <c r="O211" s="142"/>
      <c r="P211" s="142"/>
    </row>
    <row r="212" spans="1:17" s="3" customFormat="1" ht="15" customHeight="1">
      <c r="A212" s="145"/>
      <c r="B212" s="143" t="s">
        <v>199</v>
      </c>
      <c r="C212" s="143" t="s">
        <v>199</v>
      </c>
      <c r="D212" s="144">
        <v>81.030039239110422</v>
      </c>
      <c r="E212" s="144">
        <v>80.442230451232618</v>
      </c>
      <c r="F212" s="144">
        <v>81.617848026988227</v>
      </c>
      <c r="G212" s="6"/>
      <c r="H212" s="6"/>
      <c r="I212" s="6"/>
      <c r="J212" s="7"/>
      <c r="K212" s="142"/>
      <c r="L212" s="142"/>
      <c r="M212" s="142"/>
      <c r="N212" s="142"/>
      <c r="O212" s="142"/>
      <c r="P212" s="142"/>
    </row>
    <row r="213" spans="1:17" s="3" customFormat="1" ht="15" customHeight="1">
      <c r="A213" s="145"/>
      <c r="B213" s="150"/>
      <c r="C213" s="5"/>
      <c r="D213" s="6"/>
      <c r="E213" s="6"/>
      <c r="F213" s="6"/>
      <c r="G213" s="6"/>
      <c r="H213" s="6"/>
      <c r="I213" s="6"/>
      <c r="J213" s="7"/>
    </row>
    <row r="214" spans="1:17" s="3" customFormat="1" ht="24" customHeight="1">
      <c r="A214" s="140" t="s">
        <v>94</v>
      </c>
      <c r="B214" s="143"/>
      <c r="C214" s="143" t="s">
        <v>34</v>
      </c>
      <c r="D214" s="131">
        <v>79.291619999999995</v>
      </c>
      <c r="E214" s="131">
        <v>78.605630000000005</v>
      </c>
      <c r="F214" s="131">
        <v>79.977620000000002</v>
      </c>
      <c r="G214" s="6"/>
      <c r="H214" s="6"/>
      <c r="I214" s="6"/>
      <c r="J214" s="7"/>
      <c r="L214" s="142"/>
      <c r="M214" s="142"/>
      <c r="N214" s="142"/>
      <c r="O214" s="142"/>
      <c r="P214" s="142"/>
      <c r="Q214" s="142"/>
    </row>
    <row r="215" spans="1:17" s="3" customFormat="1" ht="15" customHeight="1">
      <c r="A215" s="140"/>
      <c r="B215" s="143" t="s">
        <v>35</v>
      </c>
      <c r="C215" s="143" t="s">
        <v>35</v>
      </c>
      <c r="D215" s="131">
        <v>79.816180000000003</v>
      </c>
      <c r="E215" s="131">
        <v>79.138390000000001</v>
      </c>
      <c r="F215" s="131">
        <v>80.493960000000001</v>
      </c>
      <c r="G215" s="6"/>
      <c r="H215" s="6"/>
      <c r="I215" s="6"/>
      <c r="J215" s="7"/>
      <c r="L215" s="142"/>
      <c r="M215" s="142"/>
      <c r="N215" s="142"/>
      <c r="O215" s="142"/>
      <c r="P215" s="142"/>
      <c r="Q215" s="142"/>
    </row>
    <row r="216" spans="1:17" s="3" customFormat="1" ht="15" customHeight="1">
      <c r="A216" s="140"/>
      <c r="B216" s="143"/>
      <c r="C216" s="143" t="s">
        <v>36</v>
      </c>
      <c r="D216" s="131">
        <v>80.110849999999999</v>
      </c>
      <c r="E216" s="131">
        <v>79.441410000000005</v>
      </c>
      <c r="F216" s="131">
        <v>80.780289999999994</v>
      </c>
      <c r="G216" s="6"/>
      <c r="H216" s="6"/>
      <c r="I216" s="6"/>
      <c r="J216" s="7"/>
      <c r="L216" s="142"/>
      <c r="M216" s="142"/>
      <c r="N216" s="142"/>
      <c r="O216" s="142"/>
      <c r="P216" s="142"/>
      <c r="Q216" s="142"/>
    </row>
    <row r="217" spans="1:17" s="3" customFormat="1" ht="15" customHeight="1">
      <c r="A217" s="140"/>
      <c r="B217" s="143"/>
      <c r="C217" s="143" t="s">
        <v>37</v>
      </c>
      <c r="D217" s="131">
        <v>80.515439999999998</v>
      </c>
      <c r="E217" s="131">
        <v>79.834879999999998</v>
      </c>
      <c r="F217" s="131">
        <v>81.195999999999998</v>
      </c>
      <c r="G217" s="6"/>
      <c r="H217" s="6"/>
      <c r="I217" s="6"/>
      <c r="J217" s="7"/>
      <c r="L217" s="142"/>
      <c r="M217" s="142"/>
      <c r="N217" s="142"/>
      <c r="O217" s="142"/>
      <c r="P217" s="142"/>
      <c r="Q217" s="142"/>
    </row>
    <row r="218" spans="1:17" s="3" customFormat="1" ht="15" customHeight="1">
      <c r="A218" s="140"/>
      <c r="B218" s="143"/>
      <c r="C218" s="143" t="s">
        <v>38</v>
      </c>
      <c r="D218" s="131">
        <v>80.793059999999997</v>
      </c>
      <c r="E218" s="131">
        <v>80.139600000000002</v>
      </c>
      <c r="F218" s="131">
        <v>81.446520000000007</v>
      </c>
      <c r="G218" s="6"/>
      <c r="H218" s="6"/>
      <c r="I218" s="6"/>
      <c r="J218" s="7"/>
      <c r="L218" s="142"/>
      <c r="M218" s="142"/>
      <c r="N218" s="142"/>
      <c r="O218" s="142"/>
      <c r="P218" s="142"/>
      <c r="Q218" s="142"/>
    </row>
    <row r="219" spans="1:17" s="3" customFormat="1" ht="24" customHeight="1">
      <c r="A219" s="140"/>
      <c r="B219" s="143"/>
      <c r="C219" s="143" t="s">
        <v>39</v>
      </c>
      <c r="D219" s="131">
        <v>81.093339999999998</v>
      </c>
      <c r="E219" s="131">
        <v>80.427040000000005</v>
      </c>
      <c r="F219" s="131">
        <v>81.759640000000005</v>
      </c>
      <c r="G219" s="6"/>
      <c r="H219" s="6"/>
      <c r="I219" s="6"/>
      <c r="J219" s="7"/>
      <c r="L219" s="142"/>
      <c r="M219" s="142"/>
      <c r="N219" s="142"/>
      <c r="O219" s="142"/>
      <c r="P219" s="142"/>
      <c r="Q219" s="142"/>
    </row>
    <row r="220" spans="1:17" s="3" customFormat="1" ht="15" customHeight="1">
      <c r="A220" s="140"/>
      <c r="B220" s="143" t="s">
        <v>40</v>
      </c>
      <c r="C220" s="143" t="s">
        <v>40</v>
      </c>
      <c r="D220" s="131">
        <v>81.596400000000003</v>
      </c>
      <c r="E220" s="131">
        <v>80.948419999999999</v>
      </c>
      <c r="F220" s="131">
        <v>82.244370000000004</v>
      </c>
      <c r="G220" s="6"/>
      <c r="H220" s="6"/>
      <c r="I220" s="6"/>
      <c r="J220" s="7"/>
      <c r="L220" s="142"/>
      <c r="M220" s="142"/>
      <c r="N220" s="142"/>
      <c r="O220" s="142"/>
      <c r="P220" s="142"/>
      <c r="Q220" s="142"/>
    </row>
    <row r="221" spans="1:17" s="3" customFormat="1" ht="15" customHeight="1">
      <c r="A221" s="140"/>
      <c r="B221" s="143"/>
      <c r="C221" s="143" t="s">
        <v>114</v>
      </c>
      <c r="D221" s="131">
        <v>81.653369999999995</v>
      </c>
      <c r="E221" s="131">
        <v>80.977059999999994</v>
      </c>
      <c r="F221" s="131">
        <v>82.329689999999999</v>
      </c>
      <c r="G221" s="6"/>
      <c r="H221" s="6"/>
      <c r="I221" s="6"/>
      <c r="J221" s="7"/>
      <c r="L221" s="142"/>
      <c r="M221" s="142"/>
      <c r="N221" s="142"/>
      <c r="O221" s="142"/>
      <c r="P221" s="142"/>
      <c r="Q221" s="142"/>
    </row>
    <row r="222" spans="1:17" s="3" customFormat="1" ht="15" customHeight="1">
      <c r="A222" s="140"/>
      <c r="B222" s="143"/>
      <c r="C222" s="143" t="s">
        <v>132</v>
      </c>
      <c r="D222" s="131">
        <v>82.017009999999999</v>
      </c>
      <c r="E222" s="131">
        <v>81.365409999999997</v>
      </c>
      <c r="F222" s="131">
        <v>82.668610000000001</v>
      </c>
      <c r="G222" s="6"/>
      <c r="H222" s="6"/>
      <c r="I222" s="6"/>
      <c r="J222" s="7"/>
      <c r="L222" s="142"/>
      <c r="M222" s="142"/>
      <c r="N222" s="142"/>
      <c r="O222" s="142"/>
      <c r="P222" s="142"/>
      <c r="Q222" s="142"/>
    </row>
    <row r="223" spans="1:17" s="3" customFormat="1" ht="15" customHeight="1">
      <c r="A223" s="140"/>
      <c r="B223" s="143" t="s">
        <v>169</v>
      </c>
      <c r="C223" s="143" t="s">
        <v>133</v>
      </c>
      <c r="D223" s="131">
        <v>81.786709999999999</v>
      </c>
      <c r="E223" s="131">
        <v>81.108800000000002</v>
      </c>
      <c r="F223" s="131">
        <v>82.464619999999996</v>
      </c>
      <c r="G223" s="6"/>
      <c r="H223" s="6"/>
      <c r="I223" s="6"/>
      <c r="J223" s="7"/>
      <c r="L223" s="142"/>
      <c r="M223" s="142"/>
      <c r="N223" s="142"/>
      <c r="O223" s="142"/>
      <c r="P223" s="142"/>
      <c r="Q223" s="142"/>
    </row>
    <row r="224" spans="1:17" s="3" customFormat="1" ht="22.5" customHeight="1">
      <c r="A224" s="140"/>
      <c r="B224" s="143"/>
      <c r="C224" s="143" t="s">
        <v>172</v>
      </c>
      <c r="D224" s="131">
        <v>82.043300000000002</v>
      </c>
      <c r="E224" s="131">
        <v>81.370890000000003</v>
      </c>
      <c r="F224" s="131">
        <v>82.715710000000001</v>
      </c>
      <c r="G224" s="6"/>
      <c r="H224" s="6"/>
      <c r="I224" s="6"/>
      <c r="J224" s="7"/>
      <c r="L224" s="142"/>
      <c r="M224" s="142"/>
      <c r="N224" s="142"/>
      <c r="O224" s="142"/>
      <c r="P224" s="142"/>
      <c r="Q224" s="142"/>
    </row>
    <row r="225" spans="1:17" s="3" customFormat="1" ht="22.5" customHeight="1">
      <c r="A225" s="140"/>
      <c r="B225" s="143"/>
      <c r="C225" s="143" t="s">
        <v>177</v>
      </c>
      <c r="D225" s="131">
        <v>81.922237257545362</v>
      </c>
      <c r="E225" s="131">
        <v>81.267676682242978</v>
      </c>
      <c r="F225" s="131">
        <v>82.576797832847745</v>
      </c>
      <c r="G225" s="6"/>
      <c r="H225" s="6"/>
      <c r="I225" s="6"/>
      <c r="J225" s="7"/>
      <c r="L225" s="142"/>
      <c r="M225" s="142"/>
      <c r="N225" s="142"/>
      <c r="O225" s="142"/>
      <c r="P225" s="142"/>
      <c r="Q225" s="142"/>
    </row>
    <row r="226" spans="1:17" s="3" customFormat="1" ht="15" customHeight="1">
      <c r="A226" s="140"/>
      <c r="B226" s="143" t="s">
        <v>199</v>
      </c>
      <c r="C226" s="143" t="s">
        <v>199</v>
      </c>
      <c r="D226" s="131">
        <v>82.034732380322438</v>
      </c>
      <c r="E226" s="131">
        <v>81.421421228689425</v>
      </c>
      <c r="F226" s="131">
        <v>82.648043531955452</v>
      </c>
      <c r="G226" s="6"/>
      <c r="H226" s="6"/>
      <c r="I226" s="6"/>
      <c r="J226" s="7"/>
      <c r="L226" s="142"/>
      <c r="M226" s="142"/>
      <c r="N226" s="142"/>
      <c r="O226" s="142"/>
      <c r="P226" s="142"/>
      <c r="Q226" s="142"/>
    </row>
    <row r="227" spans="1:17" s="3" customFormat="1" ht="15" customHeight="1">
      <c r="A227" s="140"/>
      <c r="B227" s="150"/>
      <c r="C227" s="5"/>
      <c r="D227" s="6"/>
      <c r="E227" s="6"/>
      <c r="F227" s="6"/>
      <c r="G227" s="6"/>
      <c r="H227" s="6"/>
      <c r="I227" s="6"/>
      <c r="J227" s="7"/>
    </row>
    <row r="228" spans="1:17" s="3" customFormat="1" ht="24" customHeight="1">
      <c r="A228" s="140" t="s">
        <v>80</v>
      </c>
      <c r="B228" s="143"/>
      <c r="C228" s="143" t="s">
        <v>34</v>
      </c>
      <c r="D228" s="131">
        <v>79.343069999999997</v>
      </c>
      <c r="E228" s="131">
        <v>79.002210000000005</v>
      </c>
      <c r="F228" s="131">
        <v>79.683940000000007</v>
      </c>
      <c r="G228" s="142"/>
      <c r="H228" s="6"/>
      <c r="I228" s="6"/>
      <c r="J228" s="7"/>
    </row>
    <row r="229" spans="1:17" s="3" customFormat="1" ht="15" customHeight="1">
      <c r="A229" s="140"/>
      <c r="B229" s="143" t="s">
        <v>35</v>
      </c>
      <c r="C229" s="143" t="s">
        <v>35</v>
      </c>
      <c r="D229" s="131">
        <v>79.422880000000006</v>
      </c>
      <c r="E229" s="131">
        <v>79.076059999999998</v>
      </c>
      <c r="F229" s="131">
        <v>79.769710000000003</v>
      </c>
      <c r="G229" s="142"/>
      <c r="H229" s="6"/>
      <c r="I229" s="6"/>
      <c r="J229" s="7"/>
    </row>
    <row r="230" spans="1:17" s="3" customFormat="1" ht="15" customHeight="1">
      <c r="A230" s="140"/>
      <c r="B230" s="143"/>
      <c r="C230" s="143" t="s">
        <v>36</v>
      </c>
      <c r="D230" s="131">
        <v>79.56232</v>
      </c>
      <c r="E230" s="131">
        <v>79.215549999999993</v>
      </c>
      <c r="F230" s="131">
        <v>79.909090000000006</v>
      </c>
      <c r="G230" s="142"/>
      <c r="H230" s="6"/>
      <c r="I230" s="6"/>
      <c r="J230" s="7"/>
    </row>
    <row r="231" spans="1:17" s="3" customFormat="1" ht="15" customHeight="1">
      <c r="A231" s="140"/>
      <c r="B231" s="143"/>
      <c r="C231" s="143" t="s">
        <v>37</v>
      </c>
      <c r="D231" s="131">
        <v>79.864689999999996</v>
      </c>
      <c r="E231" s="131">
        <v>79.513400000000004</v>
      </c>
      <c r="F231" s="131">
        <v>80.215990000000005</v>
      </c>
      <c r="G231" s="142"/>
      <c r="H231" s="6"/>
      <c r="I231" s="6"/>
      <c r="J231" s="7"/>
    </row>
    <row r="232" spans="1:17" s="3" customFormat="1" ht="15" customHeight="1">
      <c r="A232" s="140"/>
      <c r="B232" s="143"/>
      <c r="C232" s="143" t="s">
        <v>38</v>
      </c>
      <c r="D232" s="131">
        <v>80.036150000000006</v>
      </c>
      <c r="E232" s="131">
        <v>79.687060000000002</v>
      </c>
      <c r="F232" s="131">
        <v>80.385239999999996</v>
      </c>
      <c r="G232" s="142"/>
      <c r="H232" s="6"/>
      <c r="I232" s="6"/>
      <c r="J232" s="7"/>
    </row>
    <row r="233" spans="1:17" s="3" customFormat="1" ht="24" customHeight="1">
      <c r="A233" s="140"/>
      <c r="B233" s="143"/>
      <c r="C233" s="143" t="s">
        <v>39</v>
      </c>
      <c r="D233" s="131">
        <v>80.022589999999994</v>
      </c>
      <c r="E233" s="131">
        <v>79.674719999999994</v>
      </c>
      <c r="F233" s="131">
        <v>80.370450000000005</v>
      </c>
      <c r="G233" s="142"/>
      <c r="H233" s="6"/>
      <c r="I233" s="6"/>
      <c r="J233" s="7"/>
    </row>
    <row r="234" spans="1:17" s="3" customFormat="1" ht="15" customHeight="1">
      <c r="A234" s="140"/>
      <c r="B234" s="143" t="s">
        <v>40</v>
      </c>
      <c r="C234" s="143" t="s">
        <v>40</v>
      </c>
      <c r="D234" s="131">
        <v>79.977819999999994</v>
      </c>
      <c r="E234" s="131">
        <v>79.630709999999993</v>
      </c>
      <c r="F234" s="131">
        <v>80.324920000000006</v>
      </c>
      <c r="G234" s="142"/>
      <c r="H234" s="6"/>
      <c r="I234" s="6"/>
      <c r="J234" s="7"/>
    </row>
    <row r="235" spans="1:17" s="3" customFormat="1" ht="15" customHeight="1">
      <c r="A235" s="140"/>
      <c r="B235" s="143"/>
      <c r="C235" s="143" t="s">
        <v>114</v>
      </c>
      <c r="D235" s="131">
        <v>80.267120000000006</v>
      </c>
      <c r="E235" s="131">
        <v>79.924440000000004</v>
      </c>
      <c r="F235" s="131">
        <v>80.609800000000007</v>
      </c>
      <c r="G235" s="142"/>
      <c r="H235" s="6"/>
      <c r="I235" s="6"/>
      <c r="J235" s="7"/>
    </row>
    <row r="236" spans="1:17" s="3" customFormat="1" ht="15" customHeight="1">
      <c r="A236" s="140"/>
      <c r="B236" s="143"/>
      <c r="C236" s="143" t="s">
        <v>132</v>
      </c>
      <c r="D236" s="131">
        <v>80.860680000000002</v>
      </c>
      <c r="E236" s="131">
        <v>80.524979999999999</v>
      </c>
      <c r="F236" s="131">
        <v>81.196389999999994</v>
      </c>
      <c r="G236" s="142"/>
      <c r="H236" s="6"/>
      <c r="I236" s="6"/>
      <c r="J236" s="7"/>
    </row>
    <row r="237" spans="1:17" s="3" customFormat="1" ht="15" customHeight="1">
      <c r="A237" s="140"/>
      <c r="B237" s="143" t="s">
        <v>169</v>
      </c>
      <c r="C237" s="143" t="s">
        <v>133</v>
      </c>
      <c r="D237" s="131">
        <v>81.045310000000001</v>
      </c>
      <c r="E237" s="131">
        <v>80.707040000000006</v>
      </c>
      <c r="F237" s="131">
        <v>81.383570000000006</v>
      </c>
      <c r="G237" s="142"/>
      <c r="H237" s="6"/>
      <c r="I237" s="6"/>
      <c r="J237" s="7"/>
    </row>
    <row r="238" spans="1:17" s="3" customFormat="1" ht="22.5" customHeight="1">
      <c r="A238" s="140"/>
      <c r="B238" s="143"/>
      <c r="C238" s="143" t="s">
        <v>172</v>
      </c>
      <c r="D238" s="131">
        <v>81.142189999999999</v>
      </c>
      <c r="E238" s="131">
        <v>80.809439999999995</v>
      </c>
      <c r="F238" s="131">
        <v>81.474950000000007</v>
      </c>
      <c r="G238" s="142"/>
      <c r="H238" s="6"/>
      <c r="I238" s="6"/>
      <c r="J238" s="7"/>
    </row>
    <row r="239" spans="1:17" s="3" customFormat="1" ht="22.5" customHeight="1">
      <c r="A239" s="140"/>
      <c r="B239" s="143"/>
      <c r="C239" s="143" t="s">
        <v>177</v>
      </c>
      <c r="D239" s="131">
        <v>81.370499240426909</v>
      </c>
      <c r="E239" s="131">
        <v>81.026082169121054</v>
      </c>
      <c r="F239" s="131">
        <v>81.714916311732765</v>
      </c>
      <c r="G239" s="142"/>
      <c r="H239" s="6"/>
      <c r="I239" s="6"/>
      <c r="J239" s="7"/>
    </row>
    <row r="240" spans="1:17" s="3" customFormat="1" ht="15" customHeight="1">
      <c r="B240" s="143" t="s">
        <v>199</v>
      </c>
      <c r="C240" s="143" t="s">
        <v>199</v>
      </c>
      <c r="D240" s="131">
        <v>81.463193777010616</v>
      </c>
      <c r="E240" s="131">
        <v>81.129463551803155</v>
      </c>
      <c r="F240" s="131">
        <v>81.796924002218077</v>
      </c>
      <c r="G240" s="142"/>
      <c r="H240" s="6"/>
      <c r="I240" s="6"/>
      <c r="J240" s="7"/>
    </row>
    <row r="241" spans="1:10" s="140" customFormat="1">
      <c r="B241" s="143"/>
      <c r="C241" s="143"/>
      <c r="D241" s="146"/>
      <c r="E241" s="146"/>
      <c r="F241" s="146"/>
      <c r="G241" s="146"/>
      <c r="H241" s="146"/>
      <c r="I241" s="146"/>
      <c r="J241" s="146"/>
    </row>
    <row r="242" spans="1:10" s="140" customFormat="1" ht="24" customHeight="1">
      <c r="A242" s="140" t="s">
        <v>130</v>
      </c>
      <c r="B242" s="143"/>
      <c r="C242" s="143" t="s">
        <v>34</v>
      </c>
      <c r="D242" s="131">
        <v>78.835740000000001</v>
      </c>
      <c r="E242" s="131">
        <v>78.743579999999994</v>
      </c>
      <c r="F242" s="131">
        <v>78.927909999999997</v>
      </c>
      <c r="G242" s="146"/>
      <c r="H242" s="146"/>
      <c r="I242" s="146"/>
      <c r="J242" s="146"/>
    </row>
    <row r="243" spans="1:10" s="140" customFormat="1" ht="15" customHeight="1">
      <c r="B243" s="143" t="s">
        <v>35</v>
      </c>
      <c r="C243" s="143" t="s">
        <v>35</v>
      </c>
      <c r="D243" s="131">
        <v>78.997600000000006</v>
      </c>
      <c r="E243" s="131">
        <v>78.906390000000002</v>
      </c>
      <c r="F243" s="131">
        <v>79.088809999999995</v>
      </c>
      <c r="G243" s="146"/>
      <c r="H243" s="146"/>
      <c r="I243" s="146"/>
      <c r="J243" s="146"/>
    </row>
    <row r="244" spans="1:10" s="140" customFormat="1" ht="15" customHeight="1">
      <c r="B244" s="143"/>
      <c r="C244" s="143" t="s">
        <v>36</v>
      </c>
      <c r="D244" s="131">
        <v>79.192970000000003</v>
      </c>
      <c r="E244" s="131">
        <v>79.101699999999994</v>
      </c>
      <c r="F244" s="131">
        <v>79.284239999999997</v>
      </c>
      <c r="G244" s="146"/>
      <c r="H244" s="146"/>
      <c r="I244" s="146"/>
      <c r="J244" s="146"/>
    </row>
    <row r="245" spans="1:10" s="140" customFormat="1" ht="15" customHeight="1">
      <c r="B245" s="143"/>
      <c r="C245" s="143" t="s">
        <v>37</v>
      </c>
      <c r="D245" s="131">
        <v>79.502120000000005</v>
      </c>
      <c r="E245" s="131">
        <v>79.411190000000005</v>
      </c>
      <c r="F245" s="131">
        <v>79.593040000000002</v>
      </c>
      <c r="G245" s="146"/>
      <c r="H245" s="146"/>
      <c r="I245" s="146"/>
      <c r="J245" s="146"/>
    </row>
    <row r="246" spans="1:10" s="140" customFormat="1" ht="15" customHeight="1">
      <c r="B246" s="143"/>
      <c r="C246" s="143" t="s">
        <v>38</v>
      </c>
      <c r="D246" s="131">
        <v>79.647999999999996</v>
      </c>
      <c r="E246" s="131">
        <v>79.557209999999998</v>
      </c>
      <c r="F246" s="131">
        <v>79.738789999999995</v>
      </c>
      <c r="G246" s="146"/>
      <c r="H246" s="146"/>
      <c r="I246" s="146"/>
      <c r="J246" s="146"/>
    </row>
    <row r="247" spans="1:10" s="140" customFormat="1" ht="24" customHeight="1">
      <c r="B247" s="143"/>
      <c r="C247" s="143" t="s">
        <v>39</v>
      </c>
      <c r="D247" s="131">
        <v>79.79795</v>
      </c>
      <c r="E247" s="131">
        <v>79.708169999999996</v>
      </c>
      <c r="F247" s="131">
        <v>79.887720000000002</v>
      </c>
      <c r="G247" s="146"/>
      <c r="H247" s="146"/>
      <c r="I247" s="146"/>
      <c r="J247" s="146"/>
    </row>
    <row r="248" spans="1:10" s="140" customFormat="1" ht="15" customHeight="1">
      <c r="B248" s="143" t="s">
        <v>40</v>
      </c>
      <c r="C248" s="143" t="s">
        <v>40</v>
      </c>
      <c r="D248" s="131">
        <v>80.006349999999998</v>
      </c>
      <c r="E248" s="131">
        <v>79.917060000000006</v>
      </c>
      <c r="F248" s="131">
        <v>80.095640000000003</v>
      </c>
      <c r="G248" s="146"/>
      <c r="H248" s="146"/>
      <c r="I248" s="146"/>
      <c r="J248" s="146"/>
    </row>
    <row r="249" spans="1:10" s="140" customFormat="1" ht="15" customHeight="1">
      <c r="B249" s="143"/>
      <c r="C249" s="143" t="s">
        <v>114</v>
      </c>
      <c r="D249" s="131">
        <v>80.276359999999997</v>
      </c>
      <c r="E249" s="131">
        <v>80.187470000000005</v>
      </c>
      <c r="F249" s="131">
        <v>80.36524</v>
      </c>
      <c r="G249" s="146"/>
      <c r="H249" s="146"/>
      <c r="I249" s="146"/>
      <c r="J249" s="146"/>
    </row>
    <row r="250" spans="1:10" s="140" customFormat="1" ht="15" customHeight="1">
      <c r="B250" s="143"/>
      <c r="C250" s="143" t="s">
        <v>132</v>
      </c>
      <c r="D250" s="131">
        <v>80.598050000000001</v>
      </c>
      <c r="E250" s="131">
        <v>80.508920000000003</v>
      </c>
      <c r="F250" s="131">
        <v>80.687179999999998</v>
      </c>
      <c r="G250" s="146"/>
      <c r="H250" s="146"/>
      <c r="I250" s="146"/>
      <c r="J250" s="146"/>
    </row>
    <row r="251" spans="1:10" s="140" customFormat="1" ht="15" customHeight="1">
      <c r="B251" s="143" t="s">
        <v>169</v>
      </c>
      <c r="C251" s="143" t="s">
        <v>133</v>
      </c>
      <c r="D251" s="131">
        <v>80.741799999999998</v>
      </c>
      <c r="E251" s="131">
        <v>80.653599999999997</v>
      </c>
      <c r="F251" s="131">
        <v>80.830010000000001</v>
      </c>
      <c r="G251" s="146"/>
      <c r="H251" s="146"/>
      <c r="I251" s="146"/>
      <c r="J251" s="146"/>
    </row>
    <row r="252" spans="1:10" s="140" customFormat="1" ht="23.25" customHeight="1">
      <c r="B252" s="143"/>
      <c r="C252" s="143" t="s">
        <v>172</v>
      </c>
      <c r="D252" s="131">
        <v>80.896010000000004</v>
      </c>
      <c r="E252" s="131">
        <v>80.808440000000004</v>
      </c>
      <c r="F252" s="131">
        <v>80.983590000000007</v>
      </c>
      <c r="G252" s="146"/>
      <c r="H252" s="146"/>
      <c r="I252" s="146"/>
      <c r="J252" s="146"/>
    </row>
    <row r="253" spans="1:10" s="140" customFormat="1" ht="23.25" customHeight="1">
      <c r="B253" s="143"/>
      <c r="C253" s="143" t="s">
        <v>177</v>
      </c>
      <c r="D253" s="131">
        <v>81.073027251605552</v>
      </c>
      <c r="E253" s="131">
        <v>80.986012876872465</v>
      </c>
      <c r="F253" s="131">
        <v>81.160041626338639</v>
      </c>
      <c r="G253" s="146"/>
      <c r="H253" s="146"/>
      <c r="I253" s="146"/>
      <c r="J253" s="146"/>
    </row>
    <row r="254" spans="1:10" s="140" customFormat="1" ht="15" customHeight="1">
      <c r="B254" s="143" t="s">
        <v>199</v>
      </c>
      <c r="C254" s="143" t="s">
        <v>199</v>
      </c>
      <c r="D254" s="131">
        <v>81.1326411655822</v>
      </c>
      <c r="E254" s="131">
        <v>81.046238692122515</v>
      </c>
      <c r="F254" s="131">
        <v>81.219043639041885</v>
      </c>
      <c r="G254" s="146"/>
      <c r="H254" s="146"/>
      <c r="I254" s="146"/>
      <c r="J254" s="146"/>
    </row>
    <row r="255" spans="1:10" s="140" customFormat="1" ht="15" customHeight="1">
      <c r="B255" s="150"/>
      <c r="C255" s="5"/>
      <c r="D255" s="6"/>
      <c r="E255" s="6"/>
      <c r="F255" s="6"/>
      <c r="G255" s="146"/>
      <c r="H255" s="146"/>
      <c r="I255" s="146"/>
      <c r="J255" s="146"/>
    </row>
    <row r="256" spans="1:10" s="140" customFormat="1" ht="24" customHeight="1">
      <c r="A256" s="140" t="s">
        <v>82</v>
      </c>
      <c r="B256" s="143"/>
      <c r="C256" s="143" t="s">
        <v>34</v>
      </c>
      <c r="D256" s="131">
        <v>79.408879999999996</v>
      </c>
      <c r="E256" s="131">
        <v>78.948139999999995</v>
      </c>
      <c r="F256" s="131">
        <v>79.869630000000001</v>
      </c>
      <c r="G256" s="146"/>
      <c r="H256" s="146"/>
      <c r="I256" s="146"/>
      <c r="J256" s="146"/>
    </row>
    <row r="257" spans="1:10" s="140" customFormat="1" ht="15" customHeight="1">
      <c r="B257" s="143" t="s">
        <v>35</v>
      </c>
      <c r="C257" s="143" t="s">
        <v>35</v>
      </c>
      <c r="D257" s="131">
        <v>79.768969999999996</v>
      </c>
      <c r="E257" s="131">
        <v>79.317930000000004</v>
      </c>
      <c r="F257" s="131">
        <v>80.220020000000005</v>
      </c>
      <c r="G257" s="146"/>
      <c r="H257" s="146"/>
      <c r="I257" s="146"/>
      <c r="J257" s="146"/>
    </row>
    <row r="258" spans="1:10" s="140" customFormat="1" ht="15" customHeight="1">
      <c r="B258" s="143"/>
      <c r="C258" s="143" t="s">
        <v>36</v>
      </c>
      <c r="D258" s="131">
        <v>80.299989999999994</v>
      </c>
      <c r="E258" s="131">
        <v>79.854349999999997</v>
      </c>
      <c r="F258" s="131">
        <v>80.745639999999995</v>
      </c>
      <c r="G258" s="146"/>
      <c r="H258" s="146"/>
      <c r="I258" s="146"/>
      <c r="J258" s="146"/>
    </row>
    <row r="259" spans="1:10" s="140" customFormat="1" ht="15" customHeight="1">
      <c r="B259" s="143"/>
      <c r="C259" s="143" t="s">
        <v>37</v>
      </c>
      <c r="D259" s="131">
        <v>80.543549999999996</v>
      </c>
      <c r="E259" s="131">
        <v>80.099000000000004</v>
      </c>
      <c r="F259" s="131">
        <v>80.988100000000003</v>
      </c>
      <c r="G259" s="146"/>
      <c r="H259" s="146"/>
      <c r="I259" s="146"/>
      <c r="J259" s="146"/>
    </row>
    <row r="260" spans="1:10" s="140" customFormat="1" ht="15" customHeight="1">
      <c r="B260" s="143"/>
      <c r="C260" s="143" t="s">
        <v>38</v>
      </c>
      <c r="D260" s="131">
        <v>80.552539999999993</v>
      </c>
      <c r="E260" s="131">
        <v>80.114959999999996</v>
      </c>
      <c r="F260" s="131">
        <v>80.990120000000005</v>
      </c>
      <c r="G260" s="146"/>
      <c r="H260" s="146"/>
      <c r="I260" s="146"/>
      <c r="J260" s="146"/>
    </row>
    <row r="261" spans="1:10" s="140" customFormat="1" ht="24" customHeight="1">
      <c r="B261" s="143"/>
      <c r="C261" s="143" t="s">
        <v>39</v>
      </c>
      <c r="D261" s="131">
        <v>80.818550000000002</v>
      </c>
      <c r="E261" s="131">
        <v>80.399950000000004</v>
      </c>
      <c r="F261" s="131">
        <v>81.23715</v>
      </c>
      <c r="G261" s="146"/>
      <c r="H261" s="146"/>
      <c r="I261" s="146"/>
      <c r="J261" s="146"/>
    </row>
    <row r="262" spans="1:10" s="140" customFormat="1" ht="15" customHeight="1">
      <c r="B262" s="143" t="s">
        <v>40</v>
      </c>
      <c r="C262" s="143" t="s">
        <v>40</v>
      </c>
      <c r="D262" s="131">
        <v>81.140860000000004</v>
      </c>
      <c r="E262" s="131">
        <v>80.717770000000002</v>
      </c>
      <c r="F262" s="131">
        <v>81.563959999999994</v>
      </c>
      <c r="G262" s="146"/>
      <c r="H262" s="146"/>
      <c r="I262" s="146"/>
      <c r="J262" s="146"/>
    </row>
    <row r="263" spans="1:10" s="140" customFormat="1" ht="15" customHeight="1">
      <c r="B263" s="143"/>
      <c r="C263" s="143" t="s">
        <v>114</v>
      </c>
      <c r="D263" s="131">
        <v>81.461519999999993</v>
      </c>
      <c r="E263" s="131">
        <v>81.029409999999999</v>
      </c>
      <c r="F263" s="131">
        <v>81.893630000000002</v>
      </c>
      <c r="G263" s="146"/>
      <c r="H263" s="146"/>
      <c r="I263" s="146"/>
      <c r="J263" s="146"/>
    </row>
    <row r="264" spans="1:10" s="140" customFormat="1" ht="15" customHeight="1">
      <c r="B264" s="143"/>
      <c r="C264" s="143" t="s">
        <v>132</v>
      </c>
      <c r="D264" s="131">
        <v>81.49776</v>
      </c>
      <c r="E264" s="131">
        <v>81.065299999999993</v>
      </c>
      <c r="F264" s="131">
        <v>81.930229999999995</v>
      </c>
      <c r="G264" s="146"/>
      <c r="H264" s="146"/>
      <c r="I264" s="146"/>
      <c r="J264" s="146"/>
    </row>
    <row r="265" spans="1:10" s="140" customFormat="1" ht="15" customHeight="1">
      <c r="B265" s="143" t="s">
        <v>169</v>
      </c>
      <c r="C265" s="143" t="s">
        <v>133</v>
      </c>
      <c r="D265" s="131">
        <v>81.789320000000004</v>
      </c>
      <c r="E265" s="131">
        <v>81.358109999999996</v>
      </c>
      <c r="F265" s="131">
        <v>82.220529999999997</v>
      </c>
      <c r="G265" s="146"/>
      <c r="H265" s="146"/>
      <c r="I265" s="146"/>
      <c r="J265" s="146"/>
    </row>
    <row r="266" spans="1:10" s="140" customFormat="1" ht="21.75" customHeight="1">
      <c r="B266" s="143"/>
      <c r="C266" s="143" t="s">
        <v>172</v>
      </c>
      <c r="D266" s="131">
        <v>82.144580000000005</v>
      </c>
      <c r="E266" s="131">
        <v>81.714789999999994</v>
      </c>
      <c r="F266" s="131">
        <v>82.574359999999999</v>
      </c>
      <c r="G266" s="146"/>
      <c r="H266" s="146"/>
      <c r="I266" s="146"/>
      <c r="J266" s="146"/>
    </row>
    <row r="267" spans="1:10" s="140" customFormat="1" ht="21.75" customHeight="1">
      <c r="B267" s="143"/>
      <c r="C267" s="143" t="s">
        <v>177</v>
      </c>
      <c r="D267" s="131">
        <v>82.708540115483729</v>
      </c>
      <c r="E267" s="131">
        <v>82.286448317543616</v>
      </c>
      <c r="F267" s="131">
        <v>83.130631913423841</v>
      </c>
      <c r="G267" s="146"/>
      <c r="H267" s="146"/>
      <c r="I267" s="146"/>
      <c r="J267" s="146"/>
    </row>
    <row r="268" spans="1:10" s="140" customFormat="1" ht="15" customHeight="1">
      <c r="B268" s="143" t="s">
        <v>199</v>
      </c>
      <c r="C268" s="143" t="s">
        <v>199</v>
      </c>
      <c r="D268" s="131">
        <v>82.640536803860527</v>
      </c>
      <c r="E268" s="131">
        <v>82.232917431335238</v>
      </c>
      <c r="F268" s="131">
        <v>83.048156176385817</v>
      </c>
      <c r="G268" s="146"/>
      <c r="H268" s="146"/>
      <c r="I268" s="146"/>
      <c r="J268" s="146"/>
    </row>
    <row r="269" spans="1:10" s="140" customFormat="1" ht="15" customHeight="1">
      <c r="B269" s="150"/>
      <c r="C269" s="5"/>
      <c r="D269" s="6"/>
      <c r="E269" s="6"/>
      <c r="F269" s="6"/>
      <c r="G269" s="146"/>
      <c r="H269" s="146"/>
      <c r="I269" s="146"/>
      <c r="J269" s="146"/>
    </row>
    <row r="270" spans="1:10" s="140" customFormat="1" ht="24" customHeight="1">
      <c r="A270" s="145" t="s">
        <v>211</v>
      </c>
      <c r="B270" s="143"/>
      <c r="C270" s="143" t="s">
        <v>34</v>
      </c>
      <c r="D270" s="144">
        <v>79.632580000000004</v>
      </c>
      <c r="E270" s="144">
        <v>78.942279999999997</v>
      </c>
      <c r="F270" s="144">
        <v>80.322879999999998</v>
      </c>
      <c r="G270" s="146"/>
      <c r="H270" s="146"/>
      <c r="I270" s="146"/>
      <c r="J270" s="146"/>
    </row>
    <row r="271" spans="1:10" s="140" customFormat="1" ht="15" customHeight="1">
      <c r="A271" s="145"/>
      <c r="B271" s="143" t="s">
        <v>35</v>
      </c>
      <c r="C271" s="143" t="s">
        <v>35</v>
      </c>
      <c r="D271" s="144">
        <v>79.990710000000007</v>
      </c>
      <c r="E271" s="144">
        <v>79.33466</v>
      </c>
      <c r="F271" s="144">
        <v>80.646770000000004</v>
      </c>
      <c r="G271" s="146"/>
      <c r="H271" s="146"/>
      <c r="I271" s="146"/>
      <c r="J271" s="146"/>
    </row>
    <row r="272" spans="1:10" s="140" customFormat="1" ht="15" customHeight="1">
      <c r="A272" s="145"/>
      <c r="B272" s="143"/>
      <c r="C272" s="143" t="s">
        <v>36</v>
      </c>
      <c r="D272" s="144">
        <v>80.614329999999995</v>
      </c>
      <c r="E272" s="144">
        <v>79.996229999999997</v>
      </c>
      <c r="F272" s="144">
        <v>81.232429999999994</v>
      </c>
      <c r="G272" s="146"/>
      <c r="H272" s="146"/>
      <c r="I272" s="146"/>
      <c r="J272" s="146"/>
    </row>
    <row r="273" spans="1:10" s="140" customFormat="1" ht="15" customHeight="1">
      <c r="A273" s="145"/>
      <c r="B273" s="143"/>
      <c r="C273" s="143" t="s">
        <v>37</v>
      </c>
      <c r="D273" s="144">
        <v>80.446979999999996</v>
      </c>
      <c r="E273" s="144">
        <v>79.777439999999999</v>
      </c>
      <c r="F273" s="144">
        <v>81.116529999999997</v>
      </c>
      <c r="G273" s="146"/>
      <c r="H273" s="146"/>
      <c r="I273" s="146"/>
      <c r="J273" s="146"/>
    </row>
    <row r="274" spans="1:10" s="140" customFormat="1" ht="15" customHeight="1">
      <c r="A274" s="145"/>
      <c r="B274" s="143"/>
      <c r="C274" s="143" t="s">
        <v>38</v>
      </c>
      <c r="D274" s="144">
        <v>79.930040000000005</v>
      </c>
      <c r="E274" s="144">
        <v>79.196520000000007</v>
      </c>
      <c r="F274" s="144">
        <v>80.663570000000007</v>
      </c>
      <c r="G274" s="146"/>
      <c r="H274" s="146"/>
      <c r="I274" s="146"/>
      <c r="J274" s="146"/>
    </row>
    <row r="275" spans="1:10" s="140" customFormat="1" ht="24" customHeight="1">
      <c r="A275" s="145"/>
      <c r="B275" s="143"/>
      <c r="C275" s="143" t="s">
        <v>39</v>
      </c>
      <c r="D275" s="144">
        <v>79.750919999999994</v>
      </c>
      <c r="E275" s="144">
        <v>79.005319999999998</v>
      </c>
      <c r="F275" s="144">
        <v>80.496520000000004</v>
      </c>
      <c r="G275" s="146"/>
      <c r="H275" s="146"/>
      <c r="I275" s="146"/>
      <c r="J275" s="146"/>
    </row>
    <row r="276" spans="1:10" s="140" customFormat="1" ht="15" customHeight="1">
      <c r="A276" s="145"/>
      <c r="B276" s="143" t="s">
        <v>40</v>
      </c>
      <c r="C276" s="143" t="s">
        <v>40</v>
      </c>
      <c r="D276" s="144">
        <v>80.282570000000007</v>
      </c>
      <c r="E276" s="144">
        <v>79.584559999999996</v>
      </c>
      <c r="F276" s="144">
        <v>80.98057</v>
      </c>
      <c r="G276" s="146"/>
      <c r="H276" s="146"/>
      <c r="I276" s="146"/>
      <c r="J276" s="146"/>
    </row>
    <row r="277" spans="1:10" s="140" customFormat="1" ht="15" customHeight="1">
      <c r="A277" s="145"/>
      <c r="B277" s="143"/>
      <c r="C277" s="143" t="s">
        <v>114</v>
      </c>
      <c r="D277" s="144">
        <v>80.756270000000001</v>
      </c>
      <c r="E277" s="144">
        <v>80.101389999999995</v>
      </c>
      <c r="F277" s="144">
        <v>81.411150000000006</v>
      </c>
      <c r="G277" s="146"/>
      <c r="H277" s="146"/>
      <c r="I277" s="146"/>
      <c r="J277" s="146"/>
    </row>
    <row r="278" spans="1:10" s="140" customFormat="1" ht="15" customHeight="1">
      <c r="A278" s="145"/>
      <c r="B278" s="143"/>
      <c r="C278" s="143" t="s">
        <v>132</v>
      </c>
      <c r="D278" s="144">
        <v>81.201890000000006</v>
      </c>
      <c r="E278" s="144">
        <v>80.519829999999999</v>
      </c>
      <c r="F278" s="144">
        <v>81.883960000000002</v>
      </c>
      <c r="G278" s="146"/>
      <c r="H278" s="146"/>
      <c r="I278" s="146"/>
      <c r="J278" s="146"/>
    </row>
    <row r="279" spans="1:10" s="140" customFormat="1" ht="15" customHeight="1">
      <c r="A279" s="145"/>
      <c r="B279" s="143" t="s">
        <v>169</v>
      </c>
      <c r="C279" s="143" t="s">
        <v>133</v>
      </c>
      <c r="D279" s="144">
        <v>81.137969999999996</v>
      </c>
      <c r="E279" s="144">
        <v>80.429479999999998</v>
      </c>
      <c r="F279" s="144">
        <v>81.846459999999993</v>
      </c>
      <c r="G279" s="146"/>
      <c r="H279" s="146"/>
      <c r="I279" s="146"/>
      <c r="J279" s="146"/>
    </row>
    <row r="280" spans="1:10" s="140" customFormat="1" ht="21.75" customHeight="1">
      <c r="A280" s="145"/>
      <c r="B280" s="143"/>
      <c r="C280" s="143" t="s">
        <v>172</v>
      </c>
      <c r="D280" s="144">
        <v>81.445490000000007</v>
      </c>
      <c r="E280" s="144">
        <v>80.729900000000001</v>
      </c>
      <c r="F280" s="144">
        <v>82.161069999999995</v>
      </c>
      <c r="G280" s="146"/>
      <c r="H280" s="146"/>
      <c r="I280" s="146"/>
      <c r="J280" s="146"/>
    </row>
    <row r="281" spans="1:10" s="140" customFormat="1" ht="21.75" customHeight="1">
      <c r="A281" s="145"/>
      <c r="B281" s="143"/>
      <c r="C281" s="143" t="s">
        <v>177</v>
      </c>
      <c r="D281" s="144">
        <v>81.883611276402974</v>
      </c>
      <c r="E281" s="144">
        <v>81.207025686200126</v>
      </c>
      <c r="F281" s="144">
        <v>82.560196866605821</v>
      </c>
      <c r="G281" s="146"/>
      <c r="H281" s="146"/>
      <c r="I281" s="146"/>
      <c r="J281" s="146"/>
    </row>
    <row r="282" spans="1:10" s="140" customFormat="1" ht="15" customHeight="1">
      <c r="A282" s="145"/>
      <c r="B282" s="143" t="s">
        <v>199</v>
      </c>
      <c r="C282" s="143" t="s">
        <v>199</v>
      </c>
      <c r="D282" s="144">
        <v>82.234529062117304</v>
      </c>
      <c r="E282" s="144">
        <v>81.601894471151837</v>
      </c>
      <c r="F282" s="144">
        <v>82.86716365308277</v>
      </c>
      <c r="G282" s="146"/>
      <c r="H282" s="146"/>
      <c r="I282" s="146"/>
      <c r="J282" s="146"/>
    </row>
    <row r="283" spans="1:10" s="140" customFormat="1" ht="15" customHeight="1">
      <c r="A283" s="145"/>
      <c r="B283" s="150"/>
      <c r="C283" s="5"/>
      <c r="D283" s="6"/>
      <c r="E283" s="6"/>
      <c r="F283" s="6"/>
      <c r="G283" s="146"/>
      <c r="H283" s="146"/>
      <c r="I283" s="146"/>
      <c r="J283" s="146"/>
    </row>
    <row r="284" spans="1:10" s="140" customFormat="1" ht="24" customHeight="1">
      <c r="A284" s="145" t="s">
        <v>213</v>
      </c>
      <c r="B284" s="143"/>
      <c r="C284" s="143" t="s">
        <v>34</v>
      </c>
      <c r="D284" s="146">
        <v>79.647130000000004</v>
      </c>
      <c r="E284" s="146">
        <v>79.103759999999994</v>
      </c>
      <c r="F284" s="146">
        <v>80.190510000000003</v>
      </c>
      <c r="G284" s="146"/>
      <c r="H284" s="146"/>
      <c r="I284" s="146"/>
      <c r="J284" s="146"/>
    </row>
    <row r="285" spans="1:10" s="140" customFormat="1" ht="15" customHeight="1">
      <c r="A285" s="145"/>
      <c r="B285" s="143" t="s">
        <v>35</v>
      </c>
      <c r="C285" s="143" t="s">
        <v>35</v>
      </c>
      <c r="D285" s="146">
        <v>79.519620000000003</v>
      </c>
      <c r="E285" s="146">
        <v>78.981880000000004</v>
      </c>
      <c r="F285" s="146">
        <v>80.057360000000003</v>
      </c>
      <c r="G285" s="146"/>
      <c r="H285" s="146"/>
      <c r="I285" s="146"/>
      <c r="J285" s="146"/>
    </row>
    <row r="286" spans="1:10" s="140" customFormat="1" ht="15" customHeight="1">
      <c r="A286" s="145"/>
      <c r="B286" s="143"/>
      <c r="C286" s="143" t="s">
        <v>36</v>
      </c>
      <c r="D286" s="146">
        <v>79.787819999999996</v>
      </c>
      <c r="E286" s="146">
        <v>79.277190000000004</v>
      </c>
      <c r="F286" s="146">
        <v>80.298439999999999</v>
      </c>
      <c r="G286" s="146"/>
      <c r="H286" s="146"/>
      <c r="I286" s="146"/>
      <c r="J286" s="146"/>
    </row>
    <row r="287" spans="1:10" s="140" customFormat="1" ht="15" customHeight="1">
      <c r="A287" s="145"/>
      <c r="B287" s="143"/>
      <c r="C287" s="143" t="s">
        <v>37</v>
      </c>
      <c r="D287" s="146">
        <v>80.300799999999995</v>
      </c>
      <c r="E287" s="146">
        <v>79.816500000000005</v>
      </c>
      <c r="F287" s="146">
        <v>80.785110000000003</v>
      </c>
      <c r="G287" s="146"/>
      <c r="H287" s="146"/>
      <c r="I287" s="146"/>
      <c r="J287" s="146"/>
    </row>
    <row r="288" spans="1:10" s="140" customFormat="1" ht="15" customHeight="1">
      <c r="A288" s="145"/>
      <c r="B288" s="143"/>
      <c r="C288" s="143" t="s">
        <v>38</v>
      </c>
      <c r="D288" s="146">
        <v>80.222809999999996</v>
      </c>
      <c r="E288" s="146">
        <v>79.727789999999999</v>
      </c>
      <c r="F288" s="146">
        <v>80.717820000000003</v>
      </c>
      <c r="G288" s="146"/>
      <c r="H288" s="146"/>
      <c r="I288" s="146"/>
      <c r="J288" s="146"/>
    </row>
    <row r="289" spans="1:10" s="140" customFormat="1" ht="24" customHeight="1">
      <c r="A289" s="145"/>
      <c r="B289" s="143"/>
      <c r="C289" s="143" t="s">
        <v>39</v>
      </c>
      <c r="D289" s="146">
        <v>80.459569999999999</v>
      </c>
      <c r="E289" s="146">
        <v>79.949820000000003</v>
      </c>
      <c r="F289" s="146">
        <v>80.969309999999993</v>
      </c>
      <c r="G289" s="146"/>
      <c r="H289" s="146"/>
      <c r="I289" s="146"/>
      <c r="J289" s="146"/>
    </row>
    <row r="290" spans="1:10" s="140" customFormat="1" ht="15" customHeight="1">
      <c r="A290" s="145"/>
      <c r="B290" s="143" t="s">
        <v>40</v>
      </c>
      <c r="C290" s="143" t="s">
        <v>40</v>
      </c>
      <c r="D290" s="146">
        <v>80.507990000000007</v>
      </c>
      <c r="E290" s="146">
        <v>79.977879999999999</v>
      </c>
      <c r="F290" s="146">
        <v>81.0381</v>
      </c>
      <c r="G290" s="146"/>
      <c r="H290" s="146"/>
      <c r="I290" s="146"/>
      <c r="J290" s="146"/>
    </row>
    <row r="291" spans="1:10" s="140" customFormat="1" ht="15" customHeight="1">
      <c r="A291" s="145"/>
      <c r="B291" s="143"/>
      <c r="C291" s="143" t="s">
        <v>114</v>
      </c>
      <c r="D291" s="146">
        <v>81.322010000000006</v>
      </c>
      <c r="E291" s="146">
        <v>80.806359999999998</v>
      </c>
      <c r="F291" s="146">
        <v>81.837649999999996</v>
      </c>
      <c r="G291" s="146"/>
      <c r="H291" s="146"/>
      <c r="I291" s="146"/>
      <c r="J291" s="146"/>
    </row>
    <row r="292" spans="1:10" s="140" customFormat="1" ht="15" customHeight="1">
      <c r="A292" s="145"/>
      <c r="B292" s="143"/>
      <c r="C292" s="143" t="s">
        <v>132</v>
      </c>
      <c r="D292" s="146">
        <v>81.462630000000004</v>
      </c>
      <c r="E292" s="146">
        <v>80.95487</v>
      </c>
      <c r="F292" s="146">
        <v>81.970380000000006</v>
      </c>
      <c r="G292" s="146"/>
      <c r="H292" s="146"/>
      <c r="I292" s="146"/>
      <c r="J292" s="146"/>
    </row>
    <row r="293" spans="1:10" s="140" customFormat="1" ht="15" customHeight="1">
      <c r="A293" s="145"/>
      <c r="B293" s="143" t="s">
        <v>169</v>
      </c>
      <c r="C293" s="143" t="s">
        <v>133</v>
      </c>
      <c r="D293" s="146">
        <v>81.813050000000004</v>
      </c>
      <c r="E293" s="146">
        <v>81.332040000000006</v>
      </c>
      <c r="F293" s="146">
        <v>82.294060000000002</v>
      </c>
      <c r="G293" s="146"/>
      <c r="H293" s="146"/>
      <c r="I293" s="146"/>
      <c r="J293" s="146"/>
    </row>
    <row r="294" spans="1:10" s="140" customFormat="1" ht="22.5" customHeight="1">
      <c r="A294" s="145"/>
      <c r="B294" s="143"/>
      <c r="C294" s="143" t="s">
        <v>172</v>
      </c>
      <c r="D294" s="146">
        <v>81.472859999999997</v>
      </c>
      <c r="E294" s="146">
        <v>80.972350000000006</v>
      </c>
      <c r="F294" s="146">
        <v>81.97336</v>
      </c>
      <c r="G294" s="146"/>
      <c r="H294" s="146"/>
      <c r="I294" s="146"/>
      <c r="J294" s="146"/>
    </row>
    <row r="295" spans="1:10" s="140" customFormat="1" ht="22.5" customHeight="1">
      <c r="A295" s="145"/>
      <c r="B295" s="143"/>
      <c r="C295" s="143" t="s">
        <v>177</v>
      </c>
      <c r="D295" s="146">
        <v>81.442871119700754</v>
      </c>
      <c r="E295" s="146">
        <v>80.935333252286213</v>
      </c>
      <c r="F295" s="146">
        <v>81.950408987115296</v>
      </c>
      <c r="G295" s="146"/>
      <c r="H295" s="146"/>
      <c r="I295" s="146"/>
      <c r="J295" s="146"/>
    </row>
    <row r="296" spans="1:10" s="140" customFormat="1" ht="15" customHeight="1">
      <c r="A296" s="145"/>
      <c r="B296" s="143" t="s">
        <v>199</v>
      </c>
      <c r="C296" s="143" t="s">
        <v>199</v>
      </c>
      <c r="D296" s="146">
        <v>81.338456597295945</v>
      </c>
      <c r="E296" s="146">
        <v>80.8140560779254</v>
      </c>
      <c r="F296" s="146">
        <v>81.86285711666649</v>
      </c>
      <c r="G296" s="146"/>
      <c r="H296" s="146"/>
      <c r="I296" s="146"/>
      <c r="J296" s="146"/>
    </row>
    <row r="297" spans="1:10" s="140" customFormat="1" ht="15" customHeight="1">
      <c r="A297" s="145"/>
      <c r="B297" s="150"/>
      <c r="C297" s="5"/>
      <c r="D297" s="6"/>
      <c r="E297" s="6"/>
      <c r="F297" s="6"/>
      <c r="G297" s="146"/>
      <c r="H297" s="146"/>
      <c r="I297" s="146"/>
      <c r="J297" s="146"/>
    </row>
    <row r="298" spans="1:10" s="140" customFormat="1" ht="24" customHeight="1">
      <c r="A298" s="140" t="s">
        <v>214</v>
      </c>
      <c r="B298" s="143"/>
      <c r="C298" s="143" t="s">
        <v>34</v>
      </c>
      <c r="D298" s="131">
        <v>79.740350000000007</v>
      </c>
      <c r="E298" s="131">
        <v>78.249420000000001</v>
      </c>
      <c r="F298" s="131">
        <v>81.231279999999998</v>
      </c>
      <c r="G298" s="146"/>
      <c r="H298" s="146"/>
      <c r="I298" s="146"/>
      <c r="J298" s="146"/>
    </row>
    <row r="299" spans="1:10" s="140" customFormat="1" ht="15" customHeight="1">
      <c r="B299" s="143" t="s">
        <v>35</v>
      </c>
      <c r="C299" s="143" t="s">
        <v>35</v>
      </c>
      <c r="D299" s="131">
        <v>80.034310000000005</v>
      </c>
      <c r="E299" s="131">
        <v>78.634510000000006</v>
      </c>
      <c r="F299" s="131">
        <v>81.434119999999993</v>
      </c>
      <c r="G299" s="146"/>
      <c r="H299" s="146"/>
      <c r="I299" s="146"/>
      <c r="J299" s="146"/>
    </row>
    <row r="300" spans="1:10" s="140" customFormat="1" ht="15" customHeight="1">
      <c r="B300" s="143"/>
      <c r="C300" s="143" t="s">
        <v>36</v>
      </c>
      <c r="D300" s="131">
        <v>79.710750000000004</v>
      </c>
      <c r="E300" s="131">
        <v>78.271029999999996</v>
      </c>
      <c r="F300" s="131">
        <v>81.150469999999999</v>
      </c>
      <c r="G300" s="146"/>
      <c r="H300" s="146"/>
      <c r="I300" s="146"/>
      <c r="J300" s="146"/>
    </row>
    <row r="301" spans="1:10" s="140" customFormat="1" ht="15" customHeight="1">
      <c r="B301" s="143"/>
      <c r="C301" s="143" t="s">
        <v>37</v>
      </c>
      <c r="D301" s="131">
        <v>80.06832</v>
      </c>
      <c r="E301" s="131">
        <v>78.662580000000005</v>
      </c>
      <c r="F301" s="131">
        <v>81.474059999999994</v>
      </c>
      <c r="G301" s="146"/>
      <c r="H301" s="146"/>
      <c r="I301" s="146"/>
      <c r="J301" s="146"/>
    </row>
    <row r="302" spans="1:10" s="140" customFormat="1" ht="15" customHeight="1">
      <c r="B302" s="143"/>
      <c r="C302" s="143" t="s">
        <v>38</v>
      </c>
      <c r="D302" s="131">
        <v>80.345849999999999</v>
      </c>
      <c r="E302" s="131">
        <v>79.038229999999999</v>
      </c>
      <c r="F302" s="131">
        <v>81.653480000000002</v>
      </c>
      <c r="G302" s="146"/>
      <c r="H302" s="146"/>
      <c r="I302" s="146"/>
      <c r="J302" s="146"/>
    </row>
    <row r="303" spans="1:10" s="140" customFormat="1" ht="24" customHeight="1">
      <c r="B303" s="143"/>
      <c r="C303" s="143" t="s">
        <v>39</v>
      </c>
      <c r="D303" s="131">
        <v>81.474249999999998</v>
      </c>
      <c r="E303" s="131">
        <v>80.303020000000004</v>
      </c>
      <c r="F303" s="131">
        <v>82.645480000000006</v>
      </c>
      <c r="G303" s="146"/>
      <c r="H303" s="146"/>
      <c r="I303" s="146"/>
      <c r="J303" s="146"/>
    </row>
    <row r="304" spans="1:10" s="140" customFormat="1" ht="15" customHeight="1">
      <c r="B304" s="143" t="s">
        <v>40</v>
      </c>
      <c r="C304" s="143" t="s">
        <v>40</v>
      </c>
      <c r="D304" s="131">
        <v>82.093100000000007</v>
      </c>
      <c r="E304" s="131">
        <v>80.958359999999999</v>
      </c>
      <c r="F304" s="131">
        <v>83.22784</v>
      </c>
      <c r="G304" s="146"/>
      <c r="H304" s="146"/>
      <c r="I304" s="146"/>
      <c r="J304" s="146"/>
    </row>
    <row r="305" spans="1:10" s="140" customFormat="1" ht="15" customHeight="1">
      <c r="B305" s="143"/>
      <c r="C305" s="143" t="s">
        <v>114</v>
      </c>
      <c r="D305" s="131">
        <v>82.141630000000006</v>
      </c>
      <c r="E305" s="131">
        <v>80.975390000000004</v>
      </c>
      <c r="F305" s="131">
        <v>83.307860000000005</v>
      </c>
      <c r="G305" s="146"/>
      <c r="H305" s="146"/>
      <c r="I305" s="146"/>
      <c r="J305" s="146"/>
    </row>
    <row r="306" spans="1:10" s="140" customFormat="1" ht="15" customHeight="1">
      <c r="B306" s="143"/>
      <c r="C306" s="143" t="s">
        <v>132</v>
      </c>
      <c r="D306" s="131">
        <v>80.659719999999993</v>
      </c>
      <c r="E306" s="131">
        <v>79.152619999999999</v>
      </c>
      <c r="F306" s="131">
        <v>82.166809999999998</v>
      </c>
      <c r="G306" s="146"/>
      <c r="H306" s="146"/>
      <c r="I306" s="146"/>
      <c r="J306" s="146"/>
    </row>
    <row r="307" spans="1:10" s="140" customFormat="1" ht="15" customHeight="1">
      <c r="B307" s="143" t="s">
        <v>169</v>
      </c>
      <c r="C307" s="143" t="s">
        <v>133</v>
      </c>
      <c r="D307" s="131">
        <v>80.237780000000001</v>
      </c>
      <c r="E307" s="131">
        <v>78.626350000000002</v>
      </c>
      <c r="F307" s="131">
        <v>81.849209999999999</v>
      </c>
      <c r="G307" s="146"/>
      <c r="H307" s="146"/>
      <c r="I307" s="146"/>
      <c r="J307" s="146"/>
    </row>
    <row r="308" spans="1:10" s="140" customFormat="1" ht="21.75" customHeight="1">
      <c r="B308" s="143"/>
      <c r="C308" s="143" t="s">
        <v>172</v>
      </c>
      <c r="D308" s="131">
        <v>80.471339999999998</v>
      </c>
      <c r="E308" s="131">
        <v>78.944919999999996</v>
      </c>
      <c r="F308" s="131">
        <v>81.997770000000003</v>
      </c>
      <c r="G308" s="146"/>
      <c r="H308" s="146"/>
      <c r="I308" s="146"/>
      <c r="J308" s="146"/>
    </row>
    <row r="309" spans="1:10" s="140" customFormat="1" ht="21.75" customHeight="1">
      <c r="B309" s="143"/>
      <c r="C309" s="143" t="s">
        <v>177</v>
      </c>
      <c r="D309" s="131">
        <v>82.134567384366576</v>
      </c>
      <c r="E309" s="131">
        <v>80.865091299175731</v>
      </c>
      <c r="F309" s="131">
        <v>83.404043469557422</v>
      </c>
      <c r="G309" s="146"/>
      <c r="H309" s="146"/>
      <c r="I309" s="146"/>
      <c r="J309" s="146"/>
    </row>
    <row r="310" spans="1:10" s="140" customFormat="1" ht="15" customHeight="1">
      <c r="B310" s="143" t="s">
        <v>199</v>
      </c>
      <c r="C310" s="143" t="s">
        <v>199</v>
      </c>
      <c r="D310" s="131">
        <v>82.893323098380634</v>
      </c>
      <c r="E310" s="131">
        <v>81.767490732171112</v>
      </c>
      <c r="F310" s="131">
        <v>84.019155464590156</v>
      </c>
      <c r="G310" s="146"/>
      <c r="H310" s="146"/>
      <c r="I310" s="146"/>
      <c r="J310" s="146"/>
    </row>
    <row r="311" spans="1:10" s="140" customFormat="1" ht="15" customHeight="1">
      <c r="B311" s="150"/>
      <c r="C311" s="5"/>
      <c r="D311" s="6"/>
      <c r="E311" s="6"/>
      <c r="F311" s="6"/>
      <c r="G311" s="146"/>
      <c r="H311" s="146"/>
      <c r="I311" s="146"/>
      <c r="J311" s="146"/>
    </row>
    <row r="312" spans="1:10" s="140" customFormat="1" ht="24" customHeight="1">
      <c r="A312" s="140" t="s">
        <v>90</v>
      </c>
      <c r="B312" s="143"/>
      <c r="C312" s="143" t="s">
        <v>34</v>
      </c>
      <c r="D312" s="131">
        <v>79.80471</v>
      </c>
      <c r="E312" s="131">
        <v>79.194199999999995</v>
      </c>
      <c r="F312" s="131">
        <v>80.415220000000005</v>
      </c>
      <c r="G312" s="146"/>
      <c r="H312" s="146"/>
      <c r="I312" s="146"/>
      <c r="J312" s="146"/>
    </row>
    <row r="313" spans="1:10" s="140" customFormat="1" ht="15" customHeight="1">
      <c r="B313" s="143" t="s">
        <v>35</v>
      </c>
      <c r="C313" s="143" t="s">
        <v>35</v>
      </c>
      <c r="D313" s="131">
        <v>79.931889999999996</v>
      </c>
      <c r="E313" s="131">
        <v>79.331130000000002</v>
      </c>
      <c r="F313" s="131">
        <v>80.532650000000004</v>
      </c>
      <c r="G313" s="146"/>
      <c r="H313" s="146"/>
      <c r="I313" s="146"/>
      <c r="J313" s="146"/>
    </row>
    <row r="314" spans="1:10" s="140" customFormat="1" ht="15" customHeight="1">
      <c r="B314" s="143"/>
      <c r="C314" s="143" t="s">
        <v>36</v>
      </c>
      <c r="D314" s="131">
        <v>80.116640000000004</v>
      </c>
      <c r="E314" s="131">
        <v>79.508719999999997</v>
      </c>
      <c r="F314" s="131">
        <v>80.72457</v>
      </c>
      <c r="G314" s="146"/>
      <c r="H314" s="146"/>
      <c r="I314" s="146"/>
      <c r="J314" s="146"/>
    </row>
    <row r="315" spans="1:10" s="140" customFormat="1" ht="15" customHeight="1">
      <c r="B315" s="143"/>
      <c r="C315" s="143" t="s">
        <v>37</v>
      </c>
      <c r="D315" s="131">
        <v>80.660489999999996</v>
      </c>
      <c r="E315" s="131">
        <v>80.077780000000004</v>
      </c>
      <c r="F315" s="131">
        <v>81.243200000000002</v>
      </c>
      <c r="G315" s="146"/>
      <c r="H315" s="146"/>
      <c r="I315" s="146"/>
      <c r="J315" s="146"/>
    </row>
    <row r="316" spans="1:10" s="140" customFormat="1" ht="15" customHeight="1">
      <c r="B316" s="143"/>
      <c r="C316" s="143" t="s">
        <v>38</v>
      </c>
      <c r="D316" s="131">
        <v>80.880560000000003</v>
      </c>
      <c r="E316" s="131">
        <v>80.294799999999995</v>
      </c>
      <c r="F316" s="131">
        <v>81.466309999999993</v>
      </c>
      <c r="G316" s="146"/>
      <c r="H316" s="146"/>
      <c r="I316" s="146"/>
      <c r="J316" s="146"/>
    </row>
    <row r="317" spans="1:10" s="140" customFormat="1" ht="24" customHeight="1">
      <c r="B317" s="143"/>
      <c r="C317" s="143" t="s">
        <v>39</v>
      </c>
      <c r="D317" s="131">
        <v>80.946190000000001</v>
      </c>
      <c r="E317" s="131">
        <v>80.348380000000006</v>
      </c>
      <c r="F317" s="131">
        <v>81.543989999999994</v>
      </c>
      <c r="G317" s="146"/>
      <c r="H317" s="146"/>
      <c r="I317" s="146"/>
      <c r="J317" s="146"/>
    </row>
    <row r="318" spans="1:10" s="140" customFormat="1" ht="15" customHeight="1">
      <c r="B318" s="143" t="s">
        <v>40</v>
      </c>
      <c r="C318" s="143" t="s">
        <v>40</v>
      </c>
      <c r="D318" s="131">
        <v>81.333539999999999</v>
      </c>
      <c r="E318" s="131">
        <v>80.740589999999997</v>
      </c>
      <c r="F318" s="131">
        <v>81.926490000000001</v>
      </c>
      <c r="G318" s="146"/>
      <c r="H318" s="146"/>
      <c r="I318" s="146"/>
      <c r="J318" s="146"/>
    </row>
    <row r="319" spans="1:10" s="140" customFormat="1" ht="15" customHeight="1">
      <c r="B319" s="143"/>
      <c r="C319" s="143" t="s">
        <v>114</v>
      </c>
      <c r="D319" s="131">
        <v>81.463570000000004</v>
      </c>
      <c r="E319" s="131">
        <v>80.866910000000004</v>
      </c>
      <c r="F319" s="131">
        <v>82.060230000000004</v>
      </c>
      <c r="G319" s="146"/>
      <c r="H319" s="146"/>
      <c r="I319" s="146"/>
      <c r="J319" s="146"/>
    </row>
    <row r="320" spans="1:10" s="140" customFormat="1" ht="15" customHeight="1">
      <c r="B320" s="143"/>
      <c r="C320" s="143" t="s">
        <v>132</v>
      </c>
      <c r="D320" s="131">
        <v>81.967860000000002</v>
      </c>
      <c r="E320" s="131">
        <v>81.372299999999996</v>
      </c>
      <c r="F320" s="131">
        <v>82.563410000000005</v>
      </c>
      <c r="G320" s="146"/>
      <c r="H320" s="146"/>
      <c r="I320" s="146"/>
      <c r="J320" s="146"/>
    </row>
    <row r="321" spans="1:10" s="140" customFormat="1" ht="15" customHeight="1">
      <c r="B321" s="143" t="s">
        <v>169</v>
      </c>
      <c r="C321" s="143" t="s">
        <v>133</v>
      </c>
      <c r="D321" s="131">
        <v>81.884979999999999</v>
      </c>
      <c r="E321" s="131">
        <v>81.293270000000007</v>
      </c>
      <c r="F321" s="131">
        <v>82.476680000000002</v>
      </c>
      <c r="G321" s="146"/>
      <c r="H321" s="146"/>
      <c r="I321" s="146"/>
      <c r="J321" s="146"/>
    </row>
    <row r="322" spans="1:10" s="140" customFormat="1" ht="21.75" customHeight="1">
      <c r="B322" s="143"/>
      <c r="C322" s="143" t="s">
        <v>172</v>
      </c>
      <c r="D322" s="131">
        <v>82.338949999999997</v>
      </c>
      <c r="E322" s="131">
        <v>81.762889999999999</v>
      </c>
      <c r="F322" s="131">
        <v>82.915009999999995</v>
      </c>
      <c r="G322" s="146"/>
      <c r="H322" s="146"/>
      <c r="I322" s="146"/>
      <c r="J322" s="146"/>
    </row>
    <row r="323" spans="1:10" s="140" customFormat="1" ht="21.75" customHeight="1">
      <c r="B323" s="143"/>
      <c r="C323" s="143" t="s">
        <v>177</v>
      </c>
      <c r="D323" s="131">
        <v>82.443934363139704</v>
      </c>
      <c r="E323" s="131">
        <v>81.878948416074522</v>
      </c>
      <c r="F323" s="131">
        <v>83.008920310204886</v>
      </c>
      <c r="G323" s="146"/>
      <c r="H323" s="146"/>
      <c r="I323" s="146"/>
      <c r="J323" s="146"/>
    </row>
    <row r="324" spans="1:10" s="140" customFormat="1" ht="15" customHeight="1">
      <c r="B324" s="143" t="s">
        <v>199</v>
      </c>
      <c r="C324" s="143" t="s">
        <v>199</v>
      </c>
      <c r="D324" s="131">
        <v>82.530989254211079</v>
      </c>
      <c r="E324" s="131">
        <v>81.966278265943444</v>
      </c>
      <c r="F324" s="131">
        <v>83.095700242478713</v>
      </c>
      <c r="G324" s="146"/>
      <c r="H324" s="146"/>
      <c r="I324" s="146"/>
      <c r="J324" s="146"/>
    </row>
    <row r="325" spans="1:10" s="140" customFormat="1" ht="15" customHeight="1">
      <c r="B325" s="143"/>
      <c r="C325" s="143"/>
      <c r="D325" s="146"/>
      <c r="E325" s="146"/>
      <c r="F325" s="146"/>
      <c r="G325" s="146"/>
      <c r="H325" s="146"/>
      <c r="I325" s="146"/>
      <c r="J325" s="146"/>
    </row>
    <row r="326" spans="1:10" s="140" customFormat="1" ht="24" customHeight="1">
      <c r="A326" s="145" t="s">
        <v>71</v>
      </c>
      <c r="B326" s="143"/>
      <c r="C326" s="143" t="s">
        <v>34</v>
      </c>
      <c r="D326" s="144">
        <v>79.966899999999995</v>
      </c>
      <c r="E326" s="144">
        <v>79.516549999999995</v>
      </c>
      <c r="F326" s="144">
        <v>80.417249999999996</v>
      </c>
      <c r="G326" s="146"/>
      <c r="H326" s="146"/>
      <c r="I326" s="146"/>
      <c r="J326" s="146"/>
    </row>
    <row r="327" spans="1:10" s="140" customFormat="1" ht="15" customHeight="1">
      <c r="A327" s="145"/>
      <c r="B327" s="143" t="s">
        <v>35</v>
      </c>
      <c r="C327" s="143" t="s">
        <v>35</v>
      </c>
      <c r="D327" s="144">
        <v>79.957809999999995</v>
      </c>
      <c r="E327" s="144">
        <v>79.50291</v>
      </c>
      <c r="F327" s="144">
        <v>80.412710000000004</v>
      </c>
      <c r="G327" s="146"/>
      <c r="H327" s="146"/>
      <c r="I327" s="146"/>
      <c r="J327" s="146"/>
    </row>
    <row r="328" spans="1:10" s="140" customFormat="1" ht="15" customHeight="1">
      <c r="A328" s="145"/>
      <c r="B328" s="143"/>
      <c r="C328" s="143" t="s">
        <v>36</v>
      </c>
      <c r="D328" s="144">
        <v>79.985159999999993</v>
      </c>
      <c r="E328" s="144">
        <v>79.520820000000001</v>
      </c>
      <c r="F328" s="144">
        <v>80.4495</v>
      </c>
      <c r="G328" s="146"/>
      <c r="H328" s="146"/>
      <c r="I328" s="146"/>
      <c r="J328" s="146"/>
    </row>
    <row r="329" spans="1:10" s="140" customFormat="1" ht="15" customHeight="1">
      <c r="A329" s="145"/>
      <c r="B329" s="143"/>
      <c r="C329" s="143" t="s">
        <v>37</v>
      </c>
      <c r="D329" s="144">
        <v>80.117739999999998</v>
      </c>
      <c r="E329" s="144">
        <v>79.642700000000005</v>
      </c>
      <c r="F329" s="144">
        <v>80.592789999999994</v>
      </c>
      <c r="G329" s="146"/>
      <c r="H329" s="146"/>
      <c r="I329" s="146"/>
      <c r="J329" s="146"/>
    </row>
    <row r="330" spans="1:10" s="140" customFormat="1" ht="15" customHeight="1">
      <c r="A330" s="145"/>
      <c r="B330" s="143"/>
      <c r="C330" s="143" t="s">
        <v>38</v>
      </c>
      <c r="D330" s="144">
        <v>80.162649999999999</v>
      </c>
      <c r="E330" s="144">
        <v>79.696680000000001</v>
      </c>
      <c r="F330" s="144">
        <v>80.628619999999998</v>
      </c>
      <c r="G330" s="146"/>
      <c r="H330" s="146"/>
      <c r="I330" s="146"/>
      <c r="J330" s="146"/>
    </row>
    <row r="331" spans="1:10" s="140" customFormat="1" ht="24" customHeight="1">
      <c r="A331" s="145"/>
      <c r="B331" s="143"/>
      <c r="C331" s="143" t="s">
        <v>39</v>
      </c>
      <c r="D331" s="144">
        <v>80.287790000000001</v>
      </c>
      <c r="E331" s="144">
        <v>79.841930000000005</v>
      </c>
      <c r="F331" s="144">
        <v>80.733649999999997</v>
      </c>
      <c r="G331" s="146"/>
      <c r="H331" s="146"/>
      <c r="I331" s="146"/>
      <c r="J331" s="146"/>
    </row>
    <row r="332" spans="1:10" s="140" customFormat="1" ht="15" customHeight="1">
      <c r="A332" s="145"/>
      <c r="B332" s="143" t="s">
        <v>40</v>
      </c>
      <c r="C332" s="143" t="s">
        <v>40</v>
      </c>
      <c r="D332" s="144">
        <v>80.541700000000006</v>
      </c>
      <c r="E332" s="144">
        <v>80.116969999999995</v>
      </c>
      <c r="F332" s="144">
        <v>80.966430000000003</v>
      </c>
      <c r="G332" s="146"/>
      <c r="H332" s="146"/>
      <c r="I332" s="146"/>
      <c r="J332" s="146"/>
    </row>
    <row r="333" spans="1:10" s="140" customFormat="1" ht="15" customHeight="1">
      <c r="A333" s="145"/>
      <c r="B333" s="143"/>
      <c r="C333" s="143" t="s">
        <v>114</v>
      </c>
      <c r="D333" s="144">
        <v>80.791719999999998</v>
      </c>
      <c r="E333" s="144">
        <v>80.371099999999998</v>
      </c>
      <c r="F333" s="144">
        <v>81.212339999999998</v>
      </c>
      <c r="G333" s="146"/>
      <c r="H333" s="146"/>
      <c r="I333" s="146"/>
      <c r="J333" s="146"/>
    </row>
    <row r="334" spans="1:10" s="140" customFormat="1" ht="15" customHeight="1">
      <c r="A334" s="145"/>
      <c r="B334" s="143"/>
      <c r="C334" s="143" t="s">
        <v>132</v>
      </c>
      <c r="D334" s="144">
        <v>81.068830000000005</v>
      </c>
      <c r="E334" s="144">
        <v>80.630669999999995</v>
      </c>
      <c r="F334" s="144">
        <v>81.506979999999999</v>
      </c>
      <c r="G334" s="146"/>
      <c r="H334" s="146"/>
      <c r="I334" s="146"/>
      <c r="J334" s="146"/>
    </row>
    <row r="335" spans="1:10" s="140" customFormat="1" ht="15" customHeight="1">
      <c r="A335" s="145"/>
      <c r="B335" s="143" t="s">
        <v>169</v>
      </c>
      <c r="C335" s="143" t="s">
        <v>133</v>
      </c>
      <c r="D335" s="144">
        <v>81.071569999999994</v>
      </c>
      <c r="E335" s="144">
        <v>80.629620000000003</v>
      </c>
      <c r="F335" s="144">
        <v>81.513509999999997</v>
      </c>
      <c r="G335" s="146"/>
      <c r="H335" s="146"/>
      <c r="I335" s="146"/>
      <c r="J335" s="146"/>
    </row>
    <row r="336" spans="1:10" s="140" customFormat="1" ht="22.5" customHeight="1">
      <c r="A336" s="145"/>
      <c r="B336" s="143"/>
      <c r="C336" s="143" t="s">
        <v>172</v>
      </c>
      <c r="D336" s="144">
        <v>81.241320000000002</v>
      </c>
      <c r="E336" s="144">
        <v>80.798220000000001</v>
      </c>
      <c r="F336" s="144">
        <v>81.68441</v>
      </c>
      <c r="G336" s="146"/>
      <c r="H336" s="146"/>
      <c r="I336" s="146"/>
      <c r="J336" s="146"/>
    </row>
    <row r="337" spans="1:10" s="140" customFormat="1" ht="22.5" customHeight="1">
      <c r="A337" s="145"/>
      <c r="B337" s="143"/>
      <c r="C337" s="143" t="s">
        <v>177</v>
      </c>
      <c r="D337" s="144">
        <v>81.002530074432357</v>
      </c>
      <c r="E337" s="144">
        <v>80.563813320954367</v>
      </c>
      <c r="F337" s="144">
        <v>81.441246827910348</v>
      </c>
      <c r="G337" s="146"/>
      <c r="H337" s="146"/>
      <c r="I337" s="146"/>
      <c r="J337" s="146"/>
    </row>
    <row r="338" spans="1:10" s="140" customFormat="1" ht="15" customHeight="1">
      <c r="A338" s="145"/>
      <c r="B338" s="143" t="s">
        <v>199</v>
      </c>
      <c r="C338" s="143" t="s">
        <v>199</v>
      </c>
      <c r="D338" s="144">
        <v>80.949989089684536</v>
      </c>
      <c r="E338" s="144">
        <v>80.508281231900597</v>
      </c>
      <c r="F338" s="144">
        <v>81.391696947468475</v>
      </c>
      <c r="G338" s="146"/>
      <c r="H338" s="146"/>
      <c r="I338" s="146"/>
      <c r="J338" s="146"/>
    </row>
    <row r="339" spans="1:10" s="140" customFormat="1" ht="15" customHeight="1">
      <c r="A339" s="145"/>
      <c r="B339" s="143"/>
      <c r="C339" s="143"/>
      <c r="D339" s="146"/>
      <c r="E339" s="146"/>
      <c r="F339" s="146"/>
      <c r="G339" s="146"/>
      <c r="H339" s="146"/>
      <c r="I339" s="146"/>
      <c r="J339" s="146"/>
    </row>
    <row r="340" spans="1:10" s="140" customFormat="1" ht="24" customHeight="1">
      <c r="A340" s="140" t="s">
        <v>73</v>
      </c>
      <c r="B340" s="143"/>
      <c r="C340" s="143" t="s">
        <v>34</v>
      </c>
      <c r="D340" s="131">
        <v>80.005420000000001</v>
      </c>
      <c r="E340" s="131">
        <v>79.436059999999998</v>
      </c>
      <c r="F340" s="131">
        <v>80.574770000000001</v>
      </c>
      <c r="G340" s="146"/>
      <c r="H340" s="146"/>
      <c r="I340" s="146"/>
      <c r="J340" s="146"/>
    </row>
    <row r="341" spans="1:10" s="140" customFormat="1" ht="15" customHeight="1">
      <c r="A341" s="145"/>
      <c r="B341" s="143" t="s">
        <v>35</v>
      </c>
      <c r="C341" s="143" t="s">
        <v>35</v>
      </c>
      <c r="D341" s="131">
        <v>79.540220000000005</v>
      </c>
      <c r="E341" s="131">
        <v>78.924019999999999</v>
      </c>
      <c r="F341" s="131">
        <v>80.156419999999997</v>
      </c>
      <c r="G341" s="146"/>
      <c r="H341" s="146"/>
      <c r="I341" s="146"/>
      <c r="J341" s="146"/>
    </row>
    <row r="342" spans="1:10" s="140" customFormat="1" ht="15" customHeight="1">
      <c r="A342" s="145"/>
      <c r="B342" s="143"/>
      <c r="C342" s="143" t="s">
        <v>36</v>
      </c>
      <c r="D342" s="131">
        <v>79.556600000000003</v>
      </c>
      <c r="E342" s="131">
        <v>78.910169999999994</v>
      </c>
      <c r="F342" s="131">
        <v>80.203019999999995</v>
      </c>
      <c r="G342" s="146"/>
      <c r="H342" s="146"/>
      <c r="I342" s="146"/>
      <c r="J342" s="146"/>
    </row>
    <row r="343" spans="1:10" s="140" customFormat="1" ht="15" customHeight="1">
      <c r="A343" s="145"/>
      <c r="B343" s="143"/>
      <c r="C343" s="143" t="s">
        <v>37</v>
      </c>
      <c r="D343" s="131">
        <v>79.896129999999999</v>
      </c>
      <c r="E343" s="131">
        <v>79.242080000000001</v>
      </c>
      <c r="F343" s="131">
        <v>80.550169999999994</v>
      </c>
      <c r="G343" s="146"/>
      <c r="H343" s="146"/>
      <c r="I343" s="146"/>
      <c r="J343" s="146"/>
    </row>
    <row r="344" spans="1:10" s="140" customFormat="1" ht="15" customHeight="1">
      <c r="A344" s="145"/>
      <c r="B344" s="143"/>
      <c r="C344" s="143" t="s">
        <v>38</v>
      </c>
      <c r="D344" s="131">
        <v>80.66283</v>
      </c>
      <c r="E344" s="131">
        <v>80.059719999999999</v>
      </c>
      <c r="F344" s="131">
        <v>81.265940000000001</v>
      </c>
      <c r="G344" s="146"/>
      <c r="H344" s="146"/>
      <c r="I344" s="146"/>
      <c r="J344" s="146"/>
    </row>
    <row r="345" spans="1:10" s="140" customFormat="1" ht="24" customHeight="1">
      <c r="A345" s="145"/>
      <c r="B345" s="143"/>
      <c r="C345" s="143" t="s">
        <v>39</v>
      </c>
      <c r="D345" s="131">
        <v>80.834879999999998</v>
      </c>
      <c r="E345" s="131">
        <v>80.254829999999998</v>
      </c>
      <c r="F345" s="131">
        <v>81.414929999999998</v>
      </c>
      <c r="G345" s="146"/>
      <c r="H345" s="146"/>
      <c r="I345" s="146"/>
      <c r="J345" s="146"/>
    </row>
    <row r="346" spans="1:10" s="140" customFormat="1" ht="15" customHeight="1">
      <c r="A346" s="145"/>
      <c r="B346" s="143" t="s">
        <v>40</v>
      </c>
      <c r="C346" s="143" t="s">
        <v>40</v>
      </c>
      <c r="D346" s="131">
        <v>80.857039999999998</v>
      </c>
      <c r="E346" s="131">
        <v>80.251549999999995</v>
      </c>
      <c r="F346" s="131">
        <v>81.462530000000001</v>
      </c>
      <c r="G346" s="146"/>
      <c r="H346" s="146"/>
      <c r="I346" s="146"/>
      <c r="J346" s="146"/>
    </row>
    <row r="347" spans="1:10" s="140" customFormat="1" ht="15" customHeight="1">
      <c r="A347" s="145"/>
      <c r="B347" s="143"/>
      <c r="C347" s="143" t="s">
        <v>114</v>
      </c>
      <c r="D347" s="131">
        <v>80.481710000000007</v>
      </c>
      <c r="E347" s="131">
        <v>79.845860000000002</v>
      </c>
      <c r="F347" s="131">
        <v>81.117559999999997</v>
      </c>
      <c r="G347" s="146"/>
      <c r="H347" s="146"/>
      <c r="I347" s="146"/>
      <c r="J347" s="146"/>
    </row>
    <row r="348" spans="1:10" s="140" customFormat="1" ht="15" customHeight="1">
      <c r="A348" s="145"/>
      <c r="B348" s="143"/>
      <c r="C348" s="143" t="s">
        <v>132</v>
      </c>
      <c r="D348" s="131">
        <v>80.742419999999996</v>
      </c>
      <c r="E348" s="131">
        <v>80.07893</v>
      </c>
      <c r="F348" s="131">
        <v>81.405900000000003</v>
      </c>
      <c r="G348" s="146"/>
      <c r="H348" s="146"/>
      <c r="I348" s="146"/>
      <c r="J348" s="146"/>
    </row>
    <row r="349" spans="1:10" s="140" customFormat="1" ht="15" customHeight="1">
      <c r="A349" s="145"/>
      <c r="B349" s="143" t="s">
        <v>169</v>
      </c>
      <c r="C349" s="143" t="s">
        <v>133</v>
      </c>
      <c r="D349" s="131">
        <v>80.942980000000006</v>
      </c>
      <c r="E349" s="131">
        <v>80.291740000000004</v>
      </c>
      <c r="F349" s="131">
        <v>81.594220000000007</v>
      </c>
      <c r="G349" s="146"/>
      <c r="H349" s="146"/>
      <c r="I349" s="146"/>
      <c r="J349" s="146"/>
    </row>
    <row r="350" spans="1:10" s="140" customFormat="1" ht="20.25" customHeight="1">
      <c r="A350" s="145"/>
      <c r="B350" s="143"/>
      <c r="C350" s="143" t="s">
        <v>172</v>
      </c>
      <c r="D350" s="131">
        <v>81.434070000000006</v>
      </c>
      <c r="E350" s="131">
        <v>80.801320000000004</v>
      </c>
      <c r="F350" s="131">
        <v>82.066829999999996</v>
      </c>
      <c r="G350" s="146"/>
      <c r="H350" s="146"/>
      <c r="I350" s="146"/>
      <c r="J350" s="146"/>
    </row>
    <row r="351" spans="1:10" s="140" customFormat="1" ht="20.25" customHeight="1">
      <c r="A351" s="145"/>
      <c r="B351" s="143"/>
      <c r="C351" s="143" t="s">
        <v>177</v>
      </c>
      <c r="D351" s="131">
        <v>81.738031847620562</v>
      </c>
      <c r="E351" s="131">
        <v>81.137677655751858</v>
      </c>
      <c r="F351" s="131">
        <v>82.338386039489265</v>
      </c>
      <c r="G351" s="146"/>
      <c r="H351" s="146"/>
      <c r="I351" s="146"/>
      <c r="J351" s="146"/>
    </row>
    <row r="352" spans="1:10" s="140" customFormat="1" ht="15" customHeight="1">
      <c r="A352" s="145"/>
      <c r="B352" s="143" t="s">
        <v>199</v>
      </c>
      <c r="C352" s="143" t="s">
        <v>199</v>
      </c>
      <c r="D352" s="131">
        <v>81.938957357900534</v>
      </c>
      <c r="E352" s="131">
        <v>81.344275650873612</v>
      </c>
      <c r="F352" s="131">
        <v>82.533639064927456</v>
      </c>
      <c r="G352" s="146"/>
      <c r="H352" s="146"/>
      <c r="I352" s="146"/>
      <c r="J352" s="146"/>
    </row>
    <row r="353" spans="1:10" s="140" customFormat="1" ht="15" customHeight="1">
      <c r="A353" s="145"/>
      <c r="B353" s="143"/>
      <c r="C353" s="143"/>
      <c r="D353" s="146"/>
      <c r="E353" s="146"/>
      <c r="F353" s="146"/>
      <c r="G353" s="146"/>
      <c r="H353" s="146"/>
      <c r="I353" s="146"/>
      <c r="J353" s="146"/>
    </row>
    <row r="354" spans="1:10" s="140" customFormat="1" ht="24" customHeight="1">
      <c r="A354" s="145" t="s">
        <v>215</v>
      </c>
      <c r="B354" s="143"/>
      <c r="C354" s="143" t="s">
        <v>34</v>
      </c>
      <c r="D354" s="144">
        <v>80.023579999999995</v>
      </c>
      <c r="E354" s="144">
        <v>79.454340000000002</v>
      </c>
      <c r="F354" s="144">
        <v>80.592830000000006</v>
      </c>
      <c r="G354" s="146"/>
      <c r="H354" s="146"/>
      <c r="I354" s="146"/>
      <c r="J354" s="146"/>
    </row>
    <row r="355" spans="1:10" s="140" customFormat="1" ht="15" customHeight="1">
      <c r="A355" s="145"/>
      <c r="B355" s="143" t="s">
        <v>35</v>
      </c>
      <c r="C355" s="143" t="s">
        <v>35</v>
      </c>
      <c r="D355" s="144">
        <v>80.209440000000001</v>
      </c>
      <c r="E355" s="144">
        <v>79.652479999999997</v>
      </c>
      <c r="F355" s="144">
        <v>80.766400000000004</v>
      </c>
      <c r="G355" s="146"/>
      <c r="H355" s="146"/>
      <c r="I355" s="146"/>
      <c r="J355" s="146"/>
    </row>
    <row r="356" spans="1:10" s="140" customFormat="1" ht="15" customHeight="1">
      <c r="A356" s="145"/>
      <c r="B356" s="143"/>
      <c r="C356" s="143" t="s">
        <v>36</v>
      </c>
      <c r="D356" s="144">
        <v>80.574870000000004</v>
      </c>
      <c r="E356" s="144">
        <v>80.033730000000006</v>
      </c>
      <c r="F356" s="144">
        <v>81.116010000000003</v>
      </c>
      <c r="G356" s="146"/>
      <c r="H356" s="146"/>
      <c r="I356" s="146"/>
      <c r="J356" s="146"/>
    </row>
    <row r="357" spans="1:10" s="140" customFormat="1" ht="15" customHeight="1">
      <c r="A357" s="145"/>
      <c r="B357" s="143"/>
      <c r="C357" s="143" t="s">
        <v>37</v>
      </c>
      <c r="D357" s="144">
        <v>81.088269999999994</v>
      </c>
      <c r="E357" s="144">
        <v>80.561689999999999</v>
      </c>
      <c r="F357" s="144">
        <v>81.614850000000004</v>
      </c>
      <c r="G357" s="146"/>
      <c r="H357" s="146"/>
      <c r="I357" s="146"/>
      <c r="J357" s="146"/>
    </row>
    <row r="358" spans="1:10" s="140" customFormat="1" ht="15" customHeight="1">
      <c r="A358" s="145"/>
      <c r="B358" s="143"/>
      <c r="C358" s="143" t="s">
        <v>38</v>
      </c>
      <c r="D358" s="144">
        <v>81.064760000000007</v>
      </c>
      <c r="E358" s="144">
        <v>80.521159999999995</v>
      </c>
      <c r="F358" s="144">
        <v>81.608350000000002</v>
      </c>
      <c r="G358" s="146"/>
      <c r="H358" s="146"/>
      <c r="I358" s="146"/>
      <c r="J358" s="146"/>
    </row>
    <row r="359" spans="1:10" s="140" customFormat="1" ht="24" customHeight="1">
      <c r="A359" s="145"/>
      <c r="B359" s="143"/>
      <c r="C359" s="143" t="s">
        <v>39</v>
      </c>
      <c r="D359" s="144">
        <v>81.301569999999998</v>
      </c>
      <c r="E359" s="144">
        <v>80.763660000000002</v>
      </c>
      <c r="F359" s="144">
        <v>81.839479999999995</v>
      </c>
      <c r="G359" s="146"/>
      <c r="H359" s="146"/>
      <c r="I359" s="146"/>
      <c r="J359" s="146"/>
    </row>
    <row r="360" spans="1:10" s="140" customFormat="1" ht="15" customHeight="1">
      <c r="A360" s="145"/>
      <c r="B360" s="143" t="s">
        <v>40</v>
      </c>
      <c r="C360" s="143" t="s">
        <v>40</v>
      </c>
      <c r="D360" s="144">
        <v>81.569590000000005</v>
      </c>
      <c r="E360" s="144">
        <v>81.037959999999998</v>
      </c>
      <c r="F360" s="144">
        <v>82.101209999999995</v>
      </c>
      <c r="G360" s="146"/>
      <c r="H360" s="146"/>
      <c r="I360" s="146"/>
      <c r="J360" s="146"/>
    </row>
    <row r="361" spans="1:10" s="140" customFormat="1" ht="15" customHeight="1">
      <c r="A361" s="145"/>
      <c r="B361" s="143"/>
      <c r="C361" s="143" t="s">
        <v>114</v>
      </c>
      <c r="D361" s="144">
        <v>82.086659999999995</v>
      </c>
      <c r="E361" s="144">
        <v>81.57114</v>
      </c>
      <c r="F361" s="144">
        <v>82.602170000000001</v>
      </c>
      <c r="G361" s="146"/>
      <c r="H361" s="146"/>
      <c r="I361" s="146"/>
      <c r="J361" s="146"/>
    </row>
    <row r="362" spans="1:10" s="140" customFormat="1" ht="15" customHeight="1">
      <c r="A362" s="145"/>
      <c r="B362" s="143"/>
      <c r="C362" s="143" t="s">
        <v>132</v>
      </c>
      <c r="D362" s="144">
        <v>82.463080000000005</v>
      </c>
      <c r="E362" s="144">
        <v>81.943719999999999</v>
      </c>
      <c r="F362" s="144">
        <v>82.982429999999994</v>
      </c>
      <c r="G362" s="146"/>
      <c r="H362" s="146"/>
      <c r="I362" s="146"/>
      <c r="J362" s="146"/>
    </row>
    <row r="363" spans="1:10" s="140" customFormat="1" ht="15" customHeight="1">
      <c r="A363" s="145"/>
      <c r="B363" s="143" t="s">
        <v>169</v>
      </c>
      <c r="C363" s="143" t="s">
        <v>133</v>
      </c>
      <c r="D363" s="144">
        <v>82.654110000000003</v>
      </c>
      <c r="E363" s="144">
        <v>82.146330000000006</v>
      </c>
      <c r="F363" s="144">
        <v>83.16189</v>
      </c>
      <c r="G363" s="146"/>
      <c r="H363" s="146"/>
      <c r="I363" s="146"/>
      <c r="J363" s="146"/>
    </row>
    <row r="364" spans="1:10" s="140" customFormat="1" ht="21.75" customHeight="1">
      <c r="A364" s="145"/>
      <c r="B364" s="143"/>
      <c r="C364" s="143" t="s">
        <v>172</v>
      </c>
      <c r="D364" s="144">
        <v>82.623249999999999</v>
      </c>
      <c r="E364" s="144">
        <v>82.110119999999995</v>
      </c>
      <c r="F364" s="144">
        <v>83.136369999999999</v>
      </c>
      <c r="G364" s="146"/>
      <c r="H364" s="146"/>
      <c r="I364" s="146"/>
      <c r="J364" s="146"/>
    </row>
    <row r="365" spans="1:10" s="140" customFormat="1" ht="21.75" customHeight="1">
      <c r="A365" s="145"/>
      <c r="B365" s="143"/>
      <c r="C365" s="143" t="s">
        <v>177</v>
      </c>
      <c r="D365" s="144">
        <v>82.82106031471848</v>
      </c>
      <c r="E365" s="144">
        <v>82.308534059237033</v>
      </c>
      <c r="F365" s="144">
        <v>83.333586570199927</v>
      </c>
      <c r="G365" s="146"/>
      <c r="H365" s="146"/>
      <c r="I365" s="146"/>
      <c r="J365" s="146"/>
    </row>
    <row r="366" spans="1:10" s="140" customFormat="1" ht="15" customHeight="1">
      <c r="A366" s="145"/>
      <c r="B366" s="143" t="s">
        <v>199</v>
      </c>
      <c r="C366" s="143" t="s">
        <v>199</v>
      </c>
      <c r="D366" s="144">
        <v>82.642202340948799</v>
      </c>
      <c r="E366" s="144">
        <v>82.113792258169212</v>
      </c>
      <c r="F366" s="144">
        <v>83.170612423728386</v>
      </c>
      <c r="G366" s="146"/>
      <c r="H366" s="146"/>
      <c r="I366" s="146"/>
      <c r="J366" s="146"/>
    </row>
    <row r="367" spans="1:10" s="140" customFormat="1" ht="15" customHeight="1">
      <c r="A367" s="145"/>
      <c r="B367" s="143"/>
      <c r="C367" s="143"/>
      <c r="D367" s="146"/>
      <c r="E367" s="146"/>
      <c r="F367" s="146"/>
      <c r="G367" s="146"/>
      <c r="H367" s="146"/>
      <c r="I367" s="146"/>
      <c r="J367" s="146"/>
    </row>
    <row r="368" spans="1:10" s="140" customFormat="1" ht="24" customHeight="1">
      <c r="A368" s="145" t="s">
        <v>212</v>
      </c>
      <c r="B368" s="143"/>
      <c r="C368" s="143" t="s">
        <v>34</v>
      </c>
      <c r="D368" s="144">
        <v>80.04786</v>
      </c>
      <c r="E368" s="144">
        <v>79.724599999999995</v>
      </c>
      <c r="F368" s="144">
        <v>80.371110000000002</v>
      </c>
      <c r="G368" s="146"/>
      <c r="H368" s="146"/>
      <c r="I368" s="146"/>
      <c r="J368" s="146"/>
    </row>
    <row r="369" spans="1:10" s="140" customFormat="1" ht="15" customHeight="1">
      <c r="A369" s="145"/>
      <c r="B369" s="143" t="s">
        <v>35</v>
      </c>
      <c r="C369" s="143" t="s">
        <v>35</v>
      </c>
      <c r="D369" s="144">
        <v>80.299800000000005</v>
      </c>
      <c r="E369" s="144">
        <v>79.979339999999993</v>
      </c>
      <c r="F369" s="144">
        <v>80.620249999999999</v>
      </c>
      <c r="G369" s="146"/>
      <c r="H369" s="146"/>
      <c r="I369" s="146"/>
      <c r="J369" s="146"/>
    </row>
    <row r="370" spans="1:10" s="140" customFormat="1" ht="15" customHeight="1">
      <c r="A370" s="145"/>
      <c r="B370" s="143"/>
      <c r="C370" s="143" t="s">
        <v>36</v>
      </c>
      <c r="D370" s="144">
        <v>80.453410000000005</v>
      </c>
      <c r="E370" s="144">
        <v>80.133489999999995</v>
      </c>
      <c r="F370" s="144">
        <v>80.773330000000001</v>
      </c>
      <c r="G370" s="146"/>
      <c r="H370" s="146"/>
      <c r="I370" s="146"/>
      <c r="J370" s="146"/>
    </row>
    <row r="371" spans="1:10" s="140" customFormat="1" ht="15" customHeight="1">
      <c r="A371" s="145"/>
      <c r="B371" s="143"/>
      <c r="C371" s="143" t="s">
        <v>37</v>
      </c>
      <c r="D371" s="144">
        <v>80.694400000000002</v>
      </c>
      <c r="E371" s="144">
        <v>80.376099999999994</v>
      </c>
      <c r="F371" s="144">
        <v>81.012690000000006</v>
      </c>
      <c r="G371" s="146"/>
      <c r="H371" s="146"/>
      <c r="I371" s="146"/>
      <c r="J371" s="146"/>
    </row>
    <row r="372" spans="1:10" s="140" customFormat="1" ht="15" customHeight="1">
      <c r="A372" s="145"/>
      <c r="B372" s="143"/>
      <c r="C372" s="143" t="s">
        <v>38</v>
      </c>
      <c r="D372" s="144">
        <v>80.725009999999997</v>
      </c>
      <c r="E372" s="144">
        <v>80.406989999999993</v>
      </c>
      <c r="F372" s="144">
        <v>81.043040000000005</v>
      </c>
      <c r="G372" s="146"/>
      <c r="H372" s="146"/>
      <c r="I372" s="146"/>
      <c r="J372" s="146"/>
    </row>
    <row r="373" spans="1:10" s="140" customFormat="1" ht="24" customHeight="1">
      <c r="A373" s="145"/>
      <c r="B373" s="143"/>
      <c r="C373" s="143" t="s">
        <v>39</v>
      </c>
      <c r="D373" s="144">
        <v>80.987780000000001</v>
      </c>
      <c r="E373" s="144">
        <v>80.674120000000002</v>
      </c>
      <c r="F373" s="144">
        <v>81.301450000000003</v>
      </c>
      <c r="G373" s="146"/>
      <c r="H373" s="146"/>
      <c r="I373" s="146"/>
      <c r="J373" s="146"/>
    </row>
    <row r="374" spans="1:10" s="140" customFormat="1" ht="15" customHeight="1">
      <c r="A374" s="145"/>
      <c r="B374" s="143" t="s">
        <v>40</v>
      </c>
      <c r="C374" s="143" t="s">
        <v>40</v>
      </c>
      <c r="D374" s="144">
        <v>81.044820000000001</v>
      </c>
      <c r="E374" s="144">
        <v>80.732990000000001</v>
      </c>
      <c r="F374" s="144">
        <v>81.356650000000002</v>
      </c>
      <c r="G374" s="146"/>
      <c r="H374" s="146"/>
      <c r="I374" s="146"/>
      <c r="J374" s="146"/>
    </row>
    <row r="375" spans="1:10" s="140" customFormat="1" ht="15" customHeight="1">
      <c r="A375" s="145"/>
      <c r="B375" s="143"/>
      <c r="C375" s="143" t="s">
        <v>114</v>
      </c>
      <c r="D375" s="144">
        <v>81.352649999999997</v>
      </c>
      <c r="E375" s="144">
        <v>81.041960000000003</v>
      </c>
      <c r="F375" s="144">
        <v>81.663340000000005</v>
      </c>
      <c r="G375" s="146"/>
      <c r="H375" s="146"/>
      <c r="I375" s="146"/>
      <c r="J375" s="146"/>
    </row>
    <row r="376" spans="1:10" s="140" customFormat="1" ht="15" customHeight="1">
      <c r="A376" s="145"/>
      <c r="B376" s="143"/>
      <c r="C376" s="143" t="s">
        <v>132</v>
      </c>
      <c r="D376" s="144">
        <v>81.523709999999994</v>
      </c>
      <c r="E376" s="144">
        <v>81.215609999999998</v>
      </c>
      <c r="F376" s="144">
        <v>81.831810000000004</v>
      </c>
      <c r="G376" s="146"/>
      <c r="H376" s="146"/>
      <c r="I376" s="146"/>
      <c r="J376" s="146"/>
    </row>
    <row r="377" spans="1:10" s="140" customFormat="1" ht="15" customHeight="1">
      <c r="A377" s="145"/>
      <c r="B377" s="143" t="s">
        <v>169</v>
      </c>
      <c r="C377" s="143" t="s">
        <v>133</v>
      </c>
      <c r="D377" s="144">
        <v>81.763199999999998</v>
      </c>
      <c r="E377" s="144">
        <v>81.462500000000006</v>
      </c>
      <c r="F377" s="144">
        <v>82.063900000000004</v>
      </c>
      <c r="G377" s="146"/>
      <c r="H377" s="146"/>
      <c r="I377" s="146"/>
      <c r="J377" s="146"/>
    </row>
    <row r="378" spans="1:10" s="140" customFormat="1" ht="15" customHeight="1">
      <c r="A378" s="145"/>
      <c r="B378" s="143"/>
      <c r="C378" s="143" t="s">
        <v>172</v>
      </c>
      <c r="D378" s="144">
        <v>81.874250000000004</v>
      </c>
      <c r="E378" s="144">
        <v>81.578479999999999</v>
      </c>
      <c r="F378" s="144">
        <v>82.170010000000005</v>
      </c>
      <c r="G378" s="146"/>
      <c r="H378" s="146"/>
      <c r="I378" s="146"/>
      <c r="J378" s="146"/>
    </row>
    <row r="379" spans="1:10" s="140" customFormat="1" ht="15" customHeight="1">
      <c r="A379" s="145"/>
      <c r="B379" s="143"/>
      <c r="C379" s="143" t="s">
        <v>177</v>
      </c>
      <c r="D379" s="144">
        <v>82.100600694357766</v>
      </c>
      <c r="E379" s="144">
        <v>81.801722783991423</v>
      </c>
      <c r="F379" s="144">
        <v>82.399478604724109</v>
      </c>
      <c r="G379" s="146"/>
      <c r="H379" s="146"/>
      <c r="I379" s="146"/>
      <c r="J379" s="146"/>
    </row>
    <row r="380" spans="1:10" s="140" customFormat="1" ht="15" customHeight="1">
      <c r="A380" s="145"/>
      <c r="B380" s="143" t="s">
        <v>199</v>
      </c>
      <c r="C380" s="143" t="s">
        <v>199</v>
      </c>
      <c r="D380" s="144">
        <v>82.193315225351</v>
      </c>
      <c r="E380" s="144">
        <v>81.894093553805007</v>
      </c>
      <c r="F380" s="144">
        <v>82.492536896896993</v>
      </c>
      <c r="G380" s="146"/>
      <c r="H380" s="146"/>
      <c r="I380" s="146"/>
      <c r="J380" s="146"/>
    </row>
    <row r="381" spans="1:10" s="140" customFormat="1" ht="15" customHeight="1">
      <c r="A381" s="145"/>
      <c r="B381" s="143"/>
      <c r="C381" s="143"/>
      <c r="D381" s="146"/>
      <c r="E381" s="146"/>
      <c r="F381" s="146"/>
      <c r="G381" s="146"/>
      <c r="H381" s="146"/>
      <c r="I381" s="146"/>
      <c r="J381" s="146"/>
    </row>
    <row r="382" spans="1:10" s="140" customFormat="1" ht="24" customHeight="1">
      <c r="A382" s="145" t="s">
        <v>77</v>
      </c>
      <c r="B382" s="143"/>
      <c r="C382" s="143" t="s">
        <v>34</v>
      </c>
      <c r="D382" s="144">
        <v>80.110100000000003</v>
      </c>
      <c r="E382" s="144">
        <v>79.492500000000007</v>
      </c>
      <c r="F382" s="144">
        <v>80.727689999999996</v>
      </c>
      <c r="G382" s="146"/>
      <c r="H382" s="146"/>
      <c r="I382" s="146"/>
      <c r="J382" s="146"/>
    </row>
    <row r="383" spans="1:10" s="140" customFormat="1" ht="15" customHeight="1">
      <c r="A383" s="145"/>
      <c r="B383" s="143" t="s">
        <v>35</v>
      </c>
      <c r="C383" s="143" t="s">
        <v>35</v>
      </c>
      <c r="D383" s="144">
        <v>80.090739999999997</v>
      </c>
      <c r="E383" s="144">
        <v>79.458650000000006</v>
      </c>
      <c r="F383" s="144">
        <v>80.722840000000005</v>
      </c>
      <c r="G383" s="146"/>
      <c r="H383" s="146"/>
      <c r="I383" s="146"/>
      <c r="J383" s="146"/>
    </row>
    <row r="384" spans="1:10" s="140" customFormat="1" ht="15" customHeight="1">
      <c r="A384" s="145"/>
      <c r="B384" s="143"/>
      <c r="C384" s="143" t="s">
        <v>36</v>
      </c>
      <c r="D384" s="144">
        <v>80.089079999999996</v>
      </c>
      <c r="E384" s="144">
        <v>79.423950000000005</v>
      </c>
      <c r="F384" s="144">
        <v>80.75421</v>
      </c>
      <c r="G384" s="146"/>
      <c r="H384" s="146"/>
      <c r="I384" s="146"/>
      <c r="J384" s="146"/>
    </row>
    <row r="385" spans="1:10" s="140" customFormat="1" ht="15" customHeight="1">
      <c r="A385" s="145"/>
      <c r="B385" s="143"/>
      <c r="C385" s="143" t="s">
        <v>37</v>
      </c>
      <c r="D385" s="144">
        <v>80.652950000000004</v>
      </c>
      <c r="E385" s="144">
        <v>79.985969999999995</v>
      </c>
      <c r="F385" s="144">
        <v>81.319929999999999</v>
      </c>
      <c r="G385" s="146"/>
      <c r="H385" s="146"/>
      <c r="I385" s="146"/>
      <c r="J385" s="146"/>
    </row>
    <row r="386" spans="1:10" s="140" customFormat="1" ht="15" customHeight="1">
      <c r="A386" s="145"/>
      <c r="B386" s="143"/>
      <c r="C386" s="143" t="s">
        <v>38</v>
      </c>
      <c r="D386" s="144">
        <v>80.904349999999994</v>
      </c>
      <c r="E386" s="144">
        <v>80.24727</v>
      </c>
      <c r="F386" s="144">
        <v>81.561430000000001</v>
      </c>
      <c r="G386" s="146"/>
      <c r="H386" s="146"/>
      <c r="I386" s="146"/>
      <c r="J386" s="146"/>
    </row>
    <row r="387" spans="1:10" s="140" customFormat="1" ht="24" customHeight="1">
      <c r="A387" s="145"/>
      <c r="B387" s="143"/>
      <c r="C387" s="143" t="s">
        <v>39</v>
      </c>
      <c r="D387" s="144">
        <v>81.194789999999998</v>
      </c>
      <c r="E387" s="144">
        <v>80.566640000000007</v>
      </c>
      <c r="F387" s="144">
        <v>81.822940000000003</v>
      </c>
      <c r="G387" s="146"/>
      <c r="H387" s="146"/>
      <c r="I387" s="146"/>
      <c r="J387" s="146"/>
    </row>
    <row r="388" spans="1:10" s="140" customFormat="1" ht="15" customHeight="1">
      <c r="A388" s="145"/>
      <c r="B388" s="143" t="s">
        <v>40</v>
      </c>
      <c r="C388" s="143" t="s">
        <v>40</v>
      </c>
      <c r="D388" s="144">
        <v>81.096680000000006</v>
      </c>
      <c r="E388" s="144">
        <v>80.465059999999994</v>
      </c>
      <c r="F388" s="144">
        <v>81.728300000000004</v>
      </c>
      <c r="G388" s="146"/>
      <c r="H388" s="146"/>
      <c r="I388" s="146"/>
      <c r="J388" s="146"/>
    </row>
    <row r="389" spans="1:10" s="140" customFormat="1" ht="15" customHeight="1">
      <c r="A389" s="145"/>
      <c r="B389" s="143"/>
      <c r="C389" s="143" t="s">
        <v>114</v>
      </c>
      <c r="D389" s="144">
        <v>81.058750000000003</v>
      </c>
      <c r="E389" s="144">
        <v>80.422920000000005</v>
      </c>
      <c r="F389" s="144">
        <v>81.694590000000005</v>
      </c>
      <c r="G389" s="146"/>
      <c r="H389" s="146"/>
      <c r="I389" s="146"/>
      <c r="J389" s="146"/>
    </row>
    <row r="390" spans="1:10" s="140" customFormat="1" ht="15" customHeight="1">
      <c r="A390" s="145"/>
      <c r="B390" s="143"/>
      <c r="C390" s="143" t="s">
        <v>132</v>
      </c>
      <c r="D390" s="144">
        <v>81.174639999999997</v>
      </c>
      <c r="E390" s="144">
        <v>80.522540000000006</v>
      </c>
      <c r="F390" s="144">
        <v>81.826729999999998</v>
      </c>
      <c r="G390" s="146"/>
      <c r="H390" s="146"/>
      <c r="I390" s="146"/>
      <c r="J390" s="146"/>
    </row>
    <row r="391" spans="1:10" s="140" customFormat="1" ht="15" customHeight="1">
      <c r="A391" s="145"/>
      <c r="B391" s="143" t="s">
        <v>169</v>
      </c>
      <c r="C391" s="143" t="s">
        <v>133</v>
      </c>
      <c r="D391" s="144">
        <v>81.433199999999999</v>
      </c>
      <c r="E391" s="144">
        <v>80.796009999999995</v>
      </c>
      <c r="F391" s="144">
        <v>82.070400000000006</v>
      </c>
      <c r="G391" s="146"/>
      <c r="H391" s="146"/>
      <c r="I391" s="146"/>
      <c r="J391" s="146"/>
    </row>
    <row r="392" spans="1:10" s="140" customFormat="1" ht="21" customHeight="1">
      <c r="A392" s="145"/>
      <c r="B392" s="143"/>
      <c r="C392" s="143" t="s">
        <v>172</v>
      </c>
      <c r="D392" s="144">
        <v>81.601150000000004</v>
      </c>
      <c r="E392" s="144">
        <v>80.953680000000006</v>
      </c>
      <c r="F392" s="144">
        <v>82.248620000000003</v>
      </c>
      <c r="G392" s="146"/>
      <c r="H392" s="146"/>
      <c r="I392" s="146"/>
      <c r="J392" s="146"/>
    </row>
    <row r="393" spans="1:10" s="140" customFormat="1" ht="21" customHeight="1">
      <c r="A393" s="145"/>
      <c r="B393" s="143"/>
      <c r="C393" s="143" t="s">
        <v>177</v>
      </c>
      <c r="D393" s="144">
        <v>82.076439633485407</v>
      </c>
      <c r="E393" s="144">
        <v>81.458110945416522</v>
      </c>
      <c r="F393" s="144">
        <v>82.694768321554292</v>
      </c>
      <c r="G393" s="146"/>
      <c r="H393" s="146"/>
      <c r="I393" s="146"/>
      <c r="J393" s="146"/>
    </row>
    <row r="394" spans="1:10" s="140" customFormat="1" ht="15" customHeight="1">
      <c r="A394" s="145"/>
      <c r="B394" s="143" t="s">
        <v>199</v>
      </c>
      <c r="C394" s="143" t="s">
        <v>199</v>
      </c>
      <c r="D394" s="144">
        <v>82.489334595163172</v>
      </c>
      <c r="E394" s="144">
        <v>81.887998194769096</v>
      </c>
      <c r="F394" s="144">
        <v>83.090670995557247</v>
      </c>
      <c r="G394" s="146"/>
      <c r="H394" s="146"/>
      <c r="I394" s="146"/>
      <c r="J394" s="146"/>
    </row>
    <row r="395" spans="1:10" s="140" customFormat="1" ht="15" customHeight="1">
      <c r="A395" s="145"/>
      <c r="B395" s="143"/>
      <c r="C395" s="143"/>
      <c r="D395" s="146"/>
      <c r="E395" s="146"/>
      <c r="F395" s="146"/>
      <c r="G395" s="146"/>
      <c r="H395" s="146"/>
      <c r="I395" s="146"/>
      <c r="J395" s="146"/>
    </row>
    <row r="396" spans="1:10" s="140" customFormat="1" ht="24" customHeight="1">
      <c r="A396" s="140" t="s">
        <v>85</v>
      </c>
      <c r="B396" s="143"/>
      <c r="C396" s="143" t="s">
        <v>34</v>
      </c>
      <c r="D396" s="131">
        <v>80.144900000000007</v>
      </c>
      <c r="E396" s="131">
        <v>79.437759999999997</v>
      </c>
      <c r="F396" s="131">
        <v>80.852040000000002</v>
      </c>
      <c r="G396" s="146"/>
      <c r="H396" s="146"/>
      <c r="I396" s="146"/>
      <c r="J396" s="146"/>
    </row>
    <row r="397" spans="1:10" s="140" customFormat="1" ht="15" customHeight="1">
      <c r="B397" s="143" t="s">
        <v>35</v>
      </c>
      <c r="C397" s="143" t="s">
        <v>35</v>
      </c>
      <c r="D397" s="131">
        <v>80.166240000000002</v>
      </c>
      <c r="E397" s="131">
        <v>79.482129999999998</v>
      </c>
      <c r="F397" s="131">
        <v>80.850359999999995</v>
      </c>
      <c r="G397" s="146"/>
      <c r="H397" s="146"/>
      <c r="I397" s="146"/>
      <c r="J397" s="146"/>
    </row>
    <row r="398" spans="1:10" s="140" customFormat="1" ht="15" customHeight="1">
      <c r="B398" s="143"/>
      <c r="C398" s="143" t="s">
        <v>36</v>
      </c>
      <c r="D398" s="131">
        <v>80.177130000000005</v>
      </c>
      <c r="E398" s="131">
        <v>79.485830000000007</v>
      </c>
      <c r="F398" s="131">
        <v>80.86842</v>
      </c>
      <c r="G398" s="146"/>
      <c r="H398" s="146"/>
      <c r="I398" s="146"/>
      <c r="J398" s="146"/>
    </row>
    <row r="399" spans="1:10" s="140" customFormat="1" ht="15" customHeight="1">
      <c r="B399" s="143"/>
      <c r="C399" s="143" t="s">
        <v>37</v>
      </c>
      <c r="D399" s="131">
        <v>80.03707</v>
      </c>
      <c r="E399" s="131">
        <v>79.341290000000001</v>
      </c>
      <c r="F399" s="131">
        <v>80.732849999999999</v>
      </c>
      <c r="G399" s="146"/>
      <c r="H399" s="146"/>
      <c r="I399" s="146"/>
      <c r="J399" s="146"/>
    </row>
    <row r="400" spans="1:10" s="140" customFormat="1" ht="15" customHeight="1">
      <c r="B400" s="143"/>
      <c r="C400" s="143" t="s">
        <v>38</v>
      </c>
      <c r="D400" s="131">
        <v>80.362430000000003</v>
      </c>
      <c r="E400" s="131">
        <v>79.670540000000003</v>
      </c>
      <c r="F400" s="131">
        <v>81.054310000000001</v>
      </c>
      <c r="G400" s="146"/>
      <c r="H400" s="146"/>
      <c r="I400" s="146"/>
      <c r="J400" s="146"/>
    </row>
    <row r="401" spans="1:10" s="140" customFormat="1" ht="24" customHeight="1">
      <c r="B401" s="143"/>
      <c r="C401" s="143" t="s">
        <v>39</v>
      </c>
      <c r="D401" s="131">
        <v>80.598849999999999</v>
      </c>
      <c r="E401" s="131">
        <v>79.922020000000003</v>
      </c>
      <c r="F401" s="131">
        <v>81.275679999999994</v>
      </c>
      <c r="G401" s="146"/>
      <c r="H401" s="146"/>
      <c r="I401" s="146"/>
      <c r="J401" s="146"/>
    </row>
    <row r="402" spans="1:10" s="140" customFormat="1" ht="15" customHeight="1">
      <c r="B402" s="143" t="s">
        <v>40</v>
      </c>
      <c r="C402" s="143" t="s">
        <v>40</v>
      </c>
      <c r="D402" s="131">
        <v>81.157150000000001</v>
      </c>
      <c r="E402" s="131">
        <v>80.474260000000001</v>
      </c>
      <c r="F402" s="131">
        <v>81.840050000000005</v>
      </c>
      <c r="G402" s="146"/>
      <c r="H402" s="146"/>
      <c r="I402" s="146"/>
      <c r="J402" s="146"/>
    </row>
    <row r="403" spans="1:10" s="140" customFormat="1" ht="15" customHeight="1">
      <c r="B403" s="143"/>
      <c r="C403" s="143" t="s">
        <v>114</v>
      </c>
      <c r="D403" s="131">
        <v>81.517610000000005</v>
      </c>
      <c r="E403" s="131">
        <v>80.838539999999995</v>
      </c>
      <c r="F403" s="131">
        <v>82.196669999999997</v>
      </c>
      <c r="G403" s="146"/>
      <c r="H403" s="146"/>
      <c r="I403" s="146"/>
      <c r="J403" s="146"/>
    </row>
    <row r="404" spans="1:10" s="140" customFormat="1" ht="15" customHeight="1">
      <c r="B404" s="143"/>
      <c r="C404" s="143" t="s">
        <v>132</v>
      </c>
      <c r="D404" s="131">
        <v>81.8292</v>
      </c>
      <c r="E404" s="131">
        <v>81.172520000000006</v>
      </c>
      <c r="F404" s="131">
        <v>82.485879999999995</v>
      </c>
      <c r="G404" s="146"/>
      <c r="H404" s="146"/>
      <c r="I404" s="146"/>
      <c r="J404" s="146"/>
    </row>
    <row r="405" spans="1:10" s="140" customFormat="1" ht="15" customHeight="1">
      <c r="B405" s="143" t="s">
        <v>169</v>
      </c>
      <c r="C405" s="143" t="s">
        <v>133</v>
      </c>
      <c r="D405" s="131">
        <v>81.669539999999998</v>
      </c>
      <c r="E405" s="131">
        <v>81.0227</v>
      </c>
      <c r="F405" s="131">
        <v>82.316379999999995</v>
      </c>
      <c r="G405" s="146"/>
      <c r="H405" s="146"/>
      <c r="I405" s="146"/>
      <c r="J405" s="146"/>
    </row>
    <row r="406" spans="1:10" s="140" customFormat="1" ht="21" customHeight="1">
      <c r="B406" s="143"/>
      <c r="C406" s="143" t="s">
        <v>172</v>
      </c>
      <c r="D406" s="131">
        <v>81.59272</v>
      </c>
      <c r="E406" s="131">
        <v>80.930750000000003</v>
      </c>
      <c r="F406" s="131">
        <v>82.254679999999993</v>
      </c>
      <c r="G406" s="146"/>
      <c r="H406" s="146"/>
      <c r="I406" s="146"/>
      <c r="J406" s="146"/>
    </row>
    <row r="407" spans="1:10" s="140" customFormat="1" ht="21" customHeight="1">
      <c r="B407" s="143"/>
      <c r="C407" s="143" t="s">
        <v>177</v>
      </c>
      <c r="D407" s="131">
        <v>81.689356255757303</v>
      </c>
      <c r="E407" s="131">
        <v>81.001673949074203</v>
      </c>
      <c r="F407" s="131">
        <v>82.377038562440404</v>
      </c>
      <c r="G407" s="146"/>
      <c r="H407" s="146"/>
      <c r="I407" s="146"/>
      <c r="J407" s="146"/>
    </row>
    <row r="408" spans="1:10" s="140" customFormat="1" ht="15" customHeight="1">
      <c r="B408" s="143" t="s">
        <v>199</v>
      </c>
      <c r="C408" s="143" t="s">
        <v>199</v>
      </c>
      <c r="D408" s="131">
        <v>81.699290079838477</v>
      </c>
      <c r="E408" s="131">
        <v>81.015175670570613</v>
      </c>
      <c r="F408" s="131">
        <v>82.38340448910634</v>
      </c>
      <c r="G408" s="146"/>
      <c r="H408" s="146"/>
      <c r="I408" s="146"/>
      <c r="J408" s="146"/>
    </row>
    <row r="409" spans="1:10" s="140" customFormat="1" ht="15" customHeight="1">
      <c r="B409" s="143"/>
      <c r="C409" s="143"/>
      <c r="D409" s="146"/>
      <c r="E409" s="146"/>
      <c r="F409" s="146"/>
      <c r="G409" s="146"/>
      <c r="H409" s="146"/>
      <c r="I409" s="146"/>
      <c r="J409" s="146"/>
    </row>
    <row r="410" spans="1:10" s="140" customFormat="1" ht="24" customHeight="1">
      <c r="A410" s="140" t="s">
        <v>129</v>
      </c>
      <c r="B410" s="143"/>
      <c r="C410" s="143" t="s">
        <v>34</v>
      </c>
      <c r="D410" s="131">
        <v>80.404499999999999</v>
      </c>
      <c r="E410" s="131">
        <v>79.779020000000003</v>
      </c>
      <c r="F410" s="131">
        <v>81.029979999999995</v>
      </c>
      <c r="G410" s="146"/>
      <c r="H410" s="146"/>
      <c r="I410" s="146"/>
      <c r="J410" s="146"/>
    </row>
    <row r="411" spans="1:10" s="140" customFormat="1" ht="15" customHeight="1">
      <c r="B411" s="143" t="s">
        <v>35</v>
      </c>
      <c r="C411" s="143" t="s">
        <v>35</v>
      </c>
      <c r="D411" s="131">
        <v>80.344369999999998</v>
      </c>
      <c r="E411" s="131">
        <v>79.664559999999994</v>
      </c>
      <c r="F411" s="131">
        <v>81.024180000000001</v>
      </c>
      <c r="G411" s="146"/>
      <c r="H411" s="146"/>
      <c r="I411" s="146"/>
      <c r="J411" s="146"/>
    </row>
    <row r="412" spans="1:10" s="140" customFormat="1" ht="15" customHeight="1">
      <c r="B412" s="143"/>
      <c r="C412" s="143" t="s">
        <v>36</v>
      </c>
      <c r="D412" s="131">
        <v>81.001660000000001</v>
      </c>
      <c r="E412" s="131">
        <v>80.318799999999996</v>
      </c>
      <c r="F412" s="131">
        <v>81.684510000000003</v>
      </c>
      <c r="G412" s="146"/>
      <c r="H412" s="146"/>
      <c r="I412" s="146"/>
      <c r="J412" s="146"/>
    </row>
    <row r="413" spans="1:10" s="140" customFormat="1" ht="15" customHeight="1">
      <c r="B413" s="143"/>
      <c r="C413" s="143" t="s">
        <v>37</v>
      </c>
      <c r="D413" s="131">
        <v>81.480900000000005</v>
      </c>
      <c r="E413" s="131">
        <v>80.812979999999996</v>
      </c>
      <c r="F413" s="131">
        <v>82.148809999999997</v>
      </c>
      <c r="G413" s="146"/>
      <c r="H413" s="146"/>
      <c r="I413" s="146"/>
      <c r="J413" s="146"/>
    </row>
    <row r="414" spans="1:10" s="140" customFormat="1" ht="15" customHeight="1">
      <c r="B414" s="143"/>
      <c r="C414" s="143" t="s">
        <v>38</v>
      </c>
      <c r="D414" s="131">
        <v>82.194559999999996</v>
      </c>
      <c r="E414" s="131">
        <v>81.605019999999996</v>
      </c>
      <c r="F414" s="131">
        <v>82.784109999999998</v>
      </c>
      <c r="G414" s="146"/>
      <c r="H414" s="146"/>
      <c r="I414" s="146"/>
      <c r="J414" s="146"/>
    </row>
    <row r="415" spans="1:10" s="140" customFormat="1" ht="24" customHeight="1">
      <c r="B415" s="143"/>
      <c r="C415" s="143" t="s">
        <v>39</v>
      </c>
      <c r="D415" s="131">
        <v>82.224459999999993</v>
      </c>
      <c r="E415" s="131">
        <v>81.640879999999996</v>
      </c>
      <c r="F415" s="131">
        <v>82.808040000000005</v>
      </c>
      <c r="G415" s="146"/>
      <c r="H415" s="146"/>
      <c r="I415" s="146"/>
      <c r="J415" s="146"/>
    </row>
    <row r="416" spans="1:10" s="140" customFormat="1" ht="15" customHeight="1">
      <c r="B416" s="143" t="s">
        <v>40</v>
      </c>
      <c r="C416" s="143" t="s">
        <v>40</v>
      </c>
      <c r="D416" s="131">
        <v>82.613259999999997</v>
      </c>
      <c r="E416" s="131">
        <v>82.011080000000007</v>
      </c>
      <c r="F416" s="131">
        <v>83.215429999999998</v>
      </c>
      <c r="G416" s="146"/>
      <c r="H416" s="146"/>
      <c r="I416" s="146"/>
      <c r="J416" s="146"/>
    </row>
    <row r="417" spans="1:10" s="140" customFormat="1" ht="15" customHeight="1">
      <c r="B417" s="143"/>
      <c r="C417" s="143" t="s">
        <v>114</v>
      </c>
      <c r="D417" s="131">
        <v>82.218639999999994</v>
      </c>
      <c r="E417" s="131">
        <v>81.542619999999999</v>
      </c>
      <c r="F417" s="131">
        <v>82.894670000000005</v>
      </c>
      <c r="G417" s="146"/>
      <c r="H417" s="146"/>
      <c r="I417" s="146"/>
      <c r="J417" s="146"/>
    </row>
    <row r="418" spans="1:10" s="140" customFormat="1" ht="15" customHeight="1">
      <c r="B418" s="143"/>
      <c r="C418" s="143" t="s">
        <v>132</v>
      </c>
      <c r="D418" s="131">
        <v>82.795820000000006</v>
      </c>
      <c r="E418" s="131">
        <v>82.140929999999997</v>
      </c>
      <c r="F418" s="131">
        <v>83.450720000000004</v>
      </c>
      <c r="G418" s="146"/>
      <c r="H418" s="146"/>
      <c r="I418" s="146"/>
      <c r="J418" s="146"/>
    </row>
    <row r="419" spans="1:10" s="140" customFormat="1" ht="15" customHeight="1">
      <c r="B419" s="143" t="s">
        <v>169</v>
      </c>
      <c r="C419" s="143" t="s">
        <v>133</v>
      </c>
      <c r="D419" s="131">
        <v>83.095470000000006</v>
      </c>
      <c r="E419" s="131">
        <v>82.453469999999996</v>
      </c>
      <c r="F419" s="131">
        <v>83.737470000000002</v>
      </c>
      <c r="G419" s="146"/>
      <c r="H419" s="146"/>
      <c r="I419" s="146"/>
      <c r="J419" s="146"/>
    </row>
    <row r="420" spans="1:10" s="140" customFormat="1" ht="21" customHeight="1">
      <c r="B420" s="143"/>
      <c r="C420" s="143" t="s">
        <v>172</v>
      </c>
      <c r="D420" s="131">
        <v>83.451909999999998</v>
      </c>
      <c r="E420" s="131">
        <v>82.869569999999996</v>
      </c>
      <c r="F420" s="131">
        <v>84.034260000000003</v>
      </c>
      <c r="G420" s="146"/>
      <c r="H420" s="146"/>
      <c r="I420" s="146"/>
      <c r="J420" s="146"/>
    </row>
    <row r="421" spans="1:10" s="140" customFormat="1" ht="21" customHeight="1">
      <c r="B421" s="143"/>
      <c r="C421" s="143" t="s">
        <v>177</v>
      </c>
      <c r="D421" s="131">
        <v>83.525118074581542</v>
      </c>
      <c r="E421" s="131">
        <v>82.941583698913718</v>
      </c>
      <c r="F421" s="131">
        <v>84.108652450249366</v>
      </c>
      <c r="G421" s="146"/>
      <c r="H421" s="146"/>
      <c r="I421" s="146"/>
      <c r="J421" s="146"/>
    </row>
    <row r="422" spans="1:10" s="140" customFormat="1" ht="15" customHeight="1">
      <c r="B422" s="143" t="s">
        <v>199</v>
      </c>
      <c r="C422" s="143" t="s">
        <v>199</v>
      </c>
      <c r="D422" s="131">
        <v>83.5309689742991</v>
      </c>
      <c r="E422" s="131">
        <v>82.963815754042756</v>
      </c>
      <c r="F422" s="131">
        <v>84.098122194555444</v>
      </c>
      <c r="G422" s="146"/>
      <c r="H422" s="146"/>
      <c r="I422" s="146"/>
      <c r="J422" s="146"/>
    </row>
    <row r="423" spans="1:10" s="140" customFormat="1" ht="15" customHeight="1">
      <c r="B423" s="143"/>
      <c r="C423" s="143"/>
      <c r="D423" s="146"/>
      <c r="E423" s="146"/>
      <c r="F423" s="146"/>
      <c r="G423" s="146"/>
      <c r="H423" s="146"/>
      <c r="I423" s="146"/>
      <c r="J423" s="146"/>
    </row>
    <row r="424" spans="1:10" s="140" customFormat="1" ht="24" customHeight="1">
      <c r="A424" s="145" t="s">
        <v>91</v>
      </c>
      <c r="B424" s="143"/>
      <c r="C424" s="143" t="s">
        <v>34</v>
      </c>
      <c r="D424" s="144">
        <v>80.707719999999995</v>
      </c>
      <c r="E424" s="144">
        <v>79.339399999999998</v>
      </c>
      <c r="F424" s="144">
        <v>82.076040000000006</v>
      </c>
      <c r="G424" s="146"/>
      <c r="H424" s="146"/>
      <c r="I424" s="146"/>
      <c r="J424" s="146"/>
    </row>
    <row r="425" spans="1:10" s="140" customFormat="1" ht="15" customHeight="1">
      <c r="A425" s="145"/>
      <c r="B425" s="143" t="s">
        <v>35</v>
      </c>
      <c r="C425" s="143" t="s">
        <v>35</v>
      </c>
      <c r="D425" s="144">
        <v>80.241050000000001</v>
      </c>
      <c r="E425" s="144">
        <v>78.741799999999998</v>
      </c>
      <c r="F425" s="144">
        <v>81.740300000000005</v>
      </c>
      <c r="G425" s="146"/>
      <c r="H425" s="146"/>
      <c r="I425" s="146"/>
      <c r="J425" s="146"/>
    </row>
    <row r="426" spans="1:10" s="140" customFormat="1" ht="15" customHeight="1">
      <c r="A426" s="145"/>
      <c r="B426" s="143"/>
      <c r="C426" s="143" t="s">
        <v>36</v>
      </c>
      <c r="D426" s="144">
        <v>80.853020000000001</v>
      </c>
      <c r="E426" s="144">
        <v>79.241820000000004</v>
      </c>
      <c r="F426" s="144">
        <v>82.464219999999997</v>
      </c>
      <c r="G426" s="146"/>
      <c r="H426" s="146"/>
      <c r="I426" s="146"/>
      <c r="J426" s="146"/>
    </row>
    <row r="427" spans="1:10" s="140" customFormat="1" ht="15" customHeight="1">
      <c r="A427" s="145"/>
      <c r="B427" s="143"/>
      <c r="C427" s="143" t="s">
        <v>37</v>
      </c>
      <c r="D427" s="144">
        <v>81.339979999999997</v>
      </c>
      <c r="E427" s="144">
        <v>79.710059999999999</v>
      </c>
      <c r="F427" s="144">
        <v>82.969890000000007</v>
      </c>
      <c r="G427" s="146"/>
      <c r="H427" s="146"/>
      <c r="I427" s="146"/>
      <c r="J427" s="146"/>
    </row>
    <row r="428" spans="1:10" s="140" customFormat="1" ht="15" customHeight="1">
      <c r="A428" s="145"/>
      <c r="B428" s="143"/>
      <c r="C428" s="143" t="s">
        <v>38</v>
      </c>
      <c r="D428" s="144">
        <v>82.458950000000002</v>
      </c>
      <c r="E428" s="144">
        <v>81.002279999999999</v>
      </c>
      <c r="F428" s="144">
        <v>83.915610000000001</v>
      </c>
      <c r="G428" s="146"/>
      <c r="H428" s="146"/>
      <c r="I428" s="146"/>
      <c r="J428" s="146"/>
    </row>
    <row r="429" spans="1:10" s="140" customFormat="1" ht="24" customHeight="1">
      <c r="A429" s="145"/>
      <c r="B429" s="143"/>
      <c r="C429" s="143" t="s">
        <v>39</v>
      </c>
      <c r="D429" s="144">
        <v>81.384100000000004</v>
      </c>
      <c r="E429" s="144">
        <v>79.731070000000003</v>
      </c>
      <c r="F429" s="144">
        <v>83.037120000000002</v>
      </c>
      <c r="G429" s="146"/>
      <c r="H429" s="146"/>
      <c r="I429" s="146"/>
      <c r="J429" s="146"/>
    </row>
    <row r="430" spans="1:10" s="140" customFormat="1" ht="15" customHeight="1">
      <c r="A430" s="145"/>
      <c r="B430" s="143" t="s">
        <v>40</v>
      </c>
      <c r="C430" s="143" t="s">
        <v>40</v>
      </c>
      <c r="D430" s="144">
        <v>81.707340000000002</v>
      </c>
      <c r="E430" s="144">
        <v>80.087810000000005</v>
      </c>
      <c r="F430" s="144">
        <v>83.32687</v>
      </c>
      <c r="G430" s="146"/>
      <c r="H430" s="146"/>
      <c r="I430" s="146"/>
      <c r="J430" s="146"/>
    </row>
    <row r="431" spans="1:10" s="140" customFormat="1" ht="15" customHeight="1">
      <c r="A431" s="145"/>
      <c r="B431" s="143"/>
      <c r="C431" s="143" t="s">
        <v>114</v>
      </c>
      <c r="D431" s="144">
        <v>80.591710000000006</v>
      </c>
      <c r="E431" s="144">
        <v>78.924300000000002</v>
      </c>
      <c r="F431" s="144">
        <v>82.259110000000007</v>
      </c>
      <c r="G431" s="146"/>
      <c r="H431" s="146"/>
      <c r="I431" s="146"/>
      <c r="J431" s="146"/>
    </row>
    <row r="432" spans="1:10" s="140" customFormat="1" ht="15" customHeight="1">
      <c r="A432" s="145"/>
      <c r="B432" s="143"/>
      <c r="C432" s="143" t="s">
        <v>132</v>
      </c>
      <c r="D432" s="144">
        <v>81.030270000000002</v>
      </c>
      <c r="E432" s="144">
        <v>79.728480000000005</v>
      </c>
      <c r="F432" s="144">
        <v>82.332059999999998</v>
      </c>
      <c r="G432" s="146"/>
      <c r="H432" s="146"/>
      <c r="I432" s="146"/>
      <c r="J432" s="146"/>
    </row>
    <row r="433" spans="1:10" s="140" customFormat="1" ht="15" customHeight="1">
      <c r="A433" s="145"/>
      <c r="B433" s="143" t="s">
        <v>169</v>
      </c>
      <c r="C433" s="143" t="s">
        <v>133</v>
      </c>
      <c r="D433" s="144">
        <v>81.402420000000006</v>
      </c>
      <c r="E433" s="144">
        <v>80.107089999999999</v>
      </c>
      <c r="F433" s="144">
        <v>82.697760000000002</v>
      </c>
      <c r="G433" s="146"/>
      <c r="H433" s="146"/>
      <c r="I433" s="146"/>
      <c r="J433" s="146"/>
    </row>
    <row r="434" spans="1:10" s="140" customFormat="1" ht="20.25" customHeight="1">
      <c r="A434" s="145"/>
      <c r="B434" s="143"/>
      <c r="C434" s="143" t="s">
        <v>172</v>
      </c>
      <c r="D434" s="144">
        <v>82.560770000000005</v>
      </c>
      <c r="E434" s="144">
        <v>81.346850000000003</v>
      </c>
      <c r="F434" s="144">
        <v>83.774680000000004</v>
      </c>
      <c r="G434" s="146"/>
      <c r="H434" s="146"/>
      <c r="I434" s="146"/>
      <c r="J434" s="146"/>
    </row>
    <row r="435" spans="1:10" s="140" customFormat="1" ht="20.25" customHeight="1">
      <c r="A435" s="145"/>
      <c r="B435" s="143"/>
      <c r="C435" s="143" t="s">
        <v>177</v>
      </c>
      <c r="D435" s="144">
        <v>82.387967950516511</v>
      </c>
      <c r="E435" s="144">
        <v>81.067856374384178</v>
      </c>
      <c r="F435" s="144">
        <v>83.708079526648845</v>
      </c>
      <c r="G435" s="146"/>
      <c r="H435" s="146"/>
      <c r="I435" s="146"/>
      <c r="J435" s="146"/>
    </row>
    <row r="436" spans="1:10" s="140" customFormat="1" ht="15" customHeight="1">
      <c r="A436" s="145"/>
      <c r="B436" s="143" t="s">
        <v>199</v>
      </c>
      <c r="C436" s="143" t="s">
        <v>199</v>
      </c>
      <c r="D436" s="144">
        <v>81.928777008828575</v>
      </c>
      <c r="E436" s="144">
        <v>80.641295648229715</v>
      </c>
      <c r="F436" s="144">
        <v>83.216258369427436</v>
      </c>
      <c r="G436" s="146"/>
      <c r="H436" s="146"/>
      <c r="I436" s="146"/>
      <c r="J436" s="146"/>
    </row>
    <row r="437" spans="1:10" s="140" customFormat="1" ht="15" customHeight="1">
      <c r="A437" s="145"/>
      <c r="B437" s="143"/>
      <c r="C437" s="143"/>
      <c r="D437" s="146"/>
      <c r="E437" s="146"/>
      <c r="F437" s="146"/>
      <c r="G437" s="146"/>
      <c r="H437" s="146"/>
      <c r="I437" s="146"/>
      <c r="J437" s="146"/>
    </row>
    <row r="438" spans="1:10" s="140" customFormat="1" ht="24" customHeight="1">
      <c r="A438" s="140" t="s">
        <v>118</v>
      </c>
      <c r="B438" s="143"/>
      <c r="C438" s="143" t="s">
        <v>34</v>
      </c>
      <c r="D438" s="131">
        <v>80.743480000000005</v>
      </c>
      <c r="E438" s="131">
        <v>80.296559999999999</v>
      </c>
      <c r="F438" s="131">
        <v>81.190389999999994</v>
      </c>
      <c r="G438" s="146"/>
      <c r="H438" s="146"/>
      <c r="I438" s="146"/>
      <c r="J438" s="146"/>
    </row>
    <row r="439" spans="1:10" s="140" customFormat="1" ht="15" customHeight="1">
      <c r="B439" s="143" t="s">
        <v>35</v>
      </c>
      <c r="C439" s="143" t="s">
        <v>35</v>
      </c>
      <c r="D439" s="131">
        <v>80.778589999999994</v>
      </c>
      <c r="E439" s="131">
        <v>80.351950000000002</v>
      </c>
      <c r="F439" s="131">
        <v>81.20523</v>
      </c>
      <c r="G439" s="146"/>
      <c r="H439" s="146"/>
      <c r="I439" s="146"/>
      <c r="J439" s="146"/>
    </row>
    <row r="440" spans="1:10" s="140" customFormat="1" ht="15" customHeight="1">
      <c r="B440" s="143"/>
      <c r="C440" s="143" t="s">
        <v>36</v>
      </c>
      <c r="D440" s="131">
        <v>80.963999999999999</v>
      </c>
      <c r="E440" s="131">
        <v>80.536360000000002</v>
      </c>
      <c r="F440" s="131">
        <v>81.391630000000006</v>
      </c>
      <c r="G440" s="146"/>
      <c r="H440" s="146"/>
      <c r="I440" s="146"/>
      <c r="J440" s="146"/>
    </row>
    <row r="441" spans="1:10" s="140" customFormat="1" ht="15" customHeight="1">
      <c r="B441" s="143"/>
      <c r="C441" s="143" t="s">
        <v>37</v>
      </c>
      <c r="D441" s="131">
        <v>81.109139999999996</v>
      </c>
      <c r="E441" s="131">
        <v>80.692189999999997</v>
      </c>
      <c r="F441" s="131">
        <v>81.526089999999996</v>
      </c>
      <c r="G441" s="146"/>
      <c r="H441" s="146"/>
      <c r="I441" s="146"/>
      <c r="J441" s="146"/>
    </row>
    <row r="442" spans="1:10" s="140" customFormat="1" ht="15" customHeight="1">
      <c r="B442" s="143"/>
      <c r="C442" s="143" t="s">
        <v>38</v>
      </c>
      <c r="D442" s="131">
        <v>81.256110000000007</v>
      </c>
      <c r="E442" s="131">
        <v>80.837239999999994</v>
      </c>
      <c r="F442" s="131">
        <v>81.674980000000005</v>
      </c>
      <c r="G442" s="146"/>
      <c r="H442" s="146"/>
      <c r="I442" s="146"/>
      <c r="J442" s="146"/>
    </row>
    <row r="443" spans="1:10" s="140" customFormat="1" ht="24" customHeight="1">
      <c r="B443" s="143"/>
      <c r="C443" s="143" t="s">
        <v>39</v>
      </c>
      <c r="D443" s="131">
        <v>81.103309999999993</v>
      </c>
      <c r="E443" s="131">
        <v>80.687719999999999</v>
      </c>
      <c r="F443" s="131">
        <v>81.518900000000002</v>
      </c>
      <c r="G443" s="146"/>
      <c r="H443" s="146"/>
      <c r="I443" s="146"/>
      <c r="J443" s="146"/>
    </row>
    <row r="444" spans="1:10" s="140" customFormat="1" ht="15" customHeight="1">
      <c r="B444" s="143" t="s">
        <v>40</v>
      </c>
      <c r="C444" s="143" t="s">
        <v>40</v>
      </c>
      <c r="D444" s="131">
        <v>81.309880000000007</v>
      </c>
      <c r="E444" s="131">
        <v>80.899929999999998</v>
      </c>
      <c r="F444" s="131">
        <v>81.719830000000002</v>
      </c>
      <c r="G444" s="146"/>
      <c r="H444" s="146"/>
      <c r="I444" s="146"/>
      <c r="J444" s="146"/>
    </row>
    <row r="445" spans="1:10" s="140" customFormat="1" ht="15" customHeight="1">
      <c r="B445" s="143"/>
      <c r="C445" s="143" t="s">
        <v>114</v>
      </c>
      <c r="D445" s="131">
        <v>81.539230000000003</v>
      </c>
      <c r="E445" s="131">
        <v>81.141279999999995</v>
      </c>
      <c r="F445" s="131">
        <v>81.937190000000001</v>
      </c>
      <c r="G445" s="146"/>
      <c r="H445" s="146"/>
      <c r="I445" s="146"/>
      <c r="J445" s="146"/>
    </row>
    <row r="446" spans="1:10" s="140" customFormat="1" ht="15" customHeight="1">
      <c r="B446" s="143"/>
      <c r="C446" s="143" t="s">
        <v>132</v>
      </c>
      <c r="D446" s="131">
        <v>81.950360000000003</v>
      </c>
      <c r="E446" s="131">
        <v>81.556579999999997</v>
      </c>
      <c r="F446" s="131">
        <v>82.344149999999999</v>
      </c>
      <c r="G446" s="146"/>
      <c r="H446" s="146"/>
      <c r="I446" s="146"/>
      <c r="J446" s="146"/>
    </row>
    <row r="447" spans="1:10" s="140" customFormat="1" ht="15" customHeight="1">
      <c r="B447" s="143" t="s">
        <v>169</v>
      </c>
      <c r="C447" s="143" t="s">
        <v>133</v>
      </c>
      <c r="D447" s="131">
        <v>81.948580000000007</v>
      </c>
      <c r="E447" s="131">
        <v>81.548509999999993</v>
      </c>
      <c r="F447" s="131">
        <v>82.348650000000006</v>
      </c>
      <c r="G447" s="146"/>
      <c r="H447" s="146"/>
      <c r="I447" s="146"/>
      <c r="J447" s="146"/>
    </row>
    <row r="448" spans="1:10" s="140" customFormat="1" ht="20.25" customHeight="1">
      <c r="B448" s="143"/>
      <c r="C448" s="143" t="s">
        <v>172</v>
      </c>
      <c r="D448" s="131">
        <v>82.094040000000007</v>
      </c>
      <c r="E448" s="131">
        <v>81.694999999999993</v>
      </c>
      <c r="F448" s="131">
        <v>82.493080000000006</v>
      </c>
      <c r="G448" s="146"/>
      <c r="H448" s="146"/>
      <c r="I448" s="146"/>
      <c r="J448" s="146"/>
    </row>
    <row r="449" spans="1:10" s="140" customFormat="1" ht="20.25" customHeight="1">
      <c r="B449" s="143"/>
      <c r="C449" s="143" t="s">
        <v>177</v>
      </c>
      <c r="D449" s="131">
        <v>82.182081841873583</v>
      </c>
      <c r="E449" s="131">
        <v>81.787254798657955</v>
      </c>
      <c r="F449" s="131">
        <v>82.57690888508921</v>
      </c>
      <c r="G449" s="146"/>
      <c r="H449" s="146"/>
      <c r="I449" s="146"/>
      <c r="J449" s="146"/>
    </row>
    <row r="450" spans="1:10" s="140" customFormat="1" ht="15" customHeight="1">
      <c r="B450" s="143" t="s">
        <v>199</v>
      </c>
      <c r="C450" s="143" t="s">
        <v>199</v>
      </c>
      <c r="D450" s="131">
        <v>82.244511404548376</v>
      </c>
      <c r="E450" s="131">
        <v>81.85865299934872</v>
      </c>
      <c r="F450" s="131">
        <v>82.630369809748032</v>
      </c>
      <c r="G450" s="146"/>
      <c r="H450" s="146"/>
      <c r="I450" s="146"/>
      <c r="J450" s="146"/>
    </row>
    <row r="451" spans="1:10" s="140" customFormat="1" ht="15" customHeight="1">
      <c r="B451" s="143"/>
      <c r="C451" s="143"/>
      <c r="D451" s="146"/>
      <c r="E451" s="146"/>
      <c r="F451" s="146"/>
      <c r="G451" s="146"/>
      <c r="H451" s="146"/>
      <c r="I451" s="146"/>
      <c r="J451" s="146"/>
    </row>
    <row r="452" spans="1:10" s="140" customFormat="1" ht="24" customHeight="1">
      <c r="A452" s="140" t="s">
        <v>88</v>
      </c>
      <c r="B452" s="143"/>
      <c r="C452" s="143" t="s">
        <v>34</v>
      </c>
      <c r="D452" s="131">
        <v>81.007210000000001</v>
      </c>
      <c r="E452" s="131">
        <v>79.557980000000001</v>
      </c>
      <c r="F452" s="131">
        <v>82.456440000000001</v>
      </c>
      <c r="G452" s="146"/>
      <c r="H452" s="146"/>
      <c r="I452" s="146"/>
      <c r="J452" s="146"/>
    </row>
    <row r="453" spans="1:10" s="140" customFormat="1" ht="15" customHeight="1">
      <c r="B453" s="143" t="s">
        <v>35</v>
      </c>
      <c r="C453" s="143" t="s">
        <v>35</v>
      </c>
      <c r="D453" s="131">
        <v>80.429770000000005</v>
      </c>
      <c r="E453" s="131">
        <v>78.882459999999995</v>
      </c>
      <c r="F453" s="131">
        <v>81.977080000000001</v>
      </c>
      <c r="G453" s="146"/>
      <c r="H453" s="146"/>
      <c r="I453" s="146"/>
      <c r="J453" s="146"/>
    </row>
    <row r="454" spans="1:10" s="140" customFormat="1" ht="15" customHeight="1">
      <c r="B454" s="143"/>
      <c r="C454" s="143" t="s">
        <v>36</v>
      </c>
      <c r="D454" s="131">
        <v>81.300780000000003</v>
      </c>
      <c r="E454" s="131">
        <v>79.676320000000004</v>
      </c>
      <c r="F454" s="131">
        <v>82.925240000000002</v>
      </c>
      <c r="G454" s="146"/>
      <c r="H454" s="146"/>
      <c r="I454" s="146"/>
      <c r="J454" s="146"/>
    </row>
    <row r="455" spans="1:10" s="140" customFormat="1" ht="15" customHeight="1">
      <c r="B455" s="143"/>
      <c r="C455" s="143" t="s">
        <v>37</v>
      </c>
      <c r="D455" s="131">
        <v>80.979529999999997</v>
      </c>
      <c r="E455" s="131">
        <v>79.446809999999999</v>
      </c>
      <c r="F455" s="131">
        <v>82.512240000000006</v>
      </c>
      <c r="G455" s="146"/>
      <c r="H455" s="146"/>
      <c r="I455" s="146"/>
      <c r="J455" s="146"/>
    </row>
    <row r="456" spans="1:10" s="140" customFormat="1" ht="15" customHeight="1">
      <c r="B456" s="143"/>
      <c r="C456" s="143" t="s">
        <v>38</v>
      </c>
      <c r="D456" s="131">
        <v>81.537930000000003</v>
      </c>
      <c r="E456" s="131">
        <v>80.208190000000002</v>
      </c>
      <c r="F456" s="131">
        <v>82.867670000000004</v>
      </c>
      <c r="G456" s="146"/>
      <c r="H456" s="146"/>
      <c r="I456" s="146"/>
      <c r="J456" s="146"/>
    </row>
    <row r="457" spans="1:10" s="140" customFormat="1" ht="24" customHeight="1">
      <c r="B457" s="143"/>
      <c r="C457" s="143" t="s">
        <v>39</v>
      </c>
      <c r="D457" s="131">
        <v>81.52655</v>
      </c>
      <c r="E457" s="131">
        <v>80.325720000000004</v>
      </c>
      <c r="F457" s="131">
        <v>82.727379999999997</v>
      </c>
      <c r="G457" s="146"/>
      <c r="H457" s="146"/>
      <c r="I457" s="146"/>
      <c r="J457" s="146"/>
    </row>
    <row r="458" spans="1:10" s="140" customFormat="1" ht="15" customHeight="1">
      <c r="B458" s="143" t="s">
        <v>40</v>
      </c>
      <c r="C458" s="143" t="s">
        <v>40</v>
      </c>
      <c r="D458" s="131">
        <v>81.881649999999993</v>
      </c>
      <c r="E458" s="131">
        <v>80.665779999999998</v>
      </c>
      <c r="F458" s="131">
        <v>83.097520000000003</v>
      </c>
      <c r="G458" s="146"/>
      <c r="H458" s="146"/>
      <c r="I458" s="146"/>
      <c r="J458" s="146"/>
    </row>
    <row r="459" spans="1:10" s="140" customFormat="1" ht="15" customHeight="1">
      <c r="B459" s="143"/>
      <c r="C459" s="143" t="s">
        <v>114</v>
      </c>
      <c r="D459" s="131">
        <v>81.696979999999996</v>
      </c>
      <c r="E459" s="131">
        <v>80.322760000000002</v>
      </c>
      <c r="F459" s="131">
        <v>83.071200000000005</v>
      </c>
      <c r="G459" s="146"/>
      <c r="H459" s="146"/>
      <c r="I459" s="146"/>
      <c r="J459" s="146"/>
    </row>
    <row r="460" spans="1:10" s="140" customFormat="1" ht="15" customHeight="1">
      <c r="B460" s="143"/>
      <c r="C460" s="143" t="s">
        <v>132</v>
      </c>
      <c r="D460" s="131">
        <v>81.589569999999995</v>
      </c>
      <c r="E460" s="131">
        <v>80.181619999999995</v>
      </c>
      <c r="F460" s="131">
        <v>82.997519999999994</v>
      </c>
      <c r="G460" s="146"/>
      <c r="H460" s="146"/>
      <c r="I460" s="146"/>
      <c r="J460" s="146"/>
    </row>
    <row r="461" spans="1:10" s="140" customFormat="1" ht="15" customHeight="1">
      <c r="B461" s="143" t="s">
        <v>169</v>
      </c>
      <c r="C461" s="143" t="s">
        <v>133</v>
      </c>
      <c r="D461" s="131">
        <v>81.83</v>
      </c>
      <c r="E461" s="131">
        <v>80.473820000000003</v>
      </c>
      <c r="F461" s="131">
        <v>83.186189999999996</v>
      </c>
      <c r="G461" s="146"/>
      <c r="H461" s="146"/>
      <c r="I461" s="146"/>
      <c r="J461" s="146"/>
    </row>
    <row r="462" spans="1:10" s="140" customFormat="1" ht="21" customHeight="1">
      <c r="B462" s="143"/>
      <c r="C462" s="143" t="s">
        <v>172</v>
      </c>
      <c r="D462" s="131">
        <v>82.585239999999999</v>
      </c>
      <c r="E462" s="131">
        <v>81.39134</v>
      </c>
      <c r="F462" s="131">
        <v>83.779129999999995</v>
      </c>
      <c r="G462" s="146"/>
      <c r="H462" s="146"/>
      <c r="I462" s="146"/>
      <c r="J462" s="146"/>
    </row>
    <row r="463" spans="1:10" s="140" customFormat="1" ht="21" customHeight="1">
      <c r="B463" s="143"/>
      <c r="C463" s="143" t="s">
        <v>177</v>
      </c>
      <c r="D463" s="131">
        <v>82.867725474101732</v>
      </c>
      <c r="E463" s="131">
        <v>81.608305433741805</v>
      </c>
      <c r="F463" s="131">
        <v>84.12714551446166</v>
      </c>
      <c r="G463" s="146"/>
      <c r="H463" s="146"/>
      <c r="I463" s="146"/>
      <c r="J463" s="146"/>
    </row>
    <row r="464" spans="1:10" s="140" customFormat="1" ht="15" customHeight="1">
      <c r="B464" s="143" t="s">
        <v>199</v>
      </c>
      <c r="C464" s="143" t="s">
        <v>199</v>
      </c>
      <c r="D464" s="131">
        <v>82.811440267148015</v>
      </c>
      <c r="E464" s="131">
        <v>81.352208739769011</v>
      </c>
      <c r="F464" s="131">
        <v>84.270671794527019</v>
      </c>
      <c r="G464" s="146"/>
      <c r="H464" s="146"/>
      <c r="I464" s="146"/>
      <c r="J464" s="146"/>
    </row>
    <row r="465" spans="1:10" s="140" customFormat="1" ht="15" customHeight="1">
      <c r="B465" s="143"/>
      <c r="C465" s="143"/>
      <c r="D465" s="146"/>
      <c r="E465" s="146"/>
      <c r="F465" s="146"/>
      <c r="G465" s="146"/>
      <c r="H465" s="146"/>
      <c r="I465" s="146"/>
      <c r="J465" s="146"/>
    </row>
    <row r="466" spans="1:10" s="140" customFormat="1" ht="24" customHeight="1">
      <c r="A466" s="140" t="s">
        <v>119</v>
      </c>
      <c r="B466" s="143"/>
      <c r="C466" s="143" t="s">
        <v>34</v>
      </c>
      <c r="D466" s="131">
        <v>81.072999999999993</v>
      </c>
      <c r="E466" s="131">
        <v>80.37961</v>
      </c>
      <c r="F466" s="131">
        <v>81.766390000000001</v>
      </c>
      <c r="G466" s="146"/>
      <c r="H466" s="146"/>
      <c r="I466" s="146"/>
      <c r="J466" s="146"/>
    </row>
    <row r="467" spans="1:10" s="140" customFormat="1" ht="15" customHeight="1">
      <c r="B467" s="143" t="s">
        <v>35</v>
      </c>
      <c r="C467" s="143" t="s">
        <v>35</v>
      </c>
      <c r="D467" s="131">
        <v>80.598070000000007</v>
      </c>
      <c r="E467" s="131">
        <v>79.889679999999998</v>
      </c>
      <c r="F467" s="131">
        <v>81.306460000000001</v>
      </c>
      <c r="G467" s="146"/>
      <c r="H467" s="146"/>
      <c r="I467" s="146"/>
      <c r="J467" s="146"/>
    </row>
    <row r="468" spans="1:10" s="140" customFormat="1" ht="15" customHeight="1">
      <c r="B468" s="143"/>
      <c r="C468" s="143" t="s">
        <v>36</v>
      </c>
      <c r="D468" s="131">
        <v>81.105059999999995</v>
      </c>
      <c r="E468" s="131">
        <v>80.413899999999998</v>
      </c>
      <c r="F468" s="131">
        <v>81.796210000000002</v>
      </c>
      <c r="G468" s="146"/>
      <c r="H468" s="146"/>
      <c r="I468" s="146"/>
      <c r="J468" s="146"/>
    </row>
    <row r="469" spans="1:10" s="140" customFormat="1" ht="15" customHeight="1">
      <c r="B469" s="143"/>
      <c r="C469" s="143" t="s">
        <v>37</v>
      </c>
      <c r="D469" s="131">
        <v>81.881290000000007</v>
      </c>
      <c r="E469" s="131">
        <v>81.212469999999996</v>
      </c>
      <c r="F469" s="131">
        <v>82.550110000000004</v>
      </c>
      <c r="G469" s="146"/>
      <c r="H469" s="146"/>
      <c r="I469" s="146"/>
      <c r="J469" s="146"/>
    </row>
    <row r="470" spans="1:10" s="140" customFormat="1" ht="15" customHeight="1">
      <c r="B470" s="143"/>
      <c r="C470" s="143" t="s">
        <v>38</v>
      </c>
      <c r="D470" s="131">
        <v>82.356970000000004</v>
      </c>
      <c r="E470" s="131">
        <v>81.686089999999993</v>
      </c>
      <c r="F470" s="131">
        <v>83.027839999999998</v>
      </c>
      <c r="G470" s="146"/>
      <c r="H470" s="146"/>
      <c r="I470" s="146"/>
      <c r="J470" s="146"/>
    </row>
    <row r="471" spans="1:10" s="140" customFormat="1" ht="24" customHeight="1">
      <c r="B471" s="143"/>
      <c r="C471" s="143" t="s">
        <v>39</v>
      </c>
      <c r="D471" s="131">
        <v>81.843860000000006</v>
      </c>
      <c r="E471" s="131">
        <v>81.154499999999999</v>
      </c>
      <c r="F471" s="131">
        <v>82.53322</v>
      </c>
      <c r="G471" s="146"/>
      <c r="H471" s="146"/>
      <c r="I471" s="146"/>
      <c r="J471" s="146"/>
    </row>
    <row r="472" spans="1:10" s="140" customFormat="1" ht="15" customHeight="1">
      <c r="B472" s="143" t="s">
        <v>40</v>
      </c>
      <c r="C472" s="143" t="s">
        <v>40</v>
      </c>
      <c r="D472" s="131">
        <v>81.823040000000006</v>
      </c>
      <c r="E472" s="131">
        <v>81.10284</v>
      </c>
      <c r="F472" s="131">
        <v>82.543229999999994</v>
      </c>
      <c r="G472" s="146"/>
      <c r="H472" s="146"/>
      <c r="I472" s="146"/>
      <c r="J472" s="146"/>
    </row>
    <row r="473" spans="1:10" s="140" customFormat="1" ht="15" customHeight="1">
      <c r="B473" s="143"/>
      <c r="C473" s="143" t="s">
        <v>114</v>
      </c>
      <c r="D473" s="131">
        <v>82.171469999999999</v>
      </c>
      <c r="E473" s="131">
        <v>81.488330000000005</v>
      </c>
      <c r="F473" s="131">
        <v>82.854609999999994</v>
      </c>
      <c r="G473" s="146"/>
      <c r="H473" s="146"/>
      <c r="I473" s="146"/>
      <c r="J473" s="146"/>
    </row>
    <row r="474" spans="1:10" s="140" customFormat="1">
      <c r="B474" s="143"/>
      <c r="C474" s="143" t="s">
        <v>132</v>
      </c>
      <c r="D474" s="144">
        <v>82.906800000000004</v>
      </c>
      <c r="E474" s="144">
        <v>82.237830000000002</v>
      </c>
      <c r="F474" s="144">
        <v>83.575760000000002</v>
      </c>
      <c r="G474" s="146"/>
      <c r="H474" s="146"/>
      <c r="I474" s="146"/>
      <c r="J474" s="146"/>
    </row>
    <row r="475" spans="1:10" s="140" customFormat="1">
      <c r="B475" s="143" t="s">
        <v>169</v>
      </c>
      <c r="C475" s="143" t="s">
        <v>133</v>
      </c>
      <c r="D475" s="144">
        <v>82.782709999999994</v>
      </c>
      <c r="E475" s="144">
        <v>82.124579999999995</v>
      </c>
      <c r="F475" s="144">
        <v>83.440830000000005</v>
      </c>
      <c r="G475" s="146"/>
      <c r="H475" s="146"/>
      <c r="I475" s="146"/>
      <c r="J475" s="146"/>
    </row>
    <row r="476" spans="1:10" s="140" customFormat="1" ht="21.75" customHeight="1">
      <c r="B476" s="143"/>
      <c r="C476" s="143" t="s">
        <v>172</v>
      </c>
      <c r="D476" s="144">
        <v>82.874660000000006</v>
      </c>
      <c r="E476" s="144">
        <v>82.215019999999996</v>
      </c>
      <c r="F476" s="144">
        <v>83.534289999999999</v>
      </c>
      <c r="G476" s="146"/>
      <c r="H476" s="146"/>
      <c r="I476" s="146"/>
      <c r="J476" s="146"/>
    </row>
    <row r="477" spans="1:10" s="140" customFormat="1" ht="21.75" customHeight="1">
      <c r="B477" s="143"/>
      <c r="C477" s="143" t="s">
        <v>177</v>
      </c>
      <c r="D477" s="144">
        <v>82.674369531129543</v>
      </c>
      <c r="E477" s="144">
        <v>82.003764901978016</v>
      </c>
      <c r="F477" s="144">
        <v>83.344974160281069</v>
      </c>
      <c r="G477" s="146"/>
      <c r="H477" s="146"/>
      <c r="I477" s="146"/>
      <c r="J477" s="146"/>
    </row>
    <row r="478" spans="1:10" s="140" customFormat="1">
      <c r="B478" s="143" t="s">
        <v>199</v>
      </c>
      <c r="C478" s="143" t="s">
        <v>199</v>
      </c>
      <c r="D478" s="144">
        <v>83.443495344040798</v>
      </c>
      <c r="E478" s="144">
        <v>82.816273784444078</v>
      </c>
      <c r="F478" s="144">
        <v>84.070716903637518</v>
      </c>
      <c r="G478" s="146"/>
      <c r="H478" s="146"/>
      <c r="I478" s="146"/>
      <c r="J478" s="146"/>
    </row>
    <row r="479" spans="1:10" s="140" customFormat="1" ht="12.75" customHeight="1">
      <c r="A479" s="145"/>
      <c r="B479" s="143"/>
      <c r="C479" s="143"/>
      <c r="D479" s="146"/>
      <c r="E479" s="146"/>
      <c r="F479" s="146"/>
      <c r="G479" s="146"/>
      <c r="H479" s="146"/>
      <c r="I479" s="146"/>
      <c r="J479" s="146"/>
    </row>
    <row r="480" spans="1:10" ht="12.75" customHeight="1">
      <c r="A480" s="187" t="s">
        <v>196</v>
      </c>
      <c r="B480" s="187"/>
    </row>
  </sheetData>
  <mergeCells count="3">
    <mergeCell ref="I1:K1"/>
    <mergeCell ref="A1:H2"/>
    <mergeCell ref="A480:B480"/>
  </mergeCells>
  <phoneticPr fontId="0" type="noConversion"/>
  <pageMargins left="0.2" right="0.2" top="0.28999999999999998" bottom="0.39" header="0.22" footer="0.19"/>
  <pageSetup paperSize="9" scale="34" orientation="landscape" r:id="rId1"/>
  <headerFooter alignWithMargins="0">
    <oddFooter>&amp;R&amp;9&amp;D  &amp;F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41"/>
  <sheetViews>
    <sheetView workbookViewId="0">
      <selection sqref="A1:H1"/>
    </sheetView>
  </sheetViews>
  <sheetFormatPr defaultRowHeight="12.75"/>
  <cols>
    <col min="1" max="1" width="9.140625" style="40"/>
    <col min="2" max="2" width="10.7109375" style="40" customWidth="1"/>
    <col min="3" max="3" width="11.28515625" style="40" customWidth="1"/>
    <col min="4" max="16384" width="9.140625" style="40"/>
  </cols>
  <sheetData>
    <row r="1" spans="1:11" s="2" customFormat="1" ht="18" customHeight="1">
      <c r="A1" s="169" t="s">
        <v>201</v>
      </c>
      <c r="B1" s="169"/>
      <c r="C1" s="169"/>
      <c r="D1" s="169"/>
      <c r="E1" s="169"/>
      <c r="F1" s="169"/>
      <c r="G1" s="169"/>
      <c r="H1" s="169"/>
      <c r="I1" s="158"/>
      <c r="J1" s="158"/>
      <c r="K1" s="158"/>
    </row>
    <row r="2" spans="1:11" ht="12.75" customHeight="1"/>
    <row r="3" spans="1:11">
      <c r="A3" s="59"/>
      <c r="B3" s="8" t="s">
        <v>180</v>
      </c>
      <c r="C3" s="8" t="s">
        <v>181</v>
      </c>
    </row>
    <row r="4" spans="1:11" ht="24" customHeight="1">
      <c r="A4" s="60" t="s">
        <v>176</v>
      </c>
      <c r="B4" s="55">
        <v>69.11</v>
      </c>
      <c r="C4" s="45">
        <v>75.31</v>
      </c>
      <c r="E4" s="38"/>
      <c r="F4" s="38"/>
      <c r="G4" s="38"/>
    </row>
    <row r="5" spans="1:11" ht="15" customHeight="1">
      <c r="A5" s="60" t="s">
        <v>14</v>
      </c>
      <c r="B5" s="55">
        <v>69.34</v>
      </c>
      <c r="C5" s="45">
        <v>75.47</v>
      </c>
      <c r="E5" s="38"/>
      <c r="F5" s="51"/>
      <c r="G5" s="51"/>
    </row>
    <row r="6" spans="1:11" ht="15" customHeight="1">
      <c r="A6" s="60" t="s">
        <v>15</v>
      </c>
      <c r="B6" s="55">
        <v>69.599999999999994</v>
      </c>
      <c r="C6" s="45">
        <v>75.62</v>
      </c>
      <c r="E6" s="38"/>
      <c r="F6" s="51"/>
      <c r="G6" s="51"/>
    </row>
    <row r="7" spans="1:11" ht="15" customHeight="1">
      <c r="A7" s="60" t="s">
        <v>16</v>
      </c>
      <c r="B7" s="55">
        <v>69.87</v>
      </c>
      <c r="C7" s="45">
        <v>75.819999999999993</v>
      </c>
      <c r="E7" s="38"/>
      <c r="F7" s="51"/>
      <c r="G7" s="51"/>
    </row>
    <row r="8" spans="1:11" ht="15" customHeight="1">
      <c r="A8" s="60" t="s">
        <v>17</v>
      </c>
      <c r="B8" s="55">
        <v>70.010000000000005</v>
      </c>
      <c r="C8" s="45">
        <v>76</v>
      </c>
      <c r="E8" s="38"/>
      <c r="F8" s="51"/>
      <c r="G8" s="51"/>
    </row>
    <row r="9" spans="1:11" ht="24" customHeight="1">
      <c r="A9" s="60" t="s">
        <v>18</v>
      </c>
      <c r="B9" s="55">
        <v>70.209999999999994</v>
      </c>
      <c r="C9" s="45">
        <v>76.209999999999994</v>
      </c>
      <c r="E9" s="38"/>
      <c r="F9" s="51"/>
      <c r="G9" s="51"/>
    </row>
    <row r="10" spans="1:11" ht="15" customHeight="1">
      <c r="A10" s="60" t="s">
        <v>19</v>
      </c>
      <c r="B10" s="55">
        <v>70.349999999999994</v>
      </c>
      <c r="C10" s="45">
        <v>76.47</v>
      </c>
      <c r="E10" s="38"/>
      <c r="F10" s="51"/>
      <c r="G10" s="51"/>
    </row>
    <row r="11" spans="1:11" ht="15" customHeight="1">
      <c r="A11" s="60" t="s">
        <v>20</v>
      </c>
      <c r="B11" s="55">
        <v>70.55</v>
      </c>
      <c r="C11" s="45">
        <v>76.5</v>
      </c>
      <c r="E11" s="38"/>
      <c r="F11" s="51"/>
      <c r="G11" s="51"/>
    </row>
    <row r="12" spans="1:11" ht="15" customHeight="1">
      <c r="A12" s="60" t="s">
        <v>21</v>
      </c>
      <c r="B12" s="55">
        <v>70.760000000000005</v>
      </c>
      <c r="C12" s="45">
        <v>76.599999999999994</v>
      </c>
      <c r="E12" s="38"/>
      <c r="F12" s="51"/>
      <c r="G12" s="51"/>
    </row>
    <row r="13" spans="1:11" ht="15" customHeight="1">
      <c r="A13" s="60" t="s">
        <v>22</v>
      </c>
      <c r="B13" s="55">
        <v>71.06</v>
      </c>
      <c r="C13" s="45">
        <v>76.739999999999995</v>
      </c>
      <c r="E13" s="38"/>
      <c r="F13" s="51"/>
      <c r="G13" s="51"/>
    </row>
    <row r="14" spans="1:11" ht="24" customHeight="1">
      <c r="A14" s="60" t="s">
        <v>23</v>
      </c>
      <c r="B14" s="55">
        <v>71.38</v>
      </c>
      <c r="C14" s="45">
        <v>77.11</v>
      </c>
      <c r="E14" s="38"/>
      <c r="F14" s="51"/>
      <c r="G14" s="51"/>
    </row>
    <row r="15" spans="1:11" ht="15" customHeight="1">
      <c r="A15" s="60" t="s">
        <v>24</v>
      </c>
      <c r="B15" s="55">
        <v>71.47</v>
      </c>
      <c r="C15" s="45">
        <v>77.12</v>
      </c>
      <c r="E15" s="38"/>
      <c r="F15" s="51"/>
      <c r="G15" s="51"/>
    </row>
    <row r="16" spans="1:11" ht="15" customHeight="1">
      <c r="A16" s="34" t="s">
        <v>25</v>
      </c>
      <c r="B16" s="51">
        <v>71.7</v>
      </c>
      <c r="C16" s="38">
        <v>77.31</v>
      </c>
      <c r="E16" s="38"/>
      <c r="F16" s="51"/>
      <c r="G16" s="51"/>
    </row>
    <row r="17" spans="1:7" ht="15" customHeight="1">
      <c r="A17" s="34" t="s">
        <v>26</v>
      </c>
      <c r="B17" s="51">
        <v>71.88</v>
      </c>
      <c r="C17" s="38">
        <v>77.44</v>
      </c>
      <c r="E17" s="38"/>
      <c r="F17" s="51"/>
      <c r="G17" s="51"/>
    </row>
    <row r="18" spans="1:7" ht="15" customHeight="1">
      <c r="A18" s="34" t="s">
        <v>27</v>
      </c>
      <c r="B18" s="51">
        <v>72.08</v>
      </c>
      <c r="C18" s="38">
        <v>77.73</v>
      </c>
      <c r="E18" s="38"/>
      <c r="F18" s="51"/>
      <c r="G18" s="51"/>
    </row>
    <row r="19" spans="1:7" ht="24" customHeight="1">
      <c r="A19" s="34" t="s">
        <v>28</v>
      </c>
      <c r="B19" s="51">
        <v>72.23</v>
      </c>
      <c r="C19" s="38">
        <v>77.849999999999994</v>
      </c>
      <c r="E19" s="38"/>
      <c r="F19" s="51"/>
      <c r="G19" s="51"/>
    </row>
    <row r="20" spans="1:7" ht="15" customHeight="1">
      <c r="A20" s="34" t="s">
        <v>29</v>
      </c>
      <c r="B20" s="51">
        <v>72.400000000000006</v>
      </c>
      <c r="C20" s="38">
        <v>78.040000000000006</v>
      </c>
      <c r="E20" s="38"/>
      <c r="F20" s="51"/>
      <c r="G20" s="51"/>
    </row>
    <row r="21" spans="1:7" ht="15" customHeight="1">
      <c r="A21" s="34" t="s">
        <v>30</v>
      </c>
      <c r="B21" s="51">
        <v>72.64</v>
      </c>
      <c r="C21" s="38">
        <v>78.180000000000007</v>
      </c>
      <c r="E21" s="38"/>
      <c r="F21" s="51"/>
      <c r="G21" s="51"/>
    </row>
    <row r="22" spans="1:7" ht="15" customHeight="1">
      <c r="A22" s="34" t="s">
        <v>31</v>
      </c>
      <c r="B22" s="51">
        <v>72.84</v>
      </c>
      <c r="C22" s="38">
        <v>78.349999999999994</v>
      </c>
      <c r="E22" s="38"/>
      <c r="F22" s="51"/>
      <c r="G22" s="51"/>
    </row>
    <row r="23" spans="1:7" ht="15" customHeight="1">
      <c r="A23" s="34" t="s">
        <v>32</v>
      </c>
      <c r="B23" s="51">
        <v>73.099999999999994</v>
      </c>
      <c r="C23" s="38">
        <v>78.56</v>
      </c>
      <c r="E23" s="38"/>
      <c r="F23" s="51"/>
      <c r="G23" s="51"/>
    </row>
    <row r="24" spans="1:7" ht="24" customHeight="1">
      <c r="A24" s="34" t="s">
        <v>33</v>
      </c>
      <c r="B24" s="51">
        <v>73.31</v>
      </c>
      <c r="C24" s="38">
        <v>78.78</v>
      </c>
      <c r="E24" s="38"/>
      <c r="F24" s="51"/>
      <c r="G24" s="51"/>
    </row>
    <row r="25" spans="1:7" ht="15" customHeight="1">
      <c r="A25" s="34" t="s">
        <v>34</v>
      </c>
      <c r="B25" s="51">
        <v>73.5</v>
      </c>
      <c r="C25" s="38">
        <v>78.86</v>
      </c>
      <c r="E25" s="38"/>
      <c r="F25" s="51"/>
      <c r="G25" s="51"/>
    </row>
    <row r="26" spans="1:7" ht="15" customHeight="1">
      <c r="A26" s="34" t="s">
        <v>35</v>
      </c>
      <c r="B26" s="51">
        <v>73.78</v>
      </c>
      <c r="C26" s="38">
        <v>79.05</v>
      </c>
      <c r="E26" s="38"/>
      <c r="F26" s="51"/>
      <c r="G26" s="51"/>
    </row>
    <row r="27" spans="1:7" ht="15" customHeight="1">
      <c r="A27" s="34" t="s">
        <v>36</v>
      </c>
      <c r="B27" s="51">
        <v>74.22</v>
      </c>
      <c r="C27" s="38">
        <v>79.239999999999995</v>
      </c>
      <c r="E27" s="38"/>
      <c r="F27" s="51"/>
      <c r="G27" s="51"/>
    </row>
    <row r="28" spans="1:7" ht="15" customHeight="1">
      <c r="A28" s="34" t="s">
        <v>37</v>
      </c>
      <c r="B28" s="51">
        <v>74.59</v>
      </c>
      <c r="C28" s="38">
        <v>79.540000000000006</v>
      </c>
      <c r="E28" s="38"/>
      <c r="F28" s="51"/>
      <c r="G28" s="51"/>
    </row>
    <row r="29" spans="1:7" ht="24" customHeight="1">
      <c r="A29" s="34" t="s">
        <v>38</v>
      </c>
      <c r="B29" s="51">
        <v>74.790000000000006</v>
      </c>
      <c r="C29" s="38">
        <v>79.680000000000007</v>
      </c>
      <c r="E29" s="38"/>
      <c r="F29" s="51"/>
      <c r="G29" s="51"/>
    </row>
    <row r="30" spans="1:7" ht="15" customHeight="1">
      <c r="A30" s="34" t="s">
        <v>39</v>
      </c>
      <c r="B30" s="51">
        <v>74.989999999999995</v>
      </c>
      <c r="C30" s="38">
        <v>79.83</v>
      </c>
      <c r="E30" s="38"/>
      <c r="F30" s="51"/>
      <c r="G30" s="51"/>
    </row>
    <row r="31" spans="1:7" ht="15" customHeight="1">
      <c r="A31" s="34" t="s">
        <v>40</v>
      </c>
      <c r="B31" s="51">
        <v>75.34</v>
      </c>
      <c r="C31" s="38">
        <v>80.05</v>
      </c>
      <c r="E31" s="38"/>
      <c r="F31" s="51"/>
      <c r="G31" s="51"/>
    </row>
    <row r="32" spans="1:7" ht="15" customHeight="1">
      <c r="A32" s="34" t="s">
        <v>114</v>
      </c>
      <c r="B32" s="51">
        <v>75.8</v>
      </c>
      <c r="C32" s="38">
        <v>80.31</v>
      </c>
      <c r="E32" s="38"/>
      <c r="F32" s="51"/>
      <c r="G32" s="51"/>
    </row>
    <row r="33" spans="1:7" ht="15" customHeight="1">
      <c r="A33" s="34" t="s">
        <v>132</v>
      </c>
      <c r="B33" s="51">
        <v>76.209999999999994</v>
      </c>
      <c r="C33" s="38">
        <v>80.62</v>
      </c>
      <c r="E33" s="38"/>
      <c r="F33" s="51"/>
      <c r="G33" s="51"/>
    </row>
    <row r="34" spans="1:7" ht="21.75" customHeight="1">
      <c r="A34" s="34" t="s">
        <v>133</v>
      </c>
      <c r="B34" s="51">
        <v>76.510000000000005</v>
      </c>
      <c r="C34" s="38">
        <v>80.75</v>
      </c>
      <c r="E34" s="38"/>
      <c r="F34" s="51"/>
      <c r="G34" s="51"/>
    </row>
    <row r="35" spans="1:7" ht="15.75" customHeight="1">
      <c r="A35" s="34" t="s">
        <v>172</v>
      </c>
      <c r="B35" s="38">
        <v>76.77</v>
      </c>
      <c r="C35" s="38">
        <v>80.89</v>
      </c>
      <c r="E35" s="38"/>
      <c r="F35" s="51"/>
      <c r="G35" s="51"/>
    </row>
    <row r="36" spans="1:7" ht="15.75" customHeight="1">
      <c r="A36" s="34" t="s">
        <v>177</v>
      </c>
      <c r="B36" s="38">
        <v>77.05</v>
      </c>
      <c r="C36" s="38">
        <v>81.06</v>
      </c>
      <c r="E36" s="38"/>
      <c r="F36" s="51"/>
      <c r="G36" s="51"/>
    </row>
    <row r="37" spans="1:7" ht="15" customHeight="1">
      <c r="A37" s="41" t="s">
        <v>199</v>
      </c>
      <c r="B37" s="48">
        <v>77.09</v>
      </c>
      <c r="C37" s="48">
        <v>81.14</v>
      </c>
      <c r="E37" s="38"/>
      <c r="F37" s="51"/>
      <c r="G37" s="51"/>
    </row>
    <row r="38" spans="1:7" ht="12.75" customHeight="1">
      <c r="A38" s="34"/>
      <c r="B38" s="38"/>
      <c r="C38" s="38"/>
      <c r="E38" s="38"/>
      <c r="F38" s="51"/>
      <c r="G38" s="51"/>
    </row>
    <row r="39" spans="1:7" ht="12.75" customHeight="1">
      <c r="A39" s="168" t="s">
        <v>200</v>
      </c>
      <c r="B39" s="168"/>
      <c r="C39" s="168"/>
      <c r="D39" s="168"/>
      <c r="E39" s="168"/>
      <c r="F39" s="168"/>
      <c r="G39" s="51"/>
    </row>
    <row r="40" spans="1:7" ht="12.75" customHeight="1"/>
    <row r="41" spans="1:7" ht="12.75" customHeight="1">
      <c r="A41" s="166" t="s">
        <v>196</v>
      </c>
      <c r="B41" s="167"/>
    </row>
  </sheetData>
  <mergeCells count="3">
    <mergeCell ref="A41:B41"/>
    <mergeCell ref="A39:F39"/>
    <mergeCell ref="A1:H1"/>
  </mergeCells>
  <phoneticPr fontId="18"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N83"/>
  <sheetViews>
    <sheetView zoomScaleNormal="100" workbookViewId="0">
      <selection sqref="A1:F1"/>
    </sheetView>
  </sheetViews>
  <sheetFormatPr defaultRowHeight="12.75"/>
  <cols>
    <col min="1" max="1" width="33.140625" style="34" customWidth="1"/>
    <col min="2" max="40" width="15.7109375" style="34" customWidth="1"/>
    <col min="41" max="16384" width="9.140625" style="34"/>
  </cols>
  <sheetData>
    <row r="1" spans="1:40" s="50" customFormat="1" ht="18" customHeight="1">
      <c r="A1" s="169" t="s">
        <v>225</v>
      </c>
      <c r="B1" s="169"/>
      <c r="C1" s="169"/>
      <c r="D1" s="169"/>
      <c r="E1" s="169"/>
      <c r="F1" s="169"/>
      <c r="G1" s="180"/>
      <c r="H1" s="180"/>
      <c r="I1" s="180"/>
      <c r="J1" s="2"/>
      <c r="K1" s="2"/>
      <c r="L1" s="2"/>
      <c r="M1" s="2"/>
      <c r="N1" s="2"/>
      <c r="O1" s="2"/>
      <c r="P1" s="2"/>
      <c r="Q1" s="2"/>
      <c r="R1" s="2"/>
      <c r="S1" s="2"/>
      <c r="T1" s="2"/>
      <c r="W1" s="2"/>
      <c r="AL1" s="138"/>
      <c r="AM1" s="138"/>
      <c r="AN1" s="138"/>
    </row>
    <row r="2" spans="1:40">
      <c r="A2" s="40"/>
      <c r="B2" s="40"/>
      <c r="C2" s="40"/>
      <c r="D2" s="40"/>
      <c r="E2" s="40"/>
      <c r="F2" s="40"/>
      <c r="G2" s="40"/>
      <c r="H2" s="40"/>
      <c r="I2" s="40"/>
      <c r="J2" s="40"/>
      <c r="K2" s="40"/>
      <c r="L2" s="40"/>
      <c r="M2" s="40"/>
      <c r="N2" s="40"/>
      <c r="O2" s="40"/>
      <c r="P2" s="40"/>
      <c r="Q2" s="40"/>
      <c r="R2" s="40"/>
      <c r="S2" s="40"/>
      <c r="T2" s="40"/>
      <c r="W2" s="40"/>
      <c r="AL2" s="139"/>
      <c r="AM2" s="139"/>
      <c r="AN2" s="139"/>
    </row>
    <row r="3" spans="1:40" ht="12.75" customHeight="1">
      <c r="A3" s="9" t="s">
        <v>138</v>
      </c>
      <c r="B3" s="175" t="s">
        <v>5</v>
      </c>
      <c r="C3" s="175"/>
      <c r="D3" s="175"/>
      <c r="E3" s="175" t="s">
        <v>6</v>
      </c>
      <c r="F3" s="175"/>
      <c r="G3" s="175"/>
      <c r="H3" s="175" t="s">
        <v>7</v>
      </c>
      <c r="I3" s="175"/>
      <c r="J3" s="175"/>
      <c r="K3" s="175" t="s">
        <v>8</v>
      </c>
      <c r="L3" s="175"/>
      <c r="M3" s="175"/>
      <c r="N3" s="175" t="s">
        <v>9</v>
      </c>
      <c r="O3" s="175"/>
      <c r="P3" s="175"/>
      <c r="Q3" s="175" t="s">
        <v>10</v>
      </c>
      <c r="R3" s="175"/>
      <c r="S3" s="175"/>
      <c r="T3" s="175" t="s">
        <v>11</v>
      </c>
      <c r="U3" s="175"/>
      <c r="V3" s="175"/>
      <c r="W3" s="175" t="s">
        <v>113</v>
      </c>
      <c r="X3" s="175"/>
      <c r="Y3" s="175"/>
      <c r="Z3" s="175" t="s">
        <v>134</v>
      </c>
      <c r="AA3" s="175"/>
      <c r="AB3" s="175"/>
      <c r="AC3" s="175" t="s">
        <v>135</v>
      </c>
      <c r="AD3" s="175"/>
      <c r="AE3" s="175"/>
      <c r="AF3" s="175" t="s">
        <v>173</v>
      </c>
      <c r="AG3" s="175"/>
      <c r="AH3" s="175"/>
      <c r="AI3" s="171" t="s">
        <v>178</v>
      </c>
      <c r="AJ3" s="171"/>
      <c r="AK3" s="171"/>
      <c r="AL3" s="171" t="s">
        <v>203</v>
      </c>
      <c r="AM3" s="171"/>
      <c r="AN3" s="171"/>
    </row>
    <row r="4" spans="1:40" ht="12.75" customHeight="1">
      <c r="A4" s="3"/>
      <c r="B4" s="176" t="s">
        <v>139</v>
      </c>
      <c r="C4" s="176"/>
      <c r="D4" s="176"/>
      <c r="E4" s="176" t="s">
        <v>139</v>
      </c>
      <c r="F4" s="176"/>
      <c r="G4" s="176"/>
      <c r="H4" s="176" t="s">
        <v>139</v>
      </c>
      <c r="I4" s="176"/>
      <c r="J4" s="176"/>
      <c r="K4" s="176" t="s">
        <v>139</v>
      </c>
      <c r="L4" s="176"/>
      <c r="M4" s="176"/>
      <c r="N4" s="176" t="s">
        <v>139</v>
      </c>
      <c r="O4" s="176"/>
      <c r="P4" s="176"/>
      <c r="Q4" s="176" t="s">
        <v>139</v>
      </c>
      <c r="R4" s="176"/>
      <c r="S4" s="176"/>
      <c r="T4" s="176" t="s">
        <v>139</v>
      </c>
      <c r="U4" s="176"/>
      <c r="V4" s="176"/>
      <c r="W4" s="176" t="s">
        <v>139</v>
      </c>
      <c r="X4" s="176"/>
      <c r="Y4" s="176"/>
      <c r="Z4" s="176" t="s">
        <v>139</v>
      </c>
      <c r="AA4" s="176"/>
      <c r="AB4" s="176"/>
      <c r="AC4" s="176" t="s">
        <v>139</v>
      </c>
      <c r="AD4" s="176"/>
      <c r="AE4" s="176"/>
      <c r="AF4" s="176" t="s">
        <v>139</v>
      </c>
      <c r="AG4" s="176"/>
      <c r="AH4" s="176"/>
      <c r="AI4" s="172" t="s">
        <v>139</v>
      </c>
      <c r="AJ4" s="172"/>
      <c r="AK4" s="172"/>
      <c r="AL4" s="172" t="s">
        <v>139</v>
      </c>
      <c r="AM4" s="172"/>
      <c r="AN4" s="172"/>
    </row>
    <row r="5" spans="1:40" ht="12.75" customHeight="1">
      <c r="A5" s="109"/>
      <c r="B5" s="129" t="s">
        <v>180</v>
      </c>
      <c r="C5" s="129" t="s">
        <v>182</v>
      </c>
      <c r="D5" s="129" t="s">
        <v>183</v>
      </c>
      <c r="E5" s="129" t="s">
        <v>180</v>
      </c>
      <c r="F5" s="129" t="s">
        <v>182</v>
      </c>
      <c r="G5" s="129" t="s">
        <v>183</v>
      </c>
      <c r="H5" s="129" t="s">
        <v>180</v>
      </c>
      <c r="I5" s="129" t="s">
        <v>182</v>
      </c>
      <c r="J5" s="129" t="s">
        <v>183</v>
      </c>
      <c r="K5" s="129" t="s">
        <v>180</v>
      </c>
      <c r="L5" s="129" t="s">
        <v>182</v>
      </c>
      <c r="M5" s="129" t="s">
        <v>183</v>
      </c>
      <c r="N5" s="129" t="s">
        <v>180</v>
      </c>
      <c r="O5" s="129" t="s">
        <v>182</v>
      </c>
      <c r="P5" s="129" t="s">
        <v>183</v>
      </c>
      <c r="Q5" s="129" t="s">
        <v>180</v>
      </c>
      <c r="R5" s="129" t="s">
        <v>182</v>
      </c>
      <c r="S5" s="129" t="s">
        <v>183</v>
      </c>
      <c r="T5" s="129" t="s">
        <v>180</v>
      </c>
      <c r="U5" s="129" t="s">
        <v>182</v>
      </c>
      <c r="V5" s="129" t="s">
        <v>183</v>
      </c>
      <c r="W5" s="129" t="s">
        <v>180</v>
      </c>
      <c r="X5" s="129" t="s">
        <v>182</v>
      </c>
      <c r="Y5" s="129" t="s">
        <v>183</v>
      </c>
      <c r="Z5" s="129" t="s">
        <v>180</v>
      </c>
      <c r="AA5" s="129" t="s">
        <v>182</v>
      </c>
      <c r="AB5" s="129" t="s">
        <v>183</v>
      </c>
      <c r="AC5" s="129" t="s">
        <v>180</v>
      </c>
      <c r="AD5" s="129" t="s">
        <v>182</v>
      </c>
      <c r="AE5" s="129" t="s">
        <v>183</v>
      </c>
      <c r="AF5" s="129" t="s">
        <v>180</v>
      </c>
      <c r="AG5" s="129" t="s">
        <v>182</v>
      </c>
      <c r="AH5" s="129" t="s">
        <v>183</v>
      </c>
      <c r="AI5" s="129" t="s">
        <v>180</v>
      </c>
      <c r="AJ5" s="129" t="s">
        <v>182</v>
      </c>
      <c r="AK5" s="129" t="s">
        <v>183</v>
      </c>
      <c r="AL5" s="129" t="s">
        <v>180</v>
      </c>
      <c r="AM5" s="129" t="s">
        <v>182</v>
      </c>
      <c r="AN5" s="129" t="s">
        <v>183</v>
      </c>
    </row>
    <row r="6" spans="1:40" s="3" customFormat="1" ht="12.75" customHeight="1">
      <c r="A6" s="110" t="s">
        <v>12</v>
      </c>
      <c r="B6" s="110">
        <v>73.489829999999998</v>
      </c>
      <c r="C6" s="110">
        <v>73.388999999999996</v>
      </c>
      <c r="D6" s="110">
        <v>73.59066</v>
      </c>
      <c r="E6" s="110">
        <v>73.764420000000001</v>
      </c>
      <c r="F6" s="110">
        <v>73.663960000000003</v>
      </c>
      <c r="G6" s="110">
        <v>73.864869999999996</v>
      </c>
      <c r="H6" s="110">
        <v>74.210099999999997</v>
      </c>
      <c r="I6" s="110">
        <v>74.110500000000002</v>
      </c>
      <c r="J6" s="110">
        <v>74.309709999999995</v>
      </c>
      <c r="K6" s="110">
        <v>74.586489999999998</v>
      </c>
      <c r="L6" s="110">
        <v>74.486320000000006</v>
      </c>
      <c r="M6" s="110">
        <v>74.68665</v>
      </c>
      <c r="N6" s="110">
        <v>74.793300000000002</v>
      </c>
      <c r="O6" s="110">
        <v>74.693240000000003</v>
      </c>
      <c r="P6" s="110">
        <v>74.893360000000001</v>
      </c>
      <c r="Q6" s="110">
        <v>74.989670000000004</v>
      </c>
      <c r="R6" s="110">
        <v>74.889750000000006</v>
      </c>
      <c r="S6" s="110">
        <v>75.089600000000004</v>
      </c>
      <c r="T6" s="110">
        <v>75.343459999999993</v>
      </c>
      <c r="U6" s="110">
        <v>75.244320000000002</v>
      </c>
      <c r="V6" s="110">
        <v>75.442599999999999</v>
      </c>
      <c r="W6" s="110">
        <v>75.796769999999995</v>
      </c>
      <c r="X6" s="110">
        <v>75.698490000000007</v>
      </c>
      <c r="Y6" s="110">
        <v>75.895049999999998</v>
      </c>
      <c r="Z6" s="130">
        <v>76.222830000000002</v>
      </c>
      <c r="AA6" s="130">
        <v>76.124979999999994</v>
      </c>
      <c r="AB6" s="130">
        <v>76.320670000000007</v>
      </c>
      <c r="AC6" s="130">
        <v>76.528919999999999</v>
      </c>
      <c r="AD6" s="130">
        <v>76.431610000000006</v>
      </c>
      <c r="AE6" s="130">
        <v>76.626230000000007</v>
      </c>
      <c r="AF6" s="130">
        <v>76.804839999999999</v>
      </c>
      <c r="AG6" s="130">
        <v>76.708349999999996</v>
      </c>
      <c r="AH6" s="130">
        <v>76.901340000000005</v>
      </c>
      <c r="AI6" s="130">
        <v>77.081477242886379</v>
      </c>
      <c r="AJ6" s="130">
        <v>76.985858160951381</v>
      </c>
      <c r="AK6" s="130">
        <v>77.177096324821377</v>
      </c>
      <c r="AL6" s="130">
        <v>77.116362329423694</v>
      </c>
      <c r="AM6" s="130">
        <v>77.022066461036289</v>
      </c>
      <c r="AN6" s="130">
        <v>77.2106581978111</v>
      </c>
    </row>
    <row r="7" spans="1:40" ht="24" customHeight="1">
      <c r="A7" s="111" t="s">
        <v>140</v>
      </c>
      <c r="B7" s="131">
        <v>74.129490000000004</v>
      </c>
      <c r="C7" s="131">
        <v>73.632649999999998</v>
      </c>
      <c r="D7" s="131">
        <v>74.626339999999999</v>
      </c>
      <c r="E7" s="131">
        <v>74.390919999999994</v>
      </c>
      <c r="F7" s="131">
        <v>73.889409999999998</v>
      </c>
      <c r="G7" s="131">
        <v>74.892430000000004</v>
      </c>
      <c r="H7" s="131">
        <v>74.894090000000006</v>
      </c>
      <c r="I7" s="131">
        <v>74.397750000000002</v>
      </c>
      <c r="J7" s="131">
        <v>75.390420000000006</v>
      </c>
      <c r="K7" s="131">
        <v>74.841809999999995</v>
      </c>
      <c r="L7" s="131">
        <v>74.338560000000001</v>
      </c>
      <c r="M7" s="131">
        <v>75.345060000000004</v>
      </c>
      <c r="N7" s="131">
        <v>75.119299999999996</v>
      </c>
      <c r="O7" s="131">
        <v>74.638409999999993</v>
      </c>
      <c r="P7" s="131">
        <v>75.600179999999995</v>
      </c>
      <c r="Q7" s="131">
        <v>75.289609999999996</v>
      </c>
      <c r="R7" s="131">
        <v>74.811229999999995</v>
      </c>
      <c r="S7" s="131">
        <v>75.767989999999998</v>
      </c>
      <c r="T7" s="131">
        <v>75.598320000000001</v>
      </c>
      <c r="U7" s="131">
        <v>75.128569999999996</v>
      </c>
      <c r="V7" s="131">
        <v>76.068070000000006</v>
      </c>
      <c r="W7" s="131">
        <v>76.132339999999999</v>
      </c>
      <c r="X7" s="131">
        <v>75.654319999999998</v>
      </c>
      <c r="Y7" s="131">
        <v>76.610370000000003</v>
      </c>
      <c r="Z7" s="131">
        <v>76.546090000000007</v>
      </c>
      <c r="AA7" s="131">
        <v>76.063900000000004</v>
      </c>
      <c r="AB7" s="131">
        <v>77.028279999999995</v>
      </c>
      <c r="AC7" s="131">
        <v>77.004980000000003</v>
      </c>
      <c r="AD7" s="131">
        <v>76.53434</v>
      </c>
      <c r="AE7" s="131">
        <v>77.475620000000006</v>
      </c>
      <c r="AF7" s="131">
        <v>77.029150000000001</v>
      </c>
      <c r="AG7" s="131">
        <v>76.555580000000006</v>
      </c>
      <c r="AH7" s="131">
        <v>77.50273</v>
      </c>
      <c r="AI7" s="131">
        <v>76.729534122330691</v>
      </c>
      <c r="AJ7" s="131">
        <v>76.251564189193147</v>
      </c>
      <c r="AK7" s="131">
        <v>77.207504055468235</v>
      </c>
      <c r="AL7" s="131">
        <v>76.572591124754311</v>
      </c>
      <c r="AM7" s="131">
        <v>76.103046405181743</v>
      </c>
      <c r="AN7" s="131">
        <v>77.042135844326879</v>
      </c>
    </row>
    <row r="8" spans="1:40" ht="12.75" customHeight="1">
      <c r="A8" s="111" t="s">
        <v>141</v>
      </c>
      <c r="B8" s="131">
        <v>76.098159999999993</v>
      </c>
      <c r="C8" s="131">
        <v>75.62003</v>
      </c>
      <c r="D8" s="131">
        <v>76.57629</v>
      </c>
      <c r="E8" s="131">
        <v>76.252009999999999</v>
      </c>
      <c r="F8" s="131">
        <v>75.772040000000004</v>
      </c>
      <c r="G8" s="131">
        <v>76.731979999999993</v>
      </c>
      <c r="H8" s="131">
        <v>76.662940000000006</v>
      </c>
      <c r="I8" s="131">
        <v>76.185239999999993</v>
      </c>
      <c r="J8" s="131">
        <v>77.140640000000005</v>
      </c>
      <c r="K8" s="131">
        <v>76.927139999999994</v>
      </c>
      <c r="L8" s="131">
        <v>76.447879999999998</v>
      </c>
      <c r="M8" s="131">
        <v>77.406409999999994</v>
      </c>
      <c r="N8" s="131">
        <v>77.466059999999999</v>
      </c>
      <c r="O8" s="131">
        <v>77.003990000000002</v>
      </c>
      <c r="P8" s="131">
        <v>77.928120000000007</v>
      </c>
      <c r="Q8" s="131">
        <v>77.432839999999999</v>
      </c>
      <c r="R8" s="131">
        <v>76.975520000000003</v>
      </c>
      <c r="S8" s="131">
        <v>77.890169999999998</v>
      </c>
      <c r="T8" s="131">
        <v>77.892930000000007</v>
      </c>
      <c r="U8" s="131">
        <v>77.450950000000006</v>
      </c>
      <c r="V8" s="131">
        <v>78.334909999999994</v>
      </c>
      <c r="W8" s="131">
        <v>77.993719999999996</v>
      </c>
      <c r="X8" s="131">
        <v>77.548460000000006</v>
      </c>
      <c r="Y8" s="131">
        <v>78.438990000000004</v>
      </c>
      <c r="Z8" s="131">
        <v>78.401319999999998</v>
      </c>
      <c r="AA8" s="131">
        <v>77.958110000000005</v>
      </c>
      <c r="AB8" s="131">
        <v>78.844539999999995</v>
      </c>
      <c r="AC8" s="131">
        <v>78.799139999999994</v>
      </c>
      <c r="AD8" s="131">
        <v>78.357929999999996</v>
      </c>
      <c r="AE8" s="131">
        <v>79.240350000000007</v>
      </c>
      <c r="AF8" s="131">
        <v>79.134969999999996</v>
      </c>
      <c r="AG8" s="131">
        <v>78.707549999999998</v>
      </c>
      <c r="AH8" s="131">
        <v>79.562389999999994</v>
      </c>
      <c r="AI8" s="131">
        <v>79.335025501648516</v>
      </c>
      <c r="AJ8" s="131">
        <v>78.916926735988511</v>
      </c>
      <c r="AK8" s="131">
        <v>79.753124267308522</v>
      </c>
      <c r="AL8" s="131">
        <v>79.151359772454839</v>
      </c>
      <c r="AM8" s="131">
        <v>78.741727486019386</v>
      </c>
      <c r="AN8" s="131">
        <v>79.560992058890292</v>
      </c>
    </row>
    <row r="9" spans="1:40" ht="12.75" customHeight="1">
      <c r="A9" s="111" t="s">
        <v>142</v>
      </c>
      <c r="B9" s="131">
        <v>75.292029999999997</v>
      </c>
      <c r="C9" s="131">
        <v>74.604889999999997</v>
      </c>
      <c r="D9" s="131">
        <v>75.979179999999999</v>
      </c>
      <c r="E9" s="131">
        <v>75.767430000000004</v>
      </c>
      <c r="F9" s="131">
        <v>75.098770000000002</v>
      </c>
      <c r="G9" s="131">
        <v>76.436099999999996</v>
      </c>
      <c r="H9" s="131">
        <v>75.790679999999995</v>
      </c>
      <c r="I9" s="131">
        <v>75.122839999999997</v>
      </c>
      <c r="J9" s="131">
        <v>76.458529999999996</v>
      </c>
      <c r="K9" s="131">
        <v>76.221029999999999</v>
      </c>
      <c r="L9" s="131">
        <v>75.557879999999997</v>
      </c>
      <c r="M9" s="131">
        <v>76.884169999999997</v>
      </c>
      <c r="N9" s="131">
        <v>76.041049999999998</v>
      </c>
      <c r="O9" s="131">
        <v>75.331100000000006</v>
      </c>
      <c r="P9" s="131">
        <v>76.750990000000002</v>
      </c>
      <c r="Q9" s="131">
        <v>76.838679999999997</v>
      </c>
      <c r="R9" s="131">
        <v>76.128929999999997</v>
      </c>
      <c r="S9" s="131">
        <v>77.548429999999996</v>
      </c>
      <c r="T9" s="131">
        <v>76.961749999999995</v>
      </c>
      <c r="U9" s="131">
        <v>76.234520000000003</v>
      </c>
      <c r="V9" s="131">
        <v>77.688980000000001</v>
      </c>
      <c r="W9" s="131">
        <v>77.597930000000005</v>
      </c>
      <c r="X9" s="131">
        <v>76.891509999999997</v>
      </c>
      <c r="Y9" s="131">
        <v>78.304339999999996</v>
      </c>
      <c r="Z9" s="131">
        <v>78.043419999999998</v>
      </c>
      <c r="AA9" s="131">
        <v>77.350070000000002</v>
      </c>
      <c r="AB9" s="131">
        <v>78.736770000000007</v>
      </c>
      <c r="AC9" s="131">
        <v>78.143749999999997</v>
      </c>
      <c r="AD9" s="131">
        <v>77.478260000000006</v>
      </c>
      <c r="AE9" s="131">
        <v>78.809229999999999</v>
      </c>
      <c r="AF9" s="131">
        <v>78.429460000000006</v>
      </c>
      <c r="AG9" s="131">
        <v>77.784729999999996</v>
      </c>
      <c r="AH9" s="131">
        <v>79.074179999999998</v>
      </c>
      <c r="AI9" s="131">
        <v>78.583004641534785</v>
      </c>
      <c r="AJ9" s="131">
        <v>77.954601078601158</v>
      </c>
      <c r="AK9" s="131">
        <v>79.211408204468412</v>
      </c>
      <c r="AL9" s="131">
        <v>78.566231112016325</v>
      </c>
      <c r="AM9" s="131">
        <v>77.939737678939252</v>
      </c>
      <c r="AN9" s="131">
        <v>79.192724545093398</v>
      </c>
    </row>
    <row r="10" spans="1:40" ht="12.75" customHeight="1">
      <c r="A10" s="111" t="s">
        <v>221</v>
      </c>
      <c r="B10" s="131">
        <v>74.750990000000002</v>
      </c>
      <c r="C10" s="131">
        <v>74.030959999999993</v>
      </c>
      <c r="D10" s="131">
        <v>75.471010000000007</v>
      </c>
      <c r="E10" s="131">
        <v>74.656419999999997</v>
      </c>
      <c r="F10" s="131">
        <v>73.919870000000003</v>
      </c>
      <c r="G10" s="131">
        <v>75.392960000000002</v>
      </c>
      <c r="H10" s="131">
        <v>74.937970000000007</v>
      </c>
      <c r="I10" s="131">
        <v>74.185699999999997</v>
      </c>
      <c r="J10" s="131">
        <v>75.690240000000003</v>
      </c>
      <c r="K10" s="131">
        <v>75.553979999999996</v>
      </c>
      <c r="L10" s="131">
        <v>74.784589999999994</v>
      </c>
      <c r="M10" s="131">
        <v>76.323369999999997</v>
      </c>
      <c r="N10" s="131">
        <v>75.970359999999999</v>
      </c>
      <c r="O10" s="131">
        <v>75.198359999999994</v>
      </c>
      <c r="P10" s="131">
        <v>76.742350000000002</v>
      </c>
      <c r="Q10" s="131">
        <v>76.036079999999998</v>
      </c>
      <c r="R10" s="131">
        <v>75.270359999999997</v>
      </c>
      <c r="S10" s="131">
        <v>76.801789999999997</v>
      </c>
      <c r="T10" s="131">
        <v>76.259209999999996</v>
      </c>
      <c r="U10" s="131">
        <v>75.508380000000002</v>
      </c>
      <c r="V10" s="131">
        <v>77.010040000000004</v>
      </c>
      <c r="W10" s="131">
        <v>76.70599</v>
      </c>
      <c r="X10" s="131">
        <v>75.986239999999995</v>
      </c>
      <c r="Y10" s="131">
        <v>77.425740000000005</v>
      </c>
      <c r="Z10" s="131">
        <v>77.239879999999999</v>
      </c>
      <c r="AA10" s="131">
        <v>76.533749999999998</v>
      </c>
      <c r="AB10" s="131">
        <v>77.946010000000001</v>
      </c>
      <c r="AC10" s="131">
        <v>77.196359999999999</v>
      </c>
      <c r="AD10" s="131">
        <v>76.475960000000001</v>
      </c>
      <c r="AE10" s="131">
        <v>77.91677</v>
      </c>
      <c r="AF10" s="131">
        <v>78.126750000000001</v>
      </c>
      <c r="AG10" s="131">
        <v>77.411490000000001</v>
      </c>
      <c r="AH10" s="131">
        <v>78.842010000000002</v>
      </c>
      <c r="AI10" s="131">
        <v>78.218964457581478</v>
      </c>
      <c r="AJ10" s="131">
        <v>77.460235441861116</v>
      </c>
      <c r="AK10" s="131">
        <v>78.977693473301841</v>
      </c>
      <c r="AL10" s="131">
        <v>78.209990113625409</v>
      </c>
      <c r="AM10" s="131">
        <v>77.48522683913238</v>
      </c>
      <c r="AN10" s="131">
        <v>78.934753388118438</v>
      </c>
    </row>
    <row r="11" spans="1:40" ht="20.85" customHeight="1">
      <c r="A11" s="111" t="s">
        <v>223</v>
      </c>
      <c r="B11" s="131">
        <v>74.775580000000005</v>
      </c>
      <c r="C11" s="131">
        <v>74.438680000000005</v>
      </c>
      <c r="D11" s="131">
        <v>75.112480000000005</v>
      </c>
      <c r="E11" s="131">
        <v>75.197289999999995</v>
      </c>
      <c r="F11" s="131">
        <v>74.860060000000004</v>
      </c>
      <c r="G11" s="131">
        <v>75.534520000000001</v>
      </c>
      <c r="H11" s="131">
        <v>75.30641</v>
      </c>
      <c r="I11" s="131">
        <v>74.974289999999996</v>
      </c>
      <c r="J11" s="131">
        <v>75.638530000000003</v>
      </c>
      <c r="K11" s="131">
        <v>75.578519999999997</v>
      </c>
      <c r="L11" s="131">
        <v>75.239410000000007</v>
      </c>
      <c r="M11" s="131">
        <v>75.917619999999999</v>
      </c>
      <c r="N11" s="131">
        <v>75.880930000000006</v>
      </c>
      <c r="O11" s="131">
        <v>75.543009999999995</v>
      </c>
      <c r="P11" s="131">
        <v>76.218850000000003</v>
      </c>
      <c r="Q11" s="131">
        <v>76.118949999999998</v>
      </c>
      <c r="R11" s="131">
        <v>75.775750000000002</v>
      </c>
      <c r="S11" s="131">
        <v>76.462149999999994</v>
      </c>
      <c r="T11" s="131">
        <v>76.480609999999999</v>
      </c>
      <c r="U11" s="131">
        <v>76.142039999999994</v>
      </c>
      <c r="V11" s="131">
        <v>76.81917</v>
      </c>
      <c r="W11" s="131">
        <v>76.782160000000005</v>
      </c>
      <c r="X11" s="131">
        <v>76.450640000000007</v>
      </c>
      <c r="Y11" s="131">
        <v>77.113680000000002</v>
      </c>
      <c r="Z11" s="131">
        <v>77.21302</v>
      </c>
      <c r="AA11" s="131">
        <v>76.888409999999993</v>
      </c>
      <c r="AB11" s="131">
        <v>77.537629999999993</v>
      </c>
      <c r="AC11" s="131">
        <v>77.281199999999998</v>
      </c>
      <c r="AD11" s="131">
        <v>76.951059999999998</v>
      </c>
      <c r="AE11" s="131">
        <v>77.611350000000002</v>
      </c>
      <c r="AF11" s="131">
        <v>77.481179999999995</v>
      </c>
      <c r="AG11" s="131">
        <v>77.149559999999994</v>
      </c>
      <c r="AH11" s="131">
        <v>77.812790000000007</v>
      </c>
      <c r="AI11" s="131">
        <v>77.809895162232593</v>
      </c>
      <c r="AJ11" s="131">
        <v>77.481238261032289</v>
      </c>
      <c r="AK11" s="131">
        <v>78.138552063432897</v>
      </c>
      <c r="AL11" s="131">
        <v>77.960016968638072</v>
      </c>
      <c r="AM11" s="131">
        <v>77.638741719585923</v>
      </c>
      <c r="AN11" s="131">
        <v>78.281292217690222</v>
      </c>
    </row>
    <row r="12" spans="1:40" ht="12.75" customHeight="1">
      <c r="A12" s="111" t="s">
        <v>13</v>
      </c>
      <c r="B12" s="131">
        <v>73.539670000000001</v>
      </c>
      <c r="C12" s="131">
        <v>72.484639999999999</v>
      </c>
      <c r="D12" s="131">
        <v>74.594710000000006</v>
      </c>
      <c r="E12" s="131">
        <v>73.155879999999996</v>
      </c>
      <c r="F12" s="131">
        <v>72.057649999999995</v>
      </c>
      <c r="G12" s="131">
        <v>74.254109999999997</v>
      </c>
      <c r="H12" s="131">
        <v>73.227540000000005</v>
      </c>
      <c r="I12" s="131">
        <v>72.118489999999994</v>
      </c>
      <c r="J12" s="131">
        <v>74.336590000000001</v>
      </c>
      <c r="K12" s="131">
        <v>73.195459999999997</v>
      </c>
      <c r="L12" s="131">
        <v>72.087429999999998</v>
      </c>
      <c r="M12" s="131">
        <v>74.303489999999996</v>
      </c>
      <c r="N12" s="131">
        <v>74.078729999999993</v>
      </c>
      <c r="O12" s="131">
        <v>73.051220000000001</v>
      </c>
      <c r="P12" s="131">
        <v>75.10624</v>
      </c>
      <c r="Q12" s="131">
        <v>74.503020000000006</v>
      </c>
      <c r="R12" s="131">
        <v>73.50206</v>
      </c>
      <c r="S12" s="131">
        <v>75.503969999999995</v>
      </c>
      <c r="T12" s="131">
        <v>74.963840000000005</v>
      </c>
      <c r="U12" s="131">
        <v>73.988789999999995</v>
      </c>
      <c r="V12" s="131">
        <v>75.938879999999997</v>
      </c>
      <c r="W12" s="131">
        <v>75.61421</v>
      </c>
      <c r="X12" s="131">
        <v>74.628699999999995</v>
      </c>
      <c r="Y12" s="131">
        <v>76.599710000000002</v>
      </c>
      <c r="Z12" s="131">
        <v>76.502330000000001</v>
      </c>
      <c r="AA12" s="131">
        <v>75.569710000000001</v>
      </c>
      <c r="AB12" s="131">
        <v>77.434939999999997</v>
      </c>
      <c r="AC12" s="131">
        <v>76.994919999999993</v>
      </c>
      <c r="AD12" s="131">
        <v>76.030159999999995</v>
      </c>
      <c r="AE12" s="131">
        <v>77.959670000000003</v>
      </c>
      <c r="AF12" s="131">
        <v>77.000500000000002</v>
      </c>
      <c r="AG12" s="131">
        <v>76.066320000000005</v>
      </c>
      <c r="AH12" s="131">
        <v>77.934690000000003</v>
      </c>
      <c r="AI12" s="131">
        <v>77.118438342913791</v>
      </c>
      <c r="AJ12" s="131">
        <v>76.151952432285299</v>
      </c>
      <c r="AK12" s="131">
        <v>78.084924253542283</v>
      </c>
      <c r="AL12" s="131">
        <v>76.925404311776546</v>
      </c>
      <c r="AM12" s="131">
        <v>75.968089745152739</v>
      </c>
      <c r="AN12" s="131">
        <v>77.882718878400354</v>
      </c>
    </row>
    <row r="13" spans="1:40" ht="12.75" customHeight="1">
      <c r="A13" s="111" t="s">
        <v>222</v>
      </c>
      <c r="B13" s="131">
        <v>74.789540000000002</v>
      </c>
      <c r="C13" s="131">
        <v>74.154709999999994</v>
      </c>
      <c r="D13" s="131">
        <v>75.424369999999996</v>
      </c>
      <c r="E13" s="131">
        <v>75.419650000000004</v>
      </c>
      <c r="F13" s="131">
        <v>74.819710000000001</v>
      </c>
      <c r="G13" s="131">
        <v>76.019580000000005</v>
      </c>
      <c r="H13" s="131">
        <v>75.673720000000003</v>
      </c>
      <c r="I13" s="131">
        <v>75.090059999999994</v>
      </c>
      <c r="J13" s="131">
        <v>76.257390000000001</v>
      </c>
      <c r="K13" s="131">
        <v>76.086240000000004</v>
      </c>
      <c r="L13" s="131">
        <v>75.500050000000002</v>
      </c>
      <c r="M13" s="131">
        <v>76.672430000000006</v>
      </c>
      <c r="N13" s="131">
        <v>76.165520000000001</v>
      </c>
      <c r="O13" s="131">
        <v>75.563270000000003</v>
      </c>
      <c r="P13" s="131">
        <v>76.767759999999996</v>
      </c>
      <c r="Q13" s="131">
        <v>76.418000000000006</v>
      </c>
      <c r="R13" s="131">
        <v>75.815169999999995</v>
      </c>
      <c r="S13" s="131">
        <v>77.020830000000004</v>
      </c>
      <c r="T13" s="131">
        <v>76.785499999999999</v>
      </c>
      <c r="U13" s="131">
        <v>76.191500000000005</v>
      </c>
      <c r="V13" s="131">
        <v>77.379499999999993</v>
      </c>
      <c r="W13" s="131">
        <v>76.74776</v>
      </c>
      <c r="X13" s="131">
        <v>76.158029999999997</v>
      </c>
      <c r="Y13" s="131">
        <v>77.337479999999999</v>
      </c>
      <c r="Z13" s="131">
        <v>77.252440000000007</v>
      </c>
      <c r="AA13" s="131">
        <v>76.653170000000003</v>
      </c>
      <c r="AB13" s="131">
        <v>77.851699999999994</v>
      </c>
      <c r="AC13" s="131">
        <v>77.44753</v>
      </c>
      <c r="AD13" s="131">
        <v>76.839079999999996</v>
      </c>
      <c r="AE13" s="131">
        <v>78.055980000000005</v>
      </c>
      <c r="AF13" s="131">
        <v>77.955719999999999</v>
      </c>
      <c r="AG13" s="131">
        <v>77.349950000000007</v>
      </c>
      <c r="AH13" s="131">
        <v>78.561490000000006</v>
      </c>
      <c r="AI13" s="131">
        <v>77.96253815791907</v>
      </c>
      <c r="AJ13" s="131">
        <v>77.376619675992828</v>
      </c>
      <c r="AK13" s="131">
        <v>78.548456639845313</v>
      </c>
      <c r="AL13" s="131">
        <v>78.134199129315562</v>
      </c>
      <c r="AM13" s="131">
        <v>77.562191019516646</v>
      </c>
      <c r="AN13" s="131">
        <v>78.706207239114477</v>
      </c>
    </row>
    <row r="14" spans="1:40" ht="12.75" customHeight="1">
      <c r="A14" s="111" t="s">
        <v>143</v>
      </c>
      <c r="B14" s="131">
        <v>71.921610000000001</v>
      </c>
      <c r="C14" s="131">
        <v>71.283500000000004</v>
      </c>
      <c r="D14" s="131">
        <v>72.559709999999995</v>
      </c>
      <c r="E14" s="131">
        <v>72.375929999999997</v>
      </c>
      <c r="F14" s="131">
        <v>71.757140000000007</v>
      </c>
      <c r="G14" s="131">
        <v>72.994730000000004</v>
      </c>
      <c r="H14" s="131">
        <v>72.890829999999994</v>
      </c>
      <c r="I14" s="131">
        <v>72.278369999999995</v>
      </c>
      <c r="J14" s="131">
        <v>73.503290000000007</v>
      </c>
      <c r="K14" s="131">
        <v>73.436049999999994</v>
      </c>
      <c r="L14" s="131">
        <v>72.809489999999997</v>
      </c>
      <c r="M14" s="131">
        <v>74.062610000000006</v>
      </c>
      <c r="N14" s="131">
        <v>73.533180000000002</v>
      </c>
      <c r="O14" s="131">
        <v>72.886369999999999</v>
      </c>
      <c r="P14" s="131">
        <v>74.180000000000007</v>
      </c>
      <c r="Q14" s="131">
        <v>73.488690000000005</v>
      </c>
      <c r="R14" s="131">
        <v>72.828909999999993</v>
      </c>
      <c r="S14" s="131">
        <v>74.148480000000006</v>
      </c>
      <c r="T14" s="131">
        <v>73.485879999999995</v>
      </c>
      <c r="U14" s="131">
        <v>72.837410000000006</v>
      </c>
      <c r="V14" s="131">
        <v>74.134349999999998</v>
      </c>
      <c r="W14" s="131">
        <v>73.593630000000005</v>
      </c>
      <c r="X14" s="131">
        <v>72.939580000000007</v>
      </c>
      <c r="Y14" s="131">
        <v>74.247690000000006</v>
      </c>
      <c r="Z14" s="131">
        <v>73.922700000000006</v>
      </c>
      <c r="AA14" s="131">
        <v>73.276849999999996</v>
      </c>
      <c r="AB14" s="131">
        <v>74.568560000000005</v>
      </c>
      <c r="AC14" s="131">
        <v>74.271289999999993</v>
      </c>
      <c r="AD14" s="131">
        <v>73.630579999999995</v>
      </c>
      <c r="AE14" s="131">
        <v>74.912000000000006</v>
      </c>
      <c r="AF14" s="131">
        <v>75.056759999999997</v>
      </c>
      <c r="AG14" s="131">
        <v>74.432509999999994</v>
      </c>
      <c r="AH14" s="131">
        <v>75.680999999999997</v>
      </c>
      <c r="AI14" s="131">
        <v>75.261268564169384</v>
      </c>
      <c r="AJ14" s="131">
        <v>74.637232252204143</v>
      </c>
      <c r="AK14" s="131">
        <v>75.885304876134626</v>
      </c>
      <c r="AL14" s="131">
        <v>75.11874558488212</v>
      </c>
      <c r="AM14" s="131">
        <v>74.498662571765109</v>
      </c>
      <c r="AN14" s="131">
        <v>75.738828597999131</v>
      </c>
    </row>
    <row r="15" spans="1:40" ht="24" customHeight="1">
      <c r="A15" s="111" t="s">
        <v>144</v>
      </c>
      <c r="B15" s="131">
        <v>72.532960000000003</v>
      </c>
      <c r="C15" s="131">
        <v>71.831829999999997</v>
      </c>
      <c r="D15" s="131">
        <v>73.234099999999998</v>
      </c>
      <c r="E15" s="131">
        <v>73.51249</v>
      </c>
      <c r="F15" s="131">
        <v>72.831100000000006</v>
      </c>
      <c r="G15" s="131">
        <v>74.193870000000004</v>
      </c>
      <c r="H15" s="131">
        <v>73.728200000000001</v>
      </c>
      <c r="I15" s="131">
        <v>73.051389999999998</v>
      </c>
      <c r="J15" s="131">
        <v>74.405010000000004</v>
      </c>
      <c r="K15" s="131">
        <v>74.4435</v>
      </c>
      <c r="L15" s="131">
        <v>73.774320000000003</v>
      </c>
      <c r="M15" s="131">
        <v>75.112679999999997</v>
      </c>
      <c r="N15" s="131">
        <v>74.000320000000002</v>
      </c>
      <c r="O15" s="131">
        <v>73.308369999999996</v>
      </c>
      <c r="P15" s="131">
        <v>74.692260000000005</v>
      </c>
      <c r="Q15" s="131">
        <v>74.546880000000002</v>
      </c>
      <c r="R15" s="131">
        <v>73.887370000000004</v>
      </c>
      <c r="S15" s="131">
        <v>75.206400000000002</v>
      </c>
      <c r="T15" s="131">
        <v>74.582400000000007</v>
      </c>
      <c r="U15" s="131">
        <v>73.927800000000005</v>
      </c>
      <c r="V15" s="131">
        <v>75.236999999999995</v>
      </c>
      <c r="W15" s="131">
        <v>75.415999999999997</v>
      </c>
      <c r="X15" s="131">
        <v>74.783590000000004</v>
      </c>
      <c r="Y15" s="131">
        <v>76.048400000000001</v>
      </c>
      <c r="Z15" s="131">
        <v>75.718509999999995</v>
      </c>
      <c r="AA15" s="131">
        <v>75.075620000000001</v>
      </c>
      <c r="AB15" s="131">
        <v>76.36139</v>
      </c>
      <c r="AC15" s="131">
        <v>76.078580000000002</v>
      </c>
      <c r="AD15" s="131">
        <v>75.421869999999998</v>
      </c>
      <c r="AE15" s="131">
        <v>76.735290000000006</v>
      </c>
      <c r="AF15" s="131">
        <v>75.698130000000006</v>
      </c>
      <c r="AG15" s="131">
        <v>75.021320000000003</v>
      </c>
      <c r="AH15" s="131">
        <v>76.374930000000006</v>
      </c>
      <c r="AI15" s="131">
        <v>75.820906891799595</v>
      </c>
      <c r="AJ15" s="131">
        <v>75.142416182785993</v>
      </c>
      <c r="AK15" s="131">
        <v>76.499397600813197</v>
      </c>
      <c r="AL15" s="131">
        <v>76.099136906953859</v>
      </c>
      <c r="AM15" s="131">
        <v>75.43401935211179</v>
      </c>
      <c r="AN15" s="131">
        <v>76.764254461795929</v>
      </c>
    </row>
    <row r="16" spans="1:40" ht="12.75" customHeight="1">
      <c r="A16" s="111" t="s">
        <v>145</v>
      </c>
      <c r="B16" s="131">
        <v>77.091679999999997</v>
      </c>
      <c r="C16" s="131">
        <v>76.419809999999998</v>
      </c>
      <c r="D16" s="131">
        <v>77.763559999999998</v>
      </c>
      <c r="E16" s="131">
        <v>76.913830000000004</v>
      </c>
      <c r="F16" s="131">
        <v>76.213629999999995</v>
      </c>
      <c r="G16" s="131">
        <v>77.614040000000003</v>
      </c>
      <c r="H16" s="131">
        <v>77.549319999999994</v>
      </c>
      <c r="I16" s="131">
        <v>76.873189999999994</v>
      </c>
      <c r="J16" s="131">
        <v>78.225440000000006</v>
      </c>
      <c r="K16" s="131">
        <v>77.834339999999997</v>
      </c>
      <c r="L16" s="131">
        <v>77.159009999999995</v>
      </c>
      <c r="M16" s="131">
        <v>78.50967</v>
      </c>
      <c r="N16" s="131">
        <v>77.914680000000004</v>
      </c>
      <c r="O16" s="131">
        <v>77.255859999999998</v>
      </c>
      <c r="P16" s="131">
        <v>78.573490000000007</v>
      </c>
      <c r="Q16" s="131">
        <v>77.927989999999994</v>
      </c>
      <c r="R16" s="131">
        <v>77.23706</v>
      </c>
      <c r="S16" s="131">
        <v>78.618920000000003</v>
      </c>
      <c r="T16" s="131">
        <v>78.233050000000006</v>
      </c>
      <c r="U16" s="131">
        <v>77.53116</v>
      </c>
      <c r="V16" s="131">
        <v>78.934950000000001</v>
      </c>
      <c r="W16" s="131">
        <v>79.261870000000002</v>
      </c>
      <c r="X16" s="131">
        <v>78.581659999999999</v>
      </c>
      <c r="Y16" s="131">
        <v>79.942080000000004</v>
      </c>
      <c r="Z16" s="131">
        <v>79.543909999999997</v>
      </c>
      <c r="AA16" s="131">
        <v>78.855119999999999</v>
      </c>
      <c r="AB16" s="131">
        <v>80.232699999999994</v>
      </c>
      <c r="AC16" s="131">
        <v>79.789720000000003</v>
      </c>
      <c r="AD16" s="131">
        <v>79.111130000000003</v>
      </c>
      <c r="AE16" s="131">
        <v>80.468320000000006</v>
      </c>
      <c r="AF16" s="131">
        <v>80.266549999999995</v>
      </c>
      <c r="AG16" s="131">
        <v>79.584680000000006</v>
      </c>
      <c r="AH16" s="131">
        <v>80.948430000000002</v>
      </c>
      <c r="AI16" s="131">
        <v>80.516835546035949</v>
      </c>
      <c r="AJ16" s="131">
        <v>79.859406189482584</v>
      </c>
      <c r="AK16" s="131">
        <v>81.174264902589314</v>
      </c>
      <c r="AL16" s="131">
        <v>80.483060242024578</v>
      </c>
      <c r="AM16" s="131">
        <v>79.82794637705679</v>
      </c>
      <c r="AN16" s="131">
        <v>81.138174106992366</v>
      </c>
    </row>
    <row r="17" spans="1:40" ht="12.75" customHeight="1">
      <c r="A17" s="111" t="s">
        <v>146</v>
      </c>
      <c r="B17" s="131">
        <v>75.622879999999995</v>
      </c>
      <c r="C17" s="131">
        <v>74.866829999999993</v>
      </c>
      <c r="D17" s="131">
        <v>76.378919999999994</v>
      </c>
      <c r="E17" s="131">
        <v>75.608040000000003</v>
      </c>
      <c r="F17" s="131">
        <v>74.857960000000006</v>
      </c>
      <c r="G17" s="131">
        <v>76.358130000000003</v>
      </c>
      <c r="H17" s="131">
        <v>76.146559999999994</v>
      </c>
      <c r="I17" s="131">
        <v>75.428870000000003</v>
      </c>
      <c r="J17" s="131">
        <v>76.864239999999995</v>
      </c>
      <c r="K17" s="131">
        <v>76.314239999999998</v>
      </c>
      <c r="L17" s="131">
        <v>75.603399999999993</v>
      </c>
      <c r="M17" s="131">
        <v>77.025069999999999</v>
      </c>
      <c r="N17" s="131">
        <v>76.179469999999995</v>
      </c>
      <c r="O17" s="131">
        <v>75.455100000000002</v>
      </c>
      <c r="P17" s="131">
        <v>76.903840000000002</v>
      </c>
      <c r="Q17" s="131">
        <v>76.586979999999997</v>
      </c>
      <c r="R17" s="131">
        <v>75.877780000000001</v>
      </c>
      <c r="S17" s="131">
        <v>77.296189999999996</v>
      </c>
      <c r="T17" s="131">
        <v>76.732690000000005</v>
      </c>
      <c r="U17" s="131">
        <v>76.007840000000002</v>
      </c>
      <c r="V17" s="131">
        <v>77.457530000000006</v>
      </c>
      <c r="W17" s="131">
        <v>77.315690000000004</v>
      </c>
      <c r="X17" s="131">
        <v>76.593239999999994</v>
      </c>
      <c r="Y17" s="131">
        <v>78.038139999999999</v>
      </c>
      <c r="Z17" s="131">
        <v>77.48169</v>
      </c>
      <c r="AA17" s="131">
        <v>76.730279999999993</v>
      </c>
      <c r="AB17" s="131">
        <v>78.233099999999993</v>
      </c>
      <c r="AC17" s="131">
        <v>78.058499999999995</v>
      </c>
      <c r="AD17" s="131">
        <v>77.333659999999995</v>
      </c>
      <c r="AE17" s="131">
        <v>78.783339999999995</v>
      </c>
      <c r="AF17" s="131">
        <v>78.391239999999996</v>
      </c>
      <c r="AG17" s="131">
        <v>77.702579999999998</v>
      </c>
      <c r="AH17" s="131">
        <v>79.079899999999995</v>
      </c>
      <c r="AI17" s="131">
        <v>78.431733687220742</v>
      </c>
      <c r="AJ17" s="131">
        <v>77.76632373670418</v>
      </c>
      <c r="AK17" s="131">
        <v>79.097143637737304</v>
      </c>
      <c r="AL17" s="131">
        <v>78.433251283503466</v>
      </c>
      <c r="AM17" s="131">
        <v>77.774431766659916</v>
      </c>
      <c r="AN17" s="131">
        <v>79.092070800347017</v>
      </c>
    </row>
    <row r="18" spans="1:40" ht="12.75" customHeight="1">
      <c r="A18" s="111" t="s">
        <v>147</v>
      </c>
      <c r="B18" s="131">
        <v>75.937460000000002</v>
      </c>
      <c r="C18" s="131">
        <v>75.181129999999996</v>
      </c>
      <c r="D18" s="131">
        <v>76.693780000000004</v>
      </c>
      <c r="E18" s="131">
        <v>76.43356</v>
      </c>
      <c r="F18" s="131">
        <v>75.689710000000005</v>
      </c>
      <c r="G18" s="131">
        <v>77.177400000000006</v>
      </c>
      <c r="H18" s="131">
        <v>76.886780000000002</v>
      </c>
      <c r="I18" s="131">
        <v>76.147760000000005</v>
      </c>
      <c r="J18" s="131">
        <v>77.625799999999998</v>
      </c>
      <c r="K18" s="131">
        <v>77.320999999999998</v>
      </c>
      <c r="L18" s="131">
        <v>76.551320000000004</v>
      </c>
      <c r="M18" s="131">
        <v>78.090689999999995</v>
      </c>
      <c r="N18" s="131">
        <v>77.451239999999999</v>
      </c>
      <c r="O18" s="131">
        <v>76.68817</v>
      </c>
      <c r="P18" s="131">
        <v>78.214320000000001</v>
      </c>
      <c r="Q18" s="131">
        <v>77.483580000000003</v>
      </c>
      <c r="R18" s="131">
        <v>76.713880000000003</v>
      </c>
      <c r="S18" s="131">
        <v>78.253280000000004</v>
      </c>
      <c r="T18" s="131">
        <v>77.888069999999999</v>
      </c>
      <c r="U18" s="131">
        <v>77.115449999999996</v>
      </c>
      <c r="V18" s="131">
        <v>78.660700000000006</v>
      </c>
      <c r="W18" s="131">
        <v>78.285349999999994</v>
      </c>
      <c r="X18" s="131">
        <v>77.511740000000003</v>
      </c>
      <c r="Y18" s="131">
        <v>79.058959999999999</v>
      </c>
      <c r="Z18" s="131">
        <v>78.896039999999999</v>
      </c>
      <c r="AA18" s="131">
        <v>78.131529999999998</v>
      </c>
      <c r="AB18" s="131">
        <v>79.660560000000004</v>
      </c>
      <c r="AC18" s="131">
        <v>79.691419999999994</v>
      </c>
      <c r="AD18" s="131">
        <v>78.927729999999997</v>
      </c>
      <c r="AE18" s="131">
        <v>80.455119999999994</v>
      </c>
      <c r="AF18" s="131">
        <v>79.475430000000003</v>
      </c>
      <c r="AG18" s="131">
        <v>78.692800000000005</v>
      </c>
      <c r="AH18" s="131">
        <v>80.25806</v>
      </c>
      <c r="AI18" s="131">
        <v>79.663570098512977</v>
      </c>
      <c r="AJ18" s="131">
        <v>78.913389510743045</v>
      </c>
      <c r="AK18" s="131">
        <v>80.41375068628291</v>
      </c>
      <c r="AL18" s="131">
        <v>79.282818253028509</v>
      </c>
      <c r="AM18" s="131">
        <v>78.548313158188961</v>
      </c>
      <c r="AN18" s="131">
        <v>80.017323347868057</v>
      </c>
    </row>
    <row r="19" spans="1:40" ht="20.85" customHeight="1">
      <c r="A19" s="111" t="s">
        <v>148</v>
      </c>
      <c r="B19" s="131">
        <v>73.746589999999998</v>
      </c>
      <c r="C19" s="131">
        <v>73.179519999999997</v>
      </c>
      <c r="D19" s="131">
        <v>74.313659999999999</v>
      </c>
      <c r="E19" s="131">
        <v>73.921620000000004</v>
      </c>
      <c r="F19" s="131">
        <v>73.352450000000005</v>
      </c>
      <c r="G19" s="131">
        <v>74.490790000000004</v>
      </c>
      <c r="H19" s="131">
        <v>74.451149999999998</v>
      </c>
      <c r="I19" s="131">
        <v>73.877020000000002</v>
      </c>
      <c r="J19" s="131">
        <v>75.025270000000006</v>
      </c>
      <c r="K19" s="131">
        <v>74.566100000000006</v>
      </c>
      <c r="L19" s="131">
        <v>73.993070000000003</v>
      </c>
      <c r="M19" s="131">
        <v>75.139129999999994</v>
      </c>
      <c r="N19" s="131">
        <v>74.909459999999996</v>
      </c>
      <c r="O19" s="131">
        <v>74.345579999999998</v>
      </c>
      <c r="P19" s="131">
        <v>75.473339999999993</v>
      </c>
      <c r="Q19" s="131">
        <v>75.189040000000006</v>
      </c>
      <c r="R19" s="131">
        <v>74.643749999999997</v>
      </c>
      <c r="S19" s="131">
        <v>75.734340000000003</v>
      </c>
      <c r="T19" s="131">
        <v>75.985579999999999</v>
      </c>
      <c r="U19" s="131">
        <v>75.433430000000001</v>
      </c>
      <c r="V19" s="131">
        <v>76.537729999999996</v>
      </c>
      <c r="W19" s="131">
        <v>76.414069999999995</v>
      </c>
      <c r="X19" s="131">
        <v>75.863200000000006</v>
      </c>
      <c r="Y19" s="131">
        <v>76.964950000000002</v>
      </c>
      <c r="Z19" s="131">
        <v>76.872990000000001</v>
      </c>
      <c r="AA19" s="131">
        <v>76.321070000000006</v>
      </c>
      <c r="AB19" s="131">
        <v>77.42492</v>
      </c>
      <c r="AC19" s="131">
        <v>76.839650000000006</v>
      </c>
      <c r="AD19" s="131">
        <v>76.298000000000002</v>
      </c>
      <c r="AE19" s="131">
        <v>77.381299999999996</v>
      </c>
      <c r="AF19" s="131">
        <v>76.707189999999997</v>
      </c>
      <c r="AG19" s="131">
        <v>76.148409999999998</v>
      </c>
      <c r="AH19" s="131">
        <v>77.265969999999996</v>
      </c>
      <c r="AI19" s="131">
        <v>77.222119250051904</v>
      </c>
      <c r="AJ19" s="131">
        <v>76.655521890128838</v>
      </c>
      <c r="AK19" s="131">
        <v>77.788716609974969</v>
      </c>
      <c r="AL19" s="131">
        <v>77.436129637740535</v>
      </c>
      <c r="AM19" s="131">
        <v>76.884829180044974</v>
      </c>
      <c r="AN19" s="131">
        <v>77.987430095436096</v>
      </c>
    </row>
    <row r="20" spans="1:40" ht="12.75" customHeight="1">
      <c r="A20" s="111" t="s">
        <v>149</v>
      </c>
      <c r="B20" s="131">
        <v>74.536389999999997</v>
      </c>
      <c r="C20" s="131">
        <v>74.155910000000006</v>
      </c>
      <c r="D20" s="131">
        <v>74.916870000000003</v>
      </c>
      <c r="E20" s="131">
        <v>74.660539999999997</v>
      </c>
      <c r="F20" s="131">
        <v>74.274649999999994</v>
      </c>
      <c r="G20" s="131">
        <v>75.046430000000001</v>
      </c>
      <c r="H20" s="131">
        <v>75.343770000000006</v>
      </c>
      <c r="I20" s="131">
        <v>74.967320000000001</v>
      </c>
      <c r="J20" s="131">
        <v>75.720219999999998</v>
      </c>
      <c r="K20" s="131">
        <v>75.427800000000005</v>
      </c>
      <c r="L20" s="131">
        <v>75.043850000000006</v>
      </c>
      <c r="M20" s="131">
        <v>75.811750000000004</v>
      </c>
      <c r="N20" s="131">
        <v>75.747870000000006</v>
      </c>
      <c r="O20" s="131">
        <v>75.366960000000006</v>
      </c>
      <c r="P20" s="131">
        <v>76.128780000000006</v>
      </c>
      <c r="Q20" s="131">
        <v>75.807590000000005</v>
      </c>
      <c r="R20" s="131">
        <v>75.425079999999994</v>
      </c>
      <c r="S20" s="131">
        <v>76.190100000000001</v>
      </c>
      <c r="T20" s="131">
        <v>76.060310000000001</v>
      </c>
      <c r="U20" s="131">
        <v>75.684479999999994</v>
      </c>
      <c r="V20" s="131">
        <v>76.436130000000006</v>
      </c>
      <c r="W20" s="131">
        <v>76.274079999999998</v>
      </c>
      <c r="X20" s="131">
        <v>75.896839999999997</v>
      </c>
      <c r="Y20" s="131">
        <v>76.651309999999995</v>
      </c>
      <c r="Z20" s="131">
        <v>76.639060000000001</v>
      </c>
      <c r="AA20" s="131">
        <v>76.269189999999995</v>
      </c>
      <c r="AB20" s="131">
        <v>77.008939999999996</v>
      </c>
      <c r="AC20" s="131">
        <v>76.945819999999998</v>
      </c>
      <c r="AD20" s="131">
        <v>76.570409999999995</v>
      </c>
      <c r="AE20" s="131">
        <v>77.32123</v>
      </c>
      <c r="AF20" s="131">
        <v>77.134180000000001</v>
      </c>
      <c r="AG20" s="131">
        <v>76.762320000000003</v>
      </c>
      <c r="AH20" s="131">
        <v>77.506029999999996</v>
      </c>
      <c r="AI20" s="131">
        <v>77.584164136460117</v>
      </c>
      <c r="AJ20" s="131">
        <v>77.215504184662791</v>
      </c>
      <c r="AK20" s="131">
        <v>77.952824088257444</v>
      </c>
      <c r="AL20" s="131">
        <v>77.655841756307638</v>
      </c>
      <c r="AM20" s="131">
        <v>77.290918360224751</v>
      </c>
      <c r="AN20" s="131">
        <v>78.020765152390524</v>
      </c>
    </row>
    <row r="21" spans="1:40" ht="12.75" customHeight="1">
      <c r="A21" s="111" t="s">
        <v>150</v>
      </c>
      <c r="B21" s="131">
        <v>69.042240000000007</v>
      </c>
      <c r="C21" s="131">
        <v>68.743369999999999</v>
      </c>
      <c r="D21" s="131">
        <v>69.341120000000004</v>
      </c>
      <c r="E21" s="131">
        <v>69.250100000000003</v>
      </c>
      <c r="F21" s="131">
        <v>68.949809999999999</v>
      </c>
      <c r="G21" s="131">
        <v>69.550389999999993</v>
      </c>
      <c r="H21" s="131">
        <v>69.877459999999999</v>
      </c>
      <c r="I21" s="131">
        <v>69.578609999999998</v>
      </c>
      <c r="J21" s="131">
        <v>70.176320000000004</v>
      </c>
      <c r="K21" s="131">
        <v>70.368369999999999</v>
      </c>
      <c r="L21" s="131">
        <v>70.068240000000003</v>
      </c>
      <c r="M21" s="131">
        <v>70.668490000000006</v>
      </c>
      <c r="N21" s="131">
        <v>70.693820000000002</v>
      </c>
      <c r="O21" s="131">
        <v>70.396389999999997</v>
      </c>
      <c r="P21" s="131">
        <v>70.991249999999994</v>
      </c>
      <c r="Q21" s="131">
        <v>70.687960000000004</v>
      </c>
      <c r="R21" s="131">
        <v>70.386920000000003</v>
      </c>
      <c r="S21" s="131">
        <v>70.989000000000004</v>
      </c>
      <c r="T21" s="131">
        <v>71.122860000000003</v>
      </c>
      <c r="U21" s="131">
        <v>70.824269999999999</v>
      </c>
      <c r="V21" s="131">
        <v>71.421440000000004</v>
      </c>
      <c r="W21" s="131">
        <v>71.702939999999998</v>
      </c>
      <c r="X21" s="131">
        <v>71.404960000000003</v>
      </c>
      <c r="Y21" s="131">
        <v>72.000919999999994</v>
      </c>
      <c r="Z21" s="131">
        <v>72.143420000000006</v>
      </c>
      <c r="AA21" s="131">
        <v>71.848190000000002</v>
      </c>
      <c r="AB21" s="131">
        <v>72.438640000000007</v>
      </c>
      <c r="AC21" s="131">
        <v>72.57723</v>
      </c>
      <c r="AD21" s="131">
        <v>72.285259999999994</v>
      </c>
      <c r="AE21" s="131">
        <v>72.869200000000006</v>
      </c>
      <c r="AF21" s="131">
        <v>72.975939999999994</v>
      </c>
      <c r="AG21" s="131">
        <v>72.688000000000002</v>
      </c>
      <c r="AH21" s="131">
        <v>73.263890000000004</v>
      </c>
      <c r="AI21" s="131">
        <v>73.345210734210895</v>
      </c>
      <c r="AJ21" s="131">
        <v>73.055061912861675</v>
      </c>
      <c r="AK21" s="131">
        <v>73.635359555560115</v>
      </c>
      <c r="AL21" s="131">
        <v>73.36045424465884</v>
      </c>
      <c r="AM21" s="131">
        <v>73.072050961514179</v>
      </c>
      <c r="AN21" s="131">
        <v>73.6488575278035</v>
      </c>
    </row>
    <row r="22" spans="1:40" ht="12.75" customHeight="1">
      <c r="A22" s="111" t="s">
        <v>151</v>
      </c>
      <c r="B22" s="131">
        <v>74.395269999999996</v>
      </c>
      <c r="C22" s="131">
        <v>73.909760000000006</v>
      </c>
      <c r="D22" s="131">
        <v>74.880790000000005</v>
      </c>
      <c r="E22" s="131">
        <v>74.537480000000002</v>
      </c>
      <c r="F22" s="131">
        <v>74.054379999999995</v>
      </c>
      <c r="G22" s="131">
        <v>75.020579999999995</v>
      </c>
      <c r="H22" s="131">
        <v>75.015940000000001</v>
      </c>
      <c r="I22" s="131">
        <v>74.538889999999995</v>
      </c>
      <c r="J22" s="131">
        <v>75.492990000000006</v>
      </c>
      <c r="K22" s="131">
        <v>75.234639999999999</v>
      </c>
      <c r="L22" s="131">
        <v>74.749260000000007</v>
      </c>
      <c r="M22" s="131">
        <v>75.720020000000005</v>
      </c>
      <c r="N22" s="131">
        <v>75.899039999999999</v>
      </c>
      <c r="O22" s="131">
        <v>75.423689999999993</v>
      </c>
      <c r="P22" s="131">
        <v>76.374390000000005</v>
      </c>
      <c r="Q22" s="131">
        <v>75.939319999999995</v>
      </c>
      <c r="R22" s="131">
        <v>75.454440000000005</v>
      </c>
      <c r="S22" s="131">
        <v>76.424189999999996</v>
      </c>
      <c r="T22" s="131">
        <v>76.346890000000002</v>
      </c>
      <c r="U22" s="131">
        <v>75.855829999999997</v>
      </c>
      <c r="V22" s="131">
        <v>76.837959999999995</v>
      </c>
      <c r="W22" s="131">
        <v>76.449979999999996</v>
      </c>
      <c r="X22" s="131">
        <v>75.956860000000006</v>
      </c>
      <c r="Y22" s="131">
        <v>76.943100000000001</v>
      </c>
      <c r="Z22" s="131">
        <v>76.608050000000006</v>
      </c>
      <c r="AA22" s="131">
        <v>76.108249999999998</v>
      </c>
      <c r="AB22" s="131">
        <v>77.107849999999999</v>
      </c>
      <c r="AC22" s="131">
        <v>77.136780000000002</v>
      </c>
      <c r="AD22" s="131">
        <v>76.651009999999999</v>
      </c>
      <c r="AE22" s="131">
        <v>77.622540000000001</v>
      </c>
      <c r="AF22" s="131">
        <v>77.55968</v>
      </c>
      <c r="AG22" s="131">
        <v>77.079610000000002</v>
      </c>
      <c r="AH22" s="131">
        <v>78.039749999999998</v>
      </c>
      <c r="AI22" s="131">
        <v>78.217559228267532</v>
      </c>
      <c r="AJ22" s="131">
        <v>77.758927406663901</v>
      </c>
      <c r="AK22" s="131">
        <v>78.676191049871164</v>
      </c>
      <c r="AL22" s="131">
        <v>77.852601503932846</v>
      </c>
      <c r="AM22" s="131">
        <v>77.387259105955366</v>
      </c>
      <c r="AN22" s="131">
        <v>78.317943901910326</v>
      </c>
    </row>
    <row r="23" spans="1:40" ht="20.85" customHeight="1">
      <c r="A23" s="111" t="s">
        <v>152</v>
      </c>
      <c r="B23" s="131">
        <v>70.173479999999998</v>
      </c>
      <c r="C23" s="131">
        <v>69.374629999999996</v>
      </c>
      <c r="D23" s="131">
        <v>70.972329999999999</v>
      </c>
      <c r="E23" s="131">
        <v>70.303129999999996</v>
      </c>
      <c r="F23" s="131">
        <v>69.479410000000001</v>
      </c>
      <c r="G23" s="131">
        <v>71.126850000000005</v>
      </c>
      <c r="H23" s="131">
        <v>71.095479999999995</v>
      </c>
      <c r="I23" s="131">
        <v>70.266459999999995</v>
      </c>
      <c r="J23" s="131">
        <v>71.924509999999998</v>
      </c>
      <c r="K23" s="131">
        <v>72.201149999999998</v>
      </c>
      <c r="L23" s="131">
        <v>71.383380000000002</v>
      </c>
      <c r="M23" s="131">
        <v>73.018919999999994</v>
      </c>
      <c r="N23" s="131">
        <v>72.564059999999998</v>
      </c>
      <c r="O23" s="131">
        <v>71.725440000000006</v>
      </c>
      <c r="P23" s="131">
        <v>73.402690000000007</v>
      </c>
      <c r="Q23" s="131">
        <v>72.947739999999996</v>
      </c>
      <c r="R23" s="131">
        <v>72.112780000000001</v>
      </c>
      <c r="S23" s="131">
        <v>73.782709999999994</v>
      </c>
      <c r="T23" s="131">
        <v>73.302520000000001</v>
      </c>
      <c r="U23" s="131">
        <v>72.471379999999996</v>
      </c>
      <c r="V23" s="131">
        <v>74.133650000000003</v>
      </c>
      <c r="W23" s="131">
        <v>73.235429999999994</v>
      </c>
      <c r="X23" s="131">
        <v>72.426599999999993</v>
      </c>
      <c r="Y23" s="131">
        <v>74.044250000000005</v>
      </c>
      <c r="Z23" s="131">
        <v>73.187749999999994</v>
      </c>
      <c r="AA23" s="131">
        <v>72.372450000000001</v>
      </c>
      <c r="AB23" s="131">
        <v>74.003050000000002</v>
      </c>
      <c r="AC23" s="131">
        <v>73.658479999999997</v>
      </c>
      <c r="AD23" s="131">
        <v>72.856939999999994</v>
      </c>
      <c r="AE23" s="131">
        <v>74.46002</v>
      </c>
      <c r="AF23" s="131">
        <v>74.612020000000001</v>
      </c>
      <c r="AG23" s="131">
        <v>73.839659999999995</v>
      </c>
      <c r="AH23" s="131">
        <v>75.384389999999996</v>
      </c>
      <c r="AI23" s="131">
        <v>75.474545142981398</v>
      </c>
      <c r="AJ23" s="131">
        <v>74.713519599036175</v>
      </c>
      <c r="AK23" s="131">
        <v>76.235570686926621</v>
      </c>
      <c r="AL23" s="131">
        <v>75.440151723845361</v>
      </c>
      <c r="AM23" s="131">
        <v>74.674575565377552</v>
      </c>
      <c r="AN23" s="131">
        <v>76.20572788231317</v>
      </c>
    </row>
    <row r="24" spans="1:40" ht="12.75" customHeight="1">
      <c r="A24" s="111" t="s">
        <v>153</v>
      </c>
      <c r="B24" s="131">
        <v>74.675979999999996</v>
      </c>
      <c r="C24" s="131">
        <v>73.899519999999995</v>
      </c>
      <c r="D24" s="131">
        <v>75.452449999999999</v>
      </c>
      <c r="E24" s="131">
        <v>74.972279999999998</v>
      </c>
      <c r="F24" s="131">
        <v>74.202610000000007</v>
      </c>
      <c r="G24" s="131">
        <v>75.741950000000003</v>
      </c>
      <c r="H24" s="131">
        <v>75.216930000000005</v>
      </c>
      <c r="I24" s="131">
        <v>74.397369999999995</v>
      </c>
      <c r="J24" s="131">
        <v>76.036490000000001</v>
      </c>
      <c r="K24" s="131">
        <v>75.089740000000006</v>
      </c>
      <c r="L24" s="131">
        <v>74.222160000000002</v>
      </c>
      <c r="M24" s="131">
        <v>75.957319999999996</v>
      </c>
      <c r="N24" s="131">
        <v>75.960719999999995</v>
      </c>
      <c r="O24" s="131">
        <v>75.129390000000001</v>
      </c>
      <c r="P24" s="131">
        <v>76.792050000000003</v>
      </c>
      <c r="Q24" s="131">
        <v>76.386769999999999</v>
      </c>
      <c r="R24" s="131">
        <v>75.613069999999993</v>
      </c>
      <c r="S24" s="131">
        <v>77.16046</v>
      </c>
      <c r="T24" s="131">
        <v>76.608810000000005</v>
      </c>
      <c r="U24" s="131">
        <v>75.873509999999996</v>
      </c>
      <c r="V24" s="131">
        <v>77.344110000000001</v>
      </c>
      <c r="W24" s="131">
        <v>76.626630000000006</v>
      </c>
      <c r="X24" s="131">
        <v>75.870519999999999</v>
      </c>
      <c r="Y24" s="131">
        <v>77.382739999999998</v>
      </c>
      <c r="Z24" s="131">
        <v>76.949079999999995</v>
      </c>
      <c r="AA24" s="131">
        <v>76.166700000000006</v>
      </c>
      <c r="AB24" s="131">
        <v>77.731449999999995</v>
      </c>
      <c r="AC24" s="131">
        <v>77.461550000000003</v>
      </c>
      <c r="AD24" s="131">
        <v>76.679680000000005</v>
      </c>
      <c r="AE24" s="131">
        <v>78.24342</v>
      </c>
      <c r="AF24" s="131">
        <v>77.160200000000003</v>
      </c>
      <c r="AG24" s="131">
        <v>76.369820000000004</v>
      </c>
      <c r="AH24" s="131">
        <v>77.950590000000005</v>
      </c>
      <c r="AI24" s="131">
        <v>77.334739507383631</v>
      </c>
      <c r="AJ24" s="131">
        <v>76.563849846206537</v>
      </c>
      <c r="AK24" s="131">
        <v>78.105629168560725</v>
      </c>
      <c r="AL24" s="131">
        <v>77.34567497093856</v>
      </c>
      <c r="AM24" s="131">
        <v>76.600116290470197</v>
      </c>
      <c r="AN24" s="131">
        <v>78.091233651406924</v>
      </c>
    </row>
    <row r="25" spans="1:40" ht="12.75" customHeight="1">
      <c r="A25" s="111" t="s">
        <v>154</v>
      </c>
      <c r="B25" s="131">
        <v>74.207669999999993</v>
      </c>
      <c r="C25" s="131">
        <v>73.431579999999997</v>
      </c>
      <c r="D25" s="131">
        <v>74.983760000000004</v>
      </c>
      <c r="E25" s="131">
        <v>74.969449999999995</v>
      </c>
      <c r="F25" s="131">
        <v>74.203490000000002</v>
      </c>
      <c r="G25" s="131">
        <v>75.735420000000005</v>
      </c>
      <c r="H25" s="131">
        <v>75.582419999999999</v>
      </c>
      <c r="I25" s="131">
        <v>74.824700000000007</v>
      </c>
      <c r="J25" s="131">
        <v>76.340149999999994</v>
      </c>
      <c r="K25" s="131">
        <v>75.848150000000004</v>
      </c>
      <c r="L25" s="131">
        <v>75.076120000000003</v>
      </c>
      <c r="M25" s="131">
        <v>76.620189999999994</v>
      </c>
      <c r="N25" s="131">
        <v>75.986199999999997</v>
      </c>
      <c r="O25" s="131">
        <v>75.247129999999999</v>
      </c>
      <c r="P25" s="131">
        <v>76.725269999999995</v>
      </c>
      <c r="Q25" s="131">
        <v>76.469309999999993</v>
      </c>
      <c r="R25" s="131">
        <v>75.742739999999998</v>
      </c>
      <c r="S25" s="131">
        <v>77.195880000000002</v>
      </c>
      <c r="T25" s="131">
        <v>76.841080000000005</v>
      </c>
      <c r="U25" s="131">
        <v>76.112799999999993</v>
      </c>
      <c r="V25" s="131">
        <v>77.569360000000003</v>
      </c>
      <c r="W25" s="131">
        <v>77.070170000000005</v>
      </c>
      <c r="X25" s="131">
        <v>76.322919999999996</v>
      </c>
      <c r="Y25" s="131">
        <v>77.817409999999995</v>
      </c>
      <c r="Z25" s="131">
        <v>77.082470000000001</v>
      </c>
      <c r="AA25" s="131">
        <v>76.343940000000003</v>
      </c>
      <c r="AB25" s="131">
        <v>77.820989999999995</v>
      </c>
      <c r="AC25" s="131">
        <v>77.288070000000005</v>
      </c>
      <c r="AD25" s="131">
        <v>76.558589999999995</v>
      </c>
      <c r="AE25" s="131">
        <v>78.017560000000003</v>
      </c>
      <c r="AF25" s="131">
        <v>77.808670000000006</v>
      </c>
      <c r="AG25" s="131">
        <v>77.09572</v>
      </c>
      <c r="AH25" s="131">
        <v>78.521609999999995</v>
      </c>
      <c r="AI25" s="131">
        <v>78.505978471415716</v>
      </c>
      <c r="AJ25" s="131">
        <v>77.80052526265932</v>
      </c>
      <c r="AK25" s="131">
        <v>79.211431680172112</v>
      </c>
      <c r="AL25" s="131">
        <v>78.748647593119642</v>
      </c>
      <c r="AM25" s="131">
        <v>78.064833341338527</v>
      </c>
      <c r="AN25" s="131">
        <v>79.432461844900757</v>
      </c>
    </row>
    <row r="26" spans="1:40" ht="12.75" customHeight="1">
      <c r="A26" s="111" t="s">
        <v>224</v>
      </c>
      <c r="B26" s="131">
        <v>71.766379999999998</v>
      </c>
      <c r="C26" s="131">
        <v>70.34984</v>
      </c>
      <c r="D26" s="131">
        <v>73.182919999999996</v>
      </c>
      <c r="E26" s="131">
        <v>72.42004</v>
      </c>
      <c r="F26" s="131">
        <v>71.116770000000002</v>
      </c>
      <c r="G26" s="131">
        <v>73.723320000000001</v>
      </c>
      <c r="H26" s="131">
        <v>72.37921</v>
      </c>
      <c r="I26" s="131">
        <v>70.981430000000003</v>
      </c>
      <c r="J26" s="131">
        <v>73.776989999999998</v>
      </c>
      <c r="K26" s="131">
        <v>73.279650000000004</v>
      </c>
      <c r="L26" s="131">
        <v>71.8005</v>
      </c>
      <c r="M26" s="131">
        <v>74.758790000000005</v>
      </c>
      <c r="N26" s="131">
        <v>73.211820000000003</v>
      </c>
      <c r="O26" s="131">
        <v>71.656260000000003</v>
      </c>
      <c r="P26" s="131">
        <v>74.767380000000003</v>
      </c>
      <c r="Q26" s="131">
        <v>73.788759999999996</v>
      </c>
      <c r="R26" s="131">
        <v>72.28228</v>
      </c>
      <c r="S26" s="131">
        <v>75.295240000000007</v>
      </c>
      <c r="T26" s="131">
        <v>73.868849999999995</v>
      </c>
      <c r="U26" s="131">
        <v>72.460059999999999</v>
      </c>
      <c r="V26" s="131">
        <v>75.277630000000002</v>
      </c>
      <c r="W26" s="131">
        <v>74.453389999999999</v>
      </c>
      <c r="X26" s="131">
        <v>73.114909999999995</v>
      </c>
      <c r="Y26" s="131">
        <v>75.791870000000003</v>
      </c>
      <c r="Z26" s="131">
        <v>75.585729999999998</v>
      </c>
      <c r="AA26" s="131">
        <v>74.319869999999995</v>
      </c>
      <c r="AB26" s="131">
        <v>76.851590000000002</v>
      </c>
      <c r="AC26" s="131">
        <v>76.295990000000003</v>
      </c>
      <c r="AD26" s="131">
        <v>75.114270000000005</v>
      </c>
      <c r="AE26" s="131">
        <v>77.477699999999999</v>
      </c>
      <c r="AF26" s="131">
        <v>77.059240000000003</v>
      </c>
      <c r="AG26" s="131">
        <v>75.884180000000001</v>
      </c>
      <c r="AH26" s="131">
        <v>78.234300000000005</v>
      </c>
      <c r="AI26" s="131">
        <v>76.877024633756577</v>
      </c>
      <c r="AJ26" s="131">
        <v>75.696994075858683</v>
      </c>
      <c r="AK26" s="131">
        <v>78.05705519165447</v>
      </c>
      <c r="AL26" s="131">
        <v>76.746489607657921</v>
      </c>
      <c r="AM26" s="131">
        <v>75.400630161926586</v>
      </c>
      <c r="AN26" s="131">
        <v>78.092349053389256</v>
      </c>
    </row>
    <row r="27" spans="1:40" ht="20.85" customHeight="1">
      <c r="A27" s="111" t="s">
        <v>155</v>
      </c>
      <c r="B27" s="131">
        <v>72.657589999999999</v>
      </c>
      <c r="C27" s="131">
        <v>72.010840000000002</v>
      </c>
      <c r="D27" s="131">
        <v>73.304339999999996</v>
      </c>
      <c r="E27" s="131">
        <v>73.244709999999998</v>
      </c>
      <c r="F27" s="131">
        <v>72.625900000000001</v>
      </c>
      <c r="G27" s="131">
        <v>73.863519999999994</v>
      </c>
      <c r="H27" s="131">
        <v>73.810299999999998</v>
      </c>
      <c r="I27" s="131">
        <v>73.204509999999999</v>
      </c>
      <c r="J27" s="131">
        <v>74.416089999999997</v>
      </c>
      <c r="K27" s="131">
        <v>73.972589999999997</v>
      </c>
      <c r="L27" s="131">
        <v>73.348640000000003</v>
      </c>
      <c r="M27" s="131">
        <v>74.596540000000005</v>
      </c>
      <c r="N27" s="131">
        <v>73.80583</v>
      </c>
      <c r="O27" s="131">
        <v>73.165099999999995</v>
      </c>
      <c r="P27" s="131">
        <v>74.446560000000005</v>
      </c>
      <c r="Q27" s="131">
        <v>73.934809999999999</v>
      </c>
      <c r="R27" s="131">
        <v>73.286050000000003</v>
      </c>
      <c r="S27" s="131">
        <v>74.583579999999998</v>
      </c>
      <c r="T27" s="131">
        <v>74.110399999999998</v>
      </c>
      <c r="U27" s="131">
        <v>73.469819999999999</v>
      </c>
      <c r="V27" s="131">
        <v>74.750969999999995</v>
      </c>
      <c r="W27" s="131">
        <v>75.133759999999995</v>
      </c>
      <c r="X27" s="131">
        <v>74.501339999999999</v>
      </c>
      <c r="Y27" s="131">
        <v>75.766180000000006</v>
      </c>
      <c r="Z27" s="131">
        <v>75.191969999999998</v>
      </c>
      <c r="AA27" s="131">
        <v>74.534880000000001</v>
      </c>
      <c r="AB27" s="131">
        <v>75.849050000000005</v>
      </c>
      <c r="AC27" s="131">
        <v>75.930279999999996</v>
      </c>
      <c r="AD27" s="131">
        <v>75.27355</v>
      </c>
      <c r="AE27" s="131">
        <v>76.587019999999995</v>
      </c>
      <c r="AF27" s="131">
        <v>75.876800000000003</v>
      </c>
      <c r="AG27" s="131">
        <v>75.231530000000006</v>
      </c>
      <c r="AH27" s="131">
        <v>76.522080000000003</v>
      </c>
      <c r="AI27" s="131">
        <v>76.393285151585161</v>
      </c>
      <c r="AJ27" s="131">
        <v>75.776404644987025</v>
      </c>
      <c r="AK27" s="131">
        <v>77.010165658183297</v>
      </c>
      <c r="AL27" s="131">
        <v>76.124738879886024</v>
      </c>
      <c r="AM27" s="131">
        <v>75.523896119156859</v>
      </c>
      <c r="AN27" s="131">
        <v>76.725581640615189</v>
      </c>
    </row>
    <row r="28" spans="1:40" ht="12.75" customHeight="1">
      <c r="A28" s="111" t="s">
        <v>156</v>
      </c>
      <c r="B28" s="131">
        <v>71.927809999999994</v>
      </c>
      <c r="C28" s="131">
        <v>71.522540000000006</v>
      </c>
      <c r="D28" s="131">
        <v>72.333070000000006</v>
      </c>
      <c r="E28" s="131">
        <v>72.395750000000007</v>
      </c>
      <c r="F28" s="131">
        <v>71.996380000000002</v>
      </c>
      <c r="G28" s="131">
        <v>72.795109999999994</v>
      </c>
      <c r="H28" s="131">
        <v>72.757180000000005</v>
      </c>
      <c r="I28" s="131">
        <v>72.362030000000004</v>
      </c>
      <c r="J28" s="131">
        <v>73.152320000000003</v>
      </c>
      <c r="K28" s="131">
        <v>73.029870000000003</v>
      </c>
      <c r="L28" s="131">
        <v>72.633099999999999</v>
      </c>
      <c r="M28" s="131">
        <v>73.426649999999995</v>
      </c>
      <c r="N28" s="131">
        <v>72.808340000000001</v>
      </c>
      <c r="O28" s="131">
        <v>72.41046</v>
      </c>
      <c r="P28" s="131">
        <v>73.206220000000002</v>
      </c>
      <c r="Q28" s="131">
        <v>73.207589999999996</v>
      </c>
      <c r="R28" s="131">
        <v>72.814999999999998</v>
      </c>
      <c r="S28" s="131">
        <v>73.600179999999995</v>
      </c>
      <c r="T28" s="131">
        <v>73.878420000000006</v>
      </c>
      <c r="U28" s="131">
        <v>73.494039999999998</v>
      </c>
      <c r="V28" s="131">
        <v>74.262799999999999</v>
      </c>
      <c r="W28" s="131">
        <v>74.428629999999998</v>
      </c>
      <c r="X28" s="131">
        <v>74.046289999999999</v>
      </c>
      <c r="Y28" s="131">
        <v>74.810969999999998</v>
      </c>
      <c r="Z28" s="131">
        <v>74.700580000000002</v>
      </c>
      <c r="AA28" s="131">
        <v>74.312430000000006</v>
      </c>
      <c r="AB28" s="131">
        <v>75.088740000000001</v>
      </c>
      <c r="AC28" s="131">
        <v>74.882149999999996</v>
      </c>
      <c r="AD28" s="131">
        <v>74.49091</v>
      </c>
      <c r="AE28" s="131">
        <v>75.273399999999995</v>
      </c>
      <c r="AF28" s="131">
        <v>75.051670000000001</v>
      </c>
      <c r="AG28" s="131">
        <v>74.661770000000004</v>
      </c>
      <c r="AH28" s="131">
        <v>75.441559999999996</v>
      </c>
      <c r="AI28" s="131">
        <v>75.370152381616251</v>
      </c>
      <c r="AJ28" s="131">
        <v>74.985886358639917</v>
      </c>
      <c r="AK28" s="131">
        <v>75.754418404592585</v>
      </c>
      <c r="AL28" s="131">
        <v>75.34396100939037</v>
      </c>
      <c r="AM28" s="131">
        <v>74.965173668070662</v>
      </c>
      <c r="AN28" s="131">
        <v>75.722748350710077</v>
      </c>
    </row>
    <row r="29" spans="1:40" ht="12.75" customHeight="1">
      <c r="A29" s="108" t="s">
        <v>157</v>
      </c>
      <c r="B29" s="131">
        <v>75.878709999999998</v>
      </c>
      <c r="C29" s="131">
        <v>74.361649999999997</v>
      </c>
      <c r="D29" s="131">
        <v>77.395759999999996</v>
      </c>
      <c r="E29" s="131">
        <v>76.545929999999998</v>
      </c>
      <c r="F29" s="131">
        <v>75.050079999999994</v>
      </c>
      <c r="G29" s="131">
        <v>78.041790000000006</v>
      </c>
      <c r="H29" s="131">
        <v>76.485320000000002</v>
      </c>
      <c r="I29" s="131">
        <v>75.034030000000001</v>
      </c>
      <c r="J29" s="131">
        <v>77.936610000000002</v>
      </c>
      <c r="K29" s="131">
        <v>76.363770000000002</v>
      </c>
      <c r="L29" s="131">
        <v>74.910110000000003</v>
      </c>
      <c r="M29" s="131">
        <v>77.817430000000002</v>
      </c>
      <c r="N29" s="131">
        <v>75.321020000000004</v>
      </c>
      <c r="O29" s="131">
        <v>73.773179999999996</v>
      </c>
      <c r="P29" s="131">
        <v>76.868859999999998</v>
      </c>
      <c r="Q29" s="131">
        <v>74.905690000000007</v>
      </c>
      <c r="R29" s="131">
        <v>73.274780000000007</v>
      </c>
      <c r="S29" s="131">
        <v>76.536590000000004</v>
      </c>
      <c r="T29" s="131">
        <v>75.988399999999999</v>
      </c>
      <c r="U29" s="131">
        <v>74.377350000000007</v>
      </c>
      <c r="V29" s="131">
        <v>77.599450000000004</v>
      </c>
      <c r="W29" s="131">
        <v>77.824119999999994</v>
      </c>
      <c r="X29" s="131">
        <v>76.166020000000003</v>
      </c>
      <c r="Y29" s="131">
        <v>79.482230000000001</v>
      </c>
      <c r="Z29" s="131">
        <v>79.3399</v>
      </c>
      <c r="AA29" s="131">
        <v>77.73169</v>
      </c>
      <c r="AB29" s="131">
        <v>80.948120000000003</v>
      </c>
      <c r="AC29" s="131">
        <v>79.459559999999996</v>
      </c>
      <c r="AD29" s="131">
        <v>77.79777</v>
      </c>
      <c r="AE29" s="131">
        <v>81.121340000000004</v>
      </c>
      <c r="AF29" s="131">
        <v>78.586590000000001</v>
      </c>
      <c r="AG29" s="131">
        <v>76.987039999999993</v>
      </c>
      <c r="AH29" s="131">
        <v>80.186139999999995</v>
      </c>
      <c r="AI29" s="131">
        <v>78.650804258044403</v>
      </c>
      <c r="AJ29" s="131">
        <v>77.047229489709295</v>
      </c>
      <c r="AK29" s="131">
        <v>80.25437902637951</v>
      </c>
      <c r="AL29" s="131">
        <v>78.792875290718214</v>
      </c>
      <c r="AM29" s="131">
        <v>77.285674702143297</v>
      </c>
      <c r="AN29" s="131">
        <v>80.300075879293132</v>
      </c>
    </row>
    <row r="30" spans="1:40" ht="12.75" customHeight="1">
      <c r="A30" s="108" t="s">
        <v>220</v>
      </c>
      <c r="B30" s="131">
        <v>75.931839999999994</v>
      </c>
      <c r="C30" s="131">
        <v>75.302729999999997</v>
      </c>
      <c r="D30" s="131">
        <v>76.560940000000002</v>
      </c>
      <c r="E30" s="131">
        <v>76.153840000000002</v>
      </c>
      <c r="F30" s="131">
        <v>75.538060000000002</v>
      </c>
      <c r="G30" s="131">
        <v>76.769620000000003</v>
      </c>
      <c r="H30" s="131">
        <v>76.307680000000005</v>
      </c>
      <c r="I30" s="131">
        <v>75.686359999999993</v>
      </c>
      <c r="J30" s="131">
        <v>76.929010000000005</v>
      </c>
      <c r="K30" s="131">
        <v>76.36224</v>
      </c>
      <c r="L30" s="131">
        <v>75.751919999999998</v>
      </c>
      <c r="M30" s="131">
        <v>76.972570000000005</v>
      </c>
      <c r="N30" s="131">
        <v>76.685879999999997</v>
      </c>
      <c r="O30" s="131">
        <v>76.077759999999998</v>
      </c>
      <c r="P30" s="131">
        <v>77.293999999999997</v>
      </c>
      <c r="Q30" s="131">
        <v>77.334090000000003</v>
      </c>
      <c r="R30" s="131">
        <v>76.758219999999994</v>
      </c>
      <c r="S30" s="131">
        <v>77.909959999999998</v>
      </c>
      <c r="T30" s="131">
        <v>77.96078</v>
      </c>
      <c r="U30" s="131">
        <v>77.381389999999996</v>
      </c>
      <c r="V30" s="131">
        <v>78.540180000000007</v>
      </c>
      <c r="W30" s="131">
        <v>78.816919999999996</v>
      </c>
      <c r="X30" s="131">
        <v>78.250780000000006</v>
      </c>
      <c r="Y30" s="131">
        <v>79.383070000000004</v>
      </c>
      <c r="Z30" s="131">
        <v>79.140199999999993</v>
      </c>
      <c r="AA30" s="131">
        <v>78.574920000000006</v>
      </c>
      <c r="AB30" s="131">
        <v>79.705479999999994</v>
      </c>
      <c r="AC30" s="131">
        <v>79.399000000000001</v>
      </c>
      <c r="AD30" s="131">
        <v>78.861130000000003</v>
      </c>
      <c r="AE30" s="131">
        <v>79.936869999999999</v>
      </c>
      <c r="AF30" s="131">
        <v>79.180080000000004</v>
      </c>
      <c r="AG30" s="131">
        <v>78.642200000000003</v>
      </c>
      <c r="AH30" s="131">
        <v>79.717960000000005</v>
      </c>
      <c r="AI30" s="131">
        <v>79.393325132148874</v>
      </c>
      <c r="AJ30" s="131">
        <v>78.842143773954604</v>
      </c>
      <c r="AK30" s="131">
        <v>79.944506490343144</v>
      </c>
      <c r="AL30" s="131">
        <v>79.756043709393978</v>
      </c>
      <c r="AM30" s="131">
        <v>79.198507207622185</v>
      </c>
      <c r="AN30" s="131">
        <v>80.313580211165771</v>
      </c>
    </row>
    <row r="31" spans="1:40" ht="20.85" customHeight="1">
      <c r="A31" s="108" t="s">
        <v>158</v>
      </c>
      <c r="B31" s="131">
        <v>71.911940000000001</v>
      </c>
      <c r="C31" s="131">
        <v>71.348569999999995</v>
      </c>
      <c r="D31" s="131">
        <v>72.475309999999993</v>
      </c>
      <c r="E31" s="131">
        <v>71.851150000000004</v>
      </c>
      <c r="F31" s="131">
        <v>71.27561</v>
      </c>
      <c r="G31" s="131">
        <v>72.426699999999997</v>
      </c>
      <c r="H31" s="131">
        <v>72.632760000000005</v>
      </c>
      <c r="I31" s="131">
        <v>72.093019999999996</v>
      </c>
      <c r="J31" s="131">
        <v>73.172499999999999</v>
      </c>
      <c r="K31" s="131">
        <v>73.410669999999996</v>
      </c>
      <c r="L31" s="131">
        <v>72.893029999999996</v>
      </c>
      <c r="M31" s="131">
        <v>73.928299999999993</v>
      </c>
      <c r="N31" s="131">
        <v>73.696529999999996</v>
      </c>
      <c r="O31" s="131">
        <v>73.173950000000005</v>
      </c>
      <c r="P31" s="131">
        <v>74.219120000000004</v>
      </c>
      <c r="Q31" s="131">
        <v>73.698260000000005</v>
      </c>
      <c r="R31" s="131">
        <v>73.144000000000005</v>
      </c>
      <c r="S31" s="131">
        <v>74.252520000000004</v>
      </c>
      <c r="T31" s="131">
        <v>73.755660000000006</v>
      </c>
      <c r="U31" s="131">
        <v>73.182640000000006</v>
      </c>
      <c r="V31" s="131">
        <v>74.328680000000006</v>
      </c>
      <c r="W31" s="131">
        <v>73.943150000000003</v>
      </c>
      <c r="X31" s="131">
        <v>73.371809999999996</v>
      </c>
      <c r="Y31" s="131">
        <v>74.514480000000006</v>
      </c>
      <c r="Z31" s="131">
        <v>74.725629999999995</v>
      </c>
      <c r="AA31" s="131">
        <v>74.177019999999999</v>
      </c>
      <c r="AB31" s="131">
        <v>75.274240000000006</v>
      </c>
      <c r="AC31" s="131">
        <v>75.231480000000005</v>
      </c>
      <c r="AD31" s="131">
        <v>74.688079999999999</v>
      </c>
      <c r="AE31" s="131">
        <v>75.774889999999999</v>
      </c>
      <c r="AF31" s="131">
        <v>75.704800000000006</v>
      </c>
      <c r="AG31" s="131">
        <v>75.164919999999995</v>
      </c>
      <c r="AH31" s="131">
        <v>76.244669999999999</v>
      </c>
      <c r="AI31" s="131">
        <v>75.849647213626398</v>
      </c>
      <c r="AJ31" s="131">
        <v>75.309101606919</v>
      </c>
      <c r="AK31" s="131">
        <v>76.390192820333795</v>
      </c>
      <c r="AL31" s="131">
        <v>76.3028703042676</v>
      </c>
      <c r="AM31" s="131">
        <v>75.787002174244705</v>
      </c>
      <c r="AN31" s="131">
        <v>76.818738434290495</v>
      </c>
    </row>
    <row r="32" spans="1:40" ht="12.75" customHeight="1">
      <c r="A32" s="108" t="s">
        <v>159</v>
      </c>
      <c r="B32" s="131">
        <v>75.429239999999993</v>
      </c>
      <c r="C32" s="131">
        <v>74.735640000000004</v>
      </c>
      <c r="D32" s="131">
        <v>76.122839999999997</v>
      </c>
      <c r="E32" s="131">
        <v>75.277630000000002</v>
      </c>
      <c r="F32" s="131">
        <v>74.547510000000003</v>
      </c>
      <c r="G32" s="131">
        <v>76.007750000000001</v>
      </c>
      <c r="H32" s="131">
        <v>75.883039999999994</v>
      </c>
      <c r="I32" s="131">
        <v>75.158519999999996</v>
      </c>
      <c r="J32" s="131">
        <v>76.607560000000007</v>
      </c>
      <c r="K32" s="131">
        <v>76.547759999999997</v>
      </c>
      <c r="L32" s="131">
        <v>75.842420000000004</v>
      </c>
      <c r="M32" s="131">
        <v>77.253110000000007</v>
      </c>
      <c r="N32" s="131">
        <v>76.689620000000005</v>
      </c>
      <c r="O32" s="131">
        <v>76.001140000000007</v>
      </c>
      <c r="P32" s="131">
        <v>77.378110000000007</v>
      </c>
      <c r="Q32" s="131">
        <v>77.226820000000004</v>
      </c>
      <c r="R32" s="131">
        <v>76.557599999999994</v>
      </c>
      <c r="S32" s="131">
        <v>77.896029999999996</v>
      </c>
      <c r="T32" s="131">
        <v>77.253889999999998</v>
      </c>
      <c r="U32" s="131">
        <v>76.569299999999998</v>
      </c>
      <c r="V32" s="131">
        <v>77.938479999999998</v>
      </c>
      <c r="W32" s="131">
        <v>77.636309999999995</v>
      </c>
      <c r="X32" s="131">
        <v>76.9529</v>
      </c>
      <c r="Y32" s="131">
        <v>78.319710000000001</v>
      </c>
      <c r="Z32" s="131">
        <v>77.97296</v>
      </c>
      <c r="AA32" s="131">
        <v>77.292109999999994</v>
      </c>
      <c r="AB32" s="131">
        <v>78.653819999999996</v>
      </c>
      <c r="AC32" s="131">
        <v>78.609080000000006</v>
      </c>
      <c r="AD32" s="131">
        <v>77.944370000000006</v>
      </c>
      <c r="AE32" s="131">
        <v>79.273790000000005</v>
      </c>
      <c r="AF32" s="131">
        <v>79.200999999999993</v>
      </c>
      <c r="AG32" s="131">
        <v>78.561790000000002</v>
      </c>
      <c r="AH32" s="131">
        <v>79.840209999999999</v>
      </c>
      <c r="AI32" s="131">
        <v>79.233302063188873</v>
      </c>
      <c r="AJ32" s="131">
        <v>78.622093787669172</v>
      </c>
      <c r="AK32" s="131">
        <v>79.844510338708574</v>
      </c>
      <c r="AL32" s="131">
        <v>78.813821319086898</v>
      </c>
      <c r="AM32" s="131">
        <v>78.201035256627208</v>
      </c>
      <c r="AN32" s="131">
        <v>79.426607381546589</v>
      </c>
    </row>
    <row r="33" spans="1:40" ht="12.75" customHeight="1">
      <c r="A33" s="108" t="s">
        <v>160</v>
      </c>
      <c r="B33" s="131">
        <v>73.507149999999996</v>
      </c>
      <c r="C33" s="131">
        <v>71.825159999999997</v>
      </c>
      <c r="D33" s="131">
        <v>75.189130000000006</v>
      </c>
      <c r="E33" s="131">
        <v>74.106189999999998</v>
      </c>
      <c r="F33" s="131">
        <v>72.38485</v>
      </c>
      <c r="G33" s="131">
        <v>75.827539999999999</v>
      </c>
      <c r="H33" s="131">
        <v>75.180499999999995</v>
      </c>
      <c r="I33" s="131">
        <v>73.452280000000002</v>
      </c>
      <c r="J33" s="131">
        <v>76.908730000000006</v>
      </c>
      <c r="K33" s="131">
        <v>76.227599999999995</v>
      </c>
      <c r="L33" s="131">
        <v>74.499300000000005</v>
      </c>
      <c r="M33" s="131">
        <v>77.9559</v>
      </c>
      <c r="N33" s="131">
        <v>75.685929999999999</v>
      </c>
      <c r="O33" s="131">
        <v>73.886529999999993</v>
      </c>
      <c r="P33" s="131">
        <v>77.485339999999994</v>
      </c>
      <c r="Q33" s="131">
        <v>74.748000000000005</v>
      </c>
      <c r="R33" s="131">
        <v>72.89649</v>
      </c>
      <c r="S33" s="131">
        <v>76.599509999999995</v>
      </c>
      <c r="T33" s="131">
        <v>75.963189999999997</v>
      </c>
      <c r="U33" s="131">
        <v>74.262289999999993</v>
      </c>
      <c r="V33" s="131">
        <v>77.664090000000002</v>
      </c>
      <c r="W33" s="131">
        <v>76.972380000000001</v>
      </c>
      <c r="X33" s="131">
        <v>75.50112</v>
      </c>
      <c r="Y33" s="131">
        <v>78.443650000000005</v>
      </c>
      <c r="Z33" s="131">
        <v>77.953329999999994</v>
      </c>
      <c r="AA33" s="131">
        <v>76.556070000000005</v>
      </c>
      <c r="AB33" s="131">
        <v>79.350589999999997</v>
      </c>
      <c r="AC33" s="131">
        <v>77.389009999999999</v>
      </c>
      <c r="AD33" s="131">
        <v>75.942229999999995</v>
      </c>
      <c r="AE33" s="131">
        <v>78.83578</v>
      </c>
      <c r="AF33" s="131">
        <v>77.799989999999994</v>
      </c>
      <c r="AG33" s="131">
        <v>76.318060000000003</v>
      </c>
      <c r="AH33" s="131">
        <v>79.281930000000003</v>
      </c>
      <c r="AI33" s="131">
        <v>77.82740357833255</v>
      </c>
      <c r="AJ33" s="131">
        <v>76.337517466870224</v>
      </c>
      <c r="AK33" s="131">
        <v>79.317289689794876</v>
      </c>
      <c r="AL33" s="131">
        <v>77.62489711483758</v>
      </c>
      <c r="AM33" s="131">
        <v>76.260196528522059</v>
      </c>
      <c r="AN33" s="131">
        <v>78.989597701153102</v>
      </c>
    </row>
    <row r="34" spans="1:40" ht="12.75" customHeight="1">
      <c r="A34" s="108" t="s">
        <v>161</v>
      </c>
      <c r="B34" s="131">
        <v>73.999020000000002</v>
      </c>
      <c r="C34" s="131">
        <v>73.299049999999994</v>
      </c>
      <c r="D34" s="131">
        <v>74.698989999999995</v>
      </c>
      <c r="E34" s="131">
        <v>74.400379999999998</v>
      </c>
      <c r="F34" s="131">
        <v>73.701520000000002</v>
      </c>
      <c r="G34" s="131">
        <v>75.099239999999995</v>
      </c>
      <c r="H34" s="131">
        <v>74.974180000000004</v>
      </c>
      <c r="I34" s="131">
        <v>74.263009999999994</v>
      </c>
      <c r="J34" s="131">
        <v>75.685360000000003</v>
      </c>
      <c r="K34" s="131">
        <v>75.715980000000002</v>
      </c>
      <c r="L34" s="131">
        <v>75.016869999999997</v>
      </c>
      <c r="M34" s="131">
        <v>76.415080000000003</v>
      </c>
      <c r="N34" s="131">
        <v>75.574740000000006</v>
      </c>
      <c r="O34" s="131">
        <v>74.857200000000006</v>
      </c>
      <c r="P34" s="131">
        <v>76.292270000000002</v>
      </c>
      <c r="Q34" s="131">
        <v>75.411349999999999</v>
      </c>
      <c r="R34" s="131">
        <v>74.677580000000006</v>
      </c>
      <c r="S34" s="131">
        <v>76.145120000000006</v>
      </c>
      <c r="T34" s="131">
        <v>75.687110000000004</v>
      </c>
      <c r="U34" s="131">
        <v>74.957769999999996</v>
      </c>
      <c r="V34" s="131">
        <v>76.416449999999998</v>
      </c>
      <c r="W34" s="131">
        <v>76.258880000000005</v>
      </c>
      <c r="X34" s="131">
        <v>75.582800000000006</v>
      </c>
      <c r="Y34" s="131">
        <v>76.934960000000004</v>
      </c>
      <c r="Z34" s="131">
        <v>77.041690000000003</v>
      </c>
      <c r="AA34" s="131">
        <v>76.401759999999996</v>
      </c>
      <c r="AB34" s="131">
        <v>77.681629999999998</v>
      </c>
      <c r="AC34" s="131">
        <v>77.246679999999998</v>
      </c>
      <c r="AD34" s="131">
        <v>76.59487</v>
      </c>
      <c r="AE34" s="131">
        <v>77.898489999999995</v>
      </c>
      <c r="AF34" s="131">
        <v>77.622649999999993</v>
      </c>
      <c r="AG34" s="131">
        <v>76.951530000000005</v>
      </c>
      <c r="AH34" s="131">
        <v>78.293779999999998</v>
      </c>
      <c r="AI34" s="131">
        <v>78.150529191653263</v>
      </c>
      <c r="AJ34" s="131">
        <v>77.476659054229941</v>
      </c>
      <c r="AK34" s="131">
        <v>78.824399329076584</v>
      </c>
      <c r="AL34" s="131">
        <v>77.742116923062525</v>
      </c>
      <c r="AM34" s="131">
        <v>77.076545131854445</v>
      </c>
      <c r="AN34" s="131">
        <v>78.407688714270606</v>
      </c>
    </row>
    <row r="35" spans="1:40" ht="20.85" customHeight="1">
      <c r="A35" s="108" t="s">
        <v>162</v>
      </c>
      <c r="B35" s="131">
        <v>73.992180000000005</v>
      </c>
      <c r="C35" s="131">
        <v>73.599429999999998</v>
      </c>
      <c r="D35" s="131">
        <v>74.384929999999997</v>
      </c>
      <c r="E35" s="131">
        <v>73.863950000000003</v>
      </c>
      <c r="F35" s="131">
        <v>73.475679999999997</v>
      </c>
      <c r="G35" s="131">
        <v>74.252219999999994</v>
      </c>
      <c r="H35" s="131">
        <v>74.231790000000004</v>
      </c>
      <c r="I35" s="131">
        <v>73.845969999999994</v>
      </c>
      <c r="J35" s="131">
        <v>74.617599999999996</v>
      </c>
      <c r="K35" s="131">
        <v>74.355260000000001</v>
      </c>
      <c r="L35" s="131">
        <v>73.958690000000004</v>
      </c>
      <c r="M35" s="131">
        <v>74.751840000000001</v>
      </c>
      <c r="N35" s="131">
        <v>74.3108</v>
      </c>
      <c r="O35" s="131">
        <v>73.905100000000004</v>
      </c>
      <c r="P35" s="131">
        <v>74.71651</v>
      </c>
      <c r="Q35" s="131">
        <v>74.429730000000006</v>
      </c>
      <c r="R35" s="131">
        <v>74.031959999999998</v>
      </c>
      <c r="S35" s="131">
        <v>74.827489999999997</v>
      </c>
      <c r="T35" s="131">
        <v>74.825839999999999</v>
      </c>
      <c r="U35" s="131">
        <v>74.430030000000002</v>
      </c>
      <c r="V35" s="131">
        <v>75.221649999999997</v>
      </c>
      <c r="W35" s="131">
        <v>75.664709999999999</v>
      </c>
      <c r="X35" s="131">
        <v>75.274900000000002</v>
      </c>
      <c r="Y35" s="131">
        <v>76.05453</v>
      </c>
      <c r="Z35" s="131">
        <v>76.221720000000005</v>
      </c>
      <c r="AA35" s="131">
        <v>75.825469999999996</v>
      </c>
      <c r="AB35" s="131">
        <v>76.617980000000003</v>
      </c>
      <c r="AC35" s="131">
        <v>76.3095</v>
      </c>
      <c r="AD35" s="131">
        <v>75.920400000000001</v>
      </c>
      <c r="AE35" s="131">
        <v>76.698610000000002</v>
      </c>
      <c r="AF35" s="131">
        <v>76.472769999999997</v>
      </c>
      <c r="AG35" s="131">
        <v>76.085030000000003</v>
      </c>
      <c r="AH35" s="131">
        <v>76.860510000000005</v>
      </c>
      <c r="AI35" s="131">
        <v>76.61296339181834</v>
      </c>
      <c r="AJ35" s="131">
        <v>76.225008720680563</v>
      </c>
      <c r="AK35" s="131">
        <v>77.000918062956117</v>
      </c>
      <c r="AL35" s="131">
        <v>76.96700765697102</v>
      </c>
      <c r="AM35" s="131">
        <v>76.580233945962746</v>
      </c>
      <c r="AN35" s="131">
        <v>77.353781367979295</v>
      </c>
    </row>
    <row r="36" spans="1:40" ht="12.75" customHeight="1">
      <c r="A36" s="108" t="s">
        <v>163</v>
      </c>
      <c r="B36" s="131">
        <v>75.517880000000005</v>
      </c>
      <c r="C36" s="131">
        <v>74.773269999999997</v>
      </c>
      <c r="D36" s="131">
        <v>76.262500000000003</v>
      </c>
      <c r="E36" s="131">
        <v>75.698170000000005</v>
      </c>
      <c r="F36" s="131">
        <v>74.969890000000007</v>
      </c>
      <c r="G36" s="131">
        <v>76.426450000000003</v>
      </c>
      <c r="H36" s="131">
        <v>76.349059999999994</v>
      </c>
      <c r="I36" s="131">
        <v>75.639420000000001</v>
      </c>
      <c r="J36" s="131">
        <v>77.058689999999999</v>
      </c>
      <c r="K36" s="131">
        <v>76.647400000000005</v>
      </c>
      <c r="L36" s="131">
        <v>75.945049999999995</v>
      </c>
      <c r="M36" s="131">
        <v>77.34975</v>
      </c>
      <c r="N36" s="131">
        <v>76.865089999999995</v>
      </c>
      <c r="O36" s="131">
        <v>76.153049999999993</v>
      </c>
      <c r="P36" s="131">
        <v>77.57714</v>
      </c>
      <c r="Q36" s="131">
        <v>77.052369999999996</v>
      </c>
      <c r="R36" s="131">
        <v>76.306920000000005</v>
      </c>
      <c r="S36" s="131">
        <v>77.797830000000005</v>
      </c>
      <c r="T36" s="131">
        <v>77.329220000000007</v>
      </c>
      <c r="U36" s="131">
        <v>76.549549999999996</v>
      </c>
      <c r="V36" s="131">
        <v>78.108890000000002</v>
      </c>
      <c r="W36" s="131">
        <v>77.825310000000002</v>
      </c>
      <c r="X36" s="131">
        <v>77.053629999999998</v>
      </c>
      <c r="Y36" s="131">
        <v>78.596990000000005</v>
      </c>
      <c r="Z36" s="131">
        <v>78.301349999999999</v>
      </c>
      <c r="AA36" s="131">
        <v>77.516649999999998</v>
      </c>
      <c r="AB36" s="131">
        <v>79.08605</v>
      </c>
      <c r="AC36" s="131">
        <v>78.34</v>
      </c>
      <c r="AD36" s="131">
        <v>77.584590000000006</v>
      </c>
      <c r="AE36" s="131">
        <v>79.095410000000001</v>
      </c>
      <c r="AF36" s="131">
        <v>78.486339999999998</v>
      </c>
      <c r="AG36" s="131">
        <v>77.732129999999998</v>
      </c>
      <c r="AH36" s="131">
        <v>79.240560000000002</v>
      </c>
      <c r="AI36" s="131">
        <v>78.317813798631363</v>
      </c>
      <c r="AJ36" s="131">
        <v>77.601573454295433</v>
      </c>
      <c r="AK36" s="131">
        <v>79.034054142967292</v>
      </c>
      <c r="AL36" s="131">
        <v>78.541505100564009</v>
      </c>
      <c r="AM36" s="131">
        <v>77.855690656087432</v>
      </c>
      <c r="AN36" s="131">
        <v>79.227319545040586</v>
      </c>
    </row>
    <row r="37" spans="1:40" ht="12.75" customHeight="1">
      <c r="A37" s="108" t="s">
        <v>164</v>
      </c>
      <c r="B37" s="131">
        <v>70.775120000000001</v>
      </c>
      <c r="C37" s="131">
        <v>69.975679999999997</v>
      </c>
      <c r="D37" s="131">
        <v>71.574560000000005</v>
      </c>
      <c r="E37" s="131">
        <v>70.744669999999999</v>
      </c>
      <c r="F37" s="131">
        <v>69.937650000000005</v>
      </c>
      <c r="G37" s="131">
        <v>71.551699999999997</v>
      </c>
      <c r="H37" s="131">
        <v>70.972309999999993</v>
      </c>
      <c r="I37" s="131">
        <v>70.146590000000003</v>
      </c>
      <c r="J37" s="131">
        <v>71.798029999999997</v>
      </c>
      <c r="K37" s="131">
        <v>71.769109999999998</v>
      </c>
      <c r="L37" s="131">
        <v>70.943830000000005</v>
      </c>
      <c r="M37" s="131">
        <v>72.594390000000004</v>
      </c>
      <c r="N37" s="131">
        <v>71.951359999999994</v>
      </c>
      <c r="O37" s="131">
        <v>71.150059999999996</v>
      </c>
      <c r="P37" s="131">
        <v>72.752669999999995</v>
      </c>
      <c r="Q37" s="131">
        <v>72.101240000000004</v>
      </c>
      <c r="R37" s="131">
        <v>71.335359999999994</v>
      </c>
      <c r="S37" s="131">
        <v>72.867109999999997</v>
      </c>
      <c r="T37" s="131">
        <v>72.561329999999998</v>
      </c>
      <c r="U37" s="131">
        <v>71.804349999999999</v>
      </c>
      <c r="V37" s="131">
        <v>73.318299999999994</v>
      </c>
      <c r="W37" s="131">
        <v>73.681399999999996</v>
      </c>
      <c r="X37" s="131">
        <v>72.930319999999995</v>
      </c>
      <c r="Y37" s="131">
        <v>74.432479999999998</v>
      </c>
      <c r="Z37" s="131">
        <v>74.240769999999998</v>
      </c>
      <c r="AA37" s="131">
        <v>73.492239999999995</v>
      </c>
      <c r="AB37" s="131">
        <v>74.989310000000003</v>
      </c>
      <c r="AC37" s="131">
        <v>74.114230000000006</v>
      </c>
      <c r="AD37" s="131">
        <v>73.353989999999996</v>
      </c>
      <c r="AE37" s="131">
        <v>74.874470000000002</v>
      </c>
      <c r="AF37" s="131">
        <v>74.147220000000004</v>
      </c>
      <c r="AG37" s="131">
        <v>73.401020000000003</v>
      </c>
      <c r="AH37" s="131">
        <v>74.893410000000003</v>
      </c>
      <c r="AI37" s="131">
        <v>74.631014238803814</v>
      </c>
      <c r="AJ37" s="131">
        <v>73.894223963488201</v>
      </c>
      <c r="AK37" s="131">
        <v>75.367804514119427</v>
      </c>
      <c r="AL37" s="131">
        <v>74.752609072052152</v>
      </c>
      <c r="AM37" s="131">
        <v>74.012462152775569</v>
      </c>
      <c r="AN37" s="131">
        <v>75.492755991328735</v>
      </c>
    </row>
    <row r="38" spans="1:40" ht="12.75" customHeight="1">
      <c r="A38" s="112" t="s">
        <v>165</v>
      </c>
      <c r="B38" s="132">
        <v>73.497950000000003</v>
      </c>
      <c r="C38" s="132">
        <v>72.964740000000006</v>
      </c>
      <c r="D38" s="132">
        <v>74.03116</v>
      </c>
      <c r="E38" s="132">
        <v>74.275919999999999</v>
      </c>
      <c r="F38" s="132">
        <v>73.747739999999993</v>
      </c>
      <c r="G38" s="132">
        <v>74.804100000000005</v>
      </c>
      <c r="H38" s="132">
        <v>74.254270000000005</v>
      </c>
      <c r="I38" s="132">
        <v>73.711600000000004</v>
      </c>
      <c r="J38" s="132">
        <v>74.796940000000006</v>
      </c>
      <c r="K38" s="132">
        <v>75.11551</v>
      </c>
      <c r="L38" s="132">
        <v>74.565150000000003</v>
      </c>
      <c r="M38" s="132">
        <v>75.665869999999998</v>
      </c>
      <c r="N38" s="132">
        <v>75.345129999999997</v>
      </c>
      <c r="O38" s="132">
        <v>74.779409999999999</v>
      </c>
      <c r="P38" s="132">
        <v>75.910849999999996</v>
      </c>
      <c r="Q38" s="132">
        <v>75.859120000000004</v>
      </c>
      <c r="R38" s="132">
        <v>75.298389999999998</v>
      </c>
      <c r="S38" s="132">
        <v>76.419839999999994</v>
      </c>
      <c r="T38" s="132">
        <v>75.897080000000003</v>
      </c>
      <c r="U38" s="132">
        <v>75.35181</v>
      </c>
      <c r="V38" s="132">
        <v>76.442350000000005</v>
      </c>
      <c r="W38" s="132">
        <v>76.166169999999994</v>
      </c>
      <c r="X38" s="132">
        <v>75.646029999999996</v>
      </c>
      <c r="Y38" s="132">
        <v>76.686310000000006</v>
      </c>
      <c r="Z38" s="131">
        <v>76.735810000000001</v>
      </c>
      <c r="AA38" s="131">
        <v>76.215720000000005</v>
      </c>
      <c r="AB38" s="131">
        <v>77.255899999999997</v>
      </c>
      <c r="AC38" s="131">
        <v>77.005780000000001</v>
      </c>
      <c r="AD38" s="131">
        <v>76.472639999999998</v>
      </c>
      <c r="AE38" s="131">
        <v>77.538920000000005</v>
      </c>
      <c r="AF38" s="131">
        <v>77.432900000000004</v>
      </c>
      <c r="AG38" s="131">
        <v>76.901120000000006</v>
      </c>
      <c r="AH38" s="131">
        <v>77.964669999999998</v>
      </c>
      <c r="AI38" s="132">
        <v>77.779981643412697</v>
      </c>
      <c r="AJ38" s="132">
        <v>77.256635311043397</v>
      </c>
      <c r="AK38" s="132">
        <v>78.303327975781997</v>
      </c>
      <c r="AL38" s="132">
        <v>78.206517766645817</v>
      </c>
      <c r="AM38" s="132">
        <v>77.698147634684275</v>
      </c>
      <c r="AN38" s="132">
        <v>78.714887898607358</v>
      </c>
    </row>
    <row r="39" spans="1:40">
      <c r="A39" s="113"/>
      <c r="B39" s="40"/>
      <c r="C39" s="40"/>
      <c r="D39" s="40"/>
      <c r="E39" s="40"/>
      <c r="F39" s="40"/>
      <c r="G39" s="40"/>
      <c r="H39" s="40"/>
      <c r="I39" s="40"/>
      <c r="J39" s="40"/>
      <c r="K39" s="40"/>
      <c r="L39" s="40"/>
      <c r="M39" s="40"/>
      <c r="N39" s="40"/>
      <c r="O39" s="40"/>
      <c r="P39" s="40"/>
      <c r="Q39" s="40"/>
      <c r="R39" s="40"/>
      <c r="S39" s="40"/>
      <c r="T39" s="40"/>
      <c r="W39" s="40"/>
      <c r="Z39" s="59"/>
      <c r="AA39" s="59"/>
      <c r="AB39" s="59"/>
      <c r="AC39" s="59"/>
      <c r="AD39" s="59"/>
      <c r="AE39" s="59"/>
      <c r="AF39" s="59"/>
      <c r="AG39" s="59"/>
      <c r="AH39" s="59"/>
      <c r="AL39" s="140"/>
      <c r="AM39" s="140"/>
      <c r="AN39" s="140"/>
    </row>
    <row r="40" spans="1:40">
      <c r="A40" s="113"/>
      <c r="B40" s="40"/>
      <c r="C40" s="40"/>
      <c r="D40" s="40"/>
      <c r="E40" s="40"/>
      <c r="F40" s="40"/>
      <c r="G40" s="40"/>
      <c r="H40" s="40"/>
      <c r="I40" s="40"/>
      <c r="J40" s="40"/>
      <c r="K40" s="40"/>
      <c r="L40" s="40"/>
      <c r="M40" s="40"/>
      <c r="N40" s="40"/>
      <c r="O40" s="40"/>
      <c r="P40" s="40"/>
      <c r="Q40" s="40"/>
      <c r="R40" s="40"/>
      <c r="S40" s="40"/>
      <c r="T40" s="40"/>
      <c r="W40" s="40"/>
      <c r="Z40" s="41"/>
      <c r="AA40" s="41"/>
      <c r="AB40" s="41"/>
      <c r="AC40" s="41"/>
      <c r="AD40" s="41"/>
      <c r="AE40" s="41"/>
      <c r="AF40" s="41"/>
      <c r="AG40" s="41"/>
      <c r="AH40" s="41"/>
      <c r="AL40" s="140"/>
      <c r="AM40" s="140"/>
      <c r="AN40" s="140"/>
    </row>
    <row r="41" spans="1:40" ht="12.75" customHeight="1">
      <c r="A41" s="9" t="s">
        <v>166</v>
      </c>
      <c r="B41" s="177" t="s">
        <v>5</v>
      </c>
      <c r="C41" s="177"/>
      <c r="D41" s="177"/>
      <c r="E41" s="177" t="s">
        <v>6</v>
      </c>
      <c r="F41" s="177"/>
      <c r="G41" s="177"/>
      <c r="H41" s="177" t="s">
        <v>7</v>
      </c>
      <c r="I41" s="177"/>
      <c r="J41" s="177"/>
      <c r="K41" s="177" t="s">
        <v>8</v>
      </c>
      <c r="L41" s="177"/>
      <c r="M41" s="177"/>
      <c r="N41" s="177" t="s">
        <v>9</v>
      </c>
      <c r="O41" s="177"/>
      <c r="P41" s="177"/>
      <c r="Q41" s="177" t="s">
        <v>10</v>
      </c>
      <c r="R41" s="177"/>
      <c r="S41" s="177"/>
      <c r="T41" s="177" t="s">
        <v>11</v>
      </c>
      <c r="U41" s="177"/>
      <c r="V41" s="177"/>
      <c r="W41" s="177" t="s">
        <v>113</v>
      </c>
      <c r="X41" s="177"/>
      <c r="Y41" s="177"/>
      <c r="Z41" s="177" t="s">
        <v>134</v>
      </c>
      <c r="AA41" s="177"/>
      <c r="AB41" s="177"/>
      <c r="AC41" s="177" t="s">
        <v>135</v>
      </c>
      <c r="AD41" s="177"/>
      <c r="AE41" s="177"/>
      <c r="AF41" s="177" t="s">
        <v>173</v>
      </c>
      <c r="AG41" s="177"/>
      <c r="AH41" s="177"/>
      <c r="AI41" s="173" t="s">
        <v>178</v>
      </c>
      <c r="AJ41" s="173"/>
      <c r="AK41" s="173"/>
      <c r="AL41" s="173" t="s">
        <v>203</v>
      </c>
      <c r="AM41" s="173"/>
      <c r="AN41" s="173"/>
    </row>
    <row r="42" spans="1:40" ht="12.75" customHeight="1">
      <c r="A42" s="3"/>
      <c r="B42" s="178" t="s">
        <v>139</v>
      </c>
      <c r="C42" s="178"/>
      <c r="D42" s="178"/>
      <c r="E42" s="178" t="s">
        <v>139</v>
      </c>
      <c r="F42" s="178"/>
      <c r="G42" s="178"/>
      <c r="H42" s="178" t="s">
        <v>139</v>
      </c>
      <c r="I42" s="178"/>
      <c r="J42" s="178"/>
      <c r="K42" s="178" t="s">
        <v>139</v>
      </c>
      <c r="L42" s="178"/>
      <c r="M42" s="178"/>
      <c r="N42" s="178" t="s">
        <v>139</v>
      </c>
      <c r="O42" s="178"/>
      <c r="P42" s="178"/>
      <c r="Q42" s="178" t="s">
        <v>139</v>
      </c>
      <c r="R42" s="178"/>
      <c r="S42" s="178"/>
      <c r="T42" s="178" t="s">
        <v>139</v>
      </c>
      <c r="U42" s="178"/>
      <c r="V42" s="178"/>
      <c r="W42" s="178" t="s">
        <v>139</v>
      </c>
      <c r="X42" s="178"/>
      <c r="Y42" s="178"/>
      <c r="Z42" s="178" t="s">
        <v>139</v>
      </c>
      <c r="AA42" s="178"/>
      <c r="AB42" s="178"/>
      <c r="AC42" s="178" t="s">
        <v>139</v>
      </c>
      <c r="AD42" s="178"/>
      <c r="AE42" s="178"/>
      <c r="AF42" s="178" t="s">
        <v>139</v>
      </c>
      <c r="AG42" s="178"/>
      <c r="AH42" s="178"/>
      <c r="AI42" s="174" t="s">
        <v>139</v>
      </c>
      <c r="AJ42" s="174"/>
      <c r="AK42" s="174"/>
      <c r="AL42" s="174" t="s">
        <v>139</v>
      </c>
      <c r="AM42" s="174"/>
      <c r="AN42" s="174"/>
    </row>
    <row r="43" spans="1:40" ht="12.75" customHeight="1">
      <c r="A43" s="114"/>
      <c r="B43" s="129" t="s">
        <v>181</v>
      </c>
      <c r="C43" s="129" t="s">
        <v>184</v>
      </c>
      <c r="D43" s="129" t="s">
        <v>185</v>
      </c>
      <c r="E43" s="129" t="s">
        <v>181</v>
      </c>
      <c r="F43" s="129" t="s">
        <v>184</v>
      </c>
      <c r="G43" s="129" t="s">
        <v>185</v>
      </c>
      <c r="H43" s="129" t="s">
        <v>181</v>
      </c>
      <c r="I43" s="129" t="s">
        <v>184</v>
      </c>
      <c r="J43" s="129" t="s">
        <v>185</v>
      </c>
      <c r="K43" s="129" t="s">
        <v>181</v>
      </c>
      <c r="L43" s="129" t="s">
        <v>184</v>
      </c>
      <c r="M43" s="129" t="s">
        <v>185</v>
      </c>
      <c r="N43" s="129" t="s">
        <v>181</v>
      </c>
      <c r="O43" s="129" t="s">
        <v>184</v>
      </c>
      <c r="P43" s="129" t="s">
        <v>185</v>
      </c>
      <c r="Q43" s="129" t="s">
        <v>181</v>
      </c>
      <c r="R43" s="129" t="s">
        <v>184</v>
      </c>
      <c r="S43" s="129" t="s">
        <v>185</v>
      </c>
      <c r="T43" s="129" t="s">
        <v>181</v>
      </c>
      <c r="U43" s="129" t="s">
        <v>184</v>
      </c>
      <c r="V43" s="129" t="s">
        <v>185</v>
      </c>
      <c r="W43" s="129" t="s">
        <v>181</v>
      </c>
      <c r="X43" s="129" t="s">
        <v>184</v>
      </c>
      <c r="Y43" s="129" t="s">
        <v>185</v>
      </c>
      <c r="Z43" s="129" t="s">
        <v>181</v>
      </c>
      <c r="AA43" s="129" t="s">
        <v>184</v>
      </c>
      <c r="AB43" s="129" t="s">
        <v>185</v>
      </c>
      <c r="AC43" s="129" t="s">
        <v>181</v>
      </c>
      <c r="AD43" s="129" t="s">
        <v>184</v>
      </c>
      <c r="AE43" s="129" t="s">
        <v>185</v>
      </c>
      <c r="AF43" s="129" t="s">
        <v>181</v>
      </c>
      <c r="AG43" s="129" t="s">
        <v>184</v>
      </c>
      <c r="AH43" s="129" t="s">
        <v>185</v>
      </c>
      <c r="AI43" s="129" t="s">
        <v>181</v>
      </c>
      <c r="AJ43" s="129" t="s">
        <v>184</v>
      </c>
      <c r="AK43" s="129" t="s">
        <v>185</v>
      </c>
      <c r="AL43" s="129" t="s">
        <v>181</v>
      </c>
      <c r="AM43" s="129" t="s">
        <v>184</v>
      </c>
      <c r="AN43" s="129" t="s">
        <v>185</v>
      </c>
    </row>
    <row r="44" spans="1:40" ht="12.75" customHeight="1">
      <c r="A44" s="110" t="s">
        <v>12</v>
      </c>
      <c r="B44" s="110">
        <v>78.835740000000001</v>
      </c>
      <c r="C44" s="110">
        <v>78.743579999999994</v>
      </c>
      <c r="D44" s="110">
        <v>78.927909999999997</v>
      </c>
      <c r="E44" s="110">
        <v>78.997600000000006</v>
      </c>
      <c r="F44" s="110">
        <v>78.906390000000002</v>
      </c>
      <c r="G44" s="110">
        <v>79.088809999999995</v>
      </c>
      <c r="H44" s="110">
        <v>79.192970000000003</v>
      </c>
      <c r="I44" s="110">
        <v>79.101699999999994</v>
      </c>
      <c r="J44" s="110">
        <v>79.284239999999997</v>
      </c>
      <c r="K44" s="110">
        <v>79.502120000000005</v>
      </c>
      <c r="L44" s="110">
        <v>79.411190000000005</v>
      </c>
      <c r="M44" s="110">
        <v>79.593040000000002</v>
      </c>
      <c r="N44" s="110">
        <v>79.647999999999996</v>
      </c>
      <c r="O44" s="110">
        <v>79.557209999999998</v>
      </c>
      <c r="P44" s="110">
        <v>79.738789999999995</v>
      </c>
      <c r="Q44" s="110">
        <v>79.79795</v>
      </c>
      <c r="R44" s="110">
        <v>79.708169999999996</v>
      </c>
      <c r="S44" s="110">
        <v>79.887720000000002</v>
      </c>
      <c r="T44" s="110">
        <v>80.006349999999998</v>
      </c>
      <c r="U44" s="110">
        <v>79.917060000000006</v>
      </c>
      <c r="V44" s="110">
        <v>80.095640000000003</v>
      </c>
      <c r="W44" s="110">
        <v>80.276359999999997</v>
      </c>
      <c r="X44" s="110">
        <v>80.187470000000005</v>
      </c>
      <c r="Y44" s="110">
        <v>80.36524</v>
      </c>
      <c r="Z44" s="130">
        <v>80.598050000000001</v>
      </c>
      <c r="AA44" s="130">
        <v>80.508920000000003</v>
      </c>
      <c r="AB44" s="130">
        <v>80.687179999999998</v>
      </c>
      <c r="AC44" s="130">
        <v>80.741799999999998</v>
      </c>
      <c r="AD44" s="130">
        <v>80.653599999999997</v>
      </c>
      <c r="AE44" s="130">
        <v>80.830010000000001</v>
      </c>
      <c r="AF44" s="130">
        <v>80.896010000000004</v>
      </c>
      <c r="AG44" s="130">
        <v>80.808440000000004</v>
      </c>
      <c r="AH44" s="130">
        <v>80.983590000000007</v>
      </c>
      <c r="AI44" s="130">
        <v>81.073027251605552</v>
      </c>
      <c r="AJ44" s="130">
        <v>80.986012876872465</v>
      </c>
      <c r="AK44" s="130">
        <v>81.160041626338639</v>
      </c>
      <c r="AL44" s="130">
        <v>81.1326411655822</v>
      </c>
      <c r="AM44" s="130">
        <v>81.046238692122515</v>
      </c>
      <c r="AN44" s="130">
        <v>81.219043639041885</v>
      </c>
    </row>
    <row r="45" spans="1:40" ht="24" customHeight="1">
      <c r="A45" s="111" t="s">
        <v>140</v>
      </c>
      <c r="B45" s="131">
        <v>79.966899999999995</v>
      </c>
      <c r="C45" s="131">
        <v>79.516549999999995</v>
      </c>
      <c r="D45" s="131">
        <v>80.417249999999996</v>
      </c>
      <c r="E45" s="131">
        <v>79.957809999999995</v>
      </c>
      <c r="F45" s="131">
        <v>79.50291</v>
      </c>
      <c r="G45" s="131">
        <v>80.412710000000004</v>
      </c>
      <c r="H45" s="131">
        <v>79.985159999999993</v>
      </c>
      <c r="I45" s="131">
        <v>79.520820000000001</v>
      </c>
      <c r="J45" s="131">
        <v>80.4495</v>
      </c>
      <c r="K45" s="131">
        <v>80.117739999999998</v>
      </c>
      <c r="L45" s="131">
        <v>79.642700000000005</v>
      </c>
      <c r="M45" s="131">
        <v>80.592789999999994</v>
      </c>
      <c r="N45" s="131">
        <v>80.162649999999999</v>
      </c>
      <c r="O45" s="131">
        <v>79.696680000000001</v>
      </c>
      <c r="P45" s="131">
        <v>80.628619999999998</v>
      </c>
      <c r="Q45" s="131">
        <v>80.287790000000001</v>
      </c>
      <c r="R45" s="131">
        <v>79.841930000000005</v>
      </c>
      <c r="S45" s="131">
        <v>80.733649999999997</v>
      </c>
      <c r="T45" s="131">
        <v>80.541700000000006</v>
      </c>
      <c r="U45" s="131">
        <v>80.116969999999995</v>
      </c>
      <c r="V45" s="131">
        <v>80.966430000000003</v>
      </c>
      <c r="W45" s="131">
        <v>80.791719999999998</v>
      </c>
      <c r="X45" s="131">
        <v>80.371099999999998</v>
      </c>
      <c r="Y45" s="131">
        <v>81.212339999999998</v>
      </c>
      <c r="Z45" s="131">
        <v>81.068830000000005</v>
      </c>
      <c r="AA45" s="131">
        <v>80.630669999999995</v>
      </c>
      <c r="AB45" s="131">
        <v>81.506979999999999</v>
      </c>
      <c r="AC45" s="131">
        <v>81.071569999999994</v>
      </c>
      <c r="AD45" s="131">
        <v>80.629620000000003</v>
      </c>
      <c r="AE45" s="131">
        <v>81.513509999999997</v>
      </c>
      <c r="AF45" s="131">
        <v>81.241320000000002</v>
      </c>
      <c r="AG45" s="131">
        <v>80.798220000000001</v>
      </c>
      <c r="AH45" s="131">
        <v>81.68441</v>
      </c>
      <c r="AI45" s="131">
        <v>81.002530074432357</v>
      </c>
      <c r="AJ45" s="131">
        <v>80.563813320954367</v>
      </c>
      <c r="AK45" s="131">
        <v>81.441246827910348</v>
      </c>
      <c r="AL45" s="131">
        <v>80.949989089684536</v>
      </c>
      <c r="AM45" s="131">
        <v>80.508281231900597</v>
      </c>
      <c r="AN45" s="131">
        <v>81.391696947468475</v>
      </c>
    </row>
    <row r="46" spans="1:40" ht="12.75" customHeight="1">
      <c r="A46" s="111" t="s">
        <v>141</v>
      </c>
      <c r="B46" s="131">
        <v>80.743480000000005</v>
      </c>
      <c r="C46" s="131">
        <v>80.296559999999999</v>
      </c>
      <c r="D46" s="131">
        <v>81.190389999999994</v>
      </c>
      <c r="E46" s="131">
        <v>80.778589999999994</v>
      </c>
      <c r="F46" s="131">
        <v>80.351950000000002</v>
      </c>
      <c r="G46" s="131">
        <v>81.20523</v>
      </c>
      <c r="H46" s="131">
        <v>80.963999999999999</v>
      </c>
      <c r="I46" s="131">
        <v>80.536360000000002</v>
      </c>
      <c r="J46" s="131">
        <v>81.391630000000006</v>
      </c>
      <c r="K46" s="131">
        <v>81.109139999999996</v>
      </c>
      <c r="L46" s="131">
        <v>80.692189999999997</v>
      </c>
      <c r="M46" s="131">
        <v>81.526089999999996</v>
      </c>
      <c r="N46" s="131">
        <v>81.256110000000007</v>
      </c>
      <c r="O46" s="131">
        <v>80.837239999999994</v>
      </c>
      <c r="P46" s="131">
        <v>81.674980000000005</v>
      </c>
      <c r="Q46" s="131">
        <v>81.103309999999993</v>
      </c>
      <c r="R46" s="131">
        <v>80.687719999999999</v>
      </c>
      <c r="S46" s="131">
        <v>81.518900000000002</v>
      </c>
      <c r="T46" s="131">
        <v>81.309880000000007</v>
      </c>
      <c r="U46" s="131">
        <v>80.899929999999998</v>
      </c>
      <c r="V46" s="131">
        <v>81.719830000000002</v>
      </c>
      <c r="W46" s="131">
        <v>81.539230000000003</v>
      </c>
      <c r="X46" s="131">
        <v>81.141279999999995</v>
      </c>
      <c r="Y46" s="131">
        <v>81.937190000000001</v>
      </c>
      <c r="Z46" s="131">
        <v>81.950360000000003</v>
      </c>
      <c r="AA46" s="131">
        <v>81.556579999999997</v>
      </c>
      <c r="AB46" s="131">
        <v>82.344149999999999</v>
      </c>
      <c r="AC46" s="131">
        <v>81.948580000000007</v>
      </c>
      <c r="AD46" s="131">
        <v>81.548509999999993</v>
      </c>
      <c r="AE46" s="131">
        <v>82.348650000000006</v>
      </c>
      <c r="AF46" s="131">
        <v>82.094040000000007</v>
      </c>
      <c r="AG46" s="131">
        <v>81.694999999999993</v>
      </c>
      <c r="AH46" s="131">
        <v>82.493080000000006</v>
      </c>
      <c r="AI46" s="131">
        <v>82.182081841873583</v>
      </c>
      <c r="AJ46" s="131">
        <v>81.787254798657955</v>
      </c>
      <c r="AK46" s="131">
        <v>82.57690888508921</v>
      </c>
      <c r="AL46" s="131">
        <v>82.244511404548376</v>
      </c>
      <c r="AM46" s="131">
        <v>81.85865299934872</v>
      </c>
      <c r="AN46" s="131">
        <v>82.630369809748032</v>
      </c>
    </row>
    <row r="47" spans="1:40" ht="12.75" customHeight="1">
      <c r="A47" s="111" t="s">
        <v>142</v>
      </c>
      <c r="B47" s="131">
        <v>80.005420000000001</v>
      </c>
      <c r="C47" s="131">
        <v>79.436059999999998</v>
      </c>
      <c r="D47" s="131">
        <v>80.574770000000001</v>
      </c>
      <c r="E47" s="131">
        <v>79.540220000000005</v>
      </c>
      <c r="F47" s="131">
        <v>78.924019999999999</v>
      </c>
      <c r="G47" s="131">
        <v>80.156419999999997</v>
      </c>
      <c r="H47" s="131">
        <v>79.556600000000003</v>
      </c>
      <c r="I47" s="131">
        <v>78.910169999999994</v>
      </c>
      <c r="J47" s="131">
        <v>80.203019999999995</v>
      </c>
      <c r="K47" s="131">
        <v>79.896129999999999</v>
      </c>
      <c r="L47" s="131">
        <v>79.242080000000001</v>
      </c>
      <c r="M47" s="131">
        <v>80.550169999999994</v>
      </c>
      <c r="N47" s="131">
        <v>80.66283</v>
      </c>
      <c r="O47" s="131">
        <v>80.059719999999999</v>
      </c>
      <c r="P47" s="131">
        <v>81.265940000000001</v>
      </c>
      <c r="Q47" s="131">
        <v>80.834879999999998</v>
      </c>
      <c r="R47" s="131">
        <v>80.254829999999998</v>
      </c>
      <c r="S47" s="131">
        <v>81.414929999999998</v>
      </c>
      <c r="T47" s="131">
        <v>80.857039999999998</v>
      </c>
      <c r="U47" s="131">
        <v>80.251549999999995</v>
      </c>
      <c r="V47" s="131">
        <v>81.462530000000001</v>
      </c>
      <c r="W47" s="131">
        <v>80.481710000000007</v>
      </c>
      <c r="X47" s="131">
        <v>79.845860000000002</v>
      </c>
      <c r="Y47" s="131">
        <v>81.117559999999997</v>
      </c>
      <c r="Z47" s="131">
        <v>80.742419999999996</v>
      </c>
      <c r="AA47" s="131">
        <v>80.07893</v>
      </c>
      <c r="AB47" s="131">
        <v>81.405900000000003</v>
      </c>
      <c r="AC47" s="131">
        <v>80.942980000000006</v>
      </c>
      <c r="AD47" s="131">
        <v>80.291740000000004</v>
      </c>
      <c r="AE47" s="131">
        <v>81.594220000000007</v>
      </c>
      <c r="AF47" s="131">
        <v>81.434070000000006</v>
      </c>
      <c r="AG47" s="131">
        <v>80.801320000000004</v>
      </c>
      <c r="AH47" s="131">
        <v>82.066829999999996</v>
      </c>
      <c r="AI47" s="131">
        <v>81.738031847620562</v>
      </c>
      <c r="AJ47" s="131">
        <v>81.137677655751858</v>
      </c>
      <c r="AK47" s="131">
        <v>82.338386039489265</v>
      </c>
      <c r="AL47" s="131">
        <v>81.938957357900534</v>
      </c>
      <c r="AM47" s="131">
        <v>81.344275650873612</v>
      </c>
      <c r="AN47" s="131">
        <v>82.533639064927456</v>
      </c>
    </row>
    <row r="48" spans="1:40" ht="12.75" customHeight="1">
      <c r="A48" s="111" t="s">
        <v>221</v>
      </c>
      <c r="B48" s="131">
        <v>79.632580000000004</v>
      </c>
      <c r="C48" s="131">
        <v>78.942279999999997</v>
      </c>
      <c r="D48" s="131">
        <v>80.322879999999998</v>
      </c>
      <c r="E48" s="131">
        <v>79.990710000000007</v>
      </c>
      <c r="F48" s="131">
        <v>79.33466</v>
      </c>
      <c r="G48" s="131">
        <v>80.646770000000004</v>
      </c>
      <c r="H48" s="131">
        <v>80.614329999999995</v>
      </c>
      <c r="I48" s="131">
        <v>79.996229999999997</v>
      </c>
      <c r="J48" s="131">
        <v>81.232429999999994</v>
      </c>
      <c r="K48" s="131">
        <v>80.446979999999996</v>
      </c>
      <c r="L48" s="131">
        <v>79.777439999999999</v>
      </c>
      <c r="M48" s="131">
        <v>81.116529999999997</v>
      </c>
      <c r="N48" s="131">
        <v>79.930040000000005</v>
      </c>
      <c r="O48" s="131">
        <v>79.196520000000007</v>
      </c>
      <c r="P48" s="131">
        <v>80.663570000000007</v>
      </c>
      <c r="Q48" s="131">
        <v>79.750919999999994</v>
      </c>
      <c r="R48" s="131">
        <v>79.005319999999998</v>
      </c>
      <c r="S48" s="131">
        <v>80.496520000000004</v>
      </c>
      <c r="T48" s="131">
        <v>80.282570000000007</v>
      </c>
      <c r="U48" s="131">
        <v>79.584559999999996</v>
      </c>
      <c r="V48" s="131">
        <v>80.98057</v>
      </c>
      <c r="W48" s="131">
        <v>80.756270000000001</v>
      </c>
      <c r="X48" s="131">
        <v>80.101389999999995</v>
      </c>
      <c r="Y48" s="131">
        <v>81.411150000000006</v>
      </c>
      <c r="Z48" s="131">
        <v>81.201890000000006</v>
      </c>
      <c r="AA48" s="131">
        <v>80.519829999999999</v>
      </c>
      <c r="AB48" s="131">
        <v>81.883960000000002</v>
      </c>
      <c r="AC48" s="131">
        <v>81.137969999999996</v>
      </c>
      <c r="AD48" s="131">
        <v>80.429479999999998</v>
      </c>
      <c r="AE48" s="131">
        <v>81.846459999999993</v>
      </c>
      <c r="AF48" s="131">
        <v>81.445490000000007</v>
      </c>
      <c r="AG48" s="131">
        <v>80.729900000000001</v>
      </c>
      <c r="AH48" s="131">
        <v>82.161069999999995</v>
      </c>
      <c r="AI48" s="131">
        <v>81.883611276402974</v>
      </c>
      <c r="AJ48" s="131">
        <v>81.207025686200126</v>
      </c>
      <c r="AK48" s="131">
        <v>82.560196866605821</v>
      </c>
      <c r="AL48" s="131">
        <v>82.234529062117304</v>
      </c>
      <c r="AM48" s="131">
        <v>81.601894471151837</v>
      </c>
      <c r="AN48" s="131">
        <v>82.86716365308277</v>
      </c>
    </row>
    <row r="49" spans="1:40" ht="24" customHeight="1">
      <c r="A49" s="111" t="s">
        <v>223</v>
      </c>
      <c r="B49" s="131">
        <v>80.04786</v>
      </c>
      <c r="C49" s="131">
        <v>79.724599999999995</v>
      </c>
      <c r="D49" s="131">
        <v>80.371110000000002</v>
      </c>
      <c r="E49" s="131">
        <v>80.299800000000005</v>
      </c>
      <c r="F49" s="131">
        <v>79.979339999999993</v>
      </c>
      <c r="G49" s="131">
        <v>80.620249999999999</v>
      </c>
      <c r="H49" s="131">
        <v>80.453410000000005</v>
      </c>
      <c r="I49" s="131">
        <v>80.133489999999995</v>
      </c>
      <c r="J49" s="131">
        <v>80.773330000000001</v>
      </c>
      <c r="K49" s="131">
        <v>80.694400000000002</v>
      </c>
      <c r="L49" s="131">
        <v>80.376099999999994</v>
      </c>
      <c r="M49" s="131">
        <v>81.012690000000006</v>
      </c>
      <c r="N49" s="131">
        <v>80.725009999999997</v>
      </c>
      <c r="O49" s="131">
        <v>80.406989999999993</v>
      </c>
      <c r="P49" s="131">
        <v>81.043040000000005</v>
      </c>
      <c r="Q49" s="131">
        <v>80.987780000000001</v>
      </c>
      <c r="R49" s="131">
        <v>80.674120000000002</v>
      </c>
      <c r="S49" s="131">
        <v>81.301450000000003</v>
      </c>
      <c r="T49" s="131">
        <v>81.044820000000001</v>
      </c>
      <c r="U49" s="131">
        <v>80.732990000000001</v>
      </c>
      <c r="V49" s="131">
        <v>81.356650000000002</v>
      </c>
      <c r="W49" s="131">
        <v>81.352649999999997</v>
      </c>
      <c r="X49" s="131">
        <v>81.041960000000003</v>
      </c>
      <c r="Y49" s="131">
        <v>81.663340000000005</v>
      </c>
      <c r="Z49" s="131">
        <v>81.523709999999994</v>
      </c>
      <c r="AA49" s="131">
        <v>81.215609999999998</v>
      </c>
      <c r="AB49" s="131">
        <v>81.831810000000004</v>
      </c>
      <c r="AC49" s="131">
        <v>81.763199999999998</v>
      </c>
      <c r="AD49" s="131">
        <v>81.462500000000006</v>
      </c>
      <c r="AE49" s="131">
        <v>82.063900000000004</v>
      </c>
      <c r="AF49" s="131">
        <v>81.874250000000004</v>
      </c>
      <c r="AG49" s="131">
        <v>81.578479999999999</v>
      </c>
      <c r="AH49" s="131">
        <v>82.170010000000005</v>
      </c>
      <c r="AI49" s="131">
        <v>82.100600694357766</v>
      </c>
      <c r="AJ49" s="131">
        <v>81.801722783991423</v>
      </c>
      <c r="AK49" s="131">
        <v>82.399478604724109</v>
      </c>
      <c r="AL49" s="131">
        <v>82.193315225351</v>
      </c>
      <c r="AM49" s="131">
        <v>81.894093553805007</v>
      </c>
      <c r="AN49" s="131">
        <v>82.492536896896993</v>
      </c>
    </row>
    <row r="50" spans="1:40" ht="12.75" customHeight="1">
      <c r="A50" s="111" t="s">
        <v>13</v>
      </c>
      <c r="B50" s="131">
        <v>78.603939999999994</v>
      </c>
      <c r="C50" s="131">
        <v>77.601529999999997</v>
      </c>
      <c r="D50" s="131">
        <v>79.606340000000003</v>
      </c>
      <c r="E50" s="131">
        <v>79.216939999999994</v>
      </c>
      <c r="F50" s="131">
        <v>78.243210000000005</v>
      </c>
      <c r="G50" s="131">
        <v>80.190659999999994</v>
      </c>
      <c r="H50" s="131">
        <v>78.719229999999996</v>
      </c>
      <c r="I50" s="131">
        <v>77.702089999999998</v>
      </c>
      <c r="J50" s="131">
        <v>79.736379999999997</v>
      </c>
      <c r="K50" s="131">
        <v>78.783720000000002</v>
      </c>
      <c r="L50" s="131">
        <v>77.823779999999999</v>
      </c>
      <c r="M50" s="131">
        <v>79.743660000000006</v>
      </c>
      <c r="N50" s="131">
        <v>79.377759999999995</v>
      </c>
      <c r="O50" s="131">
        <v>78.430679999999995</v>
      </c>
      <c r="P50" s="131">
        <v>80.324830000000006</v>
      </c>
      <c r="Q50" s="131">
        <v>80.333010000000002</v>
      </c>
      <c r="R50" s="131">
        <v>79.456969999999998</v>
      </c>
      <c r="S50" s="131">
        <v>81.209059999999994</v>
      </c>
      <c r="T50" s="131">
        <v>80.834710000000001</v>
      </c>
      <c r="U50" s="131">
        <v>79.963459999999998</v>
      </c>
      <c r="V50" s="131">
        <v>81.705950000000001</v>
      </c>
      <c r="W50" s="131">
        <v>80.528790000000001</v>
      </c>
      <c r="X50" s="131">
        <v>79.657240000000002</v>
      </c>
      <c r="Y50" s="131">
        <v>81.400329999999997</v>
      </c>
      <c r="Z50" s="131">
        <v>80.568780000000004</v>
      </c>
      <c r="AA50" s="131">
        <v>79.664860000000004</v>
      </c>
      <c r="AB50" s="131">
        <v>81.472710000000006</v>
      </c>
      <c r="AC50" s="131">
        <v>80.429649999999995</v>
      </c>
      <c r="AD50" s="131">
        <v>79.540350000000004</v>
      </c>
      <c r="AE50" s="131">
        <v>81.318960000000004</v>
      </c>
      <c r="AF50" s="131">
        <v>79.847639999999998</v>
      </c>
      <c r="AG50" s="131">
        <v>78.964550000000003</v>
      </c>
      <c r="AH50" s="131">
        <v>80.730739999999997</v>
      </c>
      <c r="AI50" s="131">
        <v>80.199431334472891</v>
      </c>
      <c r="AJ50" s="131">
        <v>79.352163923151039</v>
      </c>
      <c r="AK50" s="131">
        <v>81.046698745794743</v>
      </c>
      <c r="AL50" s="131">
        <v>80.123768672822138</v>
      </c>
      <c r="AM50" s="131">
        <v>79.227286222036852</v>
      </c>
      <c r="AN50" s="131">
        <v>81.020251123607423</v>
      </c>
    </row>
    <row r="51" spans="1:40" ht="12.75" customHeight="1">
      <c r="A51" s="111" t="s">
        <v>222</v>
      </c>
      <c r="B51" s="131">
        <v>79.647130000000004</v>
      </c>
      <c r="C51" s="131">
        <v>79.103759999999994</v>
      </c>
      <c r="D51" s="131">
        <v>80.190510000000003</v>
      </c>
      <c r="E51" s="131">
        <v>79.519620000000003</v>
      </c>
      <c r="F51" s="131">
        <v>78.981880000000004</v>
      </c>
      <c r="G51" s="131">
        <v>80.057360000000003</v>
      </c>
      <c r="H51" s="131">
        <v>79.787819999999996</v>
      </c>
      <c r="I51" s="131">
        <v>79.277190000000004</v>
      </c>
      <c r="J51" s="131">
        <v>80.298439999999999</v>
      </c>
      <c r="K51" s="131">
        <v>80.300799999999995</v>
      </c>
      <c r="L51" s="131">
        <v>79.816500000000005</v>
      </c>
      <c r="M51" s="131">
        <v>80.785110000000003</v>
      </c>
      <c r="N51" s="131">
        <v>80.222809999999996</v>
      </c>
      <c r="O51" s="131">
        <v>79.727789999999999</v>
      </c>
      <c r="P51" s="131">
        <v>80.717820000000003</v>
      </c>
      <c r="Q51" s="131">
        <v>80.459569999999999</v>
      </c>
      <c r="R51" s="131">
        <v>79.949820000000003</v>
      </c>
      <c r="S51" s="131">
        <v>80.969309999999993</v>
      </c>
      <c r="T51" s="131">
        <v>80.507990000000007</v>
      </c>
      <c r="U51" s="131">
        <v>79.977879999999999</v>
      </c>
      <c r="V51" s="131">
        <v>81.0381</v>
      </c>
      <c r="W51" s="131">
        <v>81.322010000000006</v>
      </c>
      <c r="X51" s="131">
        <v>80.806359999999998</v>
      </c>
      <c r="Y51" s="131">
        <v>81.837649999999996</v>
      </c>
      <c r="Z51" s="131">
        <v>81.462630000000004</v>
      </c>
      <c r="AA51" s="131">
        <v>80.95487</v>
      </c>
      <c r="AB51" s="131">
        <v>81.970380000000006</v>
      </c>
      <c r="AC51" s="131">
        <v>81.813050000000004</v>
      </c>
      <c r="AD51" s="131">
        <v>81.332040000000006</v>
      </c>
      <c r="AE51" s="131">
        <v>82.294060000000002</v>
      </c>
      <c r="AF51" s="131">
        <v>81.472859999999997</v>
      </c>
      <c r="AG51" s="131">
        <v>80.972350000000006</v>
      </c>
      <c r="AH51" s="131">
        <v>81.97336</v>
      </c>
      <c r="AI51" s="131">
        <v>81.442871119700754</v>
      </c>
      <c r="AJ51" s="131">
        <v>80.935333252286213</v>
      </c>
      <c r="AK51" s="131">
        <v>81.950408987115296</v>
      </c>
      <c r="AL51" s="131">
        <v>81.338456597295945</v>
      </c>
      <c r="AM51" s="131">
        <v>80.8140560779254</v>
      </c>
      <c r="AN51" s="131">
        <v>81.86285711666649</v>
      </c>
    </row>
    <row r="52" spans="1:40" ht="12.75" customHeight="1">
      <c r="A52" s="111" t="s">
        <v>143</v>
      </c>
      <c r="B52" s="131">
        <v>77.696119999999993</v>
      </c>
      <c r="C52" s="131">
        <v>77.10154</v>
      </c>
      <c r="D52" s="131">
        <v>78.290689999999998</v>
      </c>
      <c r="E52" s="131">
        <v>78.319519999999997</v>
      </c>
      <c r="F52" s="131">
        <v>77.760059999999996</v>
      </c>
      <c r="G52" s="131">
        <v>78.878969999999995</v>
      </c>
      <c r="H52" s="131">
        <v>78.257570000000001</v>
      </c>
      <c r="I52" s="131">
        <v>77.693240000000003</v>
      </c>
      <c r="J52" s="131">
        <v>78.821910000000003</v>
      </c>
      <c r="K52" s="131">
        <v>78.989059999999995</v>
      </c>
      <c r="L52" s="131">
        <v>78.426460000000006</v>
      </c>
      <c r="M52" s="131">
        <v>79.551649999999995</v>
      </c>
      <c r="N52" s="131">
        <v>79.104669999999999</v>
      </c>
      <c r="O52" s="131">
        <v>78.516319999999993</v>
      </c>
      <c r="P52" s="131">
        <v>79.693029999999993</v>
      </c>
      <c r="Q52" s="131">
        <v>79.3733</v>
      </c>
      <c r="R52" s="131">
        <v>78.80659</v>
      </c>
      <c r="S52" s="131">
        <v>79.94</v>
      </c>
      <c r="T52" s="131">
        <v>79.024839999999998</v>
      </c>
      <c r="U52" s="131">
        <v>78.442769999999996</v>
      </c>
      <c r="V52" s="131">
        <v>79.606909999999999</v>
      </c>
      <c r="W52" s="131">
        <v>78.813760000000002</v>
      </c>
      <c r="X52" s="131">
        <v>78.239649999999997</v>
      </c>
      <c r="Y52" s="131">
        <v>79.387860000000003</v>
      </c>
      <c r="Z52" s="131">
        <v>78.896420000000006</v>
      </c>
      <c r="AA52" s="131">
        <v>78.302049999999994</v>
      </c>
      <c r="AB52" s="131">
        <v>79.490790000000004</v>
      </c>
      <c r="AC52" s="131">
        <v>79.112229999999997</v>
      </c>
      <c r="AD52" s="131">
        <v>78.541939999999997</v>
      </c>
      <c r="AE52" s="131">
        <v>79.68253</v>
      </c>
      <c r="AF52" s="131">
        <v>79.574269999999999</v>
      </c>
      <c r="AG52" s="131">
        <v>79.009860000000003</v>
      </c>
      <c r="AH52" s="131">
        <v>80.138670000000005</v>
      </c>
      <c r="AI52" s="131">
        <v>80.053279781310636</v>
      </c>
      <c r="AJ52" s="131">
        <v>79.485137511665428</v>
      </c>
      <c r="AK52" s="131">
        <v>80.621422050955843</v>
      </c>
      <c r="AL52" s="131">
        <v>80.056788008813314</v>
      </c>
      <c r="AM52" s="131">
        <v>79.483278237324726</v>
      </c>
      <c r="AN52" s="131">
        <v>80.630297780301902</v>
      </c>
    </row>
    <row r="53" spans="1:40" ht="24" customHeight="1">
      <c r="A53" s="111" t="s">
        <v>144</v>
      </c>
      <c r="B53" s="131">
        <v>77.938910000000007</v>
      </c>
      <c r="C53" s="131">
        <v>77.383799999999994</v>
      </c>
      <c r="D53" s="131">
        <v>78.494010000000003</v>
      </c>
      <c r="E53" s="131">
        <v>78.407169999999994</v>
      </c>
      <c r="F53" s="131">
        <v>77.878010000000003</v>
      </c>
      <c r="G53" s="131">
        <v>78.936340000000001</v>
      </c>
      <c r="H53" s="131">
        <v>77.958939999999998</v>
      </c>
      <c r="I53" s="131">
        <v>77.391859999999994</v>
      </c>
      <c r="J53" s="131">
        <v>78.526030000000006</v>
      </c>
      <c r="K53" s="131">
        <v>78.133080000000007</v>
      </c>
      <c r="L53" s="131">
        <v>77.531009999999995</v>
      </c>
      <c r="M53" s="131">
        <v>78.735140000000001</v>
      </c>
      <c r="N53" s="131">
        <v>77.830259999999996</v>
      </c>
      <c r="O53" s="131">
        <v>77.196010000000001</v>
      </c>
      <c r="P53" s="131">
        <v>78.464510000000004</v>
      </c>
      <c r="Q53" s="131">
        <v>78.335570000000004</v>
      </c>
      <c r="R53" s="131">
        <v>77.713930000000005</v>
      </c>
      <c r="S53" s="131">
        <v>78.957220000000007</v>
      </c>
      <c r="T53" s="131">
        <v>78.576930000000004</v>
      </c>
      <c r="U53" s="131">
        <v>77.953249999999997</v>
      </c>
      <c r="V53" s="131">
        <v>79.200620000000001</v>
      </c>
      <c r="W53" s="131">
        <v>79.352189999999993</v>
      </c>
      <c r="X53" s="131">
        <v>78.757710000000003</v>
      </c>
      <c r="Y53" s="131">
        <v>79.946659999999994</v>
      </c>
      <c r="Z53" s="131">
        <v>79.776139999999998</v>
      </c>
      <c r="AA53" s="131">
        <v>79.174340000000001</v>
      </c>
      <c r="AB53" s="131">
        <v>80.377949999999998</v>
      </c>
      <c r="AC53" s="131">
        <v>80.165679999999995</v>
      </c>
      <c r="AD53" s="131">
        <v>79.577389999999994</v>
      </c>
      <c r="AE53" s="131">
        <v>80.753969999999995</v>
      </c>
      <c r="AF53" s="131">
        <v>79.674840000000003</v>
      </c>
      <c r="AG53" s="131">
        <v>79.064340000000001</v>
      </c>
      <c r="AH53" s="131">
        <v>80.285330000000002</v>
      </c>
      <c r="AI53" s="131">
        <v>79.632675537921429</v>
      </c>
      <c r="AJ53" s="131">
        <v>79.04198601037649</v>
      </c>
      <c r="AK53" s="131">
        <v>80.223365065466368</v>
      </c>
      <c r="AL53" s="131">
        <v>79.426542270513281</v>
      </c>
      <c r="AM53" s="131">
        <v>78.848471345795701</v>
      </c>
      <c r="AN53" s="131">
        <v>80.00461319523086</v>
      </c>
    </row>
    <row r="54" spans="1:40" ht="12.75" customHeight="1">
      <c r="A54" s="111" t="s">
        <v>145</v>
      </c>
      <c r="B54" s="131">
        <v>80.404499999999999</v>
      </c>
      <c r="C54" s="131">
        <v>79.779020000000003</v>
      </c>
      <c r="D54" s="131">
        <v>81.029979999999995</v>
      </c>
      <c r="E54" s="131">
        <v>80.344369999999998</v>
      </c>
      <c r="F54" s="131">
        <v>79.664559999999994</v>
      </c>
      <c r="G54" s="131">
        <v>81.024180000000001</v>
      </c>
      <c r="H54" s="131">
        <v>81.001660000000001</v>
      </c>
      <c r="I54" s="131">
        <v>80.318799999999996</v>
      </c>
      <c r="J54" s="131">
        <v>81.684510000000003</v>
      </c>
      <c r="K54" s="131">
        <v>81.480900000000005</v>
      </c>
      <c r="L54" s="131">
        <v>80.812979999999996</v>
      </c>
      <c r="M54" s="131">
        <v>82.148809999999997</v>
      </c>
      <c r="N54" s="131">
        <v>82.194559999999996</v>
      </c>
      <c r="O54" s="131">
        <v>81.605019999999996</v>
      </c>
      <c r="P54" s="131">
        <v>82.784109999999998</v>
      </c>
      <c r="Q54" s="131">
        <v>82.224459999999993</v>
      </c>
      <c r="R54" s="131">
        <v>81.640879999999996</v>
      </c>
      <c r="S54" s="131">
        <v>82.808040000000005</v>
      </c>
      <c r="T54" s="131">
        <v>82.613259999999997</v>
      </c>
      <c r="U54" s="131">
        <v>82.011080000000007</v>
      </c>
      <c r="V54" s="131">
        <v>83.215429999999998</v>
      </c>
      <c r="W54" s="131">
        <v>82.218639999999994</v>
      </c>
      <c r="X54" s="131">
        <v>81.542619999999999</v>
      </c>
      <c r="Y54" s="131">
        <v>82.894670000000005</v>
      </c>
      <c r="Z54" s="131">
        <v>82.795820000000006</v>
      </c>
      <c r="AA54" s="131">
        <v>82.140929999999997</v>
      </c>
      <c r="AB54" s="131">
        <v>83.450720000000004</v>
      </c>
      <c r="AC54" s="131">
        <v>83.095470000000006</v>
      </c>
      <c r="AD54" s="131">
        <v>82.453469999999996</v>
      </c>
      <c r="AE54" s="131">
        <v>83.737470000000002</v>
      </c>
      <c r="AF54" s="131">
        <v>83.451909999999998</v>
      </c>
      <c r="AG54" s="131">
        <v>82.869569999999996</v>
      </c>
      <c r="AH54" s="131">
        <v>84.034260000000003</v>
      </c>
      <c r="AI54" s="131">
        <v>83.525118074581542</v>
      </c>
      <c r="AJ54" s="131">
        <v>82.941583698913718</v>
      </c>
      <c r="AK54" s="131">
        <v>84.108652450249366</v>
      </c>
      <c r="AL54" s="131">
        <v>83.5309689742991</v>
      </c>
      <c r="AM54" s="131">
        <v>82.963815754042756</v>
      </c>
      <c r="AN54" s="131">
        <v>84.098122194555444</v>
      </c>
    </row>
    <row r="55" spans="1:40" ht="12.75" customHeight="1">
      <c r="A55" s="111" t="s">
        <v>146</v>
      </c>
      <c r="B55" s="131">
        <v>80.110100000000003</v>
      </c>
      <c r="C55" s="131">
        <v>79.492500000000007</v>
      </c>
      <c r="D55" s="131">
        <v>80.727689999999996</v>
      </c>
      <c r="E55" s="131">
        <v>80.090739999999997</v>
      </c>
      <c r="F55" s="131">
        <v>79.458650000000006</v>
      </c>
      <c r="G55" s="131">
        <v>80.722840000000005</v>
      </c>
      <c r="H55" s="131">
        <v>80.089079999999996</v>
      </c>
      <c r="I55" s="131">
        <v>79.423950000000005</v>
      </c>
      <c r="J55" s="131">
        <v>80.75421</v>
      </c>
      <c r="K55" s="131">
        <v>80.652950000000004</v>
      </c>
      <c r="L55" s="131">
        <v>79.985969999999995</v>
      </c>
      <c r="M55" s="131">
        <v>81.319929999999999</v>
      </c>
      <c r="N55" s="131">
        <v>80.904349999999994</v>
      </c>
      <c r="O55" s="131">
        <v>80.24727</v>
      </c>
      <c r="P55" s="131">
        <v>81.561430000000001</v>
      </c>
      <c r="Q55" s="131">
        <v>81.194789999999998</v>
      </c>
      <c r="R55" s="131">
        <v>80.566640000000007</v>
      </c>
      <c r="S55" s="131">
        <v>81.822940000000003</v>
      </c>
      <c r="T55" s="131">
        <v>81.096680000000006</v>
      </c>
      <c r="U55" s="131">
        <v>80.465059999999994</v>
      </c>
      <c r="V55" s="131">
        <v>81.728300000000004</v>
      </c>
      <c r="W55" s="131">
        <v>81.058750000000003</v>
      </c>
      <c r="X55" s="131">
        <v>80.422920000000005</v>
      </c>
      <c r="Y55" s="131">
        <v>81.694590000000005</v>
      </c>
      <c r="Z55" s="131">
        <v>81.174639999999997</v>
      </c>
      <c r="AA55" s="131">
        <v>80.522540000000006</v>
      </c>
      <c r="AB55" s="131">
        <v>81.826729999999998</v>
      </c>
      <c r="AC55" s="131">
        <v>81.433199999999999</v>
      </c>
      <c r="AD55" s="131">
        <v>80.796009999999995</v>
      </c>
      <c r="AE55" s="131">
        <v>82.070400000000006</v>
      </c>
      <c r="AF55" s="131">
        <v>81.601150000000004</v>
      </c>
      <c r="AG55" s="131">
        <v>80.953680000000006</v>
      </c>
      <c r="AH55" s="131">
        <v>82.248620000000003</v>
      </c>
      <c r="AI55" s="131">
        <v>82.076439633485407</v>
      </c>
      <c r="AJ55" s="131">
        <v>81.458110945416522</v>
      </c>
      <c r="AK55" s="131">
        <v>82.694768321554292</v>
      </c>
      <c r="AL55" s="131">
        <v>82.489334595163172</v>
      </c>
      <c r="AM55" s="131">
        <v>81.887998194769096</v>
      </c>
      <c r="AN55" s="131">
        <v>83.090670995557247</v>
      </c>
    </row>
    <row r="56" spans="1:40" ht="12.75" customHeight="1">
      <c r="A56" s="111" t="s">
        <v>147</v>
      </c>
      <c r="B56" s="131">
        <v>81.072999999999993</v>
      </c>
      <c r="C56" s="131">
        <v>80.37961</v>
      </c>
      <c r="D56" s="131">
        <v>81.766390000000001</v>
      </c>
      <c r="E56" s="131">
        <v>80.598070000000007</v>
      </c>
      <c r="F56" s="131">
        <v>79.889679999999998</v>
      </c>
      <c r="G56" s="131">
        <v>81.306460000000001</v>
      </c>
      <c r="H56" s="131">
        <v>81.105059999999995</v>
      </c>
      <c r="I56" s="131">
        <v>80.413899999999998</v>
      </c>
      <c r="J56" s="131">
        <v>81.796210000000002</v>
      </c>
      <c r="K56" s="131">
        <v>81.881290000000007</v>
      </c>
      <c r="L56" s="131">
        <v>81.212469999999996</v>
      </c>
      <c r="M56" s="131">
        <v>82.550110000000004</v>
      </c>
      <c r="N56" s="131">
        <v>82.356970000000004</v>
      </c>
      <c r="O56" s="131">
        <v>81.686089999999993</v>
      </c>
      <c r="P56" s="131">
        <v>83.027839999999998</v>
      </c>
      <c r="Q56" s="131">
        <v>81.843860000000006</v>
      </c>
      <c r="R56" s="131">
        <v>81.154499999999999</v>
      </c>
      <c r="S56" s="131">
        <v>82.53322</v>
      </c>
      <c r="T56" s="131">
        <v>81.823040000000006</v>
      </c>
      <c r="U56" s="131">
        <v>81.10284</v>
      </c>
      <c r="V56" s="131">
        <v>82.543229999999994</v>
      </c>
      <c r="W56" s="131">
        <v>82.171469999999999</v>
      </c>
      <c r="X56" s="131">
        <v>81.488330000000005</v>
      </c>
      <c r="Y56" s="131">
        <v>82.854609999999994</v>
      </c>
      <c r="Z56" s="131">
        <v>82.906800000000004</v>
      </c>
      <c r="AA56" s="131">
        <v>82.237830000000002</v>
      </c>
      <c r="AB56" s="131">
        <v>83.575760000000002</v>
      </c>
      <c r="AC56" s="131">
        <v>82.782709999999994</v>
      </c>
      <c r="AD56" s="131">
        <v>82.124579999999995</v>
      </c>
      <c r="AE56" s="131">
        <v>83.440830000000005</v>
      </c>
      <c r="AF56" s="131">
        <v>82.874660000000006</v>
      </c>
      <c r="AG56" s="131">
        <v>82.215019999999996</v>
      </c>
      <c r="AH56" s="131">
        <v>83.534289999999999</v>
      </c>
      <c r="AI56" s="131">
        <v>82.674369531129543</v>
      </c>
      <c r="AJ56" s="131">
        <v>82.003764901978016</v>
      </c>
      <c r="AK56" s="131">
        <v>83.344974160281069</v>
      </c>
      <c r="AL56" s="131">
        <v>83.443495344040798</v>
      </c>
      <c r="AM56" s="131">
        <v>82.816273784444078</v>
      </c>
      <c r="AN56" s="131">
        <v>84.070716903637518</v>
      </c>
    </row>
    <row r="57" spans="1:40" ht="24" customHeight="1">
      <c r="A57" s="111" t="s">
        <v>148</v>
      </c>
      <c r="B57" s="131">
        <v>78.591409999999996</v>
      </c>
      <c r="C57" s="131">
        <v>78.051950000000005</v>
      </c>
      <c r="D57" s="131">
        <v>79.130859999999998</v>
      </c>
      <c r="E57" s="131">
        <v>78.87876</v>
      </c>
      <c r="F57" s="131">
        <v>78.383589999999998</v>
      </c>
      <c r="G57" s="131">
        <v>79.373930000000001</v>
      </c>
      <c r="H57" s="131">
        <v>79.162040000000005</v>
      </c>
      <c r="I57" s="131">
        <v>78.660610000000005</v>
      </c>
      <c r="J57" s="131">
        <v>79.663470000000004</v>
      </c>
      <c r="K57" s="131">
        <v>79.444760000000002</v>
      </c>
      <c r="L57" s="131">
        <v>78.955860000000001</v>
      </c>
      <c r="M57" s="131">
        <v>79.933660000000003</v>
      </c>
      <c r="N57" s="131">
        <v>79.432720000000003</v>
      </c>
      <c r="O57" s="131">
        <v>78.942030000000003</v>
      </c>
      <c r="P57" s="131">
        <v>79.923400000000001</v>
      </c>
      <c r="Q57" s="131">
        <v>79.504589999999993</v>
      </c>
      <c r="R57" s="131">
        <v>79.031300000000002</v>
      </c>
      <c r="S57" s="131">
        <v>79.977890000000002</v>
      </c>
      <c r="T57" s="131">
        <v>79.656840000000003</v>
      </c>
      <c r="U57" s="131">
        <v>79.173599999999993</v>
      </c>
      <c r="V57" s="131">
        <v>80.140090000000001</v>
      </c>
      <c r="W57" s="131">
        <v>80.209059999999994</v>
      </c>
      <c r="X57" s="131">
        <v>79.709940000000003</v>
      </c>
      <c r="Y57" s="131">
        <v>80.708169999999996</v>
      </c>
      <c r="Z57" s="131">
        <v>80.298209999999997</v>
      </c>
      <c r="AA57" s="131">
        <v>79.768339999999995</v>
      </c>
      <c r="AB57" s="131">
        <v>80.828069999999997</v>
      </c>
      <c r="AC57" s="131">
        <v>80.545630000000003</v>
      </c>
      <c r="AD57" s="131">
        <v>80.018550000000005</v>
      </c>
      <c r="AE57" s="131">
        <v>81.072710000000001</v>
      </c>
      <c r="AF57" s="131">
        <v>80.628249999999994</v>
      </c>
      <c r="AG57" s="131">
        <v>80.111080000000001</v>
      </c>
      <c r="AH57" s="131">
        <v>81.145430000000005</v>
      </c>
      <c r="AI57" s="131">
        <v>80.954423821991128</v>
      </c>
      <c r="AJ57" s="131">
        <v>80.45883618836659</v>
      </c>
      <c r="AK57" s="131">
        <v>81.450011455615666</v>
      </c>
      <c r="AL57" s="131">
        <v>80.895252131203819</v>
      </c>
      <c r="AM57" s="131">
        <v>80.389197485946269</v>
      </c>
      <c r="AN57" s="131">
        <v>81.401306776461368</v>
      </c>
    </row>
    <row r="58" spans="1:40" ht="12.75" customHeight="1">
      <c r="A58" s="111" t="s">
        <v>149</v>
      </c>
      <c r="B58" s="131">
        <v>79.343069999999997</v>
      </c>
      <c r="C58" s="131">
        <v>79.002210000000005</v>
      </c>
      <c r="D58" s="131">
        <v>79.683940000000007</v>
      </c>
      <c r="E58" s="131">
        <v>79.422880000000006</v>
      </c>
      <c r="F58" s="131">
        <v>79.076059999999998</v>
      </c>
      <c r="G58" s="131">
        <v>79.769710000000003</v>
      </c>
      <c r="H58" s="131">
        <v>79.56232</v>
      </c>
      <c r="I58" s="131">
        <v>79.215549999999993</v>
      </c>
      <c r="J58" s="131">
        <v>79.909090000000006</v>
      </c>
      <c r="K58" s="131">
        <v>79.864689999999996</v>
      </c>
      <c r="L58" s="131">
        <v>79.513400000000004</v>
      </c>
      <c r="M58" s="131">
        <v>80.215990000000005</v>
      </c>
      <c r="N58" s="131">
        <v>80.036150000000006</v>
      </c>
      <c r="O58" s="131">
        <v>79.687060000000002</v>
      </c>
      <c r="P58" s="131">
        <v>80.385239999999996</v>
      </c>
      <c r="Q58" s="131">
        <v>80.022589999999994</v>
      </c>
      <c r="R58" s="131">
        <v>79.674719999999994</v>
      </c>
      <c r="S58" s="131">
        <v>80.370450000000005</v>
      </c>
      <c r="T58" s="131">
        <v>79.977819999999994</v>
      </c>
      <c r="U58" s="131">
        <v>79.630709999999993</v>
      </c>
      <c r="V58" s="131">
        <v>80.324920000000006</v>
      </c>
      <c r="W58" s="131">
        <v>80.267120000000006</v>
      </c>
      <c r="X58" s="131">
        <v>79.924440000000004</v>
      </c>
      <c r="Y58" s="131">
        <v>80.609800000000007</v>
      </c>
      <c r="Z58" s="131">
        <v>80.860680000000002</v>
      </c>
      <c r="AA58" s="131">
        <v>80.524979999999999</v>
      </c>
      <c r="AB58" s="131">
        <v>81.196389999999994</v>
      </c>
      <c r="AC58" s="131">
        <v>81.045310000000001</v>
      </c>
      <c r="AD58" s="131">
        <v>80.707040000000006</v>
      </c>
      <c r="AE58" s="131">
        <v>81.383570000000006</v>
      </c>
      <c r="AF58" s="131">
        <v>81.142189999999999</v>
      </c>
      <c r="AG58" s="131">
        <v>80.809439999999995</v>
      </c>
      <c r="AH58" s="131">
        <v>81.474950000000007</v>
      </c>
      <c r="AI58" s="131">
        <v>81.370499240426909</v>
      </c>
      <c r="AJ58" s="131">
        <v>81.026082169121054</v>
      </c>
      <c r="AK58" s="131">
        <v>81.714916311732765</v>
      </c>
      <c r="AL58" s="131">
        <v>81.463193777010616</v>
      </c>
      <c r="AM58" s="131">
        <v>81.129463551803155</v>
      </c>
      <c r="AN58" s="131">
        <v>81.796924002218077</v>
      </c>
    </row>
    <row r="59" spans="1:40" ht="12.75" customHeight="1">
      <c r="A59" s="111" t="s">
        <v>150</v>
      </c>
      <c r="B59" s="131">
        <v>76.395960000000002</v>
      </c>
      <c r="C59" s="131">
        <v>76.106120000000004</v>
      </c>
      <c r="D59" s="131">
        <v>76.6858</v>
      </c>
      <c r="E59" s="131">
        <v>76.378029999999995</v>
      </c>
      <c r="F59" s="131">
        <v>76.085329999999999</v>
      </c>
      <c r="G59" s="131">
        <v>76.670739999999995</v>
      </c>
      <c r="H59" s="131">
        <v>76.627229999999997</v>
      </c>
      <c r="I59" s="131">
        <v>76.341610000000003</v>
      </c>
      <c r="J59" s="131">
        <v>76.912840000000003</v>
      </c>
      <c r="K59" s="131">
        <v>76.845799999999997</v>
      </c>
      <c r="L59" s="131">
        <v>76.559520000000006</v>
      </c>
      <c r="M59" s="131">
        <v>77.132069999999999</v>
      </c>
      <c r="N59" s="131">
        <v>76.962289999999996</v>
      </c>
      <c r="O59" s="131">
        <v>76.676259999999999</v>
      </c>
      <c r="P59" s="131">
        <v>77.248329999999996</v>
      </c>
      <c r="Q59" s="131">
        <v>77.113119999999995</v>
      </c>
      <c r="R59" s="131">
        <v>76.82893</v>
      </c>
      <c r="S59" s="131">
        <v>77.397310000000004</v>
      </c>
      <c r="T59" s="131">
        <v>77.359409999999997</v>
      </c>
      <c r="U59" s="131">
        <v>77.074979999999996</v>
      </c>
      <c r="V59" s="131">
        <v>77.64385</v>
      </c>
      <c r="W59" s="131">
        <v>77.865120000000005</v>
      </c>
      <c r="X59" s="131">
        <v>77.58287</v>
      </c>
      <c r="Y59" s="131">
        <v>78.147369999999995</v>
      </c>
      <c r="Z59" s="131">
        <v>78.249799999999993</v>
      </c>
      <c r="AA59" s="131">
        <v>77.9636</v>
      </c>
      <c r="AB59" s="131">
        <v>78.536000000000001</v>
      </c>
      <c r="AC59" s="131">
        <v>78.467600000000004</v>
      </c>
      <c r="AD59" s="131">
        <v>78.187139999999999</v>
      </c>
      <c r="AE59" s="131">
        <v>78.748059999999995</v>
      </c>
      <c r="AF59" s="131">
        <v>78.494979999999998</v>
      </c>
      <c r="AG59" s="131">
        <v>78.21696</v>
      </c>
      <c r="AH59" s="131">
        <v>78.772999999999996</v>
      </c>
      <c r="AI59" s="131">
        <v>78.703357345789527</v>
      </c>
      <c r="AJ59" s="131">
        <v>78.43007285989313</v>
      </c>
      <c r="AK59" s="131">
        <v>78.976641831685924</v>
      </c>
      <c r="AL59" s="131">
        <v>78.846574038518838</v>
      </c>
      <c r="AM59" s="131">
        <v>78.573449390158331</v>
      </c>
      <c r="AN59" s="131">
        <v>79.119698686879346</v>
      </c>
    </row>
    <row r="60" spans="1:40" ht="12.75" customHeight="1">
      <c r="A60" s="111" t="s">
        <v>151</v>
      </c>
      <c r="B60" s="131">
        <v>79.408879999999996</v>
      </c>
      <c r="C60" s="131">
        <v>78.948139999999995</v>
      </c>
      <c r="D60" s="131">
        <v>79.869630000000001</v>
      </c>
      <c r="E60" s="131">
        <v>79.768969999999996</v>
      </c>
      <c r="F60" s="131">
        <v>79.317930000000004</v>
      </c>
      <c r="G60" s="131">
        <v>80.220020000000005</v>
      </c>
      <c r="H60" s="131">
        <v>80.299989999999994</v>
      </c>
      <c r="I60" s="131">
        <v>79.854349999999997</v>
      </c>
      <c r="J60" s="131">
        <v>80.745639999999995</v>
      </c>
      <c r="K60" s="131">
        <v>80.543549999999996</v>
      </c>
      <c r="L60" s="131">
        <v>80.099000000000004</v>
      </c>
      <c r="M60" s="131">
        <v>80.988100000000003</v>
      </c>
      <c r="N60" s="131">
        <v>80.552539999999993</v>
      </c>
      <c r="O60" s="131">
        <v>80.114959999999996</v>
      </c>
      <c r="P60" s="131">
        <v>80.990120000000005</v>
      </c>
      <c r="Q60" s="131">
        <v>80.818550000000002</v>
      </c>
      <c r="R60" s="131">
        <v>80.399950000000004</v>
      </c>
      <c r="S60" s="131">
        <v>81.23715</v>
      </c>
      <c r="T60" s="131">
        <v>81.140860000000004</v>
      </c>
      <c r="U60" s="131">
        <v>80.717770000000002</v>
      </c>
      <c r="V60" s="131">
        <v>81.563959999999994</v>
      </c>
      <c r="W60" s="131">
        <v>81.461519999999993</v>
      </c>
      <c r="X60" s="131">
        <v>81.029409999999999</v>
      </c>
      <c r="Y60" s="131">
        <v>81.893630000000002</v>
      </c>
      <c r="Z60" s="131">
        <v>81.49776</v>
      </c>
      <c r="AA60" s="131">
        <v>81.065299999999993</v>
      </c>
      <c r="AB60" s="131">
        <v>81.930229999999995</v>
      </c>
      <c r="AC60" s="131">
        <v>81.789320000000004</v>
      </c>
      <c r="AD60" s="131">
        <v>81.358109999999996</v>
      </c>
      <c r="AE60" s="131">
        <v>82.220529999999997</v>
      </c>
      <c r="AF60" s="131">
        <v>82.144580000000005</v>
      </c>
      <c r="AG60" s="131">
        <v>81.714789999999994</v>
      </c>
      <c r="AH60" s="131">
        <v>82.574359999999999</v>
      </c>
      <c r="AI60" s="131">
        <v>82.708540115483729</v>
      </c>
      <c r="AJ60" s="131">
        <v>82.286448317543616</v>
      </c>
      <c r="AK60" s="131">
        <v>83.130631913423841</v>
      </c>
      <c r="AL60" s="131">
        <v>82.640536803860527</v>
      </c>
      <c r="AM60" s="131">
        <v>82.232917431335238</v>
      </c>
      <c r="AN60" s="131">
        <v>83.048156176385817</v>
      </c>
    </row>
    <row r="61" spans="1:40" ht="24" customHeight="1">
      <c r="A61" s="111" t="s">
        <v>152</v>
      </c>
      <c r="B61" s="131">
        <v>77.730429999999998</v>
      </c>
      <c r="C61" s="131">
        <v>76.947460000000007</v>
      </c>
      <c r="D61" s="131">
        <v>78.513390000000001</v>
      </c>
      <c r="E61" s="131">
        <v>77.990020000000001</v>
      </c>
      <c r="F61" s="131">
        <v>77.233069999999998</v>
      </c>
      <c r="G61" s="131">
        <v>78.746970000000005</v>
      </c>
      <c r="H61" s="131">
        <v>77.838579999999993</v>
      </c>
      <c r="I61" s="131">
        <v>77.065920000000006</v>
      </c>
      <c r="J61" s="131">
        <v>78.611239999999995</v>
      </c>
      <c r="K61" s="131">
        <v>77.796490000000006</v>
      </c>
      <c r="L61" s="131">
        <v>77.016589999999994</v>
      </c>
      <c r="M61" s="131">
        <v>78.576390000000004</v>
      </c>
      <c r="N61" s="131">
        <v>78.143069999999994</v>
      </c>
      <c r="O61" s="131">
        <v>77.359139999999996</v>
      </c>
      <c r="P61" s="131">
        <v>78.927009999999996</v>
      </c>
      <c r="Q61" s="131">
        <v>78.554410000000004</v>
      </c>
      <c r="R61" s="131">
        <v>77.749830000000003</v>
      </c>
      <c r="S61" s="131">
        <v>79.358980000000003</v>
      </c>
      <c r="T61" s="131">
        <v>78.915769999999995</v>
      </c>
      <c r="U61" s="131">
        <v>78.106840000000005</v>
      </c>
      <c r="V61" s="131">
        <v>79.724699999999999</v>
      </c>
      <c r="W61" s="131">
        <v>79.164339999999996</v>
      </c>
      <c r="X61" s="131">
        <v>78.359809999999996</v>
      </c>
      <c r="Y61" s="131">
        <v>79.968879999999999</v>
      </c>
      <c r="Z61" s="131">
        <v>79.592579999999998</v>
      </c>
      <c r="AA61" s="131">
        <v>78.854339999999993</v>
      </c>
      <c r="AB61" s="131">
        <v>80.33081</v>
      </c>
      <c r="AC61" s="131">
        <v>79.914959999999994</v>
      </c>
      <c r="AD61" s="131">
        <v>79.204220000000007</v>
      </c>
      <c r="AE61" s="131">
        <v>80.625699999999995</v>
      </c>
      <c r="AF61" s="131">
        <v>80.644779999999997</v>
      </c>
      <c r="AG61" s="131">
        <v>79.984759999999994</v>
      </c>
      <c r="AH61" s="131">
        <v>81.304810000000003</v>
      </c>
      <c r="AI61" s="131">
        <v>80.73575422496657</v>
      </c>
      <c r="AJ61" s="131">
        <v>80.053298465798136</v>
      </c>
      <c r="AK61" s="131">
        <v>81.418209984135004</v>
      </c>
      <c r="AL61" s="131">
        <v>80.417768368720601</v>
      </c>
      <c r="AM61" s="131">
        <v>79.723092451411773</v>
      </c>
      <c r="AN61" s="131">
        <v>81.112444286029429</v>
      </c>
    </row>
    <row r="62" spans="1:40" ht="12.75" customHeight="1">
      <c r="A62" s="111" t="s">
        <v>153</v>
      </c>
      <c r="B62" s="131">
        <v>78.607339999999994</v>
      </c>
      <c r="C62" s="131">
        <v>77.893500000000003</v>
      </c>
      <c r="D62" s="131">
        <v>79.321179999999998</v>
      </c>
      <c r="E62" s="131">
        <v>79.099630000000005</v>
      </c>
      <c r="F62" s="131">
        <v>78.407179999999997</v>
      </c>
      <c r="G62" s="131">
        <v>79.792069999999995</v>
      </c>
      <c r="H62" s="131">
        <v>79.440370000000001</v>
      </c>
      <c r="I62" s="131">
        <v>78.747429999999994</v>
      </c>
      <c r="J62" s="131">
        <v>80.133300000000006</v>
      </c>
      <c r="K62" s="131">
        <v>79.669880000000006</v>
      </c>
      <c r="L62" s="131">
        <v>78.984849999999994</v>
      </c>
      <c r="M62" s="131">
        <v>80.354900000000001</v>
      </c>
      <c r="N62" s="131">
        <v>79.718059999999994</v>
      </c>
      <c r="O62" s="131">
        <v>79.041430000000005</v>
      </c>
      <c r="P62" s="131">
        <v>80.3947</v>
      </c>
      <c r="Q62" s="131">
        <v>80.496750000000006</v>
      </c>
      <c r="R62" s="131">
        <v>79.846509999999995</v>
      </c>
      <c r="S62" s="131">
        <v>81.146979999999999</v>
      </c>
      <c r="T62" s="131">
        <v>81.207120000000003</v>
      </c>
      <c r="U62" s="131">
        <v>80.581810000000004</v>
      </c>
      <c r="V62" s="131">
        <v>81.832430000000002</v>
      </c>
      <c r="W62" s="131">
        <v>81.327969999999993</v>
      </c>
      <c r="X62" s="131">
        <v>80.707700000000003</v>
      </c>
      <c r="Y62" s="131">
        <v>81.948239999999998</v>
      </c>
      <c r="Z62" s="131">
        <v>81.395920000000004</v>
      </c>
      <c r="AA62" s="131">
        <v>80.755679999999998</v>
      </c>
      <c r="AB62" s="131">
        <v>82.036159999999995</v>
      </c>
      <c r="AC62" s="131">
        <v>81.214039999999997</v>
      </c>
      <c r="AD62" s="131">
        <v>80.558570000000003</v>
      </c>
      <c r="AE62" s="131">
        <v>81.869500000000002</v>
      </c>
      <c r="AF62" s="131">
        <v>81.694149999999993</v>
      </c>
      <c r="AG62" s="131">
        <v>81.047849999999997</v>
      </c>
      <c r="AH62" s="131">
        <v>82.340440000000001</v>
      </c>
      <c r="AI62" s="131">
        <v>81.53654226077272</v>
      </c>
      <c r="AJ62" s="131">
        <v>80.886456827560409</v>
      </c>
      <c r="AK62" s="131">
        <v>82.186627693985031</v>
      </c>
      <c r="AL62" s="131">
        <v>81.482020927701129</v>
      </c>
      <c r="AM62" s="131">
        <v>80.840333854742369</v>
      </c>
      <c r="AN62" s="131">
        <v>82.123708000659889</v>
      </c>
    </row>
    <row r="63" spans="1:40" ht="12.75" customHeight="1">
      <c r="A63" s="111" t="s">
        <v>154</v>
      </c>
      <c r="B63" s="131">
        <v>80.144900000000007</v>
      </c>
      <c r="C63" s="131">
        <v>79.437759999999997</v>
      </c>
      <c r="D63" s="131">
        <v>80.852040000000002</v>
      </c>
      <c r="E63" s="131">
        <v>80.166240000000002</v>
      </c>
      <c r="F63" s="131">
        <v>79.482129999999998</v>
      </c>
      <c r="G63" s="131">
        <v>80.850359999999995</v>
      </c>
      <c r="H63" s="131">
        <v>80.177130000000005</v>
      </c>
      <c r="I63" s="131">
        <v>79.485830000000007</v>
      </c>
      <c r="J63" s="131">
        <v>80.86842</v>
      </c>
      <c r="K63" s="131">
        <v>80.03707</v>
      </c>
      <c r="L63" s="131">
        <v>79.341290000000001</v>
      </c>
      <c r="M63" s="131">
        <v>80.732849999999999</v>
      </c>
      <c r="N63" s="131">
        <v>80.362430000000003</v>
      </c>
      <c r="O63" s="131">
        <v>79.670540000000003</v>
      </c>
      <c r="P63" s="131">
        <v>81.054310000000001</v>
      </c>
      <c r="Q63" s="131">
        <v>80.598849999999999</v>
      </c>
      <c r="R63" s="131">
        <v>79.922020000000003</v>
      </c>
      <c r="S63" s="131">
        <v>81.275679999999994</v>
      </c>
      <c r="T63" s="131">
        <v>81.157150000000001</v>
      </c>
      <c r="U63" s="131">
        <v>80.474260000000001</v>
      </c>
      <c r="V63" s="131">
        <v>81.840050000000005</v>
      </c>
      <c r="W63" s="131">
        <v>81.517610000000005</v>
      </c>
      <c r="X63" s="131">
        <v>80.838539999999995</v>
      </c>
      <c r="Y63" s="131">
        <v>82.196669999999997</v>
      </c>
      <c r="Z63" s="131">
        <v>81.8292</v>
      </c>
      <c r="AA63" s="131">
        <v>81.172520000000006</v>
      </c>
      <c r="AB63" s="131">
        <v>82.485879999999995</v>
      </c>
      <c r="AC63" s="131">
        <v>81.669539999999998</v>
      </c>
      <c r="AD63" s="131">
        <v>81.0227</v>
      </c>
      <c r="AE63" s="131">
        <v>82.316379999999995</v>
      </c>
      <c r="AF63" s="131">
        <v>81.59272</v>
      </c>
      <c r="AG63" s="131">
        <v>80.930750000000003</v>
      </c>
      <c r="AH63" s="131">
        <v>82.254679999999993</v>
      </c>
      <c r="AI63" s="131">
        <v>81.689356255757303</v>
      </c>
      <c r="AJ63" s="131">
        <v>81.001673949074203</v>
      </c>
      <c r="AK63" s="131">
        <v>82.377038562440404</v>
      </c>
      <c r="AL63" s="131">
        <v>81.699290079838477</v>
      </c>
      <c r="AM63" s="131">
        <v>81.015175670570613</v>
      </c>
      <c r="AN63" s="131">
        <v>82.38340448910634</v>
      </c>
    </row>
    <row r="64" spans="1:40" ht="12.75" customHeight="1">
      <c r="A64" s="111" t="s">
        <v>224</v>
      </c>
      <c r="B64" s="131">
        <v>79.740350000000007</v>
      </c>
      <c r="C64" s="131">
        <v>78.249420000000001</v>
      </c>
      <c r="D64" s="131">
        <v>81.231279999999998</v>
      </c>
      <c r="E64" s="131">
        <v>80.034310000000005</v>
      </c>
      <c r="F64" s="131">
        <v>78.634510000000006</v>
      </c>
      <c r="G64" s="131">
        <v>81.434119999999993</v>
      </c>
      <c r="H64" s="131">
        <v>79.710750000000004</v>
      </c>
      <c r="I64" s="131">
        <v>78.271029999999996</v>
      </c>
      <c r="J64" s="131">
        <v>81.150469999999999</v>
      </c>
      <c r="K64" s="131">
        <v>80.06832</v>
      </c>
      <c r="L64" s="131">
        <v>78.662580000000005</v>
      </c>
      <c r="M64" s="131">
        <v>81.474059999999994</v>
      </c>
      <c r="N64" s="131">
        <v>80.345849999999999</v>
      </c>
      <c r="O64" s="131">
        <v>79.038229999999999</v>
      </c>
      <c r="P64" s="131">
        <v>81.653480000000002</v>
      </c>
      <c r="Q64" s="131">
        <v>81.474249999999998</v>
      </c>
      <c r="R64" s="131">
        <v>80.303020000000004</v>
      </c>
      <c r="S64" s="131">
        <v>82.645480000000006</v>
      </c>
      <c r="T64" s="131">
        <v>82.093100000000007</v>
      </c>
      <c r="U64" s="131">
        <v>80.958359999999999</v>
      </c>
      <c r="V64" s="131">
        <v>83.22784</v>
      </c>
      <c r="W64" s="131">
        <v>82.141630000000006</v>
      </c>
      <c r="X64" s="131">
        <v>80.975390000000004</v>
      </c>
      <c r="Y64" s="131">
        <v>83.307860000000005</v>
      </c>
      <c r="Z64" s="131">
        <v>80.659719999999993</v>
      </c>
      <c r="AA64" s="131">
        <v>79.152619999999999</v>
      </c>
      <c r="AB64" s="131">
        <v>82.166809999999998</v>
      </c>
      <c r="AC64" s="131">
        <v>80.237780000000001</v>
      </c>
      <c r="AD64" s="131">
        <v>78.626350000000002</v>
      </c>
      <c r="AE64" s="131">
        <v>81.849209999999999</v>
      </c>
      <c r="AF64" s="131">
        <v>80.471339999999998</v>
      </c>
      <c r="AG64" s="131">
        <v>78.944919999999996</v>
      </c>
      <c r="AH64" s="131">
        <v>81.997770000000003</v>
      </c>
      <c r="AI64" s="131">
        <v>82.134567384366576</v>
      </c>
      <c r="AJ64" s="131">
        <v>80.865091299175731</v>
      </c>
      <c r="AK64" s="131">
        <v>83.404043469557422</v>
      </c>
      <c r="AL64" s="131">
        <v>82.893323098380634</v>
      </c>
      <c r="AM64" s="131">
        <v>81.767490732171112</v>
      </c>
      <c r="AN64" s="131">
        <v>84.019155464590156</v>
      </c>
    </row>
    <row r="65" spans="1:40" ht="24" customHeight="1">
      <c r="A65" s="111" t="s">
        <v>155</v>
      </c>
      <c r="B65" s="131">
        <v>78.448849999999993</v>
      </c>
      <c r="C65" s="131">
        <v>77.870900000000006</v>
      </c>
      <c r="D65" s="131">
        <v>79.026799999999994</v>
      </c>
      <c r="E65" s="131">
        <v>79.062190000000001</v>
      </c>
      <c r="F65" s="131">
        <v>78.532799999999995</v>
      </c>
      <c r="G65" s="131">
        <v>79.591579999999993</v>
      </c>
      <c r="H65" s="131">
        <v>78.902770000000004</v>
      </c>
      <c r="I65" s="131">
        <v>78.343360000000004</v>
      </c>
      <c r="J65" s="131">
        <v>79.462180000000004</v>
      </c>
      <c r="K65" s="131">
        <v>78.961330000000004</v>
      </c>
      <c r="L65" s="131">
        <v>78.399709999999999</v>
      </c>
      <c r="M65" s="131">
        <v>79.522949999999994</v>
      </c>
      <c r="N65" s="131">
        <v>79.007990000000007</v>
      </c>
      <c r="O65" s="131">
        <v>78.437629999999999</v>
      </c>
      <c r="P65" s="131">
        <v>79.57835</v>
      </c>
      <c r="Q65" s="131">
        <v>78.993979999999993</v>
      </c>
      <c r="R65" s="131">
        <v>78.435919999999996</v>
      </c>
      <c r="S65" s="131">
        <v>79.552040000000005</v>
      </c>
      <c r="T65" s="131">
        <v>79.180229999999995</v>
      </c>
      <c r="U65" s="131">
        <v>78.624619999999993</v>
      </c>
      <c r="V65" s="131">
        <v>79.735839999999996</v>
      </c>
      <c r="W65" s="131">
        <v>79.532749999999993</v>
      </c>
      <c r="X65" s="131">
        <v>78.976560000000006</v>
      </c>
      <c r="Y65" s="131">
        <v>80.088930000000005</v>
      </c>
      <c r="Z65" s="131">
        <v>80.220290000000006</v>
      </c>
      <c r="AA65" s="131">
        <v>79.674239999999998</v>
      </c>
      <c r="AB65" s="131">
        <v>80.766329999999996</v>
      </c>
      <c r="AC65" s="131">
        <v>80.657250000000005</v>
      </c>
      <c r="AD65" s="131">
        <v>80.131370000000004</v>
      </c>
      <c r="AE65" s="131">
        <v>81.183130000000006</v>
      </c>
      <c r="AF65" s="131">
        <v>80.938220000000001</v>
      </c>
      <c r="AG65" s="131">
        <v>80.420330000000007</v>
      </c>
      <c r="AH65" s="131">
        <v>81.456109999999995</v>
      </c>
      <c r="AI65" s="131">
        <v>80.975082106178746</v>
      </c>
      <c r="AJ65" s="131">
        <v>80.461232974857623</v>
      </c>
      <c r="AK65" s="131">
        <v>81.48893123749987</v>
      </c>
      <c r="AL65" s="131">
        <v>80.790803892543437</v>
      </c>
      <c r="AM65" s="131">
        <v>80.28354932642192</v>
      </c>
      <c r="AN65" s="131">
        <v>81.298058458664954</v>
      </c>
    </row>
    <row r="66" spans="1:40" ht="12.75" customHeight="1">
      <c r="A66" s="111" t="s">
        <v>156</v>
      </c>
      <c r="B66" s="131">
        <v>77.324020000000004</v>
      </c>
      <c r="C66" s="131">
        <v>76.957639999999998</v>
      </c>
      <c r="D66" s="131">
        <v>77.690399999999997</v>
      </c>
      <c r="E66" s="131">
        <v>77.388710000000003</v>
      </c>
      <c r="F66" s="131">
        <v>77.024979999999999</v>
      </c>
      <c r="G66" s="131">
        <v>77.752440000000007</v>
      </c>
      <c r="H66" s="131">
        <v>77.586119999999994</v>
      </c>
      <c r="I66" s="131">
        <v>77.215609999999998</v>
      </c>
      <c r="J66" s="131">
        <v>77.956620000000001</v>
      </c>
      <c r="K66" s="131">
        <v>78.154610000000005</v>
      </c>
      <c r="L66" s="131">
        <v>77.79401</v>
      </c>
      <c r="M66" s="131">
        <v>78.515209999999996</v>
      </c>
      <c r="N66" s="131">
        <v>78.341430000000003</v>
      </c>
      <c r="O66" s="131">
        <v>77.984290000000001</v>
      </c>
      <c r="P66" s="131">
        <v>78.698580000000007</v>
      </c>
      <c r="Q66" s="131">
        <v>78.397729999999996</v>
      </c>
      <c r="R66" s="131">
        <v>78.048820000000006</v>
      </c>
      <c r="S66" s="131">
        <v>78.746639999999999</v>
      </c>
      <c r="T66" s="131">
        <v>78.48272</v>
      </c>
      <c r="U66" s="131">
        <v>78.137280000000004</v>
      </c>
      <c r="V66" s="131">
        <v>78.828149999999994</v>
      </c>
      <c r="W66" s="131">
        <v>78.675439999999995</v>
      </c>
      <c r="X66" s="131">
        <v>78.328919999999997</v>
      </c>
      <c r="Y66" s="131">
        <v>79.021960000000007</v>
      </c>
      <c r="Z66" s="131">
        <v>78.966300000000004</v>
      </c>
      <c r="AA66" s="131">
        <v>78.620890000000003</v>
      </c>
      <c r="AB66" s="131">
        <v>79.311710000000005</v>
      </c>
      <c r="AC66" s="131">
        <v>79.056899999999999</v>
      </c>
      <c r="AD66" s="131">
        <v>78.710440000000006</v>
      </c>
      <c r="AE66" s="131">
        <v>79.403350000000003</v>
      </c>
      <c r="AF66" s="131">
        <v>79.352429999999998</v>
      </c>
      <c r="AG66" s="131">
        <v>79.011570000000006</v>
      </c>
      <c r="AH66" s="131">
        <v>79.693280000000001</v>
      </c>
      <c r="AI66" s="131">
        <v>79.61658760432563</v>
      </c>
      <c r="AJ66" s="131">
        <v>79.27473002488459</v>
      </c>
      <c r="AK66" s="131">
        <v>79.958445183766671</v>
      </c>
      <c r="AL66" s="131">
        <v>79.581371868424384</v>
      </c>
      <c r="AM66" s="131">
        <v>79.239137574724239</v>
      </c>
      <c r="AN66" s="131">
        <v>79.923606162124528</v>
      </c>
    </row>
    <row r="67" spans="1:40" ht="12.75" customHeight="1">
      <c r="A67" s="108" t="s">
        <v>157</v>
      </c>
      <c r="B67" s="131">
        <v>81.007210000000001</v>
      </c>
      <c r="C67" s="131">
        <v>79.557980000000001</v>
      </c>
      <c r="D67" s="131">
        <v>82.456440000000001</v>
      </c>
      <c r="E67" s="131">
        <v>80.429770000000005</v>
      </c>
      <c r="F67" s="131">
        <v>78.882459999999995</v>
      </c>
      <c r="G67" s="131">
        <v>81.977080000000001</v>
      </c>
      <c r="H67" s="131">
        <v>81.300780000000003</v>
      </c>
      <c r="I67" s="131">
        <v>79.676320000000004</v>
      </c>
      <c r="J67" s="131">
        <v>82.925240000000002</v>
      </c>
      <c r="K67" s="131">
        <v>80.979529999999997</v>
      </c>
      <c r="L67" s="131">
        <v>79.446809999999999</v>
      </c>
      <c r="M67" s="131">
        <v>82.512240000000006</v>
      </c>
      <c r="N67" s="131">
        <v>81.537930000000003</v>
      </c>
      <c r="O67" s="131">
        <v>80.208190000000002</v>
      </c>
      <c r="P67" s="131">
        <v>82.867670000000004</v>
      </c>
      <c r="Q67" s="131">
        <v>81.52655</v>
      </c>
      <c r="R67" s="131">
        <v>80.325720000000004</v>
      </c>
      <c r="S67" s="131">
        <v>82.727379999999997</v>
      </c>
      <c r="T67" s="131">
        <v>81.881649999999993</v>
      </c>
      <c r="U67" s="131">
        <v>80.665779999999998</v>
      </c>
      <c r="V67" s="131">
        <v>83.097520000000003</v>
      </c>
      <c r="W67" s="131">
        <v>81.696979999999996</v>
      </c>
      <c r="X67" s="131">
        <v>80.322760000000002</v>
      </c>
      <c r="Y67" s="131">
        <v>83.071200000000005</v>
      </c>
      <c r="Z67" s="131">
        <v>81.589569999999995</v>
      </c>
      <c r="AA67" s="131">
        <v>80.181619999999995</v>
      </c>
      <c r="AB67" s="131">
        <v>82.997519999999994</v>
      </c>
      <c r="AC67" s="131">
        <v>81.83</v>
      </c>
      <c r="AD67" s="131">
        <v>80.473820000000003</v>
      </c>
      <c r="AE67" s="131">
        <v>83.186189999999996</v>
      </c>
      <c r="AF67" s="131">
        <v>82.585239999999999</v>
      </c>
      <c r="AG67" s="131">
        <v>81.39134</v>
      </c>
      <c r="AH67" s="131">
        <v>83.779129999999995</v>
      </c>
      <c r="AI67" s="131">
        <v>82.867725474101732</v>
      </c>
      <c r="AJ67" s="131">
        <v>81.608305433741805</v>
      </c>
      <c r="AK67" s="131">
        <v>84.12714551446166</v>
      </c>
      <c r="AL67" s="131">
        <v>82.811440267148015</v>
      </c>
      <c r="AM67" s="131">
        <v>81.352208739769011</v>
      </c>
      <c r="AN67" s="131">
        <v>84.270671794527019</v>
      </c>
    </row>
    <row r="68" spans="1:40" ht="12.75" customHeight="1">
      <c r="A68" s="108" t="s">
        <v>220</v>
      </c>
      <c r="B68" s="131">
        <v>80.023579999999995</v>
      </c>
      <c r="C68" s="131">
        <v>79.454340000000002</v>
      </c>
      <c r="D68" s="131">
        <v>80.592830000000006</v>
      </c>
      <c r="E68" s="131">
        <v>80.209440000000001</v>
      </c>
      <c r="F68" s="131">
        <v>79.652479999999997</v>
      </c>
      <c r="G68" s="131">
        <v>80.766400000000004</v>
      </c>
      <c r="H68" s="131">
        <v>80.574870000000004</v>
      </c>
      <c r="I68" s="131">
        <v>80.033730000000006</v>
      </c>
      <c r="J68" s="131">
        <v>81.116010000000003</v>
      </c>
      <c r="K68" s="131">
        <v>81.088269999999994</v>
      </c>
      <c r="L68" s="131">
        <v>80.561689999999999</v>
      </c>
      <c r="M68" s="131">
        <v>81.614850000000004</v>
      </c>
      <c r="N68" s="131">
        <v>81.064760000000007</v>
      </c>
      <c r="O68" s="131">
        <v>80.521159999999995</v>
      </c>
      <c r="P68" s="131">
        <v>81.608350000000002</v>
      </c>
      <c r="Q68" s="131">
        <v>81.301569999999998</v>
      </c>
      <c r="R68" s="131">
        <v>80.763660000000002</v>
      </c>
      <c r="S68" s="131">
        <v>81.839479999999995</v>
      </c>
      <c r="T68" s="131">
        <v>81.569590000000005</v>
      </c>
      <c r="U68" s="131">
        <v>81.037959999999998</v>
      </c>
      <c r="V68" s="131">
        <v>82.101209999999995</v>
      </c>
      <c r="W68" s="131">
        <v>82.086659999999995</v>
      </c>
      <c r="X68" s="131">
        <v>81.57114</v>
      </c>
      <c r="Y68" s="131">
        <v>82.602170000000001</v>
      </c>
      <c r="Z68" s="131">
        <v>82.463080000000005</v>
      </c>
      <c r="AA68" s="131">
        <v>81.943719999999999</v>
      </c>
      <c r="AB68" s="131">
        <v>82.982429999999994</v>
      </c>
      <c r="AC68" s="131">
        <v>82.654110000000003</v>
      </c>
      <c r="AD68" s="131">
        <v>82.146330000000006</v>
      </c>
      <c r="AE68" s="131">
        <v>83.16189</v>
      </c>
      <c r="AF68" s="131">
        <v>82.623249999999999</v>
      </c>
      <c r="AG68" s="131">
        <v>82.110119999999995</v>
      </c>
      <c r="AH68" s="131">
        <v>83.136369999999999</v>
      </c>
      <c r="AI68" s="131">
        <v>82.82106031471848</v>
      </c>
      <c r="AJ68" s="131">
        <v>82.308534059237033</v>
      </c>
      <c r="AK68" s="131">
        <v>83.333586570199927</v>
      </c>
      <c r="AL68" s="131">
        <v>82.642202340948799</v>
      </c>
      <c r="AM68" s="131">
        <v>82.113792258169212</v>
      </c>
      <c r="AN68" s="131">
        <v>83.170612423728386</v>
      </c>
    </row>
    <row r="69" spans="1:40" ht="24" customHeight="1">
      <c r="A69" s="108" t="s">
        <v>158</v>
      </c>
      <c r="B69" s="131">
        <v>78.073440000000005</v>
      </c>
      <c r="C69" s="131">
        <v>77.582080000000005</v>
      </c>
      <c r="D69" s="131">
        <v>78.564790000000002</v>
      </c>
      <c r="E69" s="131">
        <v>78.240170000000006</v>
      </c>
      <c r="F69" s="131">
        <v>77.759879999999995</v>
      </c>
      <c r="G69" s="131">
        <v>78.72045</v>
      </c>
      <c r="H69" s="131">
        <v>78.25712</v>
      </c>
      <c r="I69" s="131">
        <v>77.764930000000007</v>
      </c>
      <c r="J69" s="131">
        <v>78.749300000000005</v>
      </c>
      <c r="K69" s="131">
        <v>78.520039999999995</v>
      </c>
      <c r="L69" s="131">
        <v>78.038579999999996</v>
      </c>
      <c r="M69" s="131">
        <v>79.001490000000004</v>
      </c>
      <c r="N69" s="131">
        <v>78.87773</v>
      </c>
      <c r="O69" s="131">
        <v>78.392129999999995</v>
      </c>
      <c r="P69" s="131">
        <v>79.363320000000002</v>
      </c>
      <c r="Q69" s="131">
        <v>78.839669999999998</v>
      </c>
      <c r="R69" s="131">
        <v>78.355990000000006</v>
      </c>
      <c r="S69" s="131">
        <v>79.323340000000002</v>
      </c>
      <c r="T69" s="131">
        <v>79.314440000000005</v>
      </c>
      <c r="U69" s="131">
        <v>78.844279999999998</v>
      </c>
      <c r="V69" s="131">
        <v>79.784589999999994</v>
      </c>
      <c r="W69" s="131">
        <v>79.650599999999997</v>
      </c>
      <c r="X69" s="131">
        <v>79.191010000000006</v>
      </c>
      <c r="Y69" s="131">
        <v>80.110190000000003</v>
      </c>
      <c r="Z69" s="131">
        <v>80.272880000000001</v>
      </c>
      <c r="AA69" s="131">
        <v>79.806749999999994</v>
      </c>
      <c r="AB69" s="131">
        <v>80.739009999999993</v>
      </c>
      <c r="AC69" s="131">
        <v>80.37115</v>
      </c>
      <c r="AD69" s="131">
        <v>79.900639999999996</v>
      </c>
      <c r="AE69" s="131">
        <v>80.841660000000005</v>
      </c>
      <c r="AF69" s="131">
        <v>80.582520000000002</v>
      </c>
      <c r="AG69" s="131">
        <v>80.116749999999996</v>
      </c>
      <c r="AH69" s="131">
        <v>81.048299999999998</v>
      </c>
      <c r="AI69" s="131">
        <v>80.623388794503967</v>
      </c>
      <c r="AJ69" s="131">
        <v>80.158807215328835</v>
      </c>
      <c r="AK69" s="131">
        <v>81.087970373679099</v>
      </c>
      <c r="AL69" s="131">
        <v>80.595273181571528</v>
      </c>
      <c r="AM69" s="131">
        <v>80.130538625045233</v>
      </c>
      <c r="AN69" s="131">
        <v>81.060007738097823</v>
      </c>
    </row>
    <row r="70" spans="1:40" ht="12.75" customHeight="1">
      <c r="A70" s="108" t="s">
        <v>159</v>
      </c>
      <c r="B70" s="131">
        <v>79.80471</v>
      </c>
      <c r="C70" s="131">
        <v>79.194199999999995</v>
      </c>
      <c r="D70" s="131">
        <v>80.415220000000005</v>
      </c>
      <c r="E70" s="131">
        <v>79.931889999999996</v>
      </c>
      <c r="F70" s="131">
        <v>79.331130000000002</v>
      </c>
      <c r="G70" s="131">
        <v>80.532650000000004</v>
      </c>
      <c r="H70" s="131">
        <v>80.116640000000004</v>
      </c>
      <c r="I70" s="131">
        <v>79.508719999999997</v>
      </c>
      <c r="J70" s="131">
        <v>80.72457</v>
      </c>
      <c r="K70" s="131">
        <v>80.660489999999996</v>
      </c>
      <c r="L70" s="131">
        <v>80.077780000000004</v>
      </c>
      <c r="M70" s="131">
        <v>81.243200000000002</v>
      </c>
      <c r="N70" s="131">
        <v>80.880560000000003</v>
      </c>
      <c r="O70" s="131">
        <v>80.294799999999995</v>
      </c>
      <c r="P70" s="131">
        <v>81.466309999999993</v>
      </c>
      <c r="Q70" s="131">
        <v>80.946190000000001</v>
      </c>
      <c r="R70" s="131">
        <v>80.348380000000006</v>
      </c>
      <c r="S70" s="131">
        <v>81.543989999999994</v>
      </c>
      <c r="T70" s="131">
        <v>81.333539999999999</v>
      </c>
      <c r="U70" s="131">
        <v>80.740589999999997</v>
      </c>
      <c r="V70" s="131">
        <v>81.926490000000001</v>
      </c>
      <c r="W70" s="131">
        <v>81.463570000000004</v>
      </c>
      <c r="X70" s="131">
        <v>80.866910000000004</v>
      </c>
      <c r="Y70" s="131">
        <v>82.060230000000004</v>
      </c>
      <c r="Z70" s="131">
        <v>81.967860000000002</v>
      </c>
      <c r="AA70" s="131">
        <v>81.372299999999996</v>
      </c>
      <c r="AB70" s="131">
        <v>82.563410000000005</v>
      </c>
      <c r="AC70" s="131">
        <v>81.884979999999999</v>
      </c>
      <c r="AD70" s="131">
        <v>81.293270000000007</v>
      </c>
      <c r="AE70" s="131">
        <v>82.476680000000002</v>
      </c>
      <c r="AF70" s="131">
        <v>82.338949999999997</v>
      </c>
      <c r="AG70" s="131">
        <v>81.762889999999999</v>
      </c>
      <c r="AH70" s="131">
        <v>82.915009999999995</v>
      </c>
      <c r="AI70" s="131">
        <v>82.443934363139704</v>
      </c>
      <c r="AJ70" s="131">
        <v>81.878948416074522</v>
      </c>
      <c r="AK70" s="131">
        <v>83.008920310204886</v>
      </c>
      <c r="AL70" s="131">
        <v>82.530989254211079</v>
      </c>
      <c r="AM70" s="131">
        <v>81.966278265943444</v>
      </c>
      <c r="AN70" s="131">
        <v>83.095700242478713</v>
      </c>
    </row>
    <row r="71" spans="1:40" ht="12.75" customHeight="1">
      <c r="A71" s="108" t="s">
        <v>160</v>
      </c>
      <c r="B71" s="131">
        <v>80.707719999999995</v>
      </c>
      <c r="C71" s="131">
        <v>79.339399999999998</v>
      </c>
      <c r="D71" s="131">
        <v>82.076040000000006</v>
      </c>
      <c r="E71" s="131">
        <v>80.241050000000001</v>
      </c>
      <c r="F71" s="131">
        <v>78.741799999999998</v>
      </c>
      <c r="G71" s="131">
        <v>81.740300000000005</v>
      </c>
      <c r="H71" s="131">
        <v>80.853020000000001</v>
      </c>
      <c r="I71" s="131">
        <v>79.241820000000004</v>
      </c>
      <c r="J71" s="131">
        <v>82.464219999999997</v>
      </c>
      <c r="K71" s="131">
        <v>81.339979999999997</v>
      </c>
      <c r="L71" s="131">
        <v>79.710059999999999</v>
      </c>
      <c r="M71" s="131">
        <v>82.969890000000007</v>
      </c>
      <c r="N71" s="131">
        <v>82.458950000000002</v>
      </c>
      <c r="O71" s="131">
        <v>81.002279999999999</v>
      </c>
      <c r="P71" s="131">
        <v>83.915610000000001</v>
      </c>
      <c r="Q71" s="131">
        <v>81.384100000000004</v>
      </c>
      <c r="R71" s="131">
        <v>79.731070000000003</v>
      </c>
      <c r="S71" s="131">
        <v>83.037120000000002</v>
      </c>
      <c r="T71" s="131">
        <v>81.707340000000002</v>
      </c>
      <c r="U71" s="131">
        <v>80.087810000000005</v>
      </c>
      <c r="V71" s="131">
        <v>83.32687</v>
      </c>
      <c r="W71" s="131">
        <v>80.591710000000006</v>
      </c>
      <c r="X71" s="131">
        <v>78.924300000000002</v>
      </c>
      <c r="Y71" s="131">
        <v>82.259110000000007</v>
      </c>
      <c r="Z71" s="131">
        <v>81.030270000000002</v>
      </c>
      <c r="AA71" s="131">
        <v>79.728480000000005</v>
      </c>
      <c r="AB71" s="131">
        <v>82.332059999999998</v>
      </c>
      <c r="AC71" s="131">
        <v>81.402420000000006</v>
      </c>
      <c r="AD71" s="131">
        <v>80.107089999999999</v>
      </c>
      <c r="AE71" s="131">
        <v>82.697760000000002</v>
      </c>
      <c r="AF71" s="131">
        <v>82.560770000000005</v>
      </c>
      <c r="AG71" s="131">
        <v>81.346850000000003</v>
      </c>
      <c r="AH71" s="131">
        <v>83.774680000000004</v>
      </c>
      <c r="AI71" s="131">
        <v>82.387967950516511</v>
      </c>
      <c r="AJ71" s="131">
        <v>81.067856374384178</v>
      </c>
      <c r="AK71" s="131">
        <v>83.708079526648845</v>
      </c>
      <c r="AL71" s="131">
        <v>81.928777008828575</v>
      </c>
      <c r="AM71" s="131">
        <v>80.641295648229715</v>
      </c>
      <c r="AN71" s="131">
        <v>83.216258369427436</v>
      </c>
    </row>
    <row r="72" spans="1:40" ht="12.75" customHeight="1">
      <c r="A72" s="108" t="s">
        <v>161</v>
      </c>
      <c r="B72" s="131">
        <v>79.196579999999997</v>
      </c>
      <c r="C72" s="131">
        <v>78.577169999999995</v>
      </c>
      <c r="D72" s="131">
        <v>79.816000000000003</v>
      </c>
      <c r="E72" s="131">
        <v>79.598500000000001</v>
      </c>
      <c r="F72" s="131">
        <v>78.998900000000006</v>
      </c>
      <c r="G72" s="131">
        <v>80.198089999999993</v>
      </c>
      <c r="H72" s="131">
        <v>79.987679999999997</v>
      </c>
      <c r="I72" s="131">
        <v>79.389809999999997</v>
      </c>
      <c r="J72" s="131">
        <v>80.585549999999998</v>
      </c>
      <c r="K72" s="131">
        <v>80.423580000000001</v>
      </c>
      <c r="L72" s="131">
        <v>79.851320000000001</v>
      </c>
      <c r="M72" s="131">
        <v>80.995840000000001</v>
      </c>
      <c r="N72" s="131">
        <v>80.521479999999997</v>
      </c>
      <c r="O72" s="131">
        <v>79.931929999999994</v>
      </c>
      <c r="P72" s="131">
        <v>81.111019999999996</v>
      </c>
      <c r="Q72" s="131">
        <v>80.806640000000002</v>
      </c>
      <c r="R72" s="131">
        <v>80.226039999999998</v>
      </c>
      <c r="S72" s="131">
        <v>81.387240000000006</v>
      </c>
      <c r="T72" s="131">
        <v>80.77167</v>
      </c>
      <c r="U72" s="131">
        <v>80.184070000000006</v>
      </c>
      <c r="V72" s="131">
        <v>81.359269999999995</v>
      </c>
      <c r="W72" s="131">
        <v>81.000810000000001</v>
      </c>
      <c r="X72" s="131">
        <v>80.426730000000006</v>
      </c>
      <c r="Y72" s="131">
        <v>81.5749</v>
      </c>
      <c r="Z72" s="131">
        <v>80.838099999999997</v>
      </c>
      <c r="AA72" s="131">
        <v>80.253559999999993</v>
      </c>
      <c r="AB72" s="131">
        <v>81.422640000000001</v>
      </c>
      <c r="AC72" s="131">
        <v>81.088700000000003</v>
      </c>
      <c r="AD72" s="131">
        <v>80.506190000000004</v>
      </c>
      <c r="AE72" s="131">
        <v>81.671199999999999</v>
      </c>
      <c r="AF72" s="131">
        <v>80.852310000000003</v>
      </c>
      <c r="AG72" s="131">
        <v>80.25685</v>
      </c>
      <c r="AH72" s="131">
        <v>81.447779999999995</v>
      </c>
      <c r="AI72" s="131">
        <v>80.911008582223971</v>
      </c>
      <c r="AJ72" s="131">
        <v>80.330867368263185</v>
      </c>
      <c r="AK72" s="131">
        <v>81.491149796184757</v>
      </c>
      <c r="AL72" s="131">
        <v>81.030039239110422</v>
      </c>
      <c r="AM72" s="131">
        <v>80.442230451232618</v>
      </c>
      <c r="AN72" s="131">
        <v>81.617848026988227</v>
      </c>
    </row>
    <row r="73" spans="1:40" ht="24" customHeight="1">
      <c r="A73" s="108" t="s">
        <v>162</v>
      </c>
      <c r="B73" s="131">
        <v>78.557770000000005</v>
      </c>
      <c r="C73" s="131">
        <v>78.196579999999997</v>
      </c>
      <c r="D73" s="131">
        <v>78.918970000000002</v>
      </c>
      <c r="E73" s="131">
        <v>78.696160000000006</v>
      </c>
      <c r="F73" s="131">
        <v>78.335170000000005</v>
      </c>
      <c r="G73" s="131">
        <v>79.057149999999993</v>
      </c>
      <c r="H73" s="131">
        <v>79.120549999999994</v>
      </c>
      <c r="I73" s="131">
        <v>78.771860000000004</v>
      </c>
      <c r="J73" s="131">
        <v>79.469250000000002</v>
      </c>
      <c r="K73" s="131">
        <v>79.292360000000002</v>
      </c>
      <c r="L73" s="131">
        <v>78.944159999999997</v>
      </c>
      <c r="M73" s="131">
        <v>79.640569999999997</v>
      </c>
      <c r="N73" s="131">
        <v>79.438130000000001</v>
      </c>
      <c r="O73" s="131">
        <v>79.084460000000007</v>
      </c>
      <c r="P73" s="131">
        <v>79.791809999999998</v>
      </c>
      <c r="Q73" s="131">
        <v>79.46978</v>
      </c>
      <c r="R73" s="131">
        <v>79.112390000000005</v>
      </c>
      <c r="S73" s="131">
        <v>79.827179999999998</v>
      </c>
      <c r="T73" s="131">
        <v>79.805809999999994</v>
      </c>
      <c r="U73" s="131">
        <v>79.458079999999995</v>
      </c>
      <c r="V73" s="131">
        <v>80.153549999999996</v>
      </c>
      <c r="W73" s="131">
        <v>80.098600000000005</v>
      </c>
      <c r="X73" s="131">
        <v>79.757199999999997</v>
      </c>
      <c r="Y73" s="131">
        <v>80.44</v>
      </c>
      <c r="Z73" s="131">
        <v>80.351600000000005</v>
      </c>
      <c r="AA73" s="131">
        <v>80.006370000000004</v>
      </c>
      <c r="AB73" s="131">
        <v>80.696830000000006</v>
      </c>
      <c r="AC73" s="131">
        <v>80.442970000000003</v>
      </c>
      <c r="AD73" s="131">
        <v>80.10248</v>
      </c>
      <c r="AE73" s="131">
        <v>80.783469999999994</v>
      </c>
      <c r="AF73" s="131">
        <v>80.602890000000002</v>
      </c>
      <c r="AG73" s="131">
        <v>80.263239999999996</v>
      </c>
      <c r="AH73" s="131">
        <v>80.942530000000005</v>
      </c>
      <c r="AI73" s="131">
        <v>80.807343223697913</v>
      </c>
      <c r="AJ73" s="131">
        <v>80.474512472365177</v>
      </c>
      <c r="AK73" s="131">
        <v>81.140173975030649</v>
      </c>
      <c r="AL73" s="131">
        <v>80.811585318611847</v>
      </c>
      <c r="AM73" s="131">
        <v>80.478933459672007</v>
      </c>
      <c r="AN73" s="131">
        <v>81.144237177551688</v>
      </c>
    </row>
    <row r="74" spans="1:40" ht="12.75" customHeight="1">
      <c r="A74" s="108" t="s">
        <v>163</v>
      </c>
      <c r="B74" s="131">
        <v>79.291619999999995</v>
      </c>
      <c r="C74" s="131">
        <v>78.605630000000005</v>
      </c>
      <c r="D74" s="131">
        <v>79.977620000000002</v>
      </c>
      <c r="E74" s="131">
        <v>79.816180000000003</v>
      </c>
      <c r="F74" s="131">
        <v>79.138390000000001</v>
      </c>
      <c r="G74" s="131">
        <v>80.493960000000001</v>
      </c>
      <c r="H74" s="131">
        <v>80.110849999999999</v>
      </c>
      <c r="I74" s="131">
        <v>79.441410000000005</v>
      </c>
      <c r="J74" s="131">
        <v>80.780289999999994</v>
      </c>
      <c r="K74" s="131">
        <v>80.515439999999998</v>
      </c>
      <c r="L74" s="131">
        <v>79.834879999999998</v>
      </c>
      <c r="M74" s="131">
        <v>81.195999999999998</v>
      </c>
      <c r="N74" s="131">
        <v>80.793059999999997</v>
      </c>
      <c r="O74" s="131">
        <v>80.139600000000002</v>
      </c>
      <c r="P74" s="131">
        <v>81.446520000000007</v>
      </c>
      <c r="Q74" s="131">
        <v>81.093339999999998</v>
      </c>
      <c r="R74" s="131">
        <v>80.427040000000005</v>
      </c>
      <c r="S74" s="131">
        <v>81.759640000000005</v>
      </c>
      <c r="T74" s="131">
        <v>81.596400000000003</v>
      </c>
      <c r="U74" s="131">
        <v>80.948419999999999</v>
      </c>
      <c r="V74" s="131">
        <v>82.244370000000004</v>
      </c>
      <c r="W74" s="131">
        <v>81.653369999999995</v>
      </c>
      <c r="X74" s="131">
        <v>80.977059999999994</v>
      </c>
      <c r="Y74" s="131">
        <v>82.329689999999999</v>
      </c>
      <c r="Z74" s="131">
        <v>82.017009999999999</v>
      </c>
      <c r="AA74" s="131">
        <v>81.365409999999997</v>
      </c>
      <c r="AB74" s="131">
        <v>82.668610000000001</v>
      </c>
      <c r="AC74" s="131">
        <v>81.786709999999999</v>
      </c>
      <c r="AD74" s="131">
        <v>81.108800000000002</v>
      </c>
      <c r="AE74" s="131">
        <v>82.464619999999996</v>
      </c>
      <c r="AF74" s="131">
        <v>82.043300000000002</v>
      </c>
      <c r="AG74" s="131">
        <v>81.370890000000003</v>
      </c>
      <c r="AH74" s="131">
        <v>82.715710000000001</v>
      </c>
      <c r="AI74" s="131">
        <v>81.922237257545362</v>
      </c>
      <c r="AJ74" s="131">
        <v>81.267676682242978</v>
      </c>
      <c r="AK74" s="131">
        <v>82.576797832847745</v>
      </c>
      <c r="AL74" s="131">
        <v>82.034732380322438</v>
      </c>
      <c r="AM74" s="131">
        <v>81.421421228689425</v>
      </c>
      <c r="AN74" s="131">
        <v>82.648043531955452</v>
      </c>
    </row>
    <row r="75" spans="1:40" ht="12.75" customHeight="1">
      <c r="A75" s="108" t="s">
        <v>164</v>
      </c>
      <c r="B75" s="131">
        <v>77.407709999999994</v>
      </c>
      <c r="C75" s="131">
        <v>76.728980000000007</v>
      </c>
      <c r="D75" s="131">
        <v>78.086449999999999</v>
      </c>
      <c r="E75" s="131">
        <v>77.564080000000004</v>
      </c>
      <c r="F75" s="131">
        <v>76.857380000000006</v>
      </c>
      <c r="G75" s="131">
        <v>78.270780000000002</v>
      </c>
      <c r="H75" s="131">
        <v>77.473780000000005</v>
      </c>
      <c r="I75" s="131">
        <v>76.77619</v>
      </c>
      <c r="J75" s="131">
        <v>78.171369999999996</v>
      </c>
      <c r="K75" s="131">
        <v>77.637730000000005</v>
      </c>
      <c r="L75" s="131">
        <v>76.911410000000004</v>
      </c>
      <c r="M75" s="131">
        <v>78.364050000000006</v>
      </c>
      <c r="N75" s="131">
        <v>77.873059999999995</v>
      </c>
      <c r="O75" s="131">
        <v>77.171589999999995</v>
      </c>
      <c r="P75" s="131">
        <v>78.574529999999996</v>
      </c>
      <c r="Q75" s="131">
        <v>78.025679999999994</v>
      </c>
      <c r="R75" s="131">
        <v>77.324179999999998</v>
      </c>
      <c r="S75" s="131">
        <v>78.727180000000004</v>
      </c>
      <c r="T75" s="131">
        <v>78.358519999999999</v>
      </c>
      <c r="U75" s="131">
        <v>77.677779999999998</v>
      </c>
      <c r="V75" s="131">
        <v>79.039259999999999</v>
      </c>
      <c r="W75" s="131">
        <v>78.219250000000002</v>
      </c>
      <c r="X75" s="131">
        <v>77.522589999999994</v>
      </c>
      <c r="Y75" s="131">
        <v>78.915909999999997</v>
      </c>
      <c r="Z75" s="131">
        <v>78.887969999999996</v>
      </c>
      <c r="AA75" s="131">
        <v>78.200299999999999</v>
      </c>
      <c r="AB75" s="131">
        <v>79.575649999999996</v>
      </c>
      <c r="AC75" s="131">
        <v>78.729429999999994</v>
      </c>
      <c r="AD75" s="131">
        <v>78.056489999999997</v>
      </c>
      <c r="AE75" s="131">
        <v>79.402370000000005</v>
      </c>
      <c r="AF75" s="131">
        <v>79.08381</v>
      </c>
      <c r="AG75" s="131">
        <v>78.421869999999998</v>
      </c>
      <c r="AH75" s="131">
        <v>79.745750000000001</v>
      </c>
      <c r="AI75" s="131">
        <v>78.617856566831222</v>
      </c>
      <c r="AJ75" s="131">
        <v>77.919142055334518</v>
      </c>
      <c r="AK75" s="131">
        <v>79.316571078327925</v>
      </c>
      <c r="AL75" s="131">
        <v>78.736777878270246</v>
      </c>
      <c r="AM75" s="131">
        <v>78.034905256398872</v>
      </c>
      <c r="AN75" s="131">
        <v>79.43865050014162</v>
      </c>
    </row>
    <row r="76" spans="1:40" ht="12.75" customHeight="1">
      <c r="A76" s="112" t="s">
        <v>165</v>
      </c>
      <c r="B76" s="132">
        <v>77.67353</v>
      </c>
      <c r="C76" s="132">
        <v>77.175809999999998</v>
      </c>
      <c r="D76" s="132">
        <v>78.171250000000001</v>
      </c>
      <c r="E76" s="132">
        <v>78.002960000000002</v>
      </c>
      <c r="F76" s="132">
        <v>77.514470000000003</v>
      </c>
      <c r="G76" s="132">
        <v>78.49145</v>
      </c>
      <c r="H76" s="132">
        <v>78.412819999999996</v>
      </c>
      <c r="I76" s="132">
        <v>77.925610000000006</v>
      </c>
      <c r="J76" s="132">
        <v>78.900030000000001</v>
      </c>
      <c r="K76" s="132">
        <v>78.978139999999996</v>
      </c>
      <c r="L76" s="132">
        <v>78.495379999999997</v>
      </c>
      <c r="M76" s="132">
        <v>79.460899999999995</v>
      </c>
      <c r="N76" s="132">
        <v>78.897180000000006</v>
      </c>
      <c r="O76" s="132">
        <v>78.408230000000003</v>
      </c>
      <c r="P76" s="132">
        <v>79.386129999999994</v>
      </c>
      <c r="Q76" s="132">
        <v>79.157839999999993</v>
      </c>
      <c r="R76" s="132">
        <v>78.664400000000001</v>
      </c>
      <c r="S76" s="132">
        <v>79.65128</v>
      </c>
      <c r="T76" s="132">
        <v>79.517790000000005</v>
      </c>
      <c r="U76" s="132">
        <v>79.02713</v>
      </c>
      <c r="V76" s="132">
        <v>80.008439999999993</v>
      </c>
      <c r="W76" s="132">
        <v>79.743690000000001</v>
      </c>
      <c r="X76" s="132">
        <v>79.254350000000002</v>
      </c>
      <c r="Y76" s="132">
        <v>80.233019999999996</v>
      </c>
      <c r="Z76" s="132">
        <v>79.95514</v>
      </c>
      <c r="AA76" s="132">
        <v>79.467740000000006</v>
      </c>
      <c r="AB76" s="132">
        <v>80.442539999999994</v>
      </c>
      <c r="AC76" s="132">
        <v>79.977990000000005</v>
      </c>
      <c r="AD76" s="132">
        <v>79.488630000000001</v>
      </c>
      <c r="AE76" s="132">
        <v>80.467349999999996</v>
      </c>
      <c r="AF76" s="132">
        <v>80.144990000000007</v>
      </c>
      <c r="AG76" s="132">
        <v>79.648799999999994</v>
      </c>
      <c r="AH76" s="132">
        <v>80.641170000000002</v>
      </c>
      <c r="AI76" s="132">
        <v>80.501019455784714</v>
      </c>
      <c r="AJ76" s="132">
        <v>80.013052543306642</v>
      </c>
      <c r="AK76" s="132">
        <v>80.988986368262786</v>
      </c>
      <c r="AL76" s="132">
        <v>80.79867748047198</v>
      </c>
      <c r="AM76" s="132">
        <v>80.31144828749072</v>
      </c>
      <c r="AN76" s="132">
        <v>81.285906673453241</v>
      </c>
    </row>
    <row r="77" spans="1:40" ht="12.75" customHeight="1"/>
    <row r="78" spans="1:40" s="49" customFormat="1" ht="12.75" customHeight="1">
      <c r="A78" s="13" t="s">
        <v>170</v>
      </c>
    </row>
    <row r="79" spans="1:40" s="19" customFormat="1" ht="12.75" customHeight="1">
      <c r="A79" s="170" t="s">
        <v>190</v>
      </c>
      <c r="B79" s="170"/>
      <c r="C79" s="170"/>
      <c r="D79" s="170"/>
      <c r="E79" s="170"/>
      <c r="F79" s="170"/>
      <c r="G79" s="170"/>
      <c r="H79" s="170"/>
    </row>
    <row r="80" spans="1:40" s="19" customFormat="1" ht="12.75" customHeight="1">
      <c r="A80" s="179" t="s">
        <v>204</v>
      </c>
      <c r="B80" s="179"/>
      <c r="C80" s="179"/>
      <c r="D80" s="179"/>
      <c r="E80" s="179"/>
      <c r="F80" s="179"/>
      <c r="G80" s="179"/>
      <c r="H80" s="179"/>
    </row>
    <row r="81" spans="1:2" s="19" customFormat="1" ht="12.75" customHeight="1">
      <c r="A81" s="107"/>
    </row>
    <row r="82" spans="1:2" s="49" customFormat="1" ht="12.75" customHeight="1">
      <c r="A82" s="161" t="s">
        <v>196</v>
      </c>
      <c r="B82" s="161"/>
    </row>
    <row r="83" spans="1:2" ht="14.25">
      <c r="A83" s="62"/>
    </row>
  </sheetData>
  <mergeCells count="57">
    <mergeCell ref="AL3:AN3"/>
    <mergeCell ref="AL4:AN4"/>
    <mergeCell ref="AL41:AN41"/>
    <mergeCell ref="AL42:AN42"/>
    <mergeCell ref="T3:V3"/>
    <mergeCell ref="W3:Y3"/>
    <mergeCell ref="W4:Y4"/>
    <mergeCell ref="W41:Y41"/>
    <mergeCell ref="W42:Y42"/>
    <mergeCell ref="T42:V42"/>
    <mergeCell ref="T41:V41"/>
    <mergeCell ref="AC42:AE42"/>
    <mergeCell ref="AC3:AE3"/>
    <mergeCell ref="AC4:AE4"/>
    <mergeCell ref="AC41:AE41"/>
    <mergeCell ref="A80:H80"/>
    <mergeCell ref="B41:D41"/>
    <mergeCell ref="E42:G42"/>
    <mergeCell ref="G1:I1"/>
    <mergeCell ref="H41:J41"/>
    <mergeCell ref="E41:G41"/>
    <mergeCell ref="K42:M42"/>
    <mergeCell ref="N41:P41"/>
    <mergeCell ref="B3:D3"/>
    <mergeCell ref="N42:P42"/>
    <mergeCell ref="Q42:S42"/>
    <mergeCell ref="E3:G3"/>
    <mergeCell ref="Q41:S41"/>
    <mergeCell ref="A1:F1"/>
    <mergeCell ref="Z42:AB42"/>
    <mergeCell ref="Z3:AB3"/>
    <mergeCell ref="Z4:AB4"/>
    <mergeCell ref="Z41:AB41"/>
    <mergeCell ref="K4:M4"/>
    <mergeCell ref="T4:V4"/>
    <mergeCell ref="K3:M3"/>
    <mergeCell ref="N3:P3"/>
    <mergeCell ref="Q3:S3"/>
    <mergeCell ref="B42:D42"/>
    <mergeCell ref="H3:J3"/>
    <mergeCell ref="K41:M41"/>
    <mergeCell ref="A82:B82"/>
    <mergeCell ref="A79:H79"/>
    <mergeCell ref="AI3:AK3"/>
    <mergeCell ref="AI4:AK4"/>
    <mergeCell ref="AI41:AK41"/>
    <mergeCell ref="AI42:AK42"/>
    <mergeCell ref="AF3:AH3"/>
    <mergeCell ref="AF4:AH4"/>
    <mergeCell ref="AF41:AH41"/>
    <mergeCell ref="AF42:AH42"/>
    <mergeCell ref="Q4:S4"/>
    <mergeCell ref="B4:D4"/>
    <mergeCell ref="E4:G4"/>
    <mergeCell ref="H42:J42"/>
    <mergeCell ref="H4:J4"/>
    <mergeCell ref="N4:P4"/>
  </mergeCells>
  <phoneticPr fontId="18" type="noConversion"/>
  <hyperlinks>
    <hyperlink ref="A80" r:id="rId1" display="estimate (based on national life tables) is published by the Office for National Statistics (ONS)."/>
  </hyperlinks>
  <pageMargins left="0.75" right="0.75" top="1" bottom="1" header="0.5" footer="0.5"/>
  <pageSetup paperSize="9" scale="50"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91"/>
  <sheetViews>
    <sheetView workbookViewId="0"/>
  </sheetViews>
  <sheetFormatPr defaultRowHeight="12.75"/>
  <cols>
    <col min="1" max="1" width="9.140625" style="136"/>
    <col min="2" max="16384" width="9.140625" style="33"/>
  </cols>
  <sheetData>
    <row r="1" spans="1:10" s="1" customFormat="1" ht="18" customHeight="1">
      <c r="A1" s="133"/>
      <c r="B1" s="63">
        <v>19</v>
      </c>
      <c r="C1" s="63" t="str">
        <f ca="1">OFFSET('Fig 1a data'!A5,B1,0)</f>
        <v>Midlothian Council</v>
      </c>
      <c r="D1" s="63"/>
      <c r="J1" s="70"/>
    </row>
    <row r="2" spans="1:10">
      <c r="A2" s="134"/>
      <c r="B2" s="56"/>
      <c r="C2" s="56"/>
      <c r="D2" s="56"/>
      <c r="J2" s="141"/>
    </row>
    <row r="3" spans="1:10" ht="25.5">
      <c r="A3" s="134"/>
      <c r="B3" s="56"/>
      <c r="C3" s="57" t="s">
        <v>180</v>
      </c>
      <c r="D3" s="57" t="s">
        <v>182</v>
      </c>
      <c r="E3" s="57" t="s">
        <v>183</v>
      </c>
      <c r="F3" s="57" t="s">
        <v>181</v>
      </c>
      <c r="G3" s="57" t="s">
        <v>184</v>
      </c>
      <c r="H3" s="57" t="s">
        <v>185</v>
      </c>
    </row>
    <row r="4" spans="1:10">
      <c r="A4" s="137">
        <v>1</v>
      </c>
      <c r="B4" s="56" t="s">
        <v>34</v>
      </c>
      <c r="C4" s="58">
        <f ca="1">VLOOKUP(C$1,'Fig 1a data'!$A$6:$AE$38,1+$A4,FALSE)</f>
        <v>74.675979999999996</v>
      </c>
      <c r="D4" s="58">
        <f ca="1">VLOOKUP(C$1,'Fig 1a data'!$A$6:$AE$38,2+$A4,FALSE)</f>
        <v>73.899519999999995</v>
      </c>
      <c r="E4" s="58">
        <f ca="1">VLOOKUP(C$1,'Fig 1a data'!$A$6:$AE$38,3+$A4,FALSE)</f>
        <v>75.452449999999999</v>
      </c>
      <c r="F4" s="58">
        <f ca="1">VLOOKUP(C$1,'Fig 1a data'!$A$44:$AE$76,1+$A4,FALSE)</f>
        <v>78.607339999999994</v>
      </c>
      <c r="G4" s="58">
        <f ca="1">VLOOKUP(C$1,'Fig 1a data'!$A$44:$AE$76,2+$A4,FALSE)</f>
        <v>77.893500000000003</v>
      </c>
      <c r="H4" s="58">
        <f ca="1">VLOOKUP(C$1,'Fig 1a data'!$A$44:$AE$76,3+$A4,FALSE)</f>
        <v>79.321179999999998</v>
      </c>
      <c r="J4" s="134"/>
    </row>
    <row r="5" spans="1:10">
      <c r="A5" s="137">
        <v>2</v>
      </c>
      <c r="B5" s="56" t="s">
        <v>35</v>
      </c>
      <c r="C5" s="58">
        <f ca="1">VLOOKUP(C$1,'Fig 1a data'!$A$6:$AE$38,3+$A5,FALSE)</f>
        <v>74.972279999999998</v>
      </c>
      <c r="D5" s="58">
        <f ca="1">VLOOKUP(C$1,'Fig 1a data'!$A$6:$AE$38,4+$A5,FALSE)</f>
        <v>74.202610000000007</v>
      </c>
      <c r="E5" s="58">
        <f ca="1">VLOOKUP(C$1,'Fig 1a data'!$A$6:$AE$38,5+$A5,FALSE)</f>
        <v>75.741950000000003</v>
      </c>
      <c r="F5" s="58">
        <f ca="1">VLOOKUP(C$1,'Fig 1a data'!$A$44:$AE$76,3+$A5,FALSE)</f>
        <v>79.099630000000005</v>
      </c>
      <c r="G5" s="58">
        <f ca="1">VLOOKUP(C$1,'Fig 1a data'!$A$44:$AE$76,4+$A5,FALSE)</f>
        <v>78.407179999999997</v>
      </c>
      <c r="H5" s="58">
        <f ca="1">VLOOKUP(C$1,'Fig 1a data'!$A$44:$AE$76,5+$A5,FALSE)</f>
        <v>79.792069999999995</v>
      </c>
      <c r="J5" s="134"/>
    </row>
    <row r="6" spans="1:10">
      <c r="A6" s="137">
        <v>3</v>
      </c>
      <c r="B6" s="56" t="s">
        <v>36</v>
      </c>
      <c r="C6" s="58">
        <f ca="1">VLOOKUP(C$1,'Fig 1a data'!$A$6:$AE$38,5+$A6,FALSE)</f>
        <v>75.216930000000005</v>
      </c>
      <c r="D6" s="58">
        <f ca="1">VLOOKUP(C$1,'Fig 1a data'!$A$6:$AE$38,6+$A6,FALSE)</f>
        <v>74.397369999999995</v>
      </c>
      <c r="E6" s="58">
        <f ca="1">VLOOKUP(C$1,'Fig 1a data'!$A$6:$AE$38,7+$A6,FALSE)</f>
        <v>76.036490000000001</v>
      </c>
      <c r="F6" s="58">
        <f ca="1">VLOOKUP(C$1,'Fig 1a data'!$A$44:$AE$76,5+$A6,FALSE)</f>
        <v>79.440370000000001</v>
      </c>
      <c r="G6" s="58">
        <f ca="1">VLOOKUP(C$1,'Fig 1a data'!$A$44:$AE$76,6+$A6,FALSE)</f>
        <v>78.747429999999994</v>
      </c>
      <c r="H6" s="58">
        <f ca="1">VLOOKUP(C$1,'Fig 1a data'!$A$44:$AE$76,7+$A6,FALSE)</f>
        <v>80.133300000000006</v>
      </c>
      <c r="J6" s="134"/>
    </row>
    <row r="7" spans="1:10">
      <c r="A7" s="137">
        <v>4</v>
      </c>
      <c r="B7" s="56" t="s">
        <v>37</v>
      </c>
      <c r="C7" s="58">
        <f ca="1">VLOOKUP(C$1,'Fig 1a data'!$A$6:$AE$38,7+$A7,FALSE)</f>
        <v>75.089740000000006</v>
      </c>
      <c r="D7" s="58">
        <f ca="1">VLOOKUP(C$1,'Fig 1a data'!$A$6:$AE$38,8+$A7,FALSE)</f>
        <v>74.222160000000002</v>
      </c>
      <c r="E7" s="58">
        <f ca="1">VLOOKUP(C$1,'Fig 1a data'!$A$6:$AE$38,9+$A7,FALSE)</f>
        <v>75.957319999999996</v>
      </c>
      <c r="F7" s="58">
        <f ca="1">VLOOKUP(C$1,'Fig 1a data'!$A$44:$AE$76,7+$A7,FALSE)</f>
        <v>79.669880000000006</v>
      </c>
      <c r="G7" s="58">
        <f ca="1">VLOOKUP(C$1,'Fig 1a data'!$A$44:$AE$76,8+$A7,FALSE)</f>
        <v>78.984849999999994</v>
      </c>
      <c r="H7" s="58">
        <f ca="1">VLOOKUP(C$1,'Fig 1a data'!$A$44:$AE$76,9+$A7,FALSE)</f>
        <v>80.354900000000001</v>
      </c>
      <c r="J7" s="134"/>
    </row>
    <row r="8" spans="1:10">
      <c r="A8" s="137">
        <v>5</v>
      </c>
      <c r="B8" s="56" t="s">
        <v>38</v>
      </c>
      <c r="C8" s="58">
        <f ca="1">VLOOKUP(C$1,'Fig 1a data'!$A$6:$Y$38,9+$A8,FALSE)</f>
        <v>75.960719999999995</v>
      </c>
      <c r="D8" s="58">
        <f ca="1">VLOOKUP(C$1,'Fig 1a data'!$A$6:$Y$38,10+$A8,FALSE)</f>
        <v>75.129390000000001</v>
      </c>
      <c r="E8" s="58">
        <f ca="1">VLOOKUP(C$1,'Fig 1a data'!$A$6:$Y$38,11+$A8,FALSE)</f>
        <v>76.792050000000003</v>
      </c>
      <c r="F8" s="58">
        <f ca="1">VLOOKUP(C$1,'Fig 1a data'!$A$44:$AE$76,9+$A8,FALSE)</f>
        <v>79.718059999999994</v>
      </c>
      <c r="G8" s="58">
        <f ca="1">VLOOKUP(C$1,'Fig 1a data'!$A$44:$AE$76,10+$A8,FALSE)</f>
        <v>79.041430000000005</v>
      </c>
      <c r="H8" s="58">
        <f ca="1">VLOOKUP(C$1,'Fig 1a data'!$A$44:$AE$76,11+$A8,FALSE)</f>
        <v>80.3947</v>
      </c>
      <c r="J8" s="134"/>
    </row>
    <row r="9" spans="1:10">
      <c r="A9" s="137">
        <v>6</v>
      </c>
      <c r="B9" s="56" t="s">
        <v>39</v>
      </c>
      <c r="C9" s="58">
        <f ca="1">VLOOKUP(C$1,'Fig 1a data'!$A$6:$AE$38,11+$A9,FALSE)</f>
        <v>76.386769999999999</v>
      </c>
      <c r="D9" s="58">
        <f ca="1">VLOOKUP(C$1,'Fig 1a data'!$A$6:$AE$38,12+$A9,FALSE)</f>
        <v>75.613069999999993</v>
      </c>
      <c r="E9" s="58">
        <f ca="1">VLOOKUP(C$1,'Fig 1a data'!$A$6:$AE$38,13+$A9,FALSE)</f>
        <v>77.16046</v>
      </c>
      <c r="F9" s="58">
        <f ca="1">VLOOKUP(C$1,'Fig 1a data'!$A$44:$AE$76,11+$A9,FALSE)</f>
        <v>80.496750000000006</v>
      </c>
      <c r="G9" s="58">
        <f ca="1">VLOOKUP(C$1,'Fig 1a data'!$A$44:$AE$76,12+$A9,FALSE)</f>
        <v>79.846509999999995</v>
      </c>
      <c r="H9" s="58">
        <f ca="1">VLOOKUP(C$1,'Fig 1a data'!$A$44:$AE$76,13+$A9,FALSE)</f>
        <v>81.146979999999999</v>
      </c>
      <c r="J9" s="134"/>
    </row>
    <row r="10" spans="1:10">
      <c r="A10" s="137">
        <v>7</v>
      </c>
      <c r="B10" s="56" t="s">
        <v>40</v>
      </c>
      <c r="C10" s="58">
        <f ca="1">VLOOKUP(C$1,'Fig 1a data'!$A$6:$AE$38,13+$A10,FALSE)</f>
        <v>76.608810000000005</v>
      </c>
      <c r="D10" s="58">
        <f ca="1">VLOOKUP(C$1,'Fig 1a data'!$A$6:$AE$38,14+$A10,FALSE)</f>
        <v>75.873509999999996</v>
      </c>
      <c r="E10" s="58">
        <f ca="1">VLOOKUP(C$1,'Fig 1a data'!$A$6:$AE$38,15+$A10,FALSE)</f>
        <v>77.344110000000001</v>
      </c>
      <c r="F10" s="58">
        <f ca="1">VLOOKUP(C$1,'Fig 1a data'!$A$44:$AE$76,13+$A10,FALSE)</f>
        <v>81.207120000000003</v>
      </c>
      <c r="G10" s="58">
        <f ca="1">VLOOKUP(C$1,'Fig 1a data'!$A$44:$AE$76,14+$A10,FALSE)</f>
        <v>80.581810000000004</v>
      </c>
      <c r="H10" s="58">
        <f ca="1">VLOOKUP(C$1,'Fig 1a data'!$A$44:$AE$76,15+$A10,FALSE)</f>
        <v>81.832430000000002</v>
      </c>
      <c r="J10" s="134"/>
    </row>
    <row r="11" spans="1:10">
      <c r="A11" s="137">
        <v>8</v>
      </c>
      <c r="B11" s="56" t="s">
        <v>114</v>
      </c>
      <c r="C11" s="58">
        <f ca="1">VLOOKUP(C$1,'Fig 1a data'!$A$6:$AE$38,15+$A11,FALSE)</f>
        <v>76.626630000000006</v>
      </c>
      <c r="D11" s="58">
        <f ca="1">VLOOKUP(C$1,'Fig 1a data'!$A$6:$AE$38,16+$A11,FALSE)</f>
        <v>75.870519999999999</v>
      </c>
      <c r="E11" s="58">
        <f ca="1">VLOOKUP(C$1,'Fig 1a data'!$A$6:$AE$38,17+$A11,FALSE)</f>
        <v>77.382739999999998</v>
      </c>
      <c r="F11" s="58">
        <f ca="1">VLOOKUP(C$1,'Fig 1a data'!$A$44:$AE$76,15+$A11,FALSE)</f>
        <v>81.327969999999993</v>
      </c>
      <c r="G11" s="58">
        <f ca="1">VLOOKUP(C$1,'Fig 1a data'!$A$44:$AE$76,16+$A11,FALSE)</f>
        <v>80.707700000000003</v>
      </c>
      <c r="H11" s="58">
        <f ca="1">VLOOKUP(C$1,'Fig 1a data'!$A$44:$AE$76,17+$A11,FALSE)</f>
        <v>81.948239999999998</v>
      </c>
      <c r="J11" s="134"/>
    </row>
    <row r="12" spans="1:10">
      <c r="A12" s="137">
        <v>9</v>
      </c>
      <c r="B12" s="56" t="s">
        <v>132</v>
      </c>
      <c r="C12" s="58">
        <f ca="1">VLOOKUP(C$1,'Fig 1a data'!$A$6:$AE$38,17+$A12,FALSE)</f>
        <v>76.949079999999995</v>
      </c>
      <c r="D12" s="58">
        <f ca="1">VLOOKUP(C$1,'Fig 1a data'!$A$6:$AE$38,18+$A12,FALSE)</f>
        <v>76.166700000000006</v>
      </c>
      <c r="E12" s="58">
        <f ca="1">VLOOKUP(C$1,'Fig 1a data'!$A$6:$AE$38,19+$A12,FALSE)</f>
        <v>77.731449999999995</v>
      </c>
      <c r="F12" s="58">
        <f ca="1">VLOOKUP(C$1,'Fig 1a data'!$A$44:$AE$76,17+$A12,FALSE)</f>
        <v>81.395920000000004</v>
      </c>
      <c r="G12" s="58">
        <f ca="1">VLOOKUP(C$1,'Fig 1a data'!$A$44:$AE$76,18+$A12,FALSE)</f>
        <v>80.755679999999998</v>
      </c>
      <c r="H12" s="58">
        <f ca="1">VLOOKUP(C$1,'Fig 1a data'!$A$44:$AE$76,19+$A12,FALSE)</f>
        <v>82.036159999999995</v>
      </c>
      <c r="J12" s="134"/>
    </row>
    <row r="13" spans="1:10" s="32" customFormat="1">
      <c r="A13" s="137">
        <v>10</v>
      </c>
      <c r="B13" s="56" t="s">
        <v>133</v>
      </c>
      <c r="C13" s="58">
        <f ca="1">VLOOKUP(C$1,'Fig 1a data'!$A$6:$AE$38,19+$A13,FALSE)</f>
        <v>77.461550000000003</v>
      </c>
      <c r="D13" s="58">
        <f ca="1">VLOOKUP(C$1,'Fig 1a data'!$A$6:$AE$38,20+$A13,FALSE)</f>
        <v>76.679680000000005</v>
      </c>
      <c r="E13" s="58">
        <f ca="1">VLOOKUP(C$1,'Fig 1a data'!$A$6:$AE$38,21+$A13,FALSE)</f>
        <v>78.24342</v>
      </c>
      <c r="F13" s="58">
        <f ca="1">VLOOKUP(C$1,'Fig 1a data'!$A$44:$AE$76,19+$A13,FALSE)</f>
        <v>81.214039999999997</v>
      </c>
      <c r="G13" s="58">
        <f ca="1">VLOOKUP(C$1,'Fig 1a data'!$A$44:$AE$76,20+$A13,FALSE)</f>
        <v>80.558570000000003</v>
      </c>
      <c r="H13" s="58">
        <f ca="1">VLOOKUP(C$1,'Fig 1a data'!$A$44:$AE$76,21+$A13,FALSE)</f>
        <v>81.869500000000002</v>
      </c>
      <c r="J13" s="134"/>
    </row>
    <row r="14" spans="1:10" s="32" customFormat="1">
      <c r="A14" s="137">
        <v>11</v>
      </c>
      <c r="B14" s="56" t="s">
        <v>172</v>
      </c>
      <c r="C14" s="58">
        <f ca="1">VLOOKUP(C$1,'Fig 1a data'!$A$6:$AH$38,21+$A14,FALSE)</f>
        <v>77.160200000000003</v>
      </c>
      <c r="D14" s="58">
        <f ca="1">VLOOKUP(C$1,'Fig 1a data'!$A$6:$AH$38,22+$A14,FALSE)</f>
        <v>76.369820000000004</v>
      </c>
      <c r="E14" s="58">
        <f ca="1">VLOOKUP(C$1,'Fig 1a data'!$A$6:$AH$38,23+$A14,FALSE)</f>
        <v>77.950590000000005</v>
      </c>
      <c r="F14" s="58">
        <f ca="1">VLOOKUP(C$1,'Fig 1a data'!$A$44:$AH$76,21+$A14,FALSE)</f>
        <v>81.694149999999993</v>
      </c>
      <c r="G14" s="58">
        <f ca="1">VLOOKUP(C$1,'Fig 1a data'!$A$44:$AH$76,22+$A14,FALSE)</f>
        <v>81.047849999999997</v>
      </c>
      <c r="H14" s="58">
        <f ca="1">VLOOKUP(C$1,'Fig 1a data'!$A$44:$AH$76,23+$A14,FALSE)</f>
        <v>82.340440000000001</v>
      </c>
      <c r="J14" s="134"/>
    </row>
    <row r="15" spans="1:10" s="32" customFormat="1">
      <c r="A15" s="137">
        <v>12</v>
      </c>
      <c r="B15" s="56" t="s">
        <v>177</v>
      </c>
      <c r="C15" s="58">
        <f ca="1">VLOOKUP(C$1,'Fig 1a data'!$A$6:$AK$38,23+$A15,FALSE)</f>
        <v>77.334739507383631</v>
      </c>
      <c r="D15" s="58">
        <f ca="1">VLOOKUP(C$1,'Fig 1a data'!$A$6:$AK$38,24+$A15,FALSE)</f>
        <v>76.563849846206537</v>
      </c>
      <c r="E15" s="58">
        <f ca="1">VLOOKUP(C$1,'Fig 1a data'!$A$6:$AK$38,25+$A15,FALSE)</f>
        <v>78.105629168560725</v>
      </c>
      <c r="F15" s="58">
        <f ca="1">VLOOKUP(C$1,'Fig 1a data'!$A$44:$AK$76,23+$A15,FALSE)</f>
        <v>81.53654226077272</v>
      </c>
      <c r="G15" s="58">
        <f ca="1">VLOOKUP(C$1,'Fig 1a data'!$A$44:$AK$76,24+$A15,FALSE)</f>
        <v>80.886456827560409</v>
      </c>
      <c r="H15" s="58">
        <f ca="1">VLOOKUP(C$1,'Fig 1a data'!$A$44:$AK$76,25+$A15,FALSE)</f>
        <v>82.186627693985031</v>
      </c>
      <c r="J15" s="134"/>
    </row>
    <row r="16" spans="1:10" s="32" customFormat="1">
      <c r="A16" s="137">
        <v>13</v>
      </c>
      <c r="B16" s="56" t="s">
        <v>199</v>
      </c>
      <c r="C16" s="58">
        <f ca="1">VLOOKUP(C$1,'Fig 1a data'!$A$6:$AN$38,25+$A16,FALSE)</f>
        <v>77.34567497093856</v>
      </c>
      <c r="D16" s="58">
        <f ca="1">VLOOKUP(C$1,'Fig 1a data'!$A$6:$AN$38,26+$A16,FALSE)</f>
        <v>76.600116290470197</v>
      </c>
      <c r="E16" s="58">
        <f ca="1">VLOOKUP(C$1,'Fig 1a data'!$A$6:$AN$38,27+$A16,FALSE)</f>
        <v>78.091233651406924</v>
      </c>
      <c r="F16" s="58">
        <f ca="1">VLOOKUP(C$1,'Fig 1a data'!$A$44:$AN$76,25+$A16,FALSE)</f>
        <v>81.482020927701129</v>
      </c>
      <c r="G16" s="58">
        <f ca="1">VLOOKUP(C$1,'Fig 1a data'!$A$44:$AN$76,26+$A16,FALSE)</f>
        <v>80.840333854742369</v>
      </c>
      <c r="H16" s="58">
        <f ca="1">VLOOKUP(C$1,'Fig 1a data'!$A$44:$AN$76,27+$A16,FALSE)</f>
        <v>82.123708000659889</v>
      </c>
      <c r="J16" s="134"/>
    </row>
    <row r="17" spans="1:2" s="32" customFormat="1">
      <c r="A17" s="135"/>
    </row>
    <row r="18" spans="1:2" s="32" customFormat="1">
      <c r="A18" s="167" t="s">
        <v>197</v>
      </c>
      <c r="B18" s="167"/>
    </row>
    <row r="19" spans="1:2" s="32" customFormat="1">
      <c r="A19" s="135"/>
    </row>
    <row r="20" spans="1:2" s="32" customFormat="1">
      <c r="A20" s="135"/>
    </row>
    <row r="21" spans="1:2" s="32" customFormat="1">
      <c r="A21" s="135"/>
    </row>
    <row r="22" spans="1:2" s="32" customFormat="1">
      <c r="A22" s="135"/>
    </row>
    <row r="23" spans="1:2" s="32" customFormat="1">
      <c r="A23" s="135"/>
    </row>
    <row r="24" spans="1:2" s="32" customFormat="1">
      <c r="A24" s="135"/>
    </row>
    <row r="25" spans="1:2" s="32" customFormat="1">
      <c r="A25" s="135"/>
    </row>
    <row r="26" spans="1:2" s="32" customFormat="1">
      <c r="A26" s="135"/>
    </row>
    <row r="27" spans="1:2" s="32" customFormat="1">
      <c r="A27" s="135"/>
    </row>
    <row r="28" spans="1:2" s="32" customFormat="1">
      <c r="A28" s="135"/>
    </row>
    <row r="29" spans="1:2" s="32" customFormat="1">
      <c r="A29" s="135"/>
    </row>
    <row r="30" spans="1:2" s="32" customFormat="1">
      <c r="A30" s="135"/>
    </row>
    <row r="31" spans="1:2" s="32" customFormat="1">
      <c r="A31" s="135"/>
    </row>
    <row r="32" spans="1:2" s="32" customFormat="1">
      <c r="A32" s="135"/>
    </row>
    <row r="33" spans="1:1" s="32" customFormat="1">
      <c r="A33" s="135"/>
    </row>
    <row r="34" spans="1:1" s="32" customFormat="1">
      <c r="A34" s="135"/>
    </row>
    <row r="35" spans="1:1" s="32" customFormat="1">
      <c r="A35" s="135"/>
    </row>
    <row r="36" spans="1:1" s="32" customFormat="1">
      <c r="A36" s="135"/>
    </row>
    <row r="37" spans="1:1" s="32" customFormat="1">
      <c r="A37" s="135"/>
    </row>
    <row r="38" spans="1:1" s="32" customFormat="1">
      <c r="A38" s="135"/>
    </row>
    <row r="39" spans="1:1" s="32" customFormat="1">
      <c r="A39" s="135"/>
    </row>
    <row r="40" spans="1:1" s="32" customFormat="1">
      <c r="A40" s="135"/>
    </row>
    <row r="41" spans="1:1" s="32" customFormat="1">
      <c r="A41" s="135"/>
    </row>
    <row r="42" spans="1:1" s="32" customFormat="1">
      <c r="A42" s="135"/>
    </row>
    <row r="43" spans="1:1" s="32" customFormat="1">
      <c r="A43" s="135"/>
    </row>
    <row r="44" spans="1:1" s="32" customFormat="1">
      <c r="A44" s="135"/>
    </row>
    <row r="45" spans="1:1" s="32" customFormat="1">
      <c r="A45" s="135"/>
    </row>
    <row r="46" spans="1:1" s="32" customFormat="1">
      <c r="A46" s="135"/>
    </row>
    <row r="47" spans="1:1" s="32" customFormat="1">
      <c r="A47" s="135"/>
    </row>
    <row r="48" spans="1:1" s="32" customFormat="1">
      <c r="A48" s="135"/>
    </row>
    <row r="49" spans="1:1" s="32" customFormat="1">
      <c r="A49" s="135"/>
    </row>
    <row r="50" spans="1:1" s="32" customFormat="1">
      <c r="A50" s="135"/>
    </row>
    <row r="51" spans="1:1" s="32" customFormat="1">
      <c r="A51" s="135"/>
    </row>
    <row r="52" spans="1:1" s="32" customFormat="1">
      <c r="A52" s="135"/>
    </row>
    <row r="53" spans="1:1" s="32" customFormat="1">
      <c r="A53" s="135"/>
    </row>
    <row r="54" spans="1:1" s="32" customFormat="1">
      <c r="A54" s="135"/>
    </row>
    <row r="55" spans="1:1" s="32" customFormat="1">
      <c r="A55" s="135"/>
    </row>
    <row r="56" spans="1:1" s="32" customFormat="1">
      <c r="A56" s="135"/>
    </row>
    <row r="57" spans="1:1" s="32" customFormat="1">
      <c r="A57" s="135"/>
    </row>
    <row r="58" spans="1:1" s="32" customFormat="1">
      <c r="A58" s="135"/>
    </row>
    <row r="59" spans="1:1" s="32" customFormat="1">
      <c r="A59" s="135"/>
    </row>
    <row r="60" spans="1:1" s="32" customFormat="1">
      <c r="A60" s="135"/>
    </row>
    <row r="61" spans="1:1" s="32" customFormat="1">
      <c r="A61" s="135"/>
    </row>
    <row r="62" spans="1:1" s="32" customFormat="1">
      <c r="A62" s="135"/>
    </row>
    <row r="63" spans="1:1" s="32" customFormat="1">
      <c r="A63" s="135"/>
    </row>
    <row r="64" spans="1:1" s="32" customFormat="1">
      <c r="A64" s="135"/>
    </row>
    <row r="65" spans="1:1" s="32" customFormat="1">
      <c r="A65" s="135"/>
    </row>
    <row r="66" spans="1:1" s="32" customFormat="1">
      <c r="A66" s="135"/>
    </row>
    <row r="67" spans="1:1" s="32" customFormat="1">
      <c r="A67" s="135"/>
    </row>
    <row r="68" spans="1:1" s="32" customFormat="1">
      <c r="A68" s="135"/>
    </row>
    <row r="69" spans="1:1" s="32" customFormat="1">
      <c r="A69" s="135"/>
    </row>
    <row r="70" spans="1:1" s="32" customFormat="1">
      <c r="A70" s="135"/>
    </row>
    <row r="71" spans="1:1" s="32" customFormat="1">
      <c r="A71" s="135"/>
    </row>
    <row r="72" spans="1:1" s="32" customFormat="1">
      <c r="A72" s="135"/>
    </row>
    <row r="73" spans="1:1" s="32" customFormat="1">
      <c r="A73" s="135"/>
    </row>
    <row r="74" spans="1:1" s="32" customFormat="1">
      <c r="A74" s="135"/>
    </row>
    <row r="75" spans="1:1" s="32" customFormat="1">
      <c r="A75" s="135"/>
    </row>
    <row r="76" spans="1:1" s="32" customFormat="1">
      <c r="A76" s="135"/>
    </row>
    <row r="77" spans="1:1" s="32" customFormat="1">
      <c r="A77" s="135"/>
    </row>
    <row r="78" spans="1:1" s="32" customFormat="1">
      <c r="A78" s="135"/>
    </row>
    <row r="79" spans="1:1" s="32" customFormat="1">
      <c r="A79" s="135"/>
    </row>
    <row r="80" spans="1:1" s="32" customFormat="1">
      <c r="A80" s="135"/>
    </row>
    <row r="81" spans="1:1" s="32" customFormat="1">
      <c r="A81" s="135"/>
    </row>
    <row r="82" spans="1:1" s="32" customFormat="1">
      <c r="A82" s="135"/>
    </row>
    <row r="83" spans="1:1" s="32" customFormat="1">
      <c r="A83" s="135"/>
    </row>
    <row r="84" spans="1:1" s="32" customFormat="1">
      <c r="A84" s="135"/>
    </row>
    <row r="85" spans="1:1" s="32" customFormat="1">
      <c r="A85" s="135"/>
    </row>
    <row r="86" spans="1:1" s="32" customFormat="1">
      <c r="A86" s="135"/>
    </row>
    <row r="87" spans="1:1" s="32" customFormat="1">
      <c r="A87" s="135"/>
    </row>
    <row r="88" spans="1:1" s="32" customFormat="1">
      <c r="A88" s="135"/>
    </row>
    <row r="89" spans="1:1" s="32" customFormat="1">
      <c r="A89" s="135"/>
    </row>
    <row r="90" spans="1:1" s="32" customFormat="1">
      <c r="A90" s="135"/>
    </row>
    <row r="91" spans="1:1" s="32" customFormat="1">
      <c r="A91" s="135"/>
    </row>
  </sheetData>
  <mergeCells count="1">
    <mergeCell ref="A18:B18"/>
  </mergeCells>
  <phoneticPr fontId="18" type="noConversion"/>
  <pageMargins left="0.75" right="0.75" top="1" bottom="1" header="0.5" footer="0.5"/>
  <headerFooter alignWithMargins="0"/>
  <cellWatches>
    <cellWatch r="G2"/>
  </cellWatch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46"/>
  <sheetViews>
    <sheetView zoomScaleNormal="100" workbookViewId="0">
      <selection sqref="A1:F1"/>
    </sheetView>
  </sheetViews>
  <sheetFormatPr defaultColWidth="9.28515625" defaultRowHeight="15"/>
  <cols>
    <col min="1" max="1" width="59.42578125" style="75" customWidth="1"/>
    <col min="2" max="3" width="10.7109375" style="75" customWidth="1"/>
    <col min="4" max="4" width="10.7109375" style="76" customWidth="1"/>
    <col min="5" max="11" width="10.7109375" style="75" customWidth="1"/>
    <col min="12" max="12" width="10.42578125" style="75" customWidth="1"/>
    <col min="13" max="13" width="10.28515625" style="75" customWidth="1"/>
    <col min="14" max="14" width="9.28515625" style="75"/>
    <col min="15" max="15" width="10.28515625" style="75" customWidth="1"/>
    <col min="16" max="35" width="9.28515625" style="75"/>
    <col min="36" max="36" width="1.85546875" style="75" customWidth="1"/>
    <col min="37" max="37" width="59.5703125" style="75" customWidth="1"/>
    <col min="38" max="259" width="9.28515625" style="75"/>
    <col min="260" max="260" width="56.28515625" style="75" customWidth="1"/>
    <col min="261" max="270" width="10.7109375" style="75" customWidth="1"/>
    <col min="271" max="271" width="10.42578125" style="75" customWidth="1"/>
    <col min="272" max="272" width="10.28515625" style="75" customWidth="1"/>
    <col min="273" max="273" width="9.28515625" style="75"/>
    <col min="274" max="274" width="10.28515625" style="75" customWidth="1"/>
    <col min="275" max="515" width="9.28515625" style="75"/>
    <col min="516" max="516" width="56.28515625" style="75" customWidth="1"/>
    <col min="517" max="526" width="10.7109375" style="75" customWidth="1"/>
    <col min="527" max="527" width="10.42578125" style="75" customWidth="1"/>
    <col min="528" max="528" width="10.28515625" style="75" customWidth="1"/>
    <col min="529" max="529" width="9.28515625" style="75"/>
    <col min="530" max="530" width="10.28515625" style="75" customWidth="1"/>
    <col min="531" max="771" width="9.28515625" style="75"/>
    <col min="772" max="772" width="56.28515625" style="75" customWidth="1"/>
    <col min="773" max="782" width="10.7109375" style="75" customWidth="1"/>
    <col min="783" max="783" width="10.42578125" style="75" customWidth="1"/>
    <col min="784" max="784" width="10.28515625" style="75" customWidth="1"/>
    <col min="785" max="785" width="9.28515625" style="75"/>
    <col min="786" max="786" width="10.28515625" style="75" customWidth="1"/>
    <col min="787" max="1027" width="9.28515625" style="75"/>
    <col min="1028" max="1028" width="56.28515625" style="75" customWidth="1"/>
    <col min="1029" max="1038" width="10.7109375" style="75" customWidth="1"/>
    <col min="1039" max="1039" width="10.42578125" style="75" customWidth="1"/>
    <col min="1040" max="1040" width="10.28515625" style="75" customWidth="1"/>
    <col min="1041" max="1041" width="9.28515625" style="75"/>
    <col min="1042" max="1042" width="10.28515625" style="75" customWidth="1"/>
    <col min="1043" max="1283" width="9.28515625" style="75"/>
    <col min="1284" max="1284" width="56.28515625" style="75" customWidth="1"/>
    <col min="1285" max="1294" width="10.7109375" style="75" customWidth="1"/>
    <col min="1295" max="1295" width="10.42578125" style="75" customWidth="1"/>
    <col min="1296" max="1296" width="10.28515625" style="75" customWidth="1"/>
    <col min="1297" max="1297" width="9.28515625" style="75"/>
    <col min="1298" max="1298" width="10.28515625" style="75" customWidth="1"/>
    <col min="1299" max="1539" width="9.28515625" style="75"/>
    <col min="1540" max="1540" width="56.28515625" style="75" customWidth="1"/>
    <col min="1541" max="1550" width="10.7109375" style="75" customWidth="1"/>
    <col min="1551" max="1551" width="10.42578125" style="75" customWidth="1"/>
    <col min="1552" max="1552" width="10.28515625" style="75" customWidth="1"/>
    <col min="1553" max="1553" width="9.28515625" style="75"/>
    <col min="1554" max="1554" width="10.28515625" style="75" customWidth="1"/>
    <col min="1555" max="1795" width="9.28515625" style="75"/>
    <col min="1796" max="1796" width="56.28515625" style="75" customWidth="1"/>
    <col min="1797" max="1806" width="10.7109375" style="75" customWidth="1"/>
    <col min="1807" max="1807" width="10.42578125" style="75" customWidth="1"/>
    <col min="1808" max="1808" width="10.28515625" style="75" customWidth="1"/>
    <col min="1809" max="1809" width="9.28515625" style="75"/>
    <col min="1810" max="1810" width="10.28515625" style="75" customWidth="1"/>
    <col min="1811" max="2051" width="9.28515625" style="75"/>
    <col min="2052" max="2052" width="56.28515625" style="75" customWidth="1"/>
    <col min="2053" max="2062" width="10.7109375" style="75" customWidth="1"/>
    <col min="2063" max="2063" width="10.42578125" style="75" customWidth="1"/>
    <col min="2064" max="2064" width="10.28515625" style="75" customWidth="1"/>
    <col min="2065" max="2065" width="9.28515625" style="75"/>
    <col min="2066" max="2066" width="10.28515625" style="75" customWidth="1"/>
    <col min="2067" max="2307" width="9.28515625" style="75"/>
    <col min="2308" max="2308" width="56.28515625" style="75" customWidth="1"/>
    <col min="2309" max="2318" width="10.7109375" style="75" customWidth="1"/>
    <col min="2319" max="2319" width="10.42578125" style="75" customWidth="1"/>
    <col min="2320" max="2320" width="10.28515625" style="75" customWidth="1"/>
    <col min="2321" max="2321" width="9.28515625" style="75"/>
    <col min="2322" max="2322" width="10.28515625" style="75" customWidth="1"/>
    <col min="2323" max="2563" width="9.28515625" style="75"/>
    <col min="2564" max="2564" width="56.28515625" style="75" customWidth="1"/>
    <col min="2565" max="2574" width="10.7109375" style="75" customWidth="1"/>
    <col min="2575" max="2575" width="10.42578125" style="75" customWidth="1"/>
    <col min="2576" max="2576" width="10.28515625" style="75" customWidth="1"/>
    <col min="2577" max="2577" width="9.28515625" style="75"/>
    <col min="2578" max="2578" width="10.28515625" style="75" customWidth="1"/>
    <col min="2579" max="2819" width="9.28515625" style="75"/>
    <col min="2820" max="2820" width="56.28515625" style="75" customWidth="1"/>
    <col min="2821" max="2830" width="10.7109375" style="75" customWidth="1"/>
    <col min="2831" max="2831" width="10.42578125" style="75" customWidth="1"/>
    <col min="2832" max="2832" width="10.28515625" style="75" customWidth="1"/>
    <col min="2833" max="2833" width="9.28515625" style="75"/>
    <col min="2834" max="2834" width="10.28515625" style="75" customWidth="1"/>
    <col min="2835" max="3075" width="9.28515625" style="75"/>
    <col min="3076" max="3076" width="56.28515625" style="75" customWidth="1"/>
    <col min="3077" max="3086" width="10.7109375" style="75" customWidth="1"/>
    <col min="3087" max="3087" width="10.42578125" style="75" customWidth="1"/>
    <col min="3088" max="3088" width="10.28515625" style="75" customWidth="1"/>
    <col min="3089" max="3089" width="9.28515625" style="75"/>
    <col min="3090" max="3090" width="10.28515625" style="75" customWidth="1"/>
    <col min="3091" max="3331" width="9.28515625" style="75"/>
    <col min="3332" max="3332" width="56.28515625" style="75" customWidth="1"/>
    <col min="3333" max="3342" width="10.7109375" style="75" customWidth="1"/>
    <col min="3343" max="3343" width="10.42578125" style="75" customWidth="1"/>
    <col min="3344" max="3344" width="10.28515625" style="75" customWidth="1"/>
    <col min="3345" max="3345" width="9.28515625" style="75"/>
    <col min="3346" max="3346" width="10.28515625" style="75" customWidth="1"/>
    <col min="3347" max="3587" width="9.28515625" style="75"/>
    <col min="3588" max="3588" width="56.28515625" style="75" customWidth="1"/>
    <col min="3589" max="3598" width="10.7109375" style="75" customWidth="1"/>
    <col min="3599" max="3599" width="10.42578125" style="75" customWidth="1"/>
    <col min="3600" max="3600" width="10.28515625" style="75" customWidth="1"/>
    <col min="3601" max="3601" width="9.28515625" style="75"/>
    <col min="3602" max="3602" width="10.28515625" style="75" customWidth="1"/>
    <col min="3603" max="3843" width="9.28515625" style="75"/>
    <col min="3844" max="3844" width="56.28515625" style="75" customWidth="1"/>
    <col min="3845" max="3854" width="10.7109375" style="75" customWidth="1"/>
    <col min="3855" max="3855" width="10.42578125" style="75" customWidth="1"/>
    <col min="3856" max="3856" width="10.28515625" style="75" customWidth="1"/>
    <col min="3857" max="3857" width="9.28515625" style="75"/>
    <col min="3858" max="3858" width="10.28515625" style="75" customWidth="1"/>
    <col min="3859" max="4099" width="9.28515625" style="75"/>
    <col min="4100" max="4100" width="56.28515625" style="75" customWidth="1"/>
    <col min="4101" max="4110" width="10.7109375" style="75" customWidth="1"/>
    <col min="4111" max="4111" width="10.42578125" style="75" customWidth="1"/>
    <col min="4112" max="4112" width="10.28515625" style="75" customWidth="1"/>
    <col min="4113" max="4113" width="9.28515625" style="75"/>
    <col min="4114" max="4114" width="10.28515625" style="75" customWidth="1"/>
    <col min="4115" max="4355" width="9.28515625" style="75"/>
    <col min="4356" max="4356" width="56.28515625" style="75" customWidth="1"/>
    <col min="4357" max="4366" width="10.7109375" style="75" customWidth="1"/>
    <col min="4367" max="4367" width="10.42578125" style="75" customWidth="1"/>
    <col min="4368" max="4368" width="10.28515625" style="75" customWidth="1"/>
    <col min="4369" max="4369" width="9.28515625" style="75"/>
    <col min="4370" max="4370" width="10.28515625" style="75" customWidth="1"/>
    <col min="4371" max="4611" width="9.28515625" style="75"/>
    <col min="4612" max="4612" width="56.28515625" style="75" customWidth="1"/>
    <col min="4613" max="4622" width="10.7109375" style="75" customWidth="1"/>
    <col min="4623" max="4623" width="10.42578125" style="75" customWidth="1"/>
    <col min="4624" max="4624" width="10.28515625" style="75" customWidth="1"/>
    <col min="4625" max="4625" width="9.28515625" style="75"/>
    <col min="4626" max="4626" width="10.28515625" style="75" customWidth="1"/>
    <col min="4627" max="4867" width="9.28515625" style="75"/>
    <col min="4868" max="4868" width="56.28515625" style="75" customWidth="1"/>
    <col min="4869" max="4878" width="10.7109375" style="75" customWidth="1"/>
    <col min="4879" max="4879" width="10.42578125" style="75" customWidth="1"/>
    <col min="4880" max="4880" width="10.28515625" style="75" customWidth="1"/>
    <col min="4881" max="4881" width="9.28515625" style="75"/>
    <col min="4882" max="4882" width="10.28515625" style="75" customWidth="1"/>
    <col min="4883" max="5123" width="9.28515625" style="75"/>
    <col min="5124" max="5124" width="56.28515625" style="75" customWidth="1"/>
    <col min="5125" max="5134" width="10.7109375" style="75" customWidth="1"/>
    <col min="5135" max="5135" width="10.42578125" style="75" customWidth="1"/>
    <col min="5136" max="5136" width="10.28515625" style="75" customWidth="1"/>
    <col min="5137" max="5137" width="9.28515625" style="75"/>
    <col min="5138" max="5138" width="10.28515625" style="75" customWidth="1"/>
    <col min="5139" max="5379" width="9.28515625" style="75"/>
    <col min="5380" max="5380" width="56.28515625" style="75" customWidth="1"/>
    <col min="5381" max="5390" width="10.7109375" style="75" customWidth="1"/>
    <col min="5391" max="5391" width="10.42578125" style="75" customWidth="1"/>
    <col min="5392" max="5392" width="10.28515625" style="75" customWidth="1"/>
    <col min="5393" max="5393" width="9.28515625" style="75"/>
    <col min="5394" max="5394" width="10.28515625" style="75" customWidth="1"/>
    <col min="5395" max="5635" width="9.28515625" style="75"/>
    <col min="5636" max="5636" width="56.28515625" style="75" customWidth="1"/>
    <col min="5637" max="5646" width="10.7109375" style="75" customWidth="1"/>
    <col min="5647" max="5647" width="10.42578125" style="75" customWidth="1"/>
    <col min="5648" max="5648" width="10.28515625" style="75" customWidth="1"/>
    <col min="5649" max="5649" width="9.28515625" style="75"/>
    <col min="5650" max="5650" width="10.28515625" style="75" customWidth="1"/>
    <col min="5651" max="5891" width="9.28515625" style="75"/>
    <col min="5892" max="5892" width="56.28515625" style="75" customWidth="1"/>
    <col min="5893" max="5902" width="10.7109375" style="75" customWidth="1"/>
    <col min="5903" max="5903" width="10.42578125" style="75" customWidth="1"/>
    <col min="5904" max="5904" width="10.28515625" style="75" customWidth="1"/>
    <col min="5905" max="5905" width="9.28515625" style="75"/>
    <col min="5906" max="5906" width="10.28515625" style="75" customWidth="1"/>
    <col min="5907" max="6147" width="9.28515625" style="75"/>
    <col min="6148" max="6148" width="56.28515625" style="75" customWidth="1"/>
    <col min="6149" max="6158" width="10.7109375" style="75" customWidth="1"/>
    <col min="6159" max="6159" width="10.42578125" style="75" customWidth="1"/>
    <col min="6160" max="6160" width="10.28515625" style="75" customWidth="1"/>
    <col min="6161" max="6161" width="9.28515625" style="75"/>
    <col min="6162" max="6162" width="10.28515625" style="75" customWidth="1"/>
    <col min="6163" max="6403" width="9.28515625" style="75"/>
    <col min="6404" max="6404" width="56.28515625" style="75" customWidth="1"/>
    <col min="6405" max="6414" width="10.7109375" style="75" customWidth="1"/>
    <col min="6415" max="6415" width="10.42578125" style="75" customWidth="1"/>
    <col min="6416" max="6416" width="10.28515625" style="75" customWidth="1"/>
    <col min="6417" max="6417" width="9.28515625" style="75"/>
    <col min="6418" max="6418" width="10.28515625" style="75" customWidth="1"/>
    <col min="6419" max="6659" width="9.28515625" style="75"/>
    <col min="6660" max="6660" width="56.28515625" style="75" customWidth="1"/>
    <col min="6661" max="6670" width="10.7109375" style="75" customWidth="1"/>
    <col min="6671" max="6671" width="10.42578125" style="75" customWidth="1"/>
    <col min="6672" max="6672" width="10.28515625" style="75" customWidth="1"/>
    <col min="6673" max="6673" width="9.28515625" style="75"/>
    <col min="6674" max="6674" width="10.28515625" style="75" customWidth="1"/>
    <col min="6675" max="6915" width="9.28515625" style="75"/>
    <col min="6916" max="6916" width="56.28515625" style="75" customWidth="1"/>
    <col min="6917" max="6926" width="10.7109375" style="75" customWidth="1"/>
    <col min="6927" max="6927" width="10.42578125" style="75" customWidth="1"/>
    <col min="6928" max="6928" width="10.28515625" style="75" customWidth="1"/>
    <col min="6929" max="6929" width="9.28515625" style="75"/>
    <col min="6930" max="6930" width="10.28515625" style="75" customWidth="1"/>
    <col min="6931" max="7171" width="9.28515625" style="75"/>
    <col min="7172" max="7172" width="56.28515625" style="75" customWidth="1"/>
    <col min="7173" max="7182" width="10.7109375" style="75" customWidth="1"/>
    <col min="7183" max="7183" width="10.42578125" style="75" customWidth="1"/>
    <col min="7184" max="7184" width="10.28515625" style="75" customWidth="1"/>
    <col min="7185" max="7185" width="9.28515625" style="75"/>
    <col min="7186" max="7186" width="10.28515625" style="75" customWidth="1"/>
    <col min="7187" max="7427" width="9.28515625" style="75"/>
    <col min="7428" max="7428" width="56.28515625" style="75" customWidth="1"/>
    <col min="7429" max="7438" width="10.7109375" style="75" customWidth="1"/>
    <col min="7439" max="7439" width="10.42578125" style="75" customWidth="1"/>
    <col min="7440" max="7440" width="10.28515625" style="75" customWidth="1"/>
    <col min="7441" max="7441" width="9.28515625" style="75"/>
    <col min="7442" max="7442" width="10.28515625" style="75" customWidth="1"/>
    <col min="7443" max="7683" width="9.28515625" style="75"/>
    <col min="7684" max="7684" width="56.28515625" style="75" customWidth="1"/>
    <col min="7685" max="7694" width="10.7109375" style="75" customWidth="1"/>
    <col min="7695" max="7695" width="10.42578125" style="75" customWidth="1"/>
    <col min="7696" max="7696" width="10.28515625" style="75" customWidth="1"/>
    <col min="7697" max="7697" width="9.28515625" style="75"/>
    <col min="7698" max="7698" width="10.28515625" style="75" customWidth="1"/>
    <col min="7699" max="7939" width="9.28515625" style="75"/>
    <col min="7940" max="7940" width="56.28515625" style="75" customWidth="1"/>
    <col min="7941" max="7950" width="10.7109375" style="75" customWidth="1"/>
    <col min="7951" max="7951" width="10.42578125" style="75" customWidth="1"/>
    <col min="7952" max="7952" width="10.28515625" style="75" customWidth="1"/>
    <col min="7953" max="7953" width="9.28515625" style="75"/>
    <col min="7954" max="7954" width="10.28515625" style="75" customWidth="1"/>
    <col min="7955" max="8195" width="9.28515625" style="75"/>
    <col min="8196" max="8196" width="56.28515625" style="75" customWidth="1"/>
    <col min="8197" max="8206" width="10.7109375" style="75" customWidth="1"/>
    <col min="8207" max="8207" width="10.42578125" style="75" customWidth="1"/>
    <col min="8208" max="8208" width="10.28515625" style="75" customWidth="1"/>
    <col min="8209" max="8209" width="9.28515625" style="75"/>
    <col min="8210" max="8210" width="10.28515625" style="75" customWidth="1"/>
    <col min="8211" max="8451" width="9.28515625" style="75"/>
    <col min="8452" max="8452" width="56.28515625" style="75" customWidth="1"/>
    <col min="8453" max="8462" width="10.7109375" style="75" customWidth="1"/>
    <col min="8463" max="8463" width="10.42578125" style="75" customWidth="1"/>
    <col min="8464" max="8464" width="10.28515625" style="75" customWidth="1"/>
    <col min="8465" max="8465" width="9.28515625" style="75"/>
    <col min="8466" max="8466" width="10.28515625" style="75" customWidth="1"/>
    <col min="8467" max="8707" width="9.28515625" style="75"/>
    <col min="8708" max="8708" width="56.28515625" style="75" customWidth="1"/>
    <col min="8709" max="8718" width="10.7109375" style="75" customWidth="1"/>
    <col min="8719" max="8719" width="10.42578125" style="75" customWidth="1"/>
    <col min="8720" max="8720" width="10.28515625" style="75" customWidth="1"/>
    <col min="8721" max="8721" width="9.28515625" style="75"/>
    <col min="8722" max="8722" width="10.28515625" style="75" customWidth="1"/>
    <col min="8723" max="8963" width="9.28515625" style="75"/>
    <col min="8964" max="8964" width="56.28515625" style="75" customWidth="1"/>
    <col min="8965" max="8974" width="10.7109375" style="75" customWidth="1"/>
    <col min="8975" max="8975" width="10.42578125" style="75" customWidth="1"/>
    <col min="8976" max="8976" width="10.28515625" style="75" customWidth="1"/>
    <col min="8977" max="8977" width="9.28515625" style="75"/>
    <col min="8978" max="8978" width="10.28515625" style="75" customWidth="1"/>
    <col min="8979" max="9219" width="9.28515625" style="75"/>
    <col min="9220" max="9220" width="56.28515625" style="75" customWidth="1"/>
    <col min="9221" max="9230" width="10.7109375" style="75" customWidth="1"/>
    <col min="9231" max="9231" width="10.42578125" style="75" customWidth="1"/>
    <col min="9232" max="9232" width="10.28515625" style="75" customWidth="1"/>
    <col min="9233" max="9233" width="9.28515625" style="75"/>
    <col min="9234" max="9234" width="10.28515625" style="75" customWidth="1"/>
    <col min="9235" max="9475" width="9.28515625" style="75"/>
    <col min="9476" max="9476" width="56.28515625" style="75" customWidth="1"/>
    <col min="9477" max="9486" width="10.7109375" style="75" customWidth="1"/>
    <col min="9487" max="9487" width="10.42578125" style="75" customWidth="1"/>
    <col min="9488" max="9488" width="10.28515625" style="75" customWidth="1"/>
    <col min="9489" max="9489" width="9.28515625" style="75"/>
    <col min="9490" max="9490" width="10.28515625" style="75" customWidth="1"/>
    <col min="9491" max="9731" width="9.28515625" style="75"/>
    <col min="9732" max="9732" width="56.28515625" style="75" customWidth="1"/>
    <col min="9733" max="9742" width="10.7109375" style="75" customWidth="1"/>
    <col min="9743" max="9743" width="10.42578125" style="75" customWidth="1"/>
    <col min="9744" max="9744" width="10.28515625" style="75" customWidth="1"/>
    <col min="9745" max="9745" width="9.28515625" style="75"/>
    <col min="9746" max="9746" width="10.28515625" style="75" customWidth="1"/>
    <col min="9747" max="9987" width="9.28515625" style="75"/>
    <col min="9988" max="9988" width="56.28515625" style="75" customWidth="1"/>
    <col min="9989" max="9998" width="10.7109375" style="75" customWidth="1"/>
    <col min="9999" max="9999" width="10.42578125" style="75" customWidth="1"/>
    <col min="10000" max="10000" width="10.28515625" style="75" customWidth="1"/>
    <col min="10001" max="10001" width="9.28515625" style="75"/>
    <col min="10002" max="10002" width="10.28515625" style="75" customWidth="1"/>
    <col min="10003" max="10243" width="9.28515625" style="75"/>
    <col min="10244" max="10244" width="56.28515625" style="75" customWidth="1"/>
    <col min="10245" max="10254" width="10.7109375" style="75" customWidth="1"/>
    <col min="10255" max="10255" width="10.42578125" style="75" customWidth="1"/>
    <col min="10256" max="10256" width="10.28515625" style="75" customWidth="1"/>
    <col min="10257" max="10257" width="9.28515625" style="75"/>
    <col min="10258" max="10258" width="10.28515625" style="75" customWidth="1"/>
    <col min="10259" max="10499" width="9.28515625" style="75"/>
    <col min="10500" max="10500" width="56.28515625" style="75" customWidth="1"/>
    <col min="10501" max="10510" width="10.7109375" style="75" customWidth="1"/>
    <col min="10511" max="10511" width="10.42578125" style="75" customWidth="1"/>
    <col min="10512" max="10512" width="10.28515625" style="75" customWidth="1"/>
    <col min="10513" max="10513" width="9.28515625" style="75"/>
    <col min="10514" max="10514" width="10.28515625" style="75" customWidth="1"/>
    <col min="10515" max="10755" width="9.28515625" style="75"/>
    <col min="10756" max="10756" width="56.28515625" style="75" customWidth="1"/>
    <col min="10757" max="10766" width="10.7109375" style="75" customWidth="1"/>
    <col min="10767" max="10767" width="10.42578125" style="75" customWidth="1"/>
    <col min="10768" max="10768" width="10.28515625" style="75" customWidth="1"/>
    <col min="10769" max="10769" width="9.28515625" style="75"/>
    <col min="10770" max="10770" width="10.28515625" style="75" customWidth="1"/>
    <col min="10771" max="11011" width="9.28515625" style="75"/>
    <col min="11012" max="11012" width="56.28515625" style="75" customWidth="1"/>
    <col min="11013" max="11022" width="10.7109375" style="75" customWidth="1"/>
    <col min="11023" max="11023" width="10.42578125" style="75" customWidth="1"/>
    <col min="11024" max="11024" width="10.28515625" style="75" customWidth="1"/>
    <col min="11025" max="11025" width="9.28515625" style="75"/>
    <col min="11026" max="11026" width="10.28515625" style="75" customWidth="1"/>
    <col min="11027" max="11267" width="9.28515625" style="75"/>
    <col min="11268" max="11268" width="56.28515625" style="75" customWidth="1"/>
    <col min="11269" max="11278" width="10.7109375" style="75" customWidth="1"/>
    <col min="11279" max="11279" width="10.42578125" style="75" customWidth="1"/>
    <col min="11280" max="11280" width="10.28515625" style="75" customWidth="1"/>
    <col min="11281" max="11281" width="9.28515625" style="75"/>
    <col min="11282" max="11282" width="10.28515625" style="75" customWidth="1"/>
    <col min="11283" max="11523" width="9.28515625" style="75"/>
    <col min="11524" max="11524" width="56.28515625" style="75" customWidth="1"/>
    <col min="11525" max="11534" width="10.7109375" style="75" customWidth="1"/>
    <col min="11535" max="11535" width="10.42578125" style="75" customWidth="1"/>
    <col min="11536" max="11536" width="10.28515625" style="75" customWidth="1"/>
    <col min="11537" max="11537" width="9.28515625" style="75"/>
    <col min="11538" max="11538" width="10.28515625" style="75" customWidth="1"/>
    <col min="11539" max="11779" width="9.28515625" style="75"/>
    <col min="11780" max="11780" width="56.28515625" style="75" customWidth="1"/>
    <col min="11781" max="11790" width="10.7109375" style="75" customWidth="1"/>
    <col min="11791" max="11791" width="10.42578125" style="75" customWidth="1"/>
    <col min="11792" max="11792" width="10.28515625" style="75" customWidth="1"/>
    <col min="11793" max="11793" width="9.28515625" style="75"/>
    <col min="11794" max="11794" width="10.28515625" style="75" customWidth="1"/>
    <col min="11795" max="12035" width="9.28515625" style="75"/>
    <col min="12036" max="12036" width="56.28515625" style="75" customWidth="1"/>
    <col min="12037" max="12046" width="10.7109375" style="75" customWidth="1"/>
    <col min="12047" max="12047" width="10.42578125" style="75" customWidth="1"/>
    <col min="12048" max="12048" width="10.28515625" style="75" customWidth="1"/>
    <col min="12049" max="12049" width="9.28515625" style="75"/>
    <col min="12050" max="12050" width="10.28515625" style="75" customWidth="1"/>
    <col min="12051" max="12291" width="9.28515625" style="75"/>
    <col min="12292" max="12292" width="56.28515625" style="75" customWidth="1"/>
    <col min="12293" max="12302" width="10.7109375" style="75" customWidth="1"/>
    <col min="12303" max="12303" width="10.42578125" style="75" customWidth="1"/>
    <col min="12304" max="12304" width="10.28515625" style="75" customWidth="1"/>
    <col min="12305" max="12305" width="9.28515625" style="75"/>
    <col min="12306" max="12306" width="10.28515625" style="75" customWidth="1"/>
    <col min="12307" max="12547" width="9.28515625" style="75"/>
    <col min="12548" max="12548" width="56.28515625" style="75" customWidth="1"/>
    <col min="12549" max="12558" width="10.7109375" style="75" customWidth="1"/>
    <col min="12559" max="12559" width="10.42578125" style="75" customWidth="1"/>
    <col min="12560" max="12560" width="10.28515625" style="75" customWidth="1"/>
    <col min="12561" max="12561" width="9.28515625" style="75"/>
    <col min="12562" max="12562" width="10.28515625" style="75" customWidth="1"/>
    <col min="12563" max="12803" width="9.28515625" style="75"/>
    <col min="12804" max="12804" width="56.28515625" style="75" customWidth="1"/>
    <col min="12805" max="12814" width="10.7109375" style="75" customWidth="1"/>
    <col min="12815" max="12815" width="10.42578125" style="75" customWidth="1"/>
    <col min="12816" max="12816" width="10.28515625" style="75" customWidth="1"/>
    <col min="12817" max="12817" width="9.28515625" style="75"/>
    <col min="12818" max="12818" width="10.28515625" style="75" customWidth="1"/>
    <col min="12819" max="13059" width="9.28515625" style="75"/>
    <col min="13060" max="13060" width="56.28515625" style="75" customWidth="1"/>
    <col min="13061" max="13070" width="10.7109375" style="75" customWidth="1"/>
    <col min="13071" max="13071" width="10.42578125" style="75" customWidth="1"/>
    <col min="13072" max="13072" width="10.28515625" style="75" customWidth="1"/>
    <col min="13073" max="13073" width="9.28515625" style="75"/>
    <col min="13074" max="13074" width="10.28515625" style="75" customWidth="1"/>
    <col min="13075" max="13315" width="9.28515625" style="75"/>
    <col min="13316" max="13316" width="56.28515625" style="75" customWidth="1"/>
    <col min="13317" max="13326" width="10.7109375" style="75" customWidth="1"/>
    <col min="13327" max="13327" width="10.42578125" style="75" customWidth="1"/>
    <col min="13328" max="13328" width="10.28515625" style="75" customWidth="1"/>
    <col min="13329" max="13329" width="9.28515625" style="75"/>
    <col min="13330" max="13330" width="10.28515625" style="75" customWidth="1"/>
    <col min="13331" max="13571" width="9.28515625" style="75"/>
    <col min="13572" max="13572" width="56.28515625" style="75" customWidth="1"/>
    <col min="13573" max="13582" width="10.7109375" style="75" customWidth="1"/>
    <col min="13583" max="13583" width="10.42578125" style="75" customWidth="1"/>
    <col min="13584" max="13584" width="10.28515625" style="75" customWidth="1"/>
    <col min="13585" max="13585" width="9.28515625" style="75"/>
    <col min="13586" max="13586" width="10.28515625" style="75" customWidth="1"/>
    <col min="13587" max="13827" width="9.28515625" style="75"/>
    <col min="13828" max="13828" width="56.28515625" style="75" customWidth="1"/>
    <col min="13829" max="13838" width="10.7109375" style="75" customWidth="1"/>
    <col min="13839" max="13839" width="10.42578125" style="75" customWidth="1"/>
    <col min="13840" max="13840" width="10.28515625" style="75" customWidth="1"/>
    <col min="13841" max="13841" width="9.28515625" style="75"/>
    <col min="13842" max="13842" width="10.28515625" style="75" customWidth="1"/>
    <col min="13843" max="14083" width="9.28515625" style="75"/>
    <col min="14084" max="14084" width="56.28515625" style="75" customWidth="1"/>
    <col min="14085" max="14094" width="10.7109375" style="75" customWidth="1"/>
    <col min="14095" max="14095" width="10.42578125" style="75" customWidth="1"/>
    <col min="14096" max="14096" width="10.28515625" style="75" customWidth="1"/>
    <col min="14097" max="14097" width="9.28515625" style="75"/>
    <col min="14098" max="14098" width="10.28515625" style="75" customWidth="1"/>
    <col min="14099" max="14339" width="9.28515625" style="75"/>
    <col min="14340" max="14340" width="56.28515625" style="75" customWidth="1"/>
    <col min="14341" max="14350" width="10.7109375" style="75" customWidth="1"/>
    <col min="14351" max="14351" width="10.42578125" style="75" customWidth="1"/>
    <col min="14352" max="14352" width="10.28515625" style="75" customWidth="1"/>
    <col min="14353" max="14353" width="9.28515625" style="75"/>
    <col min="14354" max="14354" width="10.28515625" style="75" customWidth="1"/>
    <col min="14355" max="14595" width="9.28515625" style="75"/>
    <col min="14596" max="14596" width="56.28515625" style="75" customWidth="1"/>
    <col min="14597" max="14606" width="10.7109375" style="75" customWidth="1"/>
    <col min="14607" max="14607" width="10.42578125" style="75" customWidth="1"/>
    <col min="14608" max="14608" width="10.28515625" style="75" customWidth="1"/>
    <col min="14609" max="14609" width="9.28515625" style="75"/>
    <col min="14610" max="14610" width="10.28515625" style="75" customWidth="1"/>
    <col min="14611" max="14851" width="9.28515625" style="75"/>
    <col min="14852" max="14852" width="56.28515625" style="75" customWidth="1"/>
    <col min="14853" max="14862" width="10.7109375" style="75" customWidth="1"/>
    <col min="14863" max="14863" width="10.42578125" style="75" customWidth="1"/>
    <col min="14864" max="14864" width="10.28515625" style="75" customWidth="1"/>
    <col min="14865" max="14865" width="9.28515625" style="75"/>
    <col min="14866" max="14866" width="10.28515625" style="75" customWidth="1"/>
    <col min="14867" max="15107" width="9.28515625" style="75"/>
    <col min="15108" max="15108" width="56.28515625" style="75" customWidth="1"/>
    <col min="15109" max="15118" width="10.7109375" style="75" customWidth="1"/>
    <col min="15119" max="15119" width="10.42578125" style="75" customWidth="1"/>
    <col min="15120" max="15120" width="10.28515625" style="75" customWidth="1"/>
    <col min="15121" max="15121" width="9.28515625" style="75"/>
    <col min="15122" max="15122" width="10.28515625" style="75" customWidth="1"/>
    <col min="15123" max="15363" width="9.28515625" style="75"/>
    <col min="15364" max="15364" width="56.28515625" style="75" customWidth="1"/>
    <col min="15365" max="15374" width="10.7109375" style="75" customWidth="1"/>
    <col min="15375" max="15375" width="10.42578125" style="75" customWidth="1"/>
    <col min="15376" max="15376" width="10.28515625" style="75" customWidth="1"/>
    <col min="15377" max="15377" width="9.28515625" style="75"/>
    <col min="15378" max="15378" width="10.28515625" style="75" customWidth="1"/>
    <col min="15379" max="15619" width="9.28515625" style="75"/>
    <col min="15620" max="15620" width="56.28515625" style="75" customWidth="1"/>
    <col min="15621" max="15630" width="10.7109375" style="75" customWidth="1"/>
    <col min="15631" max="15631" width="10.42578125" style="75" customWidth="1"/>
    <col min="15632" max="15632" width="10.28515625" style="75" customWidth="1"/>
    <col min="15633" max="15633" width="9.28515625" style="75"/>
    <col min="15634" max="15634" width="10.28515625" style="75" customWidth="1"/>
    <col min="15635" max="15875" width="9.28515625" style="75"/>
    <col min="15876" max="15876" width="56.28515625" style="75" customWidth="1"/>
    <col min="15877" max="15886" width="10.7109375" style="75" customWidth="1"/>
    <col min="15887" max="15887" width="10.42578125" style="75" customWidth="1"/>
    <col min="15888" max="15888" width="10.28515625" style="75" customWidth="1"/>
    <col min="15889" max="15889" width="9.28515625" style="75"/>
    <col min="15890" max="15890" width="10.28515625" style="75" customWidth="1"/>
    <col min="15891" max="16131" width="9.28515625" style="75"/>
    <col min="16132" max="16132" width="56.28515625" style="75" customWidth="1"/>
    <col min="16133" max="16142" width="10.7109375" style="75" customWidth="1"/>
    <col min="16143" max="16143" width="10.42578125" style="75" customWidth="1"/>
    <col min="16144" max="16144" width="10.28515625" style="75" customWidth="1"/>
    <col min="16145" max="16145" width="9.28515625" style="75"/>
    <col min="16146" max="16146" width="10.28515625" style="75" customWidth="1"/>
    <col min="16147" max="16384" width="9.28515625" style="75"/>
  </cols>
  <sheetData>
    <row r="1" spans="1:47" ht="18" customHeight="1">
      <c r="A1" s="184" t="s">
        <v>209</v>
      </c>
      <c r="B1" s="184"/>
      <c r="C1" s="184"/>
      <c r="D1" s="184"/>
      <c r="E1" s="184"/>
      <c r="F1" s="184"/>
      <c r="G1" s="157"/>
      <c r="H1" s="180"/>
      <c r="I1" s="180"/>
      <c r="J1" s="180"/>
    </row>
    <row r="2" spans="1:47" ht="15" customHeight="1">
      <c r="G2" s="80"/>
      <c r="K2" s="77"/>
      <c r="L2" s="77"/>
      <c r="M2" s="71"/>
      <c r="O2" s="77"/>
      <c r="P2" s="77"/>
      <c r="Q2" s="77"/>
      <c r="R2" s="77"/>
      <c r="S2" s="77"/>
      <c r="T2" s="77"/>
      <c r="U2" s="77"/>
      <c r="V2" s="77"/>
      <c r="W2" s="77"/>
      <c r="X2" s="77"/>
      <c r="Y2" s="77"/>
      <c r="Z2" s="77"/>
      <c r="AA2" s="77"/>
    </row>
    <row r="3" spans="1:47" s="99" customFormat="1" ht="20.25" customHeight="1">
      <c r="A3" s="104"/>
      <c r="B3" s="103" t="s">
        <v>176</v>
      </c>
      <c r="C3" s="103" t="s">
        <v>14</v>
      </c>
      <c r="D3" s="103" t="s">
        <v>15</v>
      </c>
      <c r="E3" s="103" t="s">
        <v>16</v>
      </c>
      <c r="F3" s="103" t="s">
        <v>17</v>
      </c>
      <c r="G3" s="103" t="s">
        <v>18</v>
      </c>
      <c r="H3" s="103" t="s">
        <v>19</v>
      </c>
      <c r="I3" s="103" t="s">
        <v>20</v>
      </c>
      <c r="J3" s="103" t="s">
        <v>21</v>
      </c>
      <c r="K3" s="103" t="s">
        <v>22</v>
      </c>
      <c r="L3" s="103" t="s">
        <v>23</v>
      </c>
      <c r="M3" s="103" t="s">
        <v>24</v>
      </c>
      <c r="N3" s="103" t="s">
        <v>25</v>
      </c>
      <c r="O3" s="103" t="s">
        <v>26</v>
      </c>
      <c r="P3" s="103" t="s">
        <v>27</v>
      </c>
      <c r="Q3" s="103" t="s">
        <v>28</v>
      </c>
      <c r="R3" s="103" t="s">
        <v>29</v>
      </c>
      <c r="S3" s="103" t="s">
        <v>30</v>
      </c>
      <c r="T3" s="103" t="s">
        <v>31</v>
      </c>
      <c r="U3" s="103" t="s">
        <v>32</v>
      </c>
      <c r="V3" s="103" t="s">
        <v>33</v>
      </c>
      <c r="W3" s="103" t="s">
        <v>34</v>
      </c>
      <c r="X3" s="103" t="s">
        <v>35</v>
      </c>
      <c r="Y3" s="103" t="s">
        <v>36</v>
      </c>
      <c r="Z3" s="103" t="s">
        <v>37</v>
      </c>
      <c r="AA3" s="103" t="s">
        <v>38</v>
      </c>
      <c r="AB3" s="103" t="s">
        <v>39</v>
      </c>
      <c r="AC3" s="103" t="s">
        <v>40</v>
      </c>
      <c r="AD3" s="103" t="s">
        <v>114</v>
      </c>
      <c r="AE3" s="103" t="s">
        <v>132</v>
      </c>
      <c r="AF3" s="103" t="s">
        <v>133</v>
      </c>
      <c r="AG3" s="103" t="s">
        <v>172</v>
      </c>
      <c r="AH3" s="103" t="s">
        <v>177</v>
      </c>
      <c r="AI3" s="103" t="s">
        <v>199</v>
      </c>
      <c r="AJ3" s="102"/>
      <c r="AK3" s="101"/>
      <c r="AL3" s="100"/>
      <c r="AM3" s="100"/>
      <c r="AN3" s="100"/>
      <c r="AO3" s="100"/>
      <c r="AP3" s="100"/>
      <c r="AQ3" s="100"/>
      <c r="AR3" s="100"/>
    </row>
    <row r="4" spans="1:47" s="88" customFormat="1" ht="24" customHeight="1">
      <c r="A4" s="88" t="s">
        <v>136</v>
      </c>
      <c r="B4" s="91"/>
      <c r="C4" s="98"/>
      <c r="D4" s="91"/>
      <c r="E4" s="98"/>
      <c r="F4" s="91"/>
      <c r="G4" s="98"/>
      <c r="H4" s="91"/>
      <c r="I4" s="98"/>
      <c r="J4" s="91"/>
      <c r="K4" s="98"/>
      <c r="L4" s="91"/>
      <c r="M4" s="98"/>
      <c r="N4" s="91"/>
      <c r="O4" s="98"/>
      <c r="P4" s="91"/>
      <c r="Q4" s="98"/>
      <c r="R4" s="91"/>
      <c r="S4" s="98"/>
      <c r="T4" s="91"/>
      <c r="U4" s="98"/>
      <c r="V4" s="91"/>
      <c r="W4" s="97">
        <v>74.5</v>
      </c>
      <c r="X4" s="97">
        <v>74.599999999999994</v>
      </c>
      <c r="Y4" s="97">
        <v>75.2</v>
      </c>
      <c r="Z4" s="97">
        <v>75.400000000000006</v>
      </c>
      <c r="AA4" s="97">
        <v>75.8</v>
      </c>
      <c r="AB4" s="97">
        <v>76</v>
      </c>
      <c r="AC4" s="97">
        <v>76.3</v>
      </c>
      <c r="AD4" s="97">
        <v>76.599999999999994</v>
      </c>
      <c r="AE4" s="97">
        <v>76.900000000000006</v>
      </c>
      <c r="AF4" s="97">
        <v>77.3</v>
      </c>
      <c r="AG4" s="97">
        <v>77.400000000000006</v>
      </c>
      <c r="AH4" s="97">
        <v>77.8</v>
      </c>
      <c r="AI4" s="97">
        <v>78.099999999999994</v>
      </c>
      <c r="AJ4" s="96"/>
      <c r="AK4" s="95" t="s">
        <v>136</v>
      </c>
      <c r="AL4" s="85"/>
      <c r="AM4" s="85"/>
      <c r="AN4" s="85"/>
      <c r="AO4" s="85"/>
      <c r="AP4" s="85"/>
      <c r="AQ4" s="85"/>
      <c r="AR4" s="85"/>
      <c r="AS4" s="85"/>
      <c r="AT4" s="85"/>
      <c r="AU4" s="85"/>
    </row>
    <row r="5" spans="1:47" ht="15" customHeight="1">
      <c r="A5" s="88" t="s">
        <v>49</v>
      </c>
      <c r="B5" s="89">
        <v>69.3</v>
      </c>
      <c r="C5" s="89">
        <v>69.400000000000006</v>
      </c>
      <c r="D5" s="89">
        <v>69.5</v>
      </c>
      <c r="E5" s="89">
        <v>70.099999999999994</v>
      </c>
      <c r="F5" s="89">
        <v>70.400000000000006</v>
      </c>
      <c r="G5" s="89">
        <v>71</v>
      </c>
      <c r="H5" s="89">
        <v>71.5</v>
      </c>
      <c r="I5" s="89">
        <v>71.900000000000006</v>
      </c>
      <c r="J5" s="89">
        <v>71.900000000000006</v>
      </c>
      <c r="K5" s="89">
        <v>72.3</v>
      </c>
      <c r="L5" s="89">
        <v>72.3</v>
      </c>
      <c r="M5" s="89">
        <v>72.5</v>
      </c>
      <c r="N5" s="89">
        <v>72.8</v>
      </c>
      <c r="O5" s="89">
        <v>73.2</v>
      </c>
      <c r="P5" s="89">
        <v>73.400000000000006</v>
      </c>
      <c r="Q5" s="89">
        <v>73.7</v>
      </c>
      <c r="R5" s="89">
        <v>74.099999999999994</v>
      </c>
      <c r="S5" s="89">
        <v>74.5</v>
      </c>
      <c r="T5" s="89">
        <v>74.900000000000006</v>
      </c>
      <c r="U5" s="89">
        <v>75.2</v>
      </c>
      <c r="V5" s="89">
        <v>75.599999999999994</v>
      </c>
      <c r="W5" s="89">
        <v>75.8</v>
      </c>
      <c r="X5" s="89">
        <v>75.900000000000006</v>
      </c>
      <c r="Y5" s="89">
        <v>76.400000000000006</v>
      </c>
      <c r="Z5" s="89">
        <v>76.599999999999994</v>
      </c>
      <c r="AA5" s="89">
        <v>77.099999999999994</v>
      </c>
      <c r="AB5" s="89">
        <v>77.400000000000006</v>
      </c>
      <c r="AC5" s="89">
        <v>77.7</v>
      </c>
      <c r="AD5" s="89">
        <v>77.599999999999994</v>
      </c>
      <c r="AE5" s="89">
        <v>77.8</v>
      </c>
      <c r="AF5" s="89">
        <v>78.3</v>
      </c>
      <c r="AG5" s="89">
        <v>78.400000000000006</v>
      </c>
      <c r="AH5" s="85">
        <v>78.599999999999994</v>
      </c>
      <c r="AI5" s="85">
        <v>79.2</v>
      </c>
      <c r="AJ5" s="85"/>
      <c r="AK5" s="86" t="s">
        <v>49</v>
      </c>
      <c r="AL5" s="85"/>
      <c r="AM5" s="85"/>
      <c r="AN5" s="85"/>
      <c r="AO5" s="85"/>
      <c r="AP5" s="85"/>
      <c r="AQ5" s="85"/>
      <c r="AR5" s="85"/>
      <c r="AS5" s="85"/>
      <c r="AT5" s="85"/>
      <c r="AU5" s="85"/>
    </row>
    <row r="6" spans="1:47" ht="15" customHeight="1">
      <c r="A6" s="88" t="s">
        <v>52</v>
      </c>
      <c r="B6" s="89">
        <v>70.3</v>
      </c>
      <c r="C6" s="89">
        <v>70.599999999999994</v>
      </c>
      <c r="D6" s="89">
        <v>70.599999999999994</v>
      </c>
      <c r="E6" s="89">
        <v>71</v>
      </c>
      <c r="F6" s="89">
        <v>71.099999999999994</v>
      </c>
      <c r="G6" s="89">
        <v>71.400000000000006</v>
      </c>
      <c r="H6" s="89">
        <v>72</v>
      </c>
      <c r="I6" s="89">
        <v>72.2</v>
      </c>
      <c r="J6" s="89">
        <v>72.3</v>
      </c>
      <c r="K6" s="89">
        <v>72.7</v>
      </c>
      <c r="L6" s="89">
        <v>72.900000000000006</v>
      </c>
      <c r="M6" s="89">
        <v>73</v>
      </c>
      <c r="N6" s="89">
        <v>73</v>
      </c>
      <c r="O6" s="89">
        <v>73.400000000000006</v>
      </c>
      <c r="P6" s="89">
        <v>73.5</v>
      </c>
      <c r="Q6" s="89">
        <v>73.900000000000006</v>
      </c>
      <c r="R6" s="89">
        <v>74.2</v>
      </c>
      <c r="S6" s="89">
        <v>74.400000000000006</v>
      </c>
      <c r="T6" s="89">
        <v>74.400000000000006</v>
      </c>
      <c r="U6" s="89">
        <v>74.599999999999994</v>
      </c>
      <c r="V6" s="89">
        <v>74.900000000000006</v>
      </c>
      <c r="W6" s="89">
        <v>75.099999999999994</v>
      </c>
      <c r="X6" s="89">
        <v>75.3</v>
      </c>
      <c r="Y6" s="89">
        <v>76</v>
      </c>
      <c r="Z6" s="89">
        <v>76.2</v>
      </c>
      <c r="AA6" s="89">
        <v>76.599999999999994</v>
      </c>
      <c r="AB6" s="89">
        <v>77.099999999999994</v>
      </c>
      <c r="AC6" s="89">
        <v>76.900000000000006</v>
      </c>
      <c r="AD6" s="89">
        <v>77.3</v>
      </c>
      <c r="AE6" s="89">
        <v>77.5</v>
      </c>
      <c r="AF6" s="89">
        <v>78</v>
      </c>
      <c r="AG6" s="89">
        <v>77.8</v>
      </c>
      <c r="AH6" s="85">
        <v>78.099999999999994</v>
      </c>
      <c r="AI6" s="85">
        <v>78.8</v>
      </c>
      <c r="AJ6" s="85"/>
      <c r="AK6" s="86" t="s">
        <v>52</v>
      </c>
      <c r="AL6" s="85"/>
      <c r="AM6" s="85"/>
      <c r="AN6" s="85"/>
      <c r="AO6" s="85"/>
      <c r="AP6" s="85"/>
      <c r="AQ6" s="85"/>
      <c r="AR6" s="85"/>
      <c r="AS6" s="85"/>
      <c r="AT6" s="85"/>
      <c r="AU6" s="85"/>
    </row>
    <row r="7" spans="1:47" ht="15" customHeight="1">
      <c r="A7" s="88" t="s">
        <v>62</v>
      </c>
      <c r="B7" s="89">
        <v>68.900000000000006</v>
      </c>
      <c r="C7" s="89">
        <v>68.5</v>
      </c>
      <c r="D7" s="89">
        <v>68.5</v>
      </c>
      <c r="E7" s="89">
        <v>68.5</v>
      </c>
      <c r="F7" s="89">
        <v>68.099999999999994</v>
      </c>
      <c r="G7" s="89">
        <v>68.5</v>
      </c>
      <c r="H7" s="89">
        <v>68.3</v>
      </c>
      <c r="I7" s="89">
        <v>68.3</v>
      </c>
      <c r="J7" s="89">
        <v>68.2</v>
      </c>
      <c r="K7" s="89">
        <v>68</v>
      </c>
      <c r="L7" s="89">
        <v>68</v>
      </c>
      <c r="M7" s="89">
        <v>67.8</v>
      </c>
      <c r="N7" s="89">
        <v>67.599999999999994</v>
      </c>
      <c r="O7" s="89">
        <v>67.3</v>
      </c>
      <c r="P7" s="89">
        <v>67.400000000000006</v>
      </c>
      <c r="Q7" s="89">
        <v>67.400000000000006</v>
      </c>
      <c r="R7" s="89">
        <v>67</v>
      </c>
      <c r="S7" s="89">
        <v>67.400000000000006</v>
      </c>
      <c r="T7" s="89">
        <v>68.2</v>
      </c>
      <c r="U7" s="89">
        <v>68.400000000000006</v>
      </c>
      <c r="V7" s="89">
        <v>68.599999999999994</v>
      </c>
      <c r="W7" s="89">
        <v>68.8</v>
      </c>
      <c r="X7" s="89">
        <v>68.900000000000006</v>
      </c>
      <c r="Y7" s="89">
        <v>69</v>
      </c>
      <c r="Z7" s="89">
        <v>69</v>
      </c>
      <c r="AA7" s="89">
        <v>69.2</v>
      </c>
      <c r="AB7" s="89">
        <v>69.5</v>
      </c>
      <c r="AC7" s="89">
        <v>69.8</v>
      </c>
      <c r="AD7" s="89">
        <v>70.2</v>
      </c>
      <c r="AE7" s="89">
        <v>70.3</v>
      </c>
      <c r="AF7" s="89">
        <v>70.7</v>
      </c>
      <c r="AG7" s="89">
        <v>70.900000000000006</v>
      </c>
      <c r="AH7" s="85">
        <v>71.3</v>
      </c>
      <c r="AI7" s="85">
        <v>71.099999999999994</v>
      </c>
      <c r="AJ7" s="85"/>
      <c r="AK7" s="86" t="s">
        <v>62</v>
      </c>
      <c r="AL7" s="85"/>
      <c r="AM7" s="85"/>
      <c r="AN7" s="85"/>
      <c r="AO7" s="85"/>
      <c r="AP7" s="85"/>
      <c r="AQ7" s="85"/>
      <c r="AR7" s="85"/>
      <c r="AS7" s="85"/>
      <c r="AT7" s="85"/>
      <c r="AU7" s="85"/>
    </row>
    <row r="8" spans="1:47" ht="15" customHeight="1">
      <c r="A8" s="88" t="s">
        <v>137</v>
      </c>
      <c r="B8" s="91"/>
      <c r="C8" s="94"/>
      <c r="D8" s="94"/>
      <c r="E8" s="94"/>
      <c r="F8" s="94"/>
      <c r="G8" s="94"/>
      <c r="H8" s="94"/>
      <c r="I8" s="94"/>
      <c r="J8" s="94"/>
      <c r="K8" s="94"/>
      <c r="L8" s="94"/>
      <c r="M8" s="94"/>
      <c r="N8" s="94"/>
      <c r="O8" s="94"/>
      <c r="P8" s="94"/>
      <c r="Q8" s="94"/>
      <c r="R8" s="94"/>
      <c r="S8" s="94"/>
      <c r="T8" s="94"/>
      <c r="U8" s="89"/>
      <c r="V8" s="89">
        <v>70.900000000000006</v>
      </c>
      <c r="W8" s="89">
        <v>71</v>
      </c>
      <c r="X8" s="89">
        <v>71</v>
      </c>
      <c r="Y8" s="89">
        <v>71.8</v>
      </c>
      <c r="Z8" s="89">
        <v>71.7</v>
      </c>
      <c r="AA8" s="89">
        <v>72.400000000000006</v>
      </c>
      <c r="AB8" s="89">
        <v>72.2</v>
      </c>
      <c r="AC8" s="89">
        <v>72.3</v>
      </c>
      <c r="AD8" s="89">
        <v>72.8</v>
      </c>
      <c r="AE8" s="89">
        <v>73.400000000000006</v>
      </c>
      <c r="AF8" s="89">
        <v>73.8</v>
      </c>
      <c r="AG8" s="89">
        <v>73.900000000000006</v>
      </c>
      <c r="AH8" s="85">
        <v>74.5</v>
      </c>
      <c r="AI8" s="85">
        <v>74.7</v>
      </c>
      <c r="AJ8" s="85"/>
      <c r="AK8" s="86" t="s">
        <v>137</v>
      </c>
      <c r="AL8" s="85"/>
      <c r="AM8" s="85"/>
      <c r="AN8" s="85"/>
      <c r="AO8" s="85"/>
      <c r="AP8" s="85"/>
      <c r="AQ8" s="85"/>
      <c r="AR8" s="85"/>
      <c r="AS8" s="85"/>
      <c r="AT8" s="85"/>
      <c r="AU8" s="85"/>
    </row>
    <row r="9" spans="1:47" ht="24" customHeight="1">
      <c r="A9" s="88" t="s">
        <v>42</v>
      </c>
      <c r="B9" s="91"/>
      <c r="C9" s="89"/>
      <c r="D9" s="89"/>
      <c r="E9" s="89"/>
      <c r="F9" s="89"/>
      <c r="G9" s="89"/>
      <c r="H9" s="89"/>
      <c r="I9" s="89"/>
      <c r="J9" s="89"/>
      <c r="K9" s="89"/>
      <c r="L9" s="89"/>
      <c r="M9" s="89"/>
      <c r="N9" s="89">
        <v>74.7</v>
      </c>
      <c r="O9" s="89">
        <v>75</v>
      </c>
      <c r="P9" s="89">
        <v>75.099999999999994</v>
      </c>
      <c r="Q9" s="89">
        <v>75.3</v>
      </c>
      <c r="R9" s="89">
        <v>74.900000000000006</v>
      </c>
      <c r="S9" s="89">
        <v>74.7</v>
      </c>
      <c r="T9" s="89">
        <v>76</v>
      </c>
      <c r="U9" s="89">
        <v>75.400000000000006</v>
      </c>
      <c r="V9" s="89">
        <v>76.599999999999994</v>
      </c>
      <c r="W9" s="89">
        <v>76.400000000000006</v>
      </c>
      <c r="X9" s="89">
        <v>76.8</v>
      </c>
      <c r="Y9" s="89">
        <v>76.5</v>
      </c>
      <c r="Z9" s="89">
        <v>76.5</v>
      </c>
      <c r="AA9" s="89">
        <v>78.099999999999994</v>
      </c>
      <c r="AB9" s="89">
        <v>77.599999999999994</v>
      </c>
      <c r="AC9" s="89">
        <v>78.2</v>
      </c>
      <c r="AD9" s="89">
        <v>78.5</v>
      </c>
      <c r="AE9" s="89">
        <v>79.2</v>
      </c>
      <c r="AF9" s="89">
        <v>79.3</v>
      </c>
      <c r="AG9" s="89">
        <v>78.900000000000006</v>
      </c>
      <c r="AH9" s="85">
        <v>80.099999999999994</v>
      </c>
      <c r="AI9" s="85">
        <v>80.900000000000006</v>
      </c>
      <c r="AJ9" s="85"/>
      <c r="AK9" s="86" t="s">
        <v>42</v>
      </c>
      <c r="AL9" s="85"/>
      <c r="AM9" s="85"/>
      <c r="AN9" s="85"/>
      <c r="AO9" s="85"/>
      <c r="AP9" s="85"/>
      <c r="AQ9" s="85"/>
      <c r="AR9" s="85"/>
      <c r="AS9" s="85"/>
      <c r="AT9" s="85"/>
      <c r="AU9" s="85"/>
    </row>
    <row r="10" spans="1:47" ht="15" customHeight="1">
      <c r="A10" s="88" t="s">
        <v>58</v>
      </c>
      <c r="B10" s="89">
        <v>67.2</v>
      </c>
      <c r="C10" s="89">
        <v>67.3</v>
      </c>
      <c r="D10" s="89">
        <v>67.099999999999994</v>
      </c>
      <c r="E10" s="89">
        <v>67.400000000000006</v>
      </c>
      <c r="F10" s="89">
        <v>67.5</v>
      </c>
      <c r="G10" s="89">
        <v>67.5</v>
      </c>
      <c r="H10" s="89">
        <v>67.900000000000006</v>
      </c>
      <c r="I10" s="89">
        <v>68.2</v>
      </c>
      <c r="J10" s="89">
        <v>68.2</v>
      </c>
      <c r="K10" s="89">
        <v>67.599999999999994</v>
      </c>
      <c r="L10" s="89">
        <v>68.2</v>
      </c>
      <c r="M10" s="89">
        <v>68.599999999999994</v>
      </c>
      <c r="N10" s="89">
        <v>69.3</v>
      </c>
      <c r="O10" s="89">
        <v>69.5</v>
      </c>
      <c r="P10" s="89">
        <v>69.7</v>
      </c>
      <c r="Q10" s="89">
        <v>70.400000000000006</v>
      </c>
      <c r="R10" s="89">
        <v>70.5</v>
      </c>
      <c r="S10" s="89">
        <v>71.2</v>
      </c>
      <c r="T10" s="89">
        <v>71.5</v>
      </c>
      <c r="U10" s="89">
        <v>71.599999999999994</v>
      </c>
      <c r="V10" s="89">
        <v>72</v>
      </c>
      <c r="W10" s="89">
        <v>72.099999999999994</v>
      </c>
      <c r="X10" s="89">
        <v>72</v>
      </c>
      <c r="Y10" s="89">
        <v>72.5</v>
      </c>
      <c r="Z10" s="89">
        <v>72.900000000000006</v>
      </c>
      <c r="AA10" s="89">
        <v>73.5</v>
      </c>
      <c r="AB10" s="89">
        <v>73.8</v>
      </c>
      <c r="AC10" s="89">
        <v>74.099999999999994</v>
      </c>
      <c r="AD10" s="89">
        <v>74.3</v>
      </c>
      <c r="AE10" s="89">
        <v>74.5</v>
      </c>
      <c r="AF10" s="89">
        <v>74.8</v>
      </c>
      <c r="AG10" s="89">
        <v>75.099999999999994</v>
      </c>
      <c r="AH10" s="85">
        <v>75.2</v>
      </c>
      <c r="AI10" s="85">
        <v>75.8</v>
      </c>
      <c r="AJ10" s="85"/>
      <c r="AK10" s="86" t="s">
        <v>58</v>
      </c>
      <c r="AL10" s="85"/>
      <c r="AM10" s="85"/>
      <c r="AN10" s="85"/>
      <c r="AO10" s="85"/>
      <c r="AP10" s="85"/>
      <c r="AQ10" s="85"/>
      <c r="AR10" s="85"/>
      <c r="AS10" s="85"/>
      <c r="AT10" s="85"/>
      <c r="AU10" s="85"/>
    </row>
    <row r="11" spans="1:47" s="77" customFormat="1" ht="12.75">
      <c r="A11" s="88" t="s">
        <v>54</v>
      </c>
      <c r="B11" s="89">
        <v>71.3</v>
      </c>
      <c r="C11" s="89">
        <v>71.599999999999994</v>
      </c>
      <c r="D11" s="89">
        <v>71.5</v>
      </c>
      <c r="E11" s="89">
        <v>71.7</v>
      </c>
      <c r="F11" s="89">
        <v>71.5</v>
      </c>
      <c r="G11" s="89">
        <v>71.8</v>
      </c>
      <c r="H11" s="89">
        <v>71.8</v>
      </c>
      <c r="I11" s="89">
        <v>72.099999999999994</v>
      </c>
      <c r="J11" s="89">
        <v>72</v>
      </c>
      <c r="K11" s="89">
        <v>72</v>
      </c>
      <c r="L11" s="89">
        <v>72.5</v>
      </c>
      <c r="M11" s="89">
        <v>72.599999999999994</v>
      </c>
      <c r="N11" s="89">
        <v>72.599999999999994</v>
      </c>
      <c r="O11" s="89">
        <v>72.8</v>
      </c>
      <c r="P11" s="89">
        <v>72.7</v>
      </c>
      <c r="Q11" s="89">
        <v>73.099999999999994</v>
      </c>
      <c r="R11" s="89">
        <v>73.599999999999994</v>
      </c>
      <c r="S11" s="89">
        <v>74</v>
      </c>
      <c r="T11" s="89">
        <v>74.2</v>
      </c>
      <c r="U11" s="89">
        <v>74.5</v>
      </c>
      <c r="V11" s="89">
        <v>74.7</v>
      </c>
      <c r="W11" s="89">
        <v>74.8</v>
      </c>
      <c r="X11" s="89">
        <v>75</v>
      </c>
      <c r="Y11" s="89">
        <v>75.400000000000006</v>
      </c>
      <c r="Z11" s="89">
        <v>76</v>
      </c>
      <c r="AA11" s="89">
        <v>76.099999999999994</v>
      </c>
      <c r="AB11" s="89">
        <v>76.2</v>
      </c>
      <c r="AC11" s="89">
        <v>76.5</v>
      </c>
      <c r="AD11" s="89">
        <v>76.900000000000006</v>
      </c>
      <c r="AE11" s="89">
        <v>77.2</v>
      </c>
      <c r="AF11" s="89">
        <v>77.8</v>
      </c>
      <c r="AG11" s="89">
        <v>78.099999999999994</v>
      </c>
      <c r="AH11" s="85">
        <v>78.3</v>
      </c>
      <c r="AI11" s="85">
        <v>78.7</v>
      </c>
      <c r="AJ11" s="85"/>
      <c r="AK11" s="86" t="s">
        <v>54</v>
      </c>
      <c r="AL11" s="85"/>
      <c r="AM11" s="85"/>
      <c r="AN11" s="85"/>
      <c r="AO11" s="85"/>
      <c r="AP11" s="85"/>
      <c r="AQ11" s="85"/>
      <c r="AR11" s="85"/>
      <c r="AS11" s="85"/>
      <c r="AT11" s="85"/>
      <c r="AU11" s="85"/>
    </row>
    <row r="12" spans="1:47" ht="15" customHeight="1">
      <c r="A12" s="88" t="s">
        <v>120</v>
      </c>
      <c r="B12" s="90">
        <v>71.08</v>
      </c>
      <c r="C12" s="90">
        <v>71.319999999999993</v>
      </c>
      <c r="D12" s="90">
        <v>71.59</v>
      </c>
      <c r="E12" s="90">
        <v>71.59</v>
      </c>
      <c r="F12" s="90">
        <v>71.97</v>
      </c>
      <c r="G12" s="90">
        <v>72.150000000000006</v>
      </c>
      <c r="H12" s="90">
        <v>72.39</v>
      </c>
      <c r="I12" s="90">
        <v>72.650000000000006</v>
      </c>
      <c r="J12" s="90">
        <v>72.650000000000006</v>
      </c>
      <c r="K12" s="90">
        <v>73.08</v>
      </c>
      <c r="L12" s="90">
        <v>73.37</v>
      </c>
      <c r="M12" s="90">
        <v>73.59</v>
      </c>
      <c r="N12" s="90">
        <v>73.930000000000007</v>
      </c>
      <c r="O12" s="90">
        <v>74.099999999999994</v>
      </c>
      <c r="P12" s="90">
        <v>74.349999999999994</v>
      </c>
      <c r="Q12" s="90">
        <v>74.510000000000005</v>
      </c>
      <c r="R12" s="90">
        <v>74.75</v>
      </c>
      <c r="S12" s="90">
        <v>75</v>
      </c>
      <c r="T12" s="90">
        <v>75.290000000000006</v>
      </c>
      <c r="U12" s="90">
        <v>75.61</v>
      </c>
      <c r="V12" s="90">
        <v>75.900000000000006</v>
      </c>
      <c r="W12" s="90">
        <v>76.13</v>
      </c>
      <c r="X12" s="90">
        <v>76.44</v>
      </c>
      <c r="Y12" s="90">
        <v>76.790000000000006</v>
      </c>
      <c r="Z12" s="90">
        <v>77.16</v>
      </c>
      <c r="AA12" s="90">
        <v>77.459999999999994</v>
      </c>
      <c r="AB12" s="90">
        <v>77.7</v>
      </c>
      <c r="AC12" s="90">
        <v>78</v>
      </c>
      <c r="AD12" s="90">
        <v>78.31</v>
      </c>
      <c r="AE12" s="90">
        <v>78.709999999999994</v>
      </c>
      <c r="AF12" s="90">
        <v>79.02</v>
      </c>
      <c r="AG12" s="90">
        <v>79.209999999999994</v>
      </c>
      <c r="AH12" s="85">
        <v>79.349999999999994</v>
      </c>
      <c r="AI12" s="85">
        <v>79.38</v>
      </c>
      <c r="AJ12" s="85"/>
      <c r="AK12" s="86" t="s">
        <v>120</v>
      </c>
      <c r="AL12" s="85"/>
      <c r="AM12" s="85"/>
      <c r="AN12" s="85"/>
      <c r="AO12" s="85"/>
      <c r="AP12" s="85"/>
      <c r="AQ12" s="85"/>
      <c r="AR12" s="85"/>
      <c r="AS12" s="85"/>
      <c r="AT12" s="85"/>
      <c r="AU12" s="85"/>
    </row>
    <row r="13" spans="1:47" ht="15" customHeight="1">
      <c r="A13" s="88" t="s">
        <v>64</v>
      </c>
      <c r="B13" s="89">
        <v>64.099999999999994</v>
      </c>
      <c r="C13" s="89">
        <v>64.599999999999994</v>
      </c>
      <c r="D13" s="89">
        <v>64.400000000000006</v>
      </c>
      <c r="E13" s="89">
        <v>64.599999999999994</v>
      </c>
      <c r="F13" s="89">
        <v>64.599999999999994</v>
      </c>
      <c r="G13" s="89">
        <v>66.2</v>
      </c>
      <c r="H13" s="89">
        <v>66.3</v>
      </c>
      <c r="I13" s="89">
        <v>66.5</v>
      </c>
      <c r="J13" s="89">
        <v>65.7</v>
      </c>
      <c r="K13" s="89">
        <v>64.7</v>
      </c>
      <c r="L13" s="89">
        <v>64.400000000000006</v>
      </c>
      <c r="M13" s="89">
        <v>63.4</v>
      </c>
      <c r="N13" s="89">
        <v>62.3</v>
      </c>
      <c r="O13" s="89">
        <v>60.6</v>
      </c>
      <c r="P13" s="89">
        <v>61.4</v>
      </c>
      <c r="Q13" s="89">
        <v>64.2</v>
      </c>
      <c r="R13" s="89">
        <v>64.2</v>
      </c>
      <c r="S13" s="89">
        <v>63.9</v>
      </c>
      <c r="T13" s="89">
        <v>65</v>
      </c>
      <c r="U13" s="89">
        <v>65.599999999999994</v>
      </c>
      <c r="V13" s="89">
        <v>65.2</v>
      </c>
      <c r="W13" s="89">
        <v>65.599999999999994</v>
      </c>
      <c r="X13" s="89">
        <v>66.400000000000006</v>
      </c>
      <c r="Y13" s="89">
        <v>66.7</v>
      </c>
      <c r="Z13" s="89">
        <v>67.599999999999994</v>
      </c>
      <c r="AA13" s="89">
        <v>67.599999999999994</v>
      </c>
      <c r="AB13" s="89">
        <v>67.5</v>
      </c>
      <c r="AC13" s="89">
        <v>68.900000000000006</v>
      </c>
      <c r="AD13" s="89">
        <v>70</v>
      </c>
      <c r="AE13" s="89">
        <v>70.900000000000006</v>
      </c>
      <c r="AF13" s="89">
        <v>71.400000000000006</v>
      </c>
      <c r="AG13" s="89">
        <v>71.400000000000006</v>
      </c>
      <c r="AH13" s="85">
        <v>72.8</v>
      </c>
      <c r="AI13" s="85">
        <v>72.400000000000006</v>
      </c>
      <c r="AJ13" s="85"/>
      <c r="AK13" s="86" t="s">
        <v>64</v>
      </c>
      <c r="AL13" s="85"/>
      <c r="AM13" s="85"/>
      <c r="AN13" s="85"/>
      <c r="AO13" s="85"/>
      <c r="AP13" s="85"/>
      <c r="AQ13" s="85"/>
      <c r="AR13" s="85"/>
      <c r="AS13" s="85"/>
      <c r="AT13" s="85"/>
      <c r="AU13" s="85"/>
    </row>
    <row r="14" spans="1:47" ht="24" customHeight="1">
      <c r="A14" s="88" t="s">
        <v>55</v>
      </c>
      <c r="B14" s="89">
        <v>69.599999999999994</v>
      </c>
      <c r="C14" s="89">
        <v>70.3</v>
      </c>
      <c r="D14" s="89">
        <v>70.3</v>
      </c>
      <c r="E14" s="89">
        <v>70.5</v>
      </c>
      <c r="F14" s="89">
        <v>70.2</v>
      </c>
      <c r="G14" s="89">
        <v>70.599999999999994</v>
      </c>
      <c r="H14" s="89">
        <v>70.7</v>
      </c>
      <c r="I14" s="89">
        <v>70.7</v>
      </c>
      <c r="J14" s="89">
        <v>70.900000000000006</v>
      </c>
      <c r="K14" s="89">
        <v>71</v>
      </c>
      <c r="L14" s="89">
        <v>71.400000000000006</v>
      </c>
      <c r="M14" s="89">
        <v>71.7</v>
      </c>
      <c r="N14" s="89">
        <v>72.099999999999994</v>
      </c>
      <c r="O14" s="89">
        <v>72.8</v>
      </c>
      <c r="P14" s="89">
        <v>72.8</v>
      </c>
      <c r="Q14" s="89">
        <v>73.099999999999994</v>
      </c>
      <c r="R14" s="89">
        <v>73.5</v>
      </c>
      <c r="S14" s="89">
        <v>73.599999999999994</v>
      </c>
      <c r="T14" s="89">
        <v>73.8</v>
      </c>
      <c r="U14" s="89">
        <v>74.2</v>
      </c>
      <c r="V14" s="89">
        <v>74.599999999999994</v>
      </c>
      <c r="W14" s="89">
        <v>74.900000000000006</v>
      </c>
      <c r="X14" s="89">
        <v>75.099999999999994</v>
      </c>
      <c r="Y14" s="89">
        <v>75.400000000000006</v>
      </c>
      <c r="Z14" s="89">
        <v>75.599999999999994</v>
      </c>
      <c r="AA14" s="89">
        <v>75.900000000000006</v>
      </c>
      <c r="AB14" s="89">
        <v>76</v>
      </c>
      <c r="AC14" s="89">
        <v>76.5</v>
      </c>
      <c r="AD14" s="89">
        <v>76.599999999999994</v>
      </c>
      <c r="AE14" s="89">
        <v>76.900000000000006</v>
      </c>
      <c r="AF14" s="89">
        <v>77.3</v>
      </c>
      <c r="AG14" s="89">
        <v>77.7</v>
      </c>
      <c r="AH14" s="85">
        <v>78</v>
      </c>
      <c r="AI14" s="85">
        <v>78.400000000000006</v>
      </c>
      <c r="AJ14" s="85"/>
      <c r="AK14" s="86" t="s">
        <v>55</v>
      </c>
      <c r="AL14" s="85"/>
      <c r="AM14" s="85"/>
      <c r="AN14" s="85"/>
      <c r="AO14" s="85"/>
      <c r="AP14" s="85"/>
      <c r="AQ14" s="85"/>
      <c r="AR14" s="85"/>
      <c r="AS14" s="85"/>
      <c r="AT14" s="85"/>
      <c r="AU14" s="85"/>
    </row>
    <row r="15" spans="1:47" ht="15" customHeight="1">
      <c r="A15" s="88" t="s">
        <v>46</v>
      </c>
      <c r="B15" s="91"/>
      <c r="C15" s="89"/>
      <c r="D15" s="89"/>
      <c r="E15" s="89"/>
      <c r="F15" s="89"/>
      <c r="G15" s="89">
        <v>71.599999999999994</v>
      </c>
      <c r="H15" s="89">
        <v>72.099999999999994</v>
      </c>
      <c r="I15" s="89">
        <v>72.400000000000006</v>
      </c>
      <c r="J15" s="89">
        <v>72.5</v>
      </c>
      <c r="K15" s="89">
        <v>72.8</v>
      </c>
      <c r="L15" s="89">
        <v>73</v>
      </c>
      <c r="M15" s="89">
        <v>73.3</v>
      </c>
      <c r="N15" s="89">
        <v>73.400000000000006</v>
      </c>
      <c r="O15" s="89">
        <v>73.8</v>
      </c>
      <c r="P15" s="89">
        <v>73.900000000000006</v>
      </c>
      <c r="Q15" s="89">
        <v>74.2</v>
      </c>
      <c r="R15" s="89">
        <v>74.599999999999994</v>
      </c>
      <c r="S15" s="89">
        <v>74.900000000000006</v>
      </c>
      <c r="T15" s="89">
        <v>75.099999999999994</v>
      </c>
      <c r="U15" s="89">
        <v>75.400000000000006</v>
      </c>
      <c r="V15" s="89">
        <v>75.5</v>
      </c>
      <c r="W15" s="89">
        <v>75.8</v>
      </c>
      <c r="X15" s="89">
        <v>75.8</v>
      </c>
      <c r="Y15" s="89">
        <v>76.7</v>
      </c>
      <c r="Z15" s="89">
        <v>76.8</v>
      </c>
      <c r="AA15" s="89">
        <v>77.400000000000006</v>
      </c>
      <c r="AB15" s="89">
        <v>77.599999999999994</v>
      </c>
      <c r="AC15" s="89">
        <v>77.900000000000006</v>
      </c>
      <c r="AD15" s="89">
        <v>78</v>
      </c>
      <c r="AE15" s="89">
        <v>78.3</v>
      </c>
      <c r="AF15" s="89">
        <v>78.8</v>
      </c>
      <c r="AG15" s="89">
        <v>78.7</v>
      </c>
      <c r="AH15" s="89"/>
      <c r="AI15" s="89"/>
      <c r="AJ15" s="85"/>
      <c r="AK15" s="86" t="s">
        <v>46</v>
      </c>
      <c r="AL15" s="85"/>
      <c r="AM15" s="85"/>
      <c r="AN15" s="85"/>
      <c r="AO15" s="85"/>
      <c r="AP15" s="85"/>
      <c r="AQ15" s="85"/>
      <c r="AR15" s="85"/>
      <c r="AS15" s="85"/>
      <c r="AT15" s="85"/>
      <c r="AU15" s="85"/>
    </row>
    <row r="16" spans="1:47" ht="15" customHeight="1">
      <c r="A16" s="93" t="s">
        <v>208</v>
      </c>
      <c r="B16" s="89">
        <v>69.900000000000006</v>
      </c>
      <c r="C16" s="89">
        <v>70.2</v>
      </c>
      <c r="D16" s="89">
        <v>70.5</v>
      </c>
      <c r="E16" s="89">
        <v>71</v>
      </c>
      <c r="F16" s="89">
        <v>71.099999999999994</v>
      </c>
      <c r="G16" s="89">
        <v>71.400000000000006</v>
      </c>
      <c r="H16" s="89">
        <v>71.7</v>
      </c>
      <c r="I16" s="89">
        <v>71.900000000000006</v>
      </c>
      <c r="J16" s="89">
        <v>72.099999999999994</v>
      </c>
      <c r="K16" s="89">
        <v>72</v>
      </c>
      <c r="L16" s="89">
        <v>72.2</v>
      </c>
      <c r="M16" s="89">
        <v>72.7</v>
      </c>
      <c r="N16" s="89">
        <v>72.8</v>
      </c>
      <c r="O16" s="89">
        <v>73.099999999999994</v>
      </c>
      <c r="P16" s="89">
        <v>73.3</v>
      </c>
      <c r="Q16" s="89">
        <v>73.599999999999994</v>
      </c>
      <c r="R16" s="89">
        <v>74.099999999999994</v>
      </c>
      <c r="S16" s="89">
        <v>74.5</v>
      </c>
      <c r="T16" s="89">
        <v>74.8</v>
      </c>
      <c r="U16" s="89">
        <v>75.099999999999994</v>
      </c>
      <c r="V16" s="89">
        <v>75.599999999999994</v>
      </c>
      <c r="W16" s="89">
        <v>75.7</v>
      </c>
      <c r="X16" s="89">
        <v>75.8</v>
      </c>
      <c r="Y16" s="89">
        <v>76.5</v>
      </c>
      <c r="Z16" s="89">
        <v>76.7</v>
      </c>
      <c r="AA16" s="89">
        <v>77.2</v>
      </c>
      <c r="AB16" s="89">
        <v>77.400000000000006</v>
      </c>
      <c r="AC16" s="89">
        <v>77.599999999999994</v>
      </c>
      <c r="AD16" s="89">
        <v>77.8</v>
      </c>
      <c r="AE16" s="89">
        <v>78</v>
      </c>
      <c r="AF16" s="89">
        <v>78.400000000000006</v>
      </c>
      <c r="AG16" s="89">
        <v>78.599999999999994</v>
      </c>
      <c r="AH16" s="85">
        <v>78.599999999999994</v>
      </c>
      <c r="AI16" s="85">
        <v>78.7</v>
      </c>
      <c r="AJ16" s="85"/>
      <c r="AK16" s="92" t="s">
        <v>208</v>
      </c>
      <c r="AL16" s="85"/>
      <c r="AM16" s="85"/>
      <c r="AN16" s="85"/>
      <c r="AO16" s="85"/>
      <c r="AP16" s="85"/>
      <c r="AQ16" s="85"/>
      <c r="AR16" s="85"/>
      <c r="AS16" s="85"/>
      <c r="AT16" s="85"/>
      <c r="AU16" s="85"/>
    </row>
    <row r="17" spans="1:47" ht="15" customHeight="1">
      <c r="A17" s="88" t="s">
        <v>51</v>
      </c>
      <c r="B17" s="89">
        <v>73.400000000000006</v>
      </c>
      <c r="C17" s="89">
        <v>73.599999999999994</v>
      </c>
      <c r="D17" s="89">
        <v>73.400000000000006</v>
      </c>
      <c r="E17" s="89">
        <v>73.8</v>
      </c>
      <c r="F17" s="89">
        <v>73.5</v>
      </c>
      <c r="G17" s="89">
        <v>74.099999999999994</v>
      </c>
      <c r="H17" s="89">
        <v>73.900000000000006</v>
      </c>
      <c r="I17" s="89">
        <v>74.3</v>
      </c>
      <c r="J17" s="89">
        <v>74.5</v>
      </c>
      <c r="K17" s="89">
        <v>74.7</v>
      </c>
      <c r="L17" s="89">
        <v>74.7</v>
      </c>
      <c r="M17" s="89">
        <v>74.599999999999994</v>
      </c>
      <c r="N17" s="89">
        <v>75</v>
      </c>
      <c r="O17" s="89">
        <v>75.099999999999994</v>
      </c>
      <c r="P17" s="89">
        <v>74.900000000000006</v>
      </c>
      <c r="Q17" s="89">
        <v>75.099999999999994</v>
      </c>
      <c r="R17" s="89">
        <v>75.400000000000006</v>
      </c>
      <c r="S17" s="89">
        <v>75.400000000000006</v>
      </c>
      <c r="T17" s="89">
        <v>75.5</v>
      </c>
      <c r="U17" s="89">
        <v>75.5</v>
      </c>
      <c r="V17" s="89">
        <v>76</v>
      </c>
      <c r="W17" s="89">
        <v>76.3</v>
      </c>
      <c r="X17" s="89">
        <v>76.5</v>
      </c>
      <c r="Y17" s="89">
        <v>76.599999999999994</v>
      </c>
      <c r="Z17" s="89">
        <v>76.7</v>
      </c>
      <c r="AA17" s="89">
        <v>77.099999999999994</v>
      </c>
      <c r="AB17" s="89">
        <v>76.900000000000006</v>
      </c>
      <c r="AC17" s="89">
        <v>77.5</v>
      </c>
      <c r="AD17" s="89">
        <v>77.5</v>
      </c>
      <c r="AE17" s="89">
        <v>78</v>
      </c>
      <c r="AF17" s="89">
        <v>78</v>
      </c>
      <c r="AG17" s="89">
        <v>78</v>
      </c>
      <c r="AH17" s="85">
        <v>78.7</v>
      </c>
      <c r="AI17" s="85">
        <v>78.900000000000006</v>
      </c>
      <c r="AJ17" s="85"/>
      <c r="AK17" s="86" t="s">
        <v>51</v>
      </c>
      <c r="AL17" s="85"/>
      <c r="AM17" s="85"/>
      <c r="AN17" s="85"/>
      <c r="AO17" s="85"/>
      <c r="AP17" s="85"/>
      <c r="AQ17" s="85"/>
      <c r="AR17" s="85"/>
      <c r="AS17" s="85"/>
      <c r="AT17" s="85"/>
      <c r="AU17" s="85"/>
    </row>
    <row r="18" spans="1:47" ht="15" customHeight="1">
      <c r="A18" s="88" t="s">
        <v>63</v>
      </c>
      <c r="B18" s="89">
        <v>65.5</v>
      </c>
      <c r="C18" s="89">
        <v>65.7</v>
      </c>
      <c r="D18" s="89">
        <v>65.099999999999994</v>
      </c>
      <c r="E18" s="89">
        <v>65.099999999999994</v>
      </c>
      <c r="F18" s="89">
        <v>65.099999999999994</v>
      </c>
      <c r="G18" s="89">
        <v>65.3</v>
      </c>
      <c r="H18" s="89">
        <v>65.7</v>
      </c>
      <c r="I18" s="89">
        <v>66.2</v>
      </c>
      <c r="J18" s="89">
        <v>65.400000000000006</v>
      </c>
      <c r="K18" s="89">
        <v>65.2</v>
      </c>
      <c r="L18" s="89">
        <v>65.099999999999994</v>
      </c>
      <c r="M18" s="89">
        <v>64.7</v>
      </c>
      <c r="N18" s="89">
        <v>64.7</v>
      </c>
      <c r="O18" s="89">
        <v>65</v>
      </c>
      <c r="P18" s="89">
        <v>65.400000000000006</v>
      </c>
      <c r="Q18" s="89">
        <v>66.3</v>
      </c>
      <c r="R18" s="89">
        <v>66.7</v>
      </c>
      <c r="S18" s="89">
        <v>66.5</v>
      </c>
      <c r="T18" s="89">
        <v>66.7</v>
      </c>
      <c r="U18" s="89">
        <v>67.5</v>
      </c>
      <c r="V18" s="89">
        <v>68.2</v>
      </c>
      <c r="W18" s="89">
        <v>68.3</v>
      </c>
      <c r="X18" s="89">
        <v>68.400000000000006</v>
      </c>
      <c r="Y18" s="89">
        <v>68.7</v>
      </c>
      <c r="Z18" s="89">
        <v>68.7</v>
      </c>
      <c r="AA18" s="89">
        <v>69.2</v>
      </c>
      <c r="AB18" s="89">
        <v>69.400000000000006</v>
      </c>
      <c r="AC18" s="89">
        <v>70</v>
      </c>
      <c r="AD18" s="89">
        <v>70.3</v>
      </c>
      <c r="AE18" s="89">
        <v>70.7</v>
      </c>
      <c r="AF18" s="89">
        <v>71.2</v>
      </c>
      <c r="AG18" s="89">
        <v>71.599999999999994</v>
      </c>
      <c r="AH18" s="85">
        <v>72.2</v>
      </c>
      <c r="AI18" s="85">
        <v>72.3</v>
      </c>
      <c r="AJ18" s="85"/>
      <c r="AK18" s="86" t="s">
        <v>63</v>
      </c>
      <c r="AL18" s="85"/>
      <c r="AM18" s="85"/>
      <c r="AN18" s="85"/>
      <c r="AO18" s="85"/>
      <c r="AP18" s="85"/>
      <c r="AQ18" s="85"/>
      <c r="AR18" s="85"/>
      <c r="AS18" s="85"/>
      <c r="AT18" s="85"/>
      <c r="AU18" s="85"/>
    </row>
    <row r="19" spans="1:47" ht="24" customHeight="1">
      <c r="A19" s="88" t="s">
        <v>50</v>
      </c>
      <c r="B19" s="91"/>
      <c r="C19" s="89"/>
      <c r="D19" s="89"/>
      <c r="E19" s="89"/>
      <c r="F19" s="89"/>
      <c r="G19" s="89">
        <v>70.8</v>
      </c>
      <c r="H19" s="89">
        <v>71.599999999999994</v>
      </c>
      <c r="I19" s="89">
        <v>71.7</v>
      </c>
      <c r="J19" s="89">
        <v>71.7</v>
      </c>
      <c r="K19" s="89">
        <v>72.099999999999994</v>
      </c>
      <c r="L19" s="89">
        <v>72.3</v>
      </c>
      <c r="M19" s="89">
        <v>72.7</v>
      </c>
      <c r="N19" s="89">
        <v>72.5</v>
      </c>
      <c r="O19" s="89">
        <v>73.099999999999994</v>
      </c>
      <c r="P19" s="89">
        <v>72.8</v>
      </c>
      <c r="Q19" s="89">
        <v>73.099999999999994</v>
      </c>
      <c r="R19" s="89">
        <v>73.400000000000006</v>
      </c>
      <c r="S19" s="89">
        <v>73.400000000000006</v>
      </c>
      <c r="T19" s="89">
        <v>73.400000000000006</v>
      </c>
      <c r="U19" s="89">
        <v>74</v>
      </c>
      <c r="V19" s="89">
        <v>74.5</v>
      </c>
      <c r="W19" s="89">
        <v>75</v>
      </c>
      <c r="X19" s="89">
        <v>75.7</v>
      </c>
      <c r="Y19" s="89">
        <v>76.099999999999994</v>
      </c>
      <c r="Z19" s="89">
        <v>76.7</v>
      </c>
      <c r="AA19" s="89">
        <v>76.900000000000006</v>
      </c>
      <c r="AB19" s="89">
        <v>77.3</v>
      </c>
      <c r="AC19" s="89">
        <v>77.900000000000006</v>
      </c>
      <c r="AD19" s="89">
        <v>77.8</v>
      </c>
      <c r="AE19" s="89">
        <v>78.5</v>
      </c>
      <c r="AF19" s="89">
        <v>78.599999999999994</v>
      </c>
      <c r="AG19" s="89">
        <v>78.7</v>
      </c>
      <c r="AH19" s="85">
        <v>79</v>
      </c>
      <c r="AI19" s="85">
        <v>79.3</v>
      </c>
      <c r="AJ19" s="85"/>
      <c r="AK19" s="86" t="s">
        <v>50</v>
      </c>
      <c r="AL19" s="85"/>
      <c r="AM19" s="85"/>
      <c r="AN19" s="85"/>
      <c r="AO19" s="85"/>
      <c r="AP19" s="85"/>
      <c r="AQ19" s="85"/>
      <c r="AR19" s="85"/>
      <c r="AS19" s="85"/>
      <c r="AT19" s="85"/>
      <c r="AU19" s="85"/>
    </row>
    <row r="20" spans="1:47" ht="15" customHeight="1">
      <c r="A20" s="88" t="s">
        <v>43</v>
      </c>
      <c r="B20" s="91"/>
      <c r="C20" s="89"/>
      <c r="D20" s="89"/>
      <c r="E20" s="89"/>
      <c r="F20" s="89">
        <v>72.3</v>
      </c>
      <c r="G20" s="89">
        <v>72.599999999999994</v>
      </c>
      <c r="H20" s="89">
        <v>73</v>
      </c>
      <c r="I20" s="89">
        <v>73.2</v>
      </c>
      <c r="J20" s="89">
        <v>73.599999999999994</v>
      </c>
      <c r="K20" s="89">
        <v>73.8</v>
      </c>
      <c r="L20" s="89">
        <v>73.8</v>
      </c>
      <c r="M20" s="89">
        <v>74.2</v>
      </c>
      <c r="N20" s="89">
        <v>74.599999999999994</v>
      </c>
      <c r="O20" s="89">
        <v>74.8</v>
      </c>
      <c r="P20" s="89">
        <v>75</v>
      </c>
      <c r="Q20" s="89">
        <v>75.400000000000006</v>
      </c>
      <c r="R20" s="89">
        <v>75.8</v>
      </c>
      <c r="S20" s="89">
        <v>76</v>
      </c>
      <c r="T20" s="89">
        <v>76.400000000000006</v>
      </c>
      <c r="U20" s="89">
        <v>76.900000000000006</v>
      </c>
      <c r="V20" s="89">
        <v>77.2</v>
      </c>
      <c r="W20" s="89">
        <v>77.400000000000006</v>
      </c>
      <c r="X20" s="89">
        <v>77.3</v>
      </c>
      <c r="Y20" s="89">
        <v>78</v>
      </c>
      <c r="Z20" s="89">
        <v>78.099999999999994</v>
      </c>
      <c r="AA20" s="89">
        <v>78.599999999999994</v>
      </c>
      <c r="AB20" s="89">
        <v>78.8</v>
      </c>
      <c r="AC20" s="89">
        <v>78.900000000000006</v>
      </c>
      <c r="AD20" s="89">
        <v>79.099999999999994</v>
      </c>
      <c r="AE20" s="89">
        <v>79.5</v>
      </c>
      <c r="AF20" s="89">
        <v>79.7</v>
      </c>
      <c r="AG20" s="89">
        <v>79.8</v>
      </c>
      <c r="AH20" s="85">
        <v>80.3</v>
      </c>
      <c r="AI20" s="85">
        <v>80.7</v>
      </c>
      <c r="AJ20" s="85"/>
      <c r="AK20" s="86" t="s">
        <v>43</v>
      </c>
      <c r="AL20" s="85"/>
      <c r="AM20" s="85"/>
      <c r="AN20" s="85"/>
      <c r="AO20" s="85"/>
      <c r="AP20" s="85"/>
      <c r="AQ20" s="85"/>
      <c r="AR20" s="85"/>
      <c r="AS20" s="85"/>
      <c r="AT20" s="85"/>
      <c r="AU20" s="85"/>
    </row>
    <row r="21" spans="1:47" ht="15" customHeight="1">
      <c r="A21" s="88" t="s">
        <v>65</v>
      </c>
      <c r="B21" s="91"/>
      <c r="C21" s="89"/>
      <c r="D21" s="89"/>
      <c r="E21" s="89"/>
      <c r="F21" s="89"/>
      <c r="G21" s="89"/>
      <c r="H21" s="89"/>
      <c r="I21" s="89"/>
      <c r="J21" s="89"/>
      <c r="K21" s="89"/>
      <c r="L21" s="89"/>
      <c r="M21" s="89"/>
      <c r="N21" s="89"/>
      <c r="O21" s="89"/>
      <c r="P21" s="89"/>
      <c r="Q21" s="89"/>
      <c r="R21" s="89"/>
      <c r="S21" s="89"/>
      <c r="T21" s="89"/>
      <c r="U21" s="89"/>
      <c r="V21" s="89"/>
      <c r="W21" s="89">
        <v>64.400000000000006</v>
      </c>
      <c r="X21" s="89">
        <v>65.3</v>
      </c>
      <c r="Y21" s="89">
        <v>65.599999999999994</v>
      </c>
      <c r="Z21" s="89">
        <v>64.900000000000006</v>
      </c>
      <c r="AA21" s="89">
        <v>65</v>
      </c>
      <c r="AB21" s="89">
        <v>65.3</v>
      </c>
      <c r="AC21" s="89">
        <v>66.5</v>
      </c>
      <c r="AD21" s="89">
        <v>67.5</v>
      </c>
      <c r="AE21" s="89">
        <v>67.900000000000006</v>
      </c>
      <c r="AF21" s="89">
        <v>68.599999999999994</v>
      </c>
      <c r="AG21" s="89">
        <v>68.900000000000006</v>
      </c>
      <c r="AH21" s="85">
        <v>69.3</v>
      </c>
      <c r="AI21" s="85">
        <v>69.099999999999994</v>
      </c>
      <c r="AJ21" s="85"/>
      <c r="AK21" s="86" t="s">
        <v>65</v>
      </c>
      <c r="AL21" s="85"/>
      <c r="AM21" s="85"/>
      <c r="AN21" s="85"/>
      <c r="AO21" s="85"/>
      <c r="AP21" s="85"/>
      <c r="AQ21" s="85"/>
      <c r="AR21" s="85"/>
      <c r="AS21" s="85"/>
      <c r="AT21" s="85"/>
      <c r="AU21" s="85"/>
    </row>
    <row r="22" spans="1:47" ht="15" customHeight="1">
      <c r="A22" s="88" t="s">
        <v>66</v>
      </c>
      <c r="B22" s="89">
        <v>65.3</v>
      </c>
      <c r="C22" s="89">
        <v>65.7</v>
      </c>
      <c r="D22" s="89">
        <v>65.7</v>
      </c>
      <c r="E22" s="89">
        <v>65.099999999999994</v>
      </c>
      <c r="F22" s="89">
        <v>65.599999999999994</v>
      </c>
      <c r="G22" s="89">
        <v>67.8</v>
      </c>
      <c r="H22" s="89">
        <v>67.599999999999994</v>
      </c>
      <c r="I22" s="89">
        <v>67.400000000000006</v>
      </c>
      <c r="J22" s="89">
        <v>66.900000000000006</v>
      </c>
      <c r="K22" s="89">
        <v>66.400000000000006</v>
      </c>
      <c r="L22" s="89">
        <v>65.099999999999994</v>
      </c>
      <c r="M22" s="89">
        <v>64.8</v>
      </c>
      <c r="N22" s="89">
        <v>63.1</v>
      </c>
      <c r="O22" s="89">
        <v>62.5</v>
      </c>
      <c r="P22" s="89">
        <v>63.3</v>
      </c>
      <c r="Q22" s="89">
        <v>64.599999999999994</v>
      </c>
      <c r="R22" s="89">
        <v>65.5</v>
      </c>
      <c r="S22" s="89">
        <v>66</v>
      </c>
      <c r="T22" s="89">
        <v>66.3</v>
      </c>
      <c r="U22" s="89">
        <v>66.7</v>
      </c>
      <c r="V22" s="89">
        <v>65.900000000000006</v>
      </c>
      <c r="W22" s="89">
        <v>66.099999999999994</v>
      </c>
      <c r="X22" s="89">
        <v>66.400000000000006</v>
      </c>
      <c r="Y22" s="89">
        <v>66.2</v>
      </c>
      <c r="Z22" s="89">
        <v>65.2</v>
      </c>
      <c r="AA22" s="89">
        <v>65</v>
      </c>
      <c r="AB22" s="89">
        <v>64.5</v>
      </c>
      <c r="AC22" s="89">
        <v>65.900000000000006</v>
      </c>
      <c r="AD22" s="89">
        <v>67.099999999999994</v>
      </c>
      <c r="AE22" s="89">
        <v>67.599999999999994</v>
      </c>
      <c r="AF22" s="89">
        <v>68.099999999999994</v>
      </c>
      <c r="AG22" s="89">
        <v>68.400000000000006</v>
      </c>
      <c r="AH22" s="85">
        <v>68.5</v>
      </c>
      <c r="AI22" s="85">
        <v>69.2</v>
      </c>
      <c r="AJ22" s="85"/>
      <c r="AK22" s="86" t="s">
        <v>66</v>
      </c>
      <c r="AL22" s="85"/>
      <c r="AM22" s="85"/>
      <c r="AN22" s="85"/>
      <c r="AO22" s="85"/>
      <c r="AP22" s="85"/>
      <c r="AQ22" s="85"/>
      <c r="AR22" s="85"/>
      <c r="AS22" s="85"/>
      <c r="AT22" s="85"/>
      <c r="AU22" s="85"/>
    </row>
    <row r="23" spans="1:47" ht="15" customHeight="1">
      <c r="A23" s="88" t="s">
        <v>53</v>
      </c>
      <c r="B23" s="89">
        <v>68.900000000000006</v>
      </c>
      <c r="C23" s="89">
        <v>68.900000000000006</v>
      </c>
      <c r="D23" s="89">
        <v>69.900000000000006</v>
      </c>
      <c r="E23" s="89">
        <v>69.7</v>
      </c>
      <c r="F23" s="89">
        <v>70.3</v>
      </c>
      <c r="G23" s="89">
        <v>70.7</v>
      </c>
      <c r="H23" s="89">
        <v>70.599999999999994</v>
      </c>
      <c r="I23" s="89">
        <v>71</v>
      </c>
      <c r="J23" s="89">
        <v>71.2</v>
      </c>
      <c r="K23" s="89">
        <v>72.400000000000006</v>
      </c>
      <c r="L23" s="89">
        <v>72</v>
      </c>
      <c r="M23" s="89">
        <v>71.900000000000006</v>
      </c>
      <c r="N23" s="89">
        <v>72.2</v>
      </c>
      <c r="O23" s="89">
        <v>73.2</v>
      </c>
      <c r="P23" s="89">
        <v>73</v>
      </c>
      <c r="Q23" s="89">
        <v>73.3</v>
      </c>
      <c r="R23" s="89">
        <v>74</v>
      </c>
      <c r="S23" s="89">
        <v>73.7</v>
      </c>
      <c r="T23" s="89">
        <v>74.400000000000006</v>
      </c>
      <c r="U23" s="89">
        <v>74.599999999999994</v>
      </c>
      <c r="V23" s="89">
        <v>75.099999999999994</v>
      </c>
      <c r="W23" s="89">
        <v>74.599999999999994</v>
      </c>
      <c r="X23" s="89">
        <v>74.8</v>
      </c>
      <c r="Y23" s="89">
        <v>76</v>
      </c>
      <c r="Z23" s="89">
        <v>76.7</v>
      </c>
      <c r="AA23" s="89">
        <v>76.8</v>
      </c>
      <c r="AB23" s="89">
        <v>76.7</v>
      </c>
      <c r="AC23" s="89">
        <v>78.099999999999994</v>
      </c>
      <c r="AD23" s="89">
        <v>78.099999999999994</v>
      </c>
      <c r="AE23" s="89">
        <v>77.900000000000006</v>
      </c>
      <c r="AF23" s="89">
        <v>78.5</v>
      </c>
      <c r="AG23" s="89">
        <v>79.099999999999994</v>
      </c>
      <c r="AH23" s="85">
        <v>79.8</v>
      </c>
      <c r="AI23" s="85">
        <v>79.400000000000006</v>
      </c>
      <c r="AJ23" s="85"/>
      <c r="AK23" s="86" t="s">
        <v>53</v>
      </c>
      <c r="AL23" s="85"/>
      <c r="AM23" s="85"/>
      <c r="AN23" s="85"/>
      <c r="AO23" s="85"/>
      <c r="AP23" s="85"/>
      <c r="AQ23" s="85"/>
      <c r="AR23" s="85"/>
      <c r="AS23" s="85"/>
      <c r="AT23" s="85"/>
      <c r="AU23" s="85"/>
    </row>
    <row r="24" spans="1:47" ht="24" customHeight="1">
      <c r="A24" s="88" t="s">
        <v>47</v>
      </c>
      <c r="B24" s="89">
        <v>69</v>
      </c>
      <c r="C24" s="91"/>
      <c r="D24" s="89"/>
      <c r="E24" s="89"/>
      <c r="F24" s="89"/>
      <c r="G24" s="89"/>
      <c r="H24" s="89"/>
      <c r="I24" s="89"/>
      <c r="J24" s="89"/>
      <c r="K24" s="89"/>
      <c r="L24" s="89"/>
      <c r="M24" s="89"/>
      <c r="N24" s="89"/>
      <c r="O24" s="89"/>
      <c r="P24" s="89">
        <v>74.8</v>
      </c>
      <c r="Q24" s="89">
        <v>74.8</v>
      </c>
      <c r="R24" s="89">
        <v>75.2</v>
      </c>
      <c r="S24" s="89">
        <v>74.900000000000006</v>
      </c>
      <c r="T24" s="89">
        <v>75.3</v>
      </c>
      <c r="U24" s="89">
        <v>76.2</v>
      </c>
      <c r="V24" s="89">
        <v>76.599999999999994</v>
      </c>
      <c r="W24" s="89">
        <v>76.3</v>
      </c>
      <c r="X24" s="89">
        <v>76.400000000000006</v>
      </c>
      <c r="Y24" s="89">
        <v>77.400000000000006</v>
      </c>
      <c r="Z24" s="89">
        <v>77.3</v>
      </c>
      <c r="AA24" s="89">
        <v>77</v>
      </c>
      <c r="AB24" s="89">
        <v>77.5</v>
      </c>
      <c r="AC24" s="89">
        <v>77.099999999999994</v>
      </c>
      <c r="AD24" s="89">
        <v>77.900000000000006</v>
      </c>
      <c r="AE24" s="89">
        <v>79.3</v>
      </c>
      <c r="AF24" s="89">
        <v>78.599999999999994</v>
      </c>
      <c r="AG24" s="89">
        <v>78.599999999999994</v>
      </c>
      <c r="AH24" s="85">
        <v>79.599999999999994</v>
      </c>
      <c r="AI24" s="85">
        <v>79.8</v>
      </c>
      <c r="AJ24" s="85"/>
      <c r="AK24" s="86" t="s">
        <v>47</v>
      </c>
      <c r="AL24" s="85"/>
      <c r="AM24" s="85"/>
      <c r="AN24" s="85"/>
      <c r="AO24" s="85"/>
      <c r="AP24" s="85"/>
      <c r="AQ24" s="85"/>
      <c r="AR24" s="85"/>
      <c r="AS24" s="85"/>
      <c r="AT24" s="85"/>
      <c r="AU24" s="85"/>
    </row>
    <row r="25" spans="1:47" s="88" customFormat="1" ht="12.75">
      <c r="A25" s="88" t="s">
        <v>44</v>
      </c>
      <c r="B25" s="91"/>
      <c r="C25" s="89"/>
      <c r="D25" s="89"/>
      <c r="E25" s="89"/>
      <c r="F25" s="89">
        <v>73.099999999999994</v>
      </c>
      <c r="G25" s="89">
        <v>73.099999999999994</v>
      </c>
      <c r="H25" s="89">
        <v>73.5</v>
      </c>
      <c r="I25" s="89">
        <v>73.7</v>
      </c>
      <c r="J25" s="89">
        <v>73.7</v>
      </c>
      <c r="K25" s="89">
        <v>73.8</v>
      </c>
      <c r="L25" s="89">
        <v>74.099999999999994</v>
      </c>
      <c r="M25" s="89">
        <v>74.3</v>
      </c>
      <c r="N25" s="89">
        <v>74</v>
      </c>
      <c r="O25" s="89">
        <v>74.599999999999994</v>
      </c>
      <c r="P25" s="89">
        <v>74.599999999999994</v>
      </c>
      <c r="Q25" s="89">
        <v>74.7</v>
      </c>
      <c r="R25" s="89">
        <v>75.2</v>
      </c>
      <c r="S25" s="89">
        <v>75.2</v>
      </c>
      <c r="T25" s="89">
        <v>75.3</v>
      </c>
      <c r="U25" s="89">
        <v>75.599999999999994</v>
      </c>
      <c r="V25" s="89">
        <v>75.8</v>
      </c>
      <c r="W25" s="89">
        <v>76</v>
      </c>
      <c r="X25" s="89">
        <v>76.3</v>
      </c>
      <c r="Y25" s="89">
        <v>76.900000000000006</v>
      </c>
      <c r="Z25" s="89">
        <v>77.2</v>
      </c>
      <c r="AA25" s="89">
        <v>77.7</v>
      </c>
      <c r="AB25" s="89">
        <v>78.099999999999994</v>
      </c>
      <c r="AC25" s="89">
        <v>78.400000000000006</v>
      </c>
      <c r="AD25" s="89">
        <v>78.7</v>
      </c>
      <c r="AE25" s="89">
        <v>78.900000000000006</v>
      </c>
      <c r="AF25" s="89">
        <v>79.400000000000006</v>
      </c>
      <c r="AG25" s="89">
        <v>79.3</v>
      </c>
      <c r="AH25" s="85">
        <v>79.5</v>
      </c>
      <c r="AI25" s="85">
        <v>80</v>
      </c>
      <c r="AJ25" s="85"/>
      <c r="AK25" s="86" t="s">
        <v>44</v>
      </c>
      <c r="AL25" s="85"/>
      <c r="AM25" s="85"/>
      <c r="AN25" s="85"/>
      <c r="AO25" s="85"/>
      <c r="AP25" s="85"/>
      <c r="AQ25" s="85"/>
      <c r="AR25" s="85"/>
      <c r="AS25" s="85"/>
      <c r="AT25" s="85"/>
      <c r="AU25" s="85"/>
    </row>
    <row r="26" spans="1:47" ht="15" customHeight="1">
      <c r="A26" s="88" t="s">
        <v>123</v>
      </c>
      <c r="B26" s="90">
        <v>69.17</v>
      </c>
      <c r="C26" s="90">
        <v>69.75</v>
      </c>
      <c r="D26" s="90">
        <v>70.14</v>
      </c>
      <c r="E26" s="90">
        <v>70.33</v>
      </c>
      <c r="F26" s="90">
        <v>70.569999999999993</v>
      </c>
      <c r="G26" s="90">
        <v>70.900000000000006</v>
      </c>
      <c r="H26" s="90">
        <v>71.13</v>
      </c>
      <c r="I26" s="90">
        <v>71.48</v>
      </c>
      <c r="J26" s="90">
        <v>71.72</v>
      </c>
      <c r="K26" s="90">
        <v>72.14</v>
      </c>
      <c r="L26" s="90">
        <v>72.55</v>
      </c>
      <c r="M26" s="90">
        <v>72.73</v>
      </c>
      <c r="N26" s="90">
        <v>73</v>
      </c>
      <c r="O26" s="90">
        <v>73.11</v>
      </c>
      <c r="P26" s="90">
        <v>73.510000000000005</v>
      </c>
      <c r="Q26" s="90">
        <v>73.83</v>
      </c>
      <c r="R26" s="90">
        <v>74.16</v>
      </c>
      <c r="S26" s="90">
        <v>74.27</v>
      </c>
      <c r="T26" s="90">
        <v>74.48</v>
      </c>
      <c r="U26" s="90">
        <v>74.790000000000006</v>
      </c>
      <c r="V26" s="90">
        <v>75.19</v>
      </c>
      <c r="W26" s="90">
        <v>75.55</v>
      </c>
      <c r="X26" s="90">
        <v>75.81</v>
      </c>
      <c r="Y26" s="90">
        <v>75.989999999999995</v>
      </c>
      <c r="Z26" s="90">
        <v>76.069999999999993</v>
      </c>
      <c r="AA26" s="90">
        <v>76.150000000000006</v>
      </c>
      <c r="AB26" s="90">
        <v>76.33</v>
      </c>
      <c r="AC26" s="90">
        <v>76.67</v>
      </c>
      <c r="AD26" s="90">
        <v>76.97</v>
      </c>
      <c r="AE26" s="90">
        <v>77.41</v>
      </c>
      <c r="AF26" s="90">
        <v>77.69</v>
      </c>
      <c r="AG26" s="90">
        <v>78</v>
      </c>
      <c r="AH26" s="85">
        <v>78.25</v>
      </c>
      <c r="AI26" s="85">
        <v>78.28</v>
      </c>
      <c r="AJ26" s="85"/>
      <c r="AK26" s="86" t="s">
        <v>123</v>
      </c>
      <c r="AL26" s="85"/>
      <c r="AM26" s="85"/>
      <c r="AN26" s="85"/>
      <c r="AO26" s="85"/>
      <c r="AP26" s="85"/>
      <c r="AQ26" s="85"/>
      <c r="AR26" s="85"/>
      <c r="AS26" s="85"/>
      <c r="AT26" s="85"/>
      <c r="AU26" s="85"/>
    </row>
    <row r="27" spans="1:47" ht="15" customHeight="1">
      <c r="A27" s="88" t="s">
        <v>59</v>
      </c>
      <c r="B27" s="91"/>
      <c r="C27" s="89"/>
      <c r="D27" s="89"/>
      <c r="E27" s="89"/>
      <c r="F27" s="89"/>
      <c r="G27" s="89"/>
      <c r="H27" s="89"/>
      <c r="I27" s="89"/>
      <c r="J27" s="89"/>
      <c r="K27" s="89">
        <v>66.3</v>
      </c>
      <c r="L27" s="89">
        <v>65.900000000000006</v>
      </c>
      <c r="M27" s="89">
        <v>66.5</v>
      </c>
      <c r="N27" s="89">
        <v>67.2</v>
      </c>
      <c r="O27" s="89">
        <v>67.5</v>
      </c>
      <c r="P27" s="89">
        <v>67.7</v>
      </c>
      <c r="Q27" s="89">
        <v>68.099999999999994</v>
      </c>
      <c r="R27" s="89">
        <v>68.5</v>
      </c>
      <c r="S27" s="89">
        <v>68.900000000000006</v>
      </c>
      <c r="T27" s="89">
        <v>68.7</v>
      </c>
      <c r="U27" s="89">
        <v>69.599999999999994</v>
      </c>
      <c r="V27" s="89">
        <v>70</v>
      </c>
      <c r="W27" s="89">
        <v>70.3</v>
      </c>
      <c r="X27" s="89">
        <v>70.5</v>
      </c>
      <c r="Y27" s="89">
        <v>70.599999999999994</v>
      </c>
      <c r="Z27" s="89">
        <v>70.8</v>
      </c>
      <c r="AA27" s="89">
        <v>70.900000000000006</v>
      </c>
      <c r="AB27" s="89">
        <v>71</v>
      </c>
      <c r="AC27" s="89">
        <v>71.3</v>
      </c>
      <c r="AD27" s="89">
        <v>71.599999999999994</v>
      </c>
      <c r="AE27" s="89">
        <v>72.2</v>
      </c>
      <c r="AF27" s="89">
        <v>72.5</v>
      </c>
      <c r="AG27" s="89">
        <v>72.599999999999994</v>
      </c>
      <c r="AH27" s="85">
        <v>73</v>
      </c>
      <c r="AI27" s="85">
        <v>73.7</v>
      </c>
      <c r="AJ27" s="85"/>
      <c r="AK27" s="86" t="s">
        <v>59</v>
      </c>
      <c r="AL27" s="85"/>
      <c r="AM27" s="85"/>
      <c r="AN27" s="85"/>
      <c r="AO27" s="85"/>
      <c r="AP27" s="85"/>
      <c r="AQ27" s="85"/>
      <c r="AR27" s="85"/>
      <c r="AS27" s="85"/>
      <c r="AT27" s="85"/>
      <c r="AU27" s="85"/>
    </row>
    <row r="28" spans="1:47" ht="15" customHeight="1">
      <c r="A28" s="88" t="s">
        <v>56</v>
      </c>
      <c r="B28" s="89">
        <v>68.2</v>
      </c>
      <c r="C28" s="89">
        <v>69</v>
      </c>
      <c r="D28" s="89">
        <v>69</v>
      </c>
      <c r="E28" s="89">
        <v>69.2</v>
      </c>
      <c r="F28" s="89">
        <v>69.400000000000006</v>
      </c>
      <c r="G28" s="89">
        <v>69.900000000000006</v>
      </c>
      <c r="H28" s="89">
        <v>70.3</v>
      </c>
      <c r="I28" s="89">
        <v>70.3</v>
      </c>
      <c r="J28" s="89">
        <v>70.900000000000006</v>
      </c>
      <c r="K28" s="89">
        <v>70.599999999999994</v>
      </c>
      <c r="L28" s="89">
        <v>70.5</v>
      </c>
      <c r="M28" s="89">
        <v>71</v>
      </c>
      <c r="N28" s="89">
        <v>71</v>
      </c>
      <c r="O28" s="89">
        <v>72</v>
      </c>
      <c r="P28" s="89">
        <v>71.7</v>
      </c>
      <c r="Q28" s="89">
        <v>71.599999999999994</v>
      </c>
      <c r="R28" s="89">
        <v>72.2</v>
      </c>
      <c r="S28" s="89">
        <v>72.400000000000006</v>
      </c>
      <c r="T28" s="89">
        <v>72.7</v>
      </c>
      <c r="U28" s="89">
        <v>73.3</v>
      </c>
      <c r="V28" s="89">
        <v>73.599999999999994</v>
      </c>
      <c r="W28" s="89">
        <v>73.900000000000006</v>
      </c>
      <c r="X28" s="89">
        <v>74.2</v>
      </c>
      <c r="Y28" s="89">
        <v>75</v>
      </c>
      <c r="Z28" s="89">
        <v>74.900000000000006</v>
      </c>
      <c r="AA28" s="89">
        <v>75.5</v>
      </c>
      <c r="AB28" s="89">
        <v>75.900000000000006</v>
      </c>
      <c r="AC28" s="89">
        <v>76.2</v>
      </c>
      <c r="AD28" s="89">
        <v>76.5</v>
      </c>
      <c r="AE28" s="89">
        <v>76.8</v>
      </c>
      <c r="AF28" s="89">
        <v>77.3</v>
      </c>
      <c r="AG28" s="89">
        <v>77.3</v>
      </c>
      <c r="AH28" s="85">
        <v>77.599999999999994</v>
      </c>
      <c r="AI28" s="85">
        <v>78</v>
      </c>
      <c r="AJ28" s="85"/>
      <c r="AK28" s="86" t="s">
        <v>56</v>
      </c>
      <c r="AL28" s="85"/>
      <c r="AM28" s="85"/>
      <c r="AN28" s="85"/>
      <c r="AO28" s="85"/>
      <c r="AP28" s="85"/>
      <c r="AQ28" s="85"/>
      <c r="AR28" s="85"/>
      <c r="AS28" s="85"/>
      <c r="AT28" s="85"/>
      <c r="AU28" s="85"/>
    </row>
    <row r="29" spans="1:47" s="77" customFormat="1" ht="24" customHeight="1">
      <c r="A29" s="88" t="s">
        <v>61</v>
      </c>
      <c r="B29" s="89">
        <v>66.8</v>
      </c>
      <c r="C29" s="89">
        <v>67.099999999999994</v>
      </c>
      <c r="D29" s="89">
        <v>67</v>
      </c>
      <c r="E29" s="89">
        <v>67</v>
      </c>
      <c r="F29" s="89">
        <v>66.400000000000006</v>
      </c>
      <c r="G29" s="89">
        <v>66.7</v>
      </c>
      <c r="H29" s="89">
        <v>66.099999999999994</v>
      </c>
      <c r="I29" s="89">
        <v>66.5</v>
      </c>
      <c r="J29" s="89">
        <v>66.7</v>
      </c>
      <c r="K29" s="89">
        <v>66.7</v>
      </c>
      <c r="L29" s="89">
        <v>66.8</v>
      </c>
      <c r="M29" s="89">
        <v>66</v>
      </c>
      <c r="N29" s="89">
        <v>65.900000000000006</v>
      </c>
      <c r="O29" s="89">
        <v>65.7</v>
      </c>
      <c r="P29" s="89">
        <v>65.5</v>
      </c>
      <c r="Q29" s="89">
        <v>65.099999999999994</v>
      </c>
      <c r="R29" s="89">
        <v>65.2</v>
      </c>
      <c r="S29" s="89">
        <v>66.3</v>
      </c>
      <c r="T29" s="89">
        <v>67.099999999999994</v>
      </c>
      <c r="U29" s="89">
        <v>67.7</v>
      </c>
      <c r="V29" s="89">
        <v>67.5</v>
      </c>
      <c r="W29" s="89">
        <v>67.3</v>
      </c>
      <c r="X29" s="89">
        <v>67.400000000000006</v>
      </c>
      <c r="Y29" s="89">
        <v>67.8</v>
      </c>
      <c r="Z29" s="89">
        <v>68.400000000000006</v>
      </c>
      <c r="AA29" s="89">
        <v>69</v>
      </c>
      <c r="AB29" s="89">
        <v>69.5</v>
      </c>
      <c r="AC29" s="89">
        <v>69.7</v>
      </c>
      <c r="AD29" s="89">
        <v>69.8</v>
      </c>
      <c r="AE29" s="89">
        <v>70</v>
      </c>
      <c r="AF29" s="89">
        <v>70.8</v>
      </c>
      <c r="AG29" s="89">
        <v>70.900000000000006</v>
      </c>
      <c r="AH29" s="85">
        <v>71.599999999999994</v>
      </c>
      <c r="AI29" s="85">
        <v>71.400000000000006</v>
      </c>
      <c r="AJ29" s="85"/>
      <c r="AK29" s="86" t="s">
        <v>61</v>
      </c>
      <c r="AL29" s="85"/>
      <c r="AM29" s="85"/>
      <c r="AN29" s="85"/>
      <c r="AO29" s="85"/>
      <c r="AP29" s="85"/>
      <c r="AQ29" s="85"/>
      <c r="AR29" s="85"/>
      <c r="AS29" s="85"/>
      <c r="AT29" s="85"/>
      <c r="AU29" s="85"/>
    </row>
    <row r="30" spans="1:47" ht="15" customHeight="1">
      <c r="A30" s="88" t="s">
        <v>121</v>
      </c>
      <c r="B30" s="89">
        <v>69.11</v>
      </c>
      <c r="C30" s="90">
        <v>69.34</v>
      </c>
      <c r="D30" s="90">
        <v>69.599999999999994</v>
      </c>
      <c r="E30" s="90">
        <v>69.87</v>
      </c>
      <c r="F30" s="90">
        <v>70.010000000000005</v>
      </c>
      <c r="G30" s="90">
        <v>70.209999999999994</v>
      </c>
      <c r="H30" s="90">
        <v>70.349999999999994</v>
      </c>
      <c r="I30" s="90">
        <v>70.55</v>
      </c>
      <c r="J30" s="90">
        <v>70.760000000000005</v>
      </c>
      <c r="K30" s="90">
        <v>71.06</v>
      </c>
      <c r="L30" s="90">
        <v>71.38</v>
      </c>
      <c r="M30" s="90">
        <v>71.47</v>
      </c>
      <c r="N30" s="90">
        <v>71.7</v>
      </c>
      <c r="O30" s="90">
        <v>71.88</v>
      </c>
      <c r="P30" s="90">
        <v>72.08</v>
      </c>
      <c r="Q30" s="90">
        <v>72.23</v>
      </c>
      <c r="R30" s="90">
        <v>72.400000000000006</v>
      </c>
      <c r="S30" s="90">
        <v>72.64</v>
      </c>
      <c r="T30" s="90">
        <v>72.84</v>
      </c>
      <c r="U30" s="90">
        <v>73.099999999999994</v>
      </c>
      <c r="V30" s="90">
        <v>73.31</v>
      </c>
      <c r="W30" s="90">
        <v>73.5</v>
      </c>
      <c r="X30" s="90">
        <v>73.78</v>
      </c>
      <c r="Y30" s="90">
        <v>74.22</v>
      </c>
      <c r="Z30" s="90">
        <v>74.59</v>
      </c>
      <c r="AA30" s="90">
        <v>74.790000000000006</v>
      </c>
      <c r="AB30" s="90">
        <v>74.989999999999995</v>
      </c>
      <c r="AC30" s="90">
        <v>75.34</v>
      </c>
      <c r="AD30" s="90">
        <v>75.8</v>
      </c>
      <c r="AE30" s="90">
        <v>76.209999999999994</v>
      </c>
      <c r="AF30" s="90">
        <v>76.510000000000005</v>
      </c>
      <c r="AG30" s="90">
        <v>76.77</v>
      </c>
      <c r="AH30" s="85">
        <v>77.05</v>
      </c>
      <c r="AI30" s="85">
        <v>77.09</v>
      </c>
      <c r="AJ30" s="85"/>
      <c r="AK30" s="86" t="s">
        <v>121</v>
      </c>
      <c r="AL30" s="85"/>
      <c r="AM30" s="85"/>
      <c r="AN30" s="85"/>
      <c r="AO30" s="85"/>
      <c r="AP30" s="85"/>
      <c r="AQ30" s="85"/>
      <c r="AR30" s="85"/>
      <c r="AS30" s="85"/>
      <c r="AT30" s="85"/>
      <c r="AU30" s="85"/>
    </row>
    <row r="31" spans="1:47" ht="15" customHeight="1">
      <c r="A31" s="88" t="s">
        <v>60</v>
      </c>
      <c r="B31" s="89">
        <v>66.8</v>
      </c>
      <c r="C31" s="89">
        <v>67</v>
      </c>
      <c r="D31" s="89">
        <v>66.7</v>
      </c>
      <c r="E31" s="89">
        <v>66.900000000000006</v>
      </c>
      <c r="F31" s="89">
        <v>67</v>
      </c>
      <c r="G31" s="89">
        <v>67.2</v>
      </c>
      <c r="H31" s="89">
        <v>67.400000000000006</v>
      </c>
      <c r="I31" s="89">
        <v>67.2</v>
      </c>
      <c r="J31" s="89">
        <v>67</v>
      </c>
      <c r="K31" s="89">
        <v>66.7</v>
      </c>
      <c r="L31" s="89">
        <v>66.900000000000006</v>
      </c>
      <c r="M31" s="89">
        <v>67.099999999999994</v>
      </c>
      <c r="N31" s="89">
        <v>67.8</v>
      </c>
      <c r="O31" s="89">
        <v>68.3</v>
      </c>
      <c r="P31" s="89">
        <v>68.400000000000006</v>
      </c>
      <c r="Q31" s="89">
        <v>68.8</v>
      </c>
      <c r="R31" s="89">
        <v>68.900000000000006</v>
      </c>
      <c r="S31" s="89">
        <v>68.599999999999994</v>
      </c>
      <c r="T31" s="89">
        <v>69</v>
      </c>
      <c r="U31" s="89">
        <v>69.2</v>
      </c>
      <c r="V31" s="89">
        <v>69.5</v>
      </c>
      <c r="W31" s="89">
        <v>69.8</v>
      </c>
      <c r="X31" s="89">
        <v>69.8</v>
      </c>
      <c r="Y31" s="89">
        <v>70.3</v>
      </c>
      <c r="Z31" s="89">
        <v>70.2</v>
      </c>
      <c r="AA31" s="89">
        <v>70.400000000000006</v>
      </c>
      <c r="AB31" s="89">
        <v>70.599999999999994</v>
      </c>
      <c r="AC31" s="89">
        <v>70.900000000000006</v>
      </c>
      <c r="AD31" s="89">
        <v>71.400000000000006</v>
      </c>
      <c r="AE31" s="89">
        <v>71.8</v>
      </c>
      <c r="AF31" s="89">
        <v>72.3</v>
      </c>
      <c r="AG31" s="89">
        <v>72.5</v>
      </c>
      <c r="AH31" s="85">
        <v>72.900000000000006</v>
      </c>
      <c r="AI31" s="85">
        <v>73.3</v>
      </c>
      <c r="AJ31" s="85"/>
      <c r="AK31" s="86" t="s">
        <v>60</v>
      </c>
      <c r="AL31" s="85"/>
      <c r="AM31" s="85"/>
      <c r="AN31" s="85"/>
      <c r="AO31" s="85"/>
      <c r="AP31" s="85"/>
      <c r="AQ31" s="85"/>
      <c r="AR31" s="85"/>
      <c r="AS31" s="85"/>
      <c r="AT31" s="85"/>
      <c r="AU31" s="85"/>
    </row>
    <row r="32" spans="1:47" ht="15" customHeight="1">
      <c r="A32" s="88" t="s">
        <v>57</v>
      </c>
      <c r="B32" s="89"/>
      <c r="C32" s="89">
        <v>67</v>
      </c>
      <c r="D32" s="89">
        <v>66.900000000000006</v>
      </c>
      <c r="E32" s="89">
        <v>67.3</v>
      </c>
      <c r="F32" s="89">
        <v>67.7</v>
      </c>
      <c r="G32" s="89">
        <v>68.400000000000006</v>
      </c>
      <c r="H32" s="89">
        <v>68.2</v>
      </c>
      <c r="I32" s="89">
        <v>68.900000000000006</v>
      </c>
      <c r="J32" s="89">
        <v>69.3</v>
      </c>
      <c r="K32" s="89">
        <v>69.8</v>
      </c>
      <c r="L32" s="89">
        <v>69.5</v>
      </c>
      <c r="M32" s="89">
        <v>69.599999999999994</v>
      </c>
      <c r="N32" s="89">
        <v>69.400000000000006</v>
      </c>
      <c r="O32" s="89">
        <v>70.099999999999994</v>
      </c>
      <c r="P32" s="89">
        <v>70.8</v>
      </c>
      <c r="Q32" s="89">
        <v>71.099999999999994</v>
      </c>
      <c r="R32" s="89">
        <v>71.099999999999994</v>
      </c>
      <c r="S32" s="89">
        <v>71.3</v>
      </c>
      <c r="T32" s="89">
        <v>71.8</v>
      </c>
      <c r="U32" s="89">
        <v>72.2</v>
      </c>
      <c r="V32" s="89">
        <v>72.3</v>
      </c>
      <c r="W32" s="89">
        <v>72.599999999999994</v>
      </c>
      <c r="X32" s="89">
        <v>72.5</v>
      </c>
      <c r="Y32" s="89">
        <v>73.5</v>
      </c>
      <c r="Z32" s="89">
        <v>73.900000000000006</v>
      </c>
      <c r="AA32" s="89">
        <v>74.5</v>
      </c>
      <c r="AB32" s="89">
        <v>74.599999999999994</v>
      </c>
      <c r="AC32" s="89">
        <v>75.5</v>
      </c>
      <c r="AD32" s="89">
        <v>75.900000000000006</v>
      </c>
      <c r="AE32" s="89">
        <v>76.400000000000006</v>
      </c>
      <c r="AF32" s="89">
        <v>76.8</v>
      </c>
      <c r="AG32" s="89">
        <v>77.099999999999994</v>
      </c>
      <c r="AH32" s="85">
        <v>77.2</v>
      </c>
      <c r="AI32" s="85">
        <v>78.2</v>
      </c>
      <c r="AJ32" s="85"/>
      <c r="AK32" s="86" t="s">
        <v>57</v>
      </c>
      <c r="AL32" s="85"/>
      <c r="AM32" s="85"/>
      <c r="AN32" s="85"/>
      <c r="AO32" s="85"/>
      <c r="AP32" s="85"/>
      <c r="AQ32" s="85"/>
      <c r="AR32" s="85"/>
      <c r="AS32" s="85"/>
      <c r="AT32" s="85"/>
      <c r="AU32" s="85"/>
    </row>
    <row r="33" spans="1:47" ht="15" customHeight="1">
      <c r="A33" s="88" t="s">
        <v>45</v>
      </c>
      <c r="B33" s="89">
        <v>72.599999999999994</v>
      </c>
      <c r="C33" s="89">
        <v>73.2</v>
      </c>
      <c r="D33" s="89">
        <v>72.900000000000006</v>
      </c>
      <c r="E33" s="89">
        <v>73.2</v>
      </c>
      <c r="F33" s="89">
        <v>73.099999999999994</v>
      </c>
      <c r="G33" s="89">
        <v>73.400000000000006</v>
      </c>
      <c r="H33" s="89">
        <v>73.5</v>
      </c>
      <c r="I33" s="89">
        <v>73.5</v>
      </c>
      <c r="J33" s="89">
        <v>73.400000000000006</v>
      </c>
      <c r="K33" s="89">
        <v>73.400000000000006</v>
      </c>
      <c r="L33" s="89">
        <v>73.5</v>
      </c>
      <c r="M33" s="89">
        <v>73.900000000000006</v>
      </c>
      <c r="N33" s="89">
        <v>74.099999999999994</v>
      </c>
      <c r="O33" s="89">
        <v>74.400000000000006</v>
      </c>
      <c r="P33" s="89">
        <v>74.400000000000006</v>
      </c>
      <c r="Q33" s="89">
        <v>74.5</v>
      </c>
      <c r="R33" s="89">
        <v>75.2</v>
      </c>
      <c r="S33" s="89">
        <v>75.3</v>
      </c>
      <c r="T33" s="89">
        <v>75.3</v>
      </c>
      <c r="U33" s="89">
        <v>75.8</v>
      </c>
      <c r="V33" s="89">
        <v>76.3</v>
      </c>
      <c r="W33" s="89">
        <v>76.400000000000006</v>
      </c>
      <c r="X33" s="89">
        <v>76.400000000000006</v>
      </c>
      <c r="Y33" s="89">
        <v>77</v>
      </c>
      <c r="Z33" s="89">
        <v>77</v>
      </c>
      <c r="AA33" s="89">
        <v>77.8</v>
      </c>
      <c r="AB33" s="89">
        <v>77.900000000000006</v>
      </c>
      <c r="AC33" s="89">
        <v>78.3</v>
      </c>
      <c r="AD33" s="89">
        <v>78.8</v>
      </c>
      <c r="AE33" s="89">
        <v>79.2</v>
      </c>
      <c r="AF33" s="89">
        <v>79.5</v>
      </c>
      <c r="AG33" s="89">
        <v>79.5</v>
      </c>
      <c r="AH33" s="85">
        <v>80.2</v>
      </c>
      <c r="AI33" s="85">
        <v>80.400000000000006</v>
      </c>
      <c r="AJ33" s="85"/>
      <c r="AK33" s="86" t="s">
        <v>45</v>
      </c>
      <c r="AL33" s="85"/>
      <c r="AM33" s="85"/>
      <c r="AN33" s="85"/>
      <c r="AO33" s="85"/>
      <c r="AP33" s="85"/>
      <c r="AQ33" s="85"/>
      <c r="AR33" s="85"/>
      <c r="AS33" s="85"/>
      <c r="AT33" s="85"/>
      <c r="AU33" s="85"/>
    </row>
    <row r="34" spans="1:47" ht="24" customHeight="1">
      <c r="A34" s="88" t="s">
        <v>41</v>
      </c>
      <c r="B34" s="89">
        <v>73.099999999999994</v>
      </c>
      <c r="C34" s="89">
        <v>73.5</v>
      </c>
      <c r="D34" s="89">
        <v>73.599999999999994</v>
      </c>
      <c r="E34" s="89">
        <v>73.900000000000006</v>
      </c>
      <c r="F34" s="89">
        <v>73.8</v>
      </c>
      <c r="G34" s="89">
        <v>74</v>
      </c>
      <c r="H34" s="89">
        <v>74.2</v>
      </c>
      <c r="I34" s="89">
        <v>74.099999999999994</v>
      </c>
      <c r="J34" s="89">
        <v>74.8</v>
      </c>
      <c r="K34" s="89">
        <v>74.8</v>
      </c>
      <c r="L34" s="89">
        <v>75</v>
      </c>
      <c r="M34" s="89">
        <v>75.400000000000006</v>
      </c>
      <c r="N34" s="89">
        <v>75.5</v>
      </c>
      <c r="O34" s="89">
        <v>76.099999999999994</v>
      </c>
      <c r="P34" s="89">
        <v>76.2</v>
      </c>
      <c r="Q34" s="89">
        <v>76.599999999999994</v>
      </c>
      <c r="R34" s="89">
        <v>76.8</v>
      </c>
      <c r="S34" s="89">
        <v>76.900000000000006</v>
      </c>
      <c r="T34" s="89">
        <v>77.099999999999994</v>
      </c>
      <c r="U34" s="89">
        <v>77.400000000000006</v>
      </c>
      <c r="V34" s="89">
        <v>77.599999999999994</v>
      </c>
      <c r="W34" s="89">
        <v>77.7</v>
      </c>
      <c r="X34" s="89">
        <v>78</v>
      </c>
      <c r="Y34" s="89">
        <v>78.400000000000006</v>
      </c>
      <c r="Z34" s="89">
        <v>78.5</v>
      </c>
      <c r="AA34" s="89">
        <v>78.8</v>
      </c>
      <c r="AB34" s="89">
        <v>79</v>
      </c>
      <c r="AC34" s="89">
        <v>79.2</v>
      </c>
      <c r="AD34" s="89">
        <v>79.400000000000006</v>
      </c>
      <c r="AE34" s="89">
        <v>79.599999999999994</v>
      </c>
      <c r="AF34" s="89">
        <v>79.900000000000006</v>
      </c>
      <c r="AG34" s="89">
        <v>79.900000000000006</v>
      </c>
      <c r="AH34" s="85">
        <v>80.2</v>
      </c>
      <c r="AI34" s="85">
        <v>80.400000000000006</v>
      </c>
      <c r="AJ34" s="85"/>
      <c r="AK34" s="86" t="s">
        <v>41</v>
      </c>
      <c r="AL34" s="85"/>
      <c r="AM34" s="85"/>
      <c r="AN34" s="85"/>
      <c r="AO34" s="85"/>
      <c r="AP34" s="85"/>
      <c r="AQ34" s="85"/>
      <c r="AR34" s="85"/>
      <c r="AS34" s="85"/>
      <c r="AT34" s="85"/>
      <c r="AU34" s="85"/>
    </row>
    <row r="35" spans="1:47" ht="15" customHeight="1">
      <c r="A35" s="88" t="s">
        <v>48</v>
      </c>
      <c r="B35" s="87">
        <v>70.81</v>
      </c>
      <c r="C35" s="87">
        <v>71.06</v>
      </c>
      <c r="D35" s="87">
        <v>71.34</v>
      </c>
      <c r="E35" s="87">
        <v>71.540000000000006</v>
      </c>
      <c r="F35" s="87">
        <v>71.73</v>
      </c>
      <c r="G35" s="87">
        <v>71.91</v>
      </c>
      <c r="H35" s="87">
        <v>72.150000000000006</v>
      </c>
      <c r="I35" s="87">
        <v>72.41</v>
      </c>
      <c r="J35" s="87">
        <v>72.61</v>
      </c>
      <c r="K35" s="87">
        <v>72.86</v>
      </c>
      <c r="L35" s="87">
        <v>73.16</v>
      </c>
      <c r="M35" s="87">
        <v>73.36</v>
      </c>
      <c r="N35" s="87">
        <v>73.67</v>
      </c>
      <c r="O35" s="87">
        <v>73.83</v>
      </c>
      <c r="P35" s="87">
        <v>74.08</v>
      </c>
      <c r="Q35" s="87">
        <v>74.239999999999995</v>
      </c>
      <c r="R35" s="87">
        <v>74.489999999999995</v>
      </c>
      <c r="S35" s="87">
        <v>74.73</v>
      </c>
      <c r="T35" s="87">
        <v>75.010000000000005</v>
      </c>
      <c r="U35" s="87">
        <v>75.319999999999993</v>
      </c>
      <c r="V35" s="87">
        <v>75.61</v>
      </c>
      <c r="W35" s="87">
        <v>75.849999999999994</v>
      </c>
      <c r="X35" s="87">
        <v>76.150000000000006</v>
      </c>
      <c r="Y35" s="87">
        <v>76.5</v>
      </c>
      <c r="Z35" s="87">
        <v>76.87</v>
      </c>
      <c r="AA35" s="87">
        <v>77.14</v>
      </c>
      <c r="AB35" s="87">
        <v>77.38</v>
      </c>
      <c r="AC35" s="87">
        <v>77.680000000000007</v>
      </c>
      <c r="AD35" s="87">
        <v>78.010000000000005</v>
      </c>
      <c r="AE35" s="87">
        <v>78.41</v>
      </c>
      <c r="AF35" s="87">
        <v>78.709999999999994</v>
      </c>
      <c r="AG35" s="87">
        <v>78.91</v>
      </c>
      <c r="AH35" s="85">
        <v>79.069999999999993</v>
      </c>
      <c r="AI35" s="85">
        <v>79.09</v>
      </c>
      <c r="AJ35" s="85"/>
      <c r="AK35" s="86" t="s">
        <v>48</v>
      </c>
      <c r="AL35" s="85"/>
      <c r="AM35" s="85"/>
      <c r="AN35" s="85"/>
      <c r="AO35" s="85"/>
      <c r="AP35" s="85"/>
      <c r="AQ35" s="85"/>
      <c r="AR35" s="85"/>
    </row>
    <row r="36" spans="1:47">
      <c r="A36" s="83" t="s">
        <v>122</v>
      </c>
      <c r="B36" s="84">
        <v>70.430000000000007</v>
      </c>
      <c r="C36" s="84">
        <v>70.69</v>
      </c>
      <c r="D36" s="84">
        <v>71.05</v>
      </c>
      <c r="E36" s="84">
        <v>71.05</v>
      </c>
      <c r="F36" s="84">
        <v>71.41</v>
      </c>
      <c r="G36" s="84">
        <v>71.55</v>
      </c>
      <c r="H36" s="84">
        <v>71.98</v>
      </c>
      <c r="I36" s="84">
        <v>72.33</v>
      </c>
      <c r="J36" s="84">
        <v>72.58</v>
      </c>
      <c r="K36" s="84">
        <v>72.8</v>
      </c>
      <c r="L36" s="84">
        <v>73.12</v>
      </c>
      <c r="M36" s="84">
        <v>73.239999999999995</v>
      </c>
      <c r="N36" s="84">
        <v>73.430000000000007</v>
      </c>
      <c r="O36" s="84">
        <v>73.42</v>
      </c>
      <c r="P36" s="84">
        <v>73.7</v>
      </c>
      <c r="Q36" s="84">
        <v>73.81</v>
      </c>
      <c r="R36" s="84">
        <v>74.19</v>
      </c>
      <c r="S36" s="84">
        <v>74.3</v>
      </c>
      <c r="T36" s="84">
        <v>74.58</v>
      </c>
      <c r="U36" s="84">
        <v>74.819999999999993</v>
      </c>
      <c r="V36" s="84">
        <v>75.260000000000005</v>
      </c>
      <c r="W36" s="84">
        <v>75.47</v>
      </c>
      <c r="X36" s="84">
        <v>75.78</v>
      </c>
      <c r="Y36" s="84">
        <v>76.11</v>
      </c>
      <c r="Z36" s="84">
        <v>76.56</v>
      </c>
      <c r="AA36" s="84">
        <v>76.680000000000007</v>
      </c>
      <c r="AB36" s="84">
        <v>76.87</v>
      </c>
      <c r="AC36" s="84">
        <v>77.08</v>
      </c>
      <c r="AD36" s="84">
        <v>77.510000000000005</v>
      </c>
      <c r="AE36" s="84">
        <v>77.84</v>
      </c>
      <c r="AF36" s="84">
        <v>78.08</v>
      </c>
      <c r="AG36" s="84">
        <v>78.17</v>
      </c>
      <c r="AH36" s="83">
        <v>78.400000000000006</v>
      </c>
      <c r="AI36" s="105">
        <v>78.41</v>
      </c>
      <c r="AJ36" s="83"/>
      <c r="AK36" s="82" t="s">
        <v>122</v>
      </c>
    </row>
    <row r="37" spans="1:47" ht="12.75" customHeight="1">
      <c r="A37" s="79"/>
      <c r="G37" s="80"/>
      <c r="O37" s="77"/>
      <c r="P37" s="77"/>
      <c r="Q37" s="77"/>
      <c r="R37" s="77"/>
      <c r="S37" s="77"/>
      <c r="T37" s="77"/>
      <c r="U37" s="77"/>
      <c r="V37" s="77"/>
      <c r="W37" s="77"/>
      <c r="X37" s="77"/>
      <c r="Y37" s="77"/>
      <c r="Z37" s="77"/>
      <c r="AA37" s="77"/>
    </row>
    <row r="38" spans="1:47" ht="12.75" customHeight="1">
      <c r="A38" s="81" t="s">
        <v>207</v>
      </c>
      <c r="G38" s="80"/>
      <c r="O38" s="77"/>
      <c r="P38" s="77"/>
      <c r="Q38" s="77"/>
      <c r="R38" s="77"/>
      <c r="S38" s="77"/>
      <c r="T38" s="77"/>
      <c r="U38" s="77"/>
      <c r="V38" s="77"/>
      <c r="W38" s="77"/>
      <c r="X38" s="77"/>
      <c r="Y38" s="77"/>
      <c r="Z38" s="77"/>
      <c r="AA38" s="77"/>
    </row>
    <row r="39" spans="1:47" ht="12.75" customHeight="1">
      <c r="A39" s="182" t="s">
        <v>206</v>
      </c>
      <c r="B39" s="182"/>
      <c r="C39" s="182"/>
      <c r="D39" s="182"/>
      <c r="E39" s="182"/>
      <c r="F39" s="182"/>
      <c r="G39" s="182"/>
      <c r="H39" s="182"/>
      <c r="I39" s="182"/>
      <c r="J39" s="182"/>
      <c r="K39" s="182"/>
      <c r="L39" s="182"/>
      <c r="M39" s="182"/>
      <c r="N39" s="182"/>
      <c r="O39" s="77"/>
      <c r="P39" s="77"/>
      <c r="Q39" s="77"/>
      <c r="R39" s="77"/>
      <c r="S39" s="77"/>
      <c r="T39" s="77"/>
      <c r="U39" s="77"/>
      <c r="V39" s="77"/>
      <c r="W39" s="77"/>
      <c r="X39" s="77"/>
      <c r="Y39" s="77"/>
      <c r="Z39" s="77"/>
      <c r="AA39" s="77"/>
    </row>
    <row r="40" spans="1:47" ht="12.75" customHeight="1">
      <c r="A40" s="79"/>
      <c r="G40" s="80"/>
      <c r="O40" s="77"/>
      <c r="P40" s="77"/>
      <c r="Q40" s="77"/>
      <c r="R40" s="77"/>
      <c r="S40" s="77"/>
      <c r="T40" s="77"/>
      <c r="U40" s="77"/>
      <c r="V40" s="77"/>
      <c r="W40" s="77"/>
      <c r="X40" s="77"/>
      <c r="Y40" s="77"/>
      <c r="Z40" s="77"/>
      <c r="AA40" s="77"/>
    </row>
    <row r="41" spans="1:47" ht="12" customHeight="1">
      <c r="A41" s="181" t="s">
        <v>205</v>
      </c>
      <c r="B41" s="181"/>
      <c r="C41" s="181"/>
      <c r="D41" s="181"/>
      <c r="G41" s="80"/>
      <c r="O41" s="77"/>
      <c r="P41" s="77"/>
      <c r="Q41" s="77"/>
      <c r="R41" s="77"/>
      <c r="S41" s="77"/>
      <c r="T41" s="77"/>
      <c r="U41" s="77"/>
      <c r="V41" s="77"/>
      <c r="W41" s="77"/>
      <c r="X41" s="77"/>
      <c r="Y41" s="77"/>
      <c r="Z41" s="77"/>
      <c r="AA41" s="77"/>
    </row>
    <row r="42" spans="1:47" ht="12" customHeight="1">
      <c r="A42" s="79"/>
      <c r="B42" s="77"/>
      <c r="C42" s="77"/>
      <c r="D42" s="77"/>
      <c r="E42" s="77"/>
      <c r="F42" s="77"/>
      <c r="G42" s="77"/>
      <c r="H42" s="77"/>
      <c r="I42" s="77"/>
      <c r="J42" s="77"/>
      <c r="K42" s="77"/>
      <c r="L42" s="77"/>
      <c r="M42" s="77"/>
      <c r="P42" s="77"/>
      <c r="Q42" s="77"/>
      <c r="R42" s="77"/>
      <c r="S42" s="77"/>
      <c r="T42" s="77"/>
      <c r="U42" s="77"/>
      <c r="V42" s="77"/>
      <c r="W42" s="77"/>
      <c r="X42" s="77"/>
      <c r="Y42" s="77"/>
      <c r="Z42" s="77"/>
      <c r="AA42" s="77"/>
      <c r="AB42" s="77"/>
    </row>
    <row r="43" spans="1:47" ht="12" customHeight="1">
      <c r="A43" s="183" t="s">
        <v>197</v>
      </c>
      <c r="B43" s="183"/>
      <c r="C43" s="77"/>
      <c r="D43" s="77"/>
      <c r="E43" s="77"/>
      <c r="F43" s="77"/>
      <c r="G43" s="77"/>
      <c r="H43" s="77"/>
      <c r="I43" s="77"/>
      <c r="J43" s="77"/>
      <c r="K43" s="77"/>
      <c r="L43" s="77"/>
      <c r="M43" s="78"/>
      <c r="P43" s="77"/>
      <c r="Q43" s="77"/>
      <c r="R43" s="77"/>
      <c r="S43" s="77"/>
      <c r="T43" s="77"/>
      <c r="U43" s="77"/>
      <c r="V43" s="77"/>
      <c r="W43" s="77"/>
      <c r="X43" s="77"/>
      <c r="Y43" s="77"/>
      <c r="Z43" s="77"/>
      <c r="AA43" s="77"/>
      <c r="AB43" s="77"/>
    </row>
    <row r="44" spans="1:47">
      <c r="A44" s="77"/>
      <c r="B44" s="77"/>
      <c r="C44" s="77"/>
      <c r="D44" s="77"/>
      <c r="E44" s="77"/>
      <c r="F44" s="77"/>
      <c r="G44" s="77"/>
      <c r="H44" s="77"/>
      <c r="I44" s="77"/>
      <c r="J44" s="77"/>
      <c r="K44" s="77"/>
      <c r="L44" s="77"/>
      <c r="M44" s="77"/>
      <c r="P44" s="77"/>
      <c r="Q44" s="77"/>
      <c r="R44" s="77"/>
      <c r="S44" s="77"/>
      <c r="T44" s="77"/>
      <c r="U44" s="77"/>
      <c r="V44" s="77"/>
      <c r="W44" s="77"/>
      <c r="X44" s="77"/>
      <c r="Y44" s="77"/>
      <c r="Z44" s="77"/>
      <c r="AA44" s="77"/>
      <c r="AB44" s="77"/>
    </row>
    <row r="45" spans="1:47">
      <c r="O45" s="77"/>
      <c r="P45" s="77"/>
      <c r="Q45" s="77"/>
      <c r="R45" s="77"/>
      <c r="S45" s="77"/>
      <c r="T45" s="77"/>
      <c r="U45" s="77"/>
      <c r="V45" s="77"/>
      <c r="W45" s="77"/>
      <c r="X45" s="77"/>
      <c r="Y45" s="77"/>
      <c r="Z45" s="77"/>
      <c r="AA45" s="77"/>
    </row>
    <row r="46" spans="1:47">
      <c r="O46" s="77"/>
      <c r="P46" s="77"/>
      <c r="Q46" s="77"/>
      <c r="R46" s="77"/>
      <c r="S46" s="77"/>
      <c r="T46" s="77"/>
      <c r="U46" s="77"/>
      <c r="V46" s="77"/>
      <c r="W46" s="77"/>
      <c r="X46" s="77"/>
      <c r="Y46" s="77"/>
      <c r="Z46" s="77"/>
      <c r="AA46" s="77"/>
    </row>
  </sheetData>
  <mergeCells count="5">
    <mergeCell ref="A41:D41"/>
    <mergeCell ref="A39:N39"/>
    <mergeCell ref="H1:J1"/>
    <mergeCell ref="A43:B43"/>
    <mergeCell ref="A1:F1"/>
  </mergeCells>
  <pageMargins left="0.15748031496062992" right="0.15748031496062992" top="0.98425196850393704" bottom="0.98425196850393704" header="0.51181102362204722" footer="0.51181102362204722"/>
  <pageSetup paperSize="9" scale="31" orientation="landscape" r:id="rId1"/>
  <headerFooter alignWithMargins="0">
    <oddFooter>&amp;L© Crown Copyright 2015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46"/>
  <sheetViews>
    <sheetView zoomScaleNormal="100" workbookViewId="0">
      <selection sqref="A1:F1"/>
    </sheetView>
  </sheetViews>
  <sheetFormatPr defaultColWidth="9.28515625" defaultRowHeight="15"/>
  <cols>
    <col min="1" max="1" width="59.42578125" style="75" customWidth="1"/>
    <col min="2" max="3" width="10.7109375" style="75" customWidth="1"/>
    <col min="4" max="4" width="10.7109375" style="76" customWidth="1"/>
    <col min="5" max="11" width="10.7109375" style="75" customWidth="1"/>
    <col min="12" max="12" width="10.42578125" style="75" customWidth="1"/>
    <col min="13" max="13" width="10.28515625" style="75" customWidth="1"/>
    <col min="14" max="14" width="9.28515625" style="75"/>
    <col min="15" max="15" width="10.28515625" style="75" customWidth="1"/>
    <col min="16" max="35" width="9.28515625" style="75"/>
    <col min="36" max="36" width="1.85546875" style="75" customWidth="1"/>
    <col min="37" max="37" width="59.5703125" style="75" customWidth="1"/>
    <col min="38" max="259" width="9.28515625" style="75"/>
    <col min="260" max="260" width="56.28515625" style="75" customWidth="1"/>
    <col min="261" max="270" width="10.7109375" style="75" customWidth="1"/>
    <col min="271" max="271" width="10.42578125" style="75" customWidth="1"/>
    <col min="272" max="272" width="10.28515625" style="75" customWidth="1"/>
    <col min="273" max="273" width="9.28515625" style="75"/>
    <col min="274" max="274" width="10.28515625" style="75" customWidth="1"/>
    <col min="275" max="515" width="9.28515625" style="75"/>
    <col min="516" max="516" width="56.28515625" style="75" customWidth="1"/>
    <col min="517" max="526" width="10.7109375" style="75" customWidth="1"/>
    <col min="527" max="527" width="10.42578125" style="75" customWidth="1"/>
    <col min="528" max="528" width="10.28515625" style="75" customWidth="1"/>
    <col min="529" max="529" width="9.28515625" style="75"/>
    <col min="530" max="530" width="10.28515625" style="75" customWidth="1"/>
    <col min="531" max="771" width="9.28515625" style="75"/>
    <col min="772" max="772" width="56.28515625" style="75" customWidth="1"/>
    <col min="773" max="782" width="10.7109375" style="75" customWidth="1"/>
    <col min="783" max="783" width="10.42578125" style="75" customWidth="1"/>
    <col min="784" max="784" width="10.28515625" style="75" customWidth="1"/>
    <col min="785" max="785" width="9.28515625" style="75"/>
    <col min="786" max="786" width="10.28515625" style="75" customWidth="1"/>
    <col min="787" max="1027" width="9.28515625" style="75"/>
    <col min="1028" max="1028" width="56.28515625" style="75" customWidth="1"/>
    <col min="1029" max="1038" width="10.7109375" style="75" customWidth="1"/>
    <col min="1039" max="1039" width="10.42578125" style="75" customWidth="1"/>
    <col min="1040" max="1040" width="10.28515625" style="75" customWidth="1"/>
    <col min="1041" max="1041" width="9.28515625" style="75"/>
    <col min="1042" max="1042" width="10.28515625" style="75" customWidth="1"/>
    <col min="1043" max="1283" width="9.28515625" style="75"/>
    <col min="1284" max="1284" width="56.28515625" style="75" customWidth="1"/>
    <col min="1285" max="1294" width="10.7109375" style="75" customWidth="1"/>
    <col min="1295" max="1295" width="10.42578125" style="75" customWidth="1"/>
    <col min="1296" max="1296" width="10.28515625" style="75" customWidth="1"/>
    <col min="1297" max="1297" width="9.28515625" style="75"/>
    <col min="1298" max="1298" width="10.28515625" style="75" customWidth="1"/>
    <col min="1299" max="1539" width="9.28515625" style="75"/>
    <col min="1540" max="1540" width="56.28515625" style="75" customWidth="1"/>
    <col min="1541" max="1550" width="10.7109375" style="75" customWidth="1"/>
    <col min="1551" max="1551" width="10.42578125" style="75" customWidth="1"/>
    <col min="1552" max="1552" width="10.28515625" style="75" customWidth="1"/>
    <col min="1553" max="1553" width="9.28515625" style="75"/>
    <col min="1554" max="1554" width="10.28515625" style="75" customWidth="1"/>
    <col min="1555" max="1795" width="9.28515625" style="75"/>
    <col min="1796" max="1796" width="56.28515625" style="75" customWidth="1"/>
    <col min="1797" max="1806" width="10.7109375" style="75" customWidth="1"/>
    <col min="1807" max="1807" width="10.42578125" style="75" customWidth="1"/>
    <col min="1808" max="1808" width="10.28515625" style="75" customWidth="1"/>
    <col min="1809" max="1809" width="9.28515625" style="75"/>
    <col min="1810" max="1810" width="10.28515625" style="75" customWidth="1"/>
    <col min="1811" max="2051" width="9.28515625" style="75"/>
    <col min="2052" max="2052" width="56.28515625" style="75" customWidth="1"/>
    <col min="2053" max="2062" width="10.7109375" style="75" customWidth="1"/>
    <col min="2063" max="2063" width="10.42578125" style="75" customWidth="1"/>
    <col min="2064" max="2064" width="10.28515625" style="75" customWidth="1"/>
    <col min="2065" max="2065" width="9.28515625" style="75"/>
    <col min="2066" max="2066" width="10.28515625" style="75" customWidth="1"/>
    <col min="2067" max="2307" width="9.28515625" style="75"/>
    <col min="2308" max="2308" width="56.28515625" style="75" customWidth="1"/>
    <col min="2309" max="2318" width="10.7109375" style="75" customWidth="1"/>
    <col min="2319" max="2319" width="10.42578125" style="75" customWidth="1"/>
    <col min="2320" max="2320" width="10.28515625" style="75" customWidth="1"/>
    <col min="2321" max="2321" width="9.28515625" style="75"/>
    <col min="2322" max="2322" width="10.28515625" style="75" customWidth="1"/>
    <col min="2323" max="2563" width="9.28515625" style="75"/>
    <col min="2564" max="2564" width="56.28515625" style="75" customWidth="1"/>
    <col min="2565" max="2574" width="10.7109375" style="75" customWidth="1"/>
    <col min="2575" max="2575" width="10.42578125" style="75" customWidth="1"/>
    <col min="2576" max="2576" width="10.28515625" style="75" customWidth="1"/>
    <col min="2577" max="2577" width="9.28515625" style="75"/>
    <col min="2578" max="2578" width="10.28515625" style="75" customWidth="1"/>
    <col min="2579" max="2819" width="9.28515625" style="75"/>
    <col min="2820" max="2820" width="56.28515625" style="75" customWidth="1"/>
    <col min="2821" max="2830" width="10.7109375" style="75" customWidth="1"/>
    <col min="2831" max="2831" width="10.42578125" style="75" customWidth="1"/>
    <col min="2832" max="2832" width="10.28515625" style="75" customWidth="1"/>
    <col min="2833" max="2833" width="9.28515625" style="75"/>
    <col min="2834" max="2834" width="10.28515625" style="75" customWidth="1"/>
    <col min="2835" max="3075" width="9.28515625" style="75"/>
    <col min="3076" max="3076" width="56.28515625" style="75" customWidth="1"/>
    <col min="3077" max="3086" width="10.7109375" style="75" customWidth="1"/>
    <col min="3087" max="3087" width="10.42578125" style="75" customWidth="1"/>
    <col min="3088" max="3088" width="10.28515625" style="75" customWidth="1"/>
    <col min="3089" max="3089" width="9.28515625" style="75"/>
    <col min="3090" max="3090" width="10.28515625" style="75" customWidth="1"/>
    <col min="3091" max="3331" width="9.28515625" style="75"/>
    <col min="3332" max="3332" width="56.28515625" style="75" customWidth="1"/>
    <col min="3333" max="3342" width="10.7109375" style="75" customWidth="1"/>
    <col min="3343" max="3343" width="10.42578125" style="75" customWidth="1"/>
    <col min="3344" max="3344" width="10.28515625" style="75" customWidth="1"/>
    <col min="3345" max="3345" width="9.28515625" style="75"/>
    <col min="3346" max="3346" width="10.28515625" style="75" customWidth="1"/>
    <col min="3347" max="3587" width="9.28515625" style="75"/>
    <col min="3588" max="3588" width="56.28515625" style="75" customWidth="1"/>
    <col min="3589" max="3598" width="10.7109375" style="75" customWidth="1"/>
    <col min="3599" max="3599" width="10.42578125" style="75" customWidth="1"/>
    <col min="3600" max="3600" width="10.28515625" style="75" customWidth="1"/>
    <col min="3601" max="3601" width="9.28515625" style="75"/>
    <col min="3602" max="3602" width="10.28515625" style="75" customWidth="1"/>
    <col min="3603" max="3843" width="9.28515625" style="75"/>
    <col min="3844" max="3844" width="56.28515625" style="75" customWidth="1"/>
    <col min="3845" max="3854" width="10.7109375" style="75" customWidth="1"/>
    <col min="3855" max="3855" width="10.42578125" style="75" customWidth="1"/>
    <col min="3856" max="3856" width="10.28515625" style="75" customWidth="1"/>
    <col min="3857" max="3857" width="9.28515625" style="75"/>
    <col min="3858" max="3858" width="10.28515625" style="75" customWidth="1"/>
    <col min="3859" max="4099" width="9.28515625" style="75"/>
    <col min="4100" max="4100" width="56.28515625" style="75" customWidth="1"/>
    <col min="4101" max="4110" width="10.7109375" style="75" customWidth="1"/>
    <col min="4111" max="4111" width="10.42578125" style="75" customWidth="1"/>
    <col min="4112" max="4112" width="10.28515625" style="75" customWidth="1"/>
    <col min="4113" max="4113" width="9.28515625" style="75"/>
    <col min="4114" max="4114" width="10.28515625" style="75" customWidth="1"/>
    <col min="4115" max="4355" width="9.28515625" style="75"/>
    <col min="4356" max="4356" width="56.28515625" style="75" customWidth="1"/>
    <col min="4357" max="4366" width="10.7109375" style="75" customWidth="1"/>
    <col min="4367" max="4367" width="10.42578125" style="75" customWidth="1"/>
    <col min="4368" max="4368" width="10.28515625" style="75" customWidth="1"/>
    <col min="4369" max="4369" width="9.28515625" style="75"/>
    <col min="4370" max="4370" width="10.28515625" style="75" customWidth="1"/>
    <col min="4371" max="4611" width="9.28515625" style="75"/>
    <col min="4612" max="4612" width="56.28515625" style="75" customWidth="1"/>
    <col min="4613" max="4622" width="10.7109375" style="75" customWidth="1"/>
    <col min="4623" max="4623" width="10.42578125" style="75" customWidth="1"/>
    <col min="4624" max="4624" width="10.28515625" style="75" customWidth="1"/>
    <col min="4625" max="4625" width="9.28515625" style="75"/>
    <col min="4626" max="4626" width="10.28515625" style="75" customWidth="1"/>
    <col min="4627" max="4867" width="9.28515625" style="75"/>
    <col min="4868" max="4868" width="56.28515625" style="75" customWidth="1"/>
    <col min="4869" max="4878" width="10.7109375" style="75" customWidth="1"/>
    <col min="4879" max="4879" width="10.42578125" style="75" customWidth="1"/>
    <col min="4880" max="4880" width="10.28515625" style="75" customWidth="1"/>
    <col min="4881" max="4881" width="9.28515625" style="75"/>
    <col min="4882" max="4882" width="10.28515625" style="75" customWidth="1"/>
    <col min="4883" max="5123" width="9.28515625" style="75"/>
    <col min="5124" max="5124" width="56.28515625" style="75" customWidth="1"/>
    <col min="5125" max="5134" width="10.7109375" style="75" customWidth="1"/>
    <col min="5135" max="5135" width="10.42578125" style="75" customWidth="1"/>
    <col min="5136" max="5136" width="10.28515625" style="75" customWidth="1"/>
    <col min="5137" max="5137" width="9.28515625" style="75"/>
    <col min="5138" max="5138" width="10.28515625" style="75" customWidth="1"/>
    <col min="5139" max="5379" width="9.28515625" style="75"/>
    <col min="5380" max="5380" width="56.28515625" style="75" customWidth="1"/>
    <col min="5381" max="5390" width="10.7109375" style="75" customWidth="1"/>
    <col min="5391" max="5391" width="10.42578125" style="75" customWidth="1"/>
    <col min="5392" max="5392" width="10.28515625" style="75" customWidth="1"/>
    <col min="5393" max="5393" width="9.28515625" style="75"/>
    <col min="5394" max="5394" width="10.28515625" style="75" customWidth="1"/>
    <col min="5395" max="5635" width="9.28515625" style="75"/>
    <col min="5636" max="5636" width="56.28515625" style="75" customWidth="1"/>
    <col min="5637" max="5646" width="10.7109375" style="75" customWidth="1"/>
    <col min="5647" max="5647" width="10.42578125" style="75" customWidth="1"/>
    <col min="5648" max="5648" width="10.28515625" style="75" customWidth="1"/>
    <col min="5649" max="5649" width="9.28515625" style="75"/>
    <col min="5650" max="5650" width="10.28515625" style="75" customWidth="1"/>
    <col min="5651" max="5891" width="9.28515625" style="75"/>
    <col min="5892" max="5892" width="56.28515625" style="75" customWidth="1"/>
    <col min="5893" max="5902" width="10.7109375" style="75" customWidth="1"/>
    <col min="5903" max="5903" width="10.42578125" style="75" customWidth="1"/>
    <col min="5904" max="5904" width="10.28515625" style="75" customWidth="1"/>
    <col min="5905" max="5905" width="9.28515625" style="75"/>
    <col min="5906" max="5906" width="10.28515625" style="75" customWidth="1"/>
    <col min="5907" max="6147" width="9.28515625" style="75"/>
    <col min="6148" max="6148" width="56.28515625" style="75" customWidth="1"/>
    <col min="6149" max="6158" width="10.7109375" style="75" customWidth="1"/>
    <col min="6159" max="6159" width="10.42578125" style="75" customWidth="1"/>
    <col min="6160" max="6160" width="10.28515625" style="75" customWidth="1"/>
    <col min="6161" max="6161" width="9.28515625" style="75"/>
    <col min="6162" max="6162" width="10.28515625" style="75" customWidth="1"/>
    <col min="6163" max="6403" width="9.28515625" style="75"/>
    <col min="6404" max="6404" width="56.28515625" style="75" customWidth="1"/>
    <col min="6405" max="6414" width="10.7109375" style="75" customWidth="1"/>
    <col min="6415" max="6415" width="10.42578125" style="75" customWidth="1"/>
    <col min="6416" max="6416" width="10.28515625" style="75" customWidth="1"/>
    <col min="6417" max="6417" width="9.28515625" style="75"/>
    <col min="6418" max="6418" width="10.28515625" style="75" customWidth="1"/>
    <col min="6419" max="6659" width="9.28515625" style="75"/>
    <col min="6660" max="6660" width="56.28515625" style="75" customWidth="1"/>
    <col min="6661" max="6670" width="10.7109375" style="75" customWidth="1"/>
    <col min="6671" max="6671" width="10.42578125" style="75" customWidth="1"/>
    <col min="6672" max="6672" width="10.28515625" style="75" customWidth="1"/>
    <col min="6673" max="6673" width="9.28515625" style="75"/>
    <col min="6674" max="6674" width="10.28515625" style="75" customWidth="1"/>
    <col min="6675" max="6915" width="9.28515625" style="75"/>
    <col min="6916" max="6916" width="56.28515625" style="75" customWidth="1"/>
    <col min="6917" max="6926" width="10.7109375" style="75" customWidth="1"/>
    <col min="6927" max="6927" width="10.42578125" style="75" customWidth="1"/>
    <col min="6928" max="6928" width="10.28515625" style="75" customWidth="1"/>
    <col min="6929" max="6929" width="9.28515625" style="75"/>
    <col min="6930" max="6930" width="10.28515625" style="75" customWidth="1"/>
    <col min="6931" max="7171" width="9.28515625" style="75"/>
    <col min="7172" max="7172" width="56.28515625" style="75" customWidth="1"/>
    <col min="7173" max="7182" width="10.7109375" style="75" customWidth="1"/>
    <col min="7183" max="7183" width="10.42578125" style="75" customWidth="1"/>
    <col min="7184" max="7184" width="10.28515625" style="75" customWidth="1"/>
    <col min="7185" max="7185" width="9.28515625" style="75"/>
    <col min="7186" max="7186" width="10.28515625" style="75" customWidth="1"/>
    <col min="7187" max="7427" width="9.28515625" style="75"/>
    <col min="7428" max="7428" width="56.28515625" style="75" customWidth="1"/>
    <col min="7429" max="7438" width="10.7109375" style="75" customWidth="1"/>
    <col min="7439" max="7439" width="10.42578125" style="75" customWidth="1"/>
    <col min="7440" max="7440" width="10.28515625" style="75" customWidth="1"/>
    <col min="7441" max="7441" width="9.28515625" style="75"/>
    <col min="7442" max="7442" width="10.28515625" style="75" customWidth="1"/>
    <col min="7443" max="7683" width="9.28515625" style="75"/>
    <col min="7684" max="7684" width="56.28515625" style="75" customWidth="1"/>
    <col min="7685" max="7694" width="10.7109375" style="75" customWidth="1"/>
    <col min="7695" max="7695" width="10.42578125" style="75" customWidth="1"/>
    <col min="7696" max="7696" width="10.28515625" style="75" customWidth="1"/>
    <col min="7697" max="7697" width="9.28515625" style="75"/>
    <col min="7698" max="7698" width="10.28515625" style="75" customWidth="1"/>
    <col min="7699" max="7939" width="9.28515625" style="75"/>
    <col min="7940" max="7940" width="56.28515625" style="75" customWidth="1"/>
    <col min="7941" max="7950" width="10.7109375" style="75" customWidth="1"/>
    <col min="7951" max="7951" width="10.42578125" style="75" customWidth="1"/>
    <col min="7952" max="7952" width="10.28515625" style="75" customWidth="1"/>
    <col min="7953" max="7953" width="9.28515625" style="75"/>
    <col min="7954" max="7954" width="10.28515625" style="75" customWidth="1"/>
    <col min="7955" max="8195" width="9.28515625" style="75"/>
    <col min="8196" max="8196" width="56.28515625" style="75" customWidth="1"/>
    <col min="8197" max="8206" width="10.7109375" style="75" customWidth="1"/>
    <col min="8207" max="8207" width="10.42578125" style="75" customWidth="1"/>
    <col min="8208" max="8208" width="10.28515625" style="75" customWidth="1"/>
    <col min="8209" max="8209" width="9.28515625" style="75"/>
    <col min="8210" max="8210" width="10.28515625" style="75" customWidth="1"/>
    <col min="8211" max="8451" width="9.28515625" style="75"/>
    <col min="8452" max="8452" width="56.28515625" style="75" customWidth="1"/>
    <col min="8453" max="8462" width="10.7109375" style="75" customWidth="1"/>
    <col min="8463" max="8463" width="10.42578125" style="75" customWidth="1"/>
    <col min="8464" max="8464" width="10.28515625" style="75" customWidth="1"/>
    <col min="8465" max="8465" width="9.28515625" style="75"/>
    <col min="8466" max="8466" width="10.28515625" style="75" customWidth="1"/>
    <col min="8467" max="8707" width="9.28515625" style="75"/>
    <col min="8708" max="8708" width="56.28515625" style="75" customWidth="1"/>
    <col min="8709" max="8718" width="10.7109375" style="75" customWidth="1"/>
    <col min="8719" max="8719" width="10.42578125" style="75" customWidth="1"/>
    <col min="8720" max="8720" width="10.28515625" style="75" customWidth="1"/>
    <col min="8721" max="8721" width="9.28515625" style="75"/>
    <col min="8722" max="8722" width="10.28515625" style="75" customWidth="1"/>
    <col min="8723" max="8963" width="9.28515625" style="75"/>
    <col min="8964" max="8964" width="56.28515625" style="75" customWidth="1"/>
    <col min="8965" max="8974" width="10.7109375" style="75" customWidth="1"/>
    <col min="8975" max="8975" width="10.42578125" style="75" customWidth="1"/>
    <col min="8976" max="8976" width="10.28515625" style="75" customWidth="1"/>
    <col min="8977" max="8977" width="9.28515625" style="75"/>
    <col min="8978" max="8978" width="10.28515625" style="75" customWidth="1"/>
    <col min="8979" max="9219" width="9.28515625" style="75"/>
    <col min="9220" max="9220" width="56.28515625" style="75" customWidth="1"/>
    <col min="9221" max="9230" width="10.7109375" style="75" customWidth="1"/>
    <col min="9231" max="9231" width="10.42578125" style="75" customWidth="1"/>
    <col min="9232" max="9232" width="10.28515625" style="75" customWidth="1"/>
    <col min="9233" max="9233" width="9.28515625" style="75"/>
    <col min="9234" max="9234" width="10.28515625" style="75" customWidth="1"/>
    <col min="9235" max="9475" width="9.28515625" style="75"/>
    <col min="9476" max="9476" width="56.28515625" style="75" customWidth="1"/>
    <col min="9477" max="9486" width="10.7109375" style="75" customWidth="1"/>
    <col min="9487" max="9487" width="10.42578125" style="75" customWidth="1"/>
    <col min="9488" max="9488" width="10.28515625" style="75" customWidth="1"/>
    <col min="9489" max="9489" width="9.28515625" style="75"/>
    <col min="9490" max="9490" width="10.28515625" style="75" customWidth="1"/>
    <col min="9491" max="9731" width="9.28515625" style="75"/>
    <col min="9732" max="9732" width="56.28515625" style="75" customWidth="1"/>
    <col min="9733" max="9742" width="10.7109375" style="75" customWidth="1"/>
    <col min="9743" max="9743" width="10.42578125" style="75" customWidth="1"/>
    <col min="9744" max="9744" width="10.28515625" style="75" customWidth="1"/>
    <col min="9745" max="9745" width="9.28515625" style="75"/>
    <col min="9746" max="9746" width="10.28515625" style="75" customWidth="1"/>
    <col min="9747" max="9987" width="9.28515625" style="75"/>
    <col min="9988" max="9988" width="56.28515625" style="75" customWidth="1"/>
    <col min="9989" max="9998" width="10.7109375" style="75" customWidth="1"/>
    <col min="9999" max="9999" width="10.42578125" style="75" customWidth="1"/>
    <col min="10000" max="10000" width="10.28515625" style="75" customWidth="1"/>
    <col min="10001" max="10001" width="9.28515625" style="75"/>
    <col min="10002" max="10002" width="10.28515625" style="75" customWidth="1"/>
    <col min="10003" max="10243" width="9.28515625" style="75"/>
    <col min="10244" max="10244" width="56.28515625" style="75" customWidth="1"/>
    <col min="10245" max="10254" width="10.7109375" style="75" customWidth="1"/>
    <col min="10255" max="10255" width="10.42578125" style="75" customWidth="1"/>
    <col min="10256" max="10256" width="10.28515625" style="75" customWidth="1"/>
    <col min="10257" max="10257" width="9.28515625" style="75"/>
    <col min="10258" max="10258" width="10.28515625" style="75" customWidth="1"/>
    <col min="10259" max="10499" width="9.28515625" style="75"/>
    <col min="10500" max="10500" width="56.28515625" style="75" customWidth="1"/>
    <col min="10501" max="10510" width="10.7109375" style="75" customWidth="1"/>
    <col min="10511" max="10511" width="10.42578125" style="75" customWidth="1"/>
    <col min="10512" max="10512" width="10.28515625" style="75" customWidth="1"/>
    <col min="10513" max="10513" width="9.28515625" style="75"/>
    <col min="10514" max="10514" width="10.28515625" style="75" customWidth="1"/>
    <col min="10515" max="10755" width="9.28515625" style="75"/>
    <col min="10756" max="10756" width="56.28515625" style="75" customWidth="1"/>
    <col min="10757" max="10766" width="10.7109375" style="75" customWidth="1"/>
    <col min="10767" max="10767" width="10.42578125" style="75" customWidth="1"/>
    <col min="10768" max="10768" width="10.28515625" style="75" customWidth="1"/>
    <col min="10769" max="10769" width="9.28515625" style="75"/>
    <col min="10770" max="10770" width="10.28515625" style="75" customWidth="1"/>
    <col min="10771" max="11011" width="9.28515625" style="75"/>
    <col min="11012" max="11012" width="56.28515625" style="75" customWidth="1"/>
    <col min="11013" max="11022" width="10.7109375" style="75" customWidth="1"/>
    <col min="11023" max="11023" width="10.42578125" style="75" customWidth="1"/>
    <col min="11024" max="11024" width="10.28515625" style="75" customWidth="1"/>
    <col min="11025" max="11025" width="9.28515625" style="75"/>
    <col min="11026" max="11026" width="10.28515625" style="75" customWidth="1"/>
    <col min="11027" max="11267" width="9.28515625" style="75"/>
    <col min="11268" max="11268" width="56.28515625" style="75" customWidth="1"/>
    <col min="11269" max="11278" width="10.7109375" style="75" customWidth="1"/>
    <col min="11279" max="11279" width="10.42578125" style="75" customWidth="1"/>
    <col min="11280" max="11280" width="10.28515625" style="75" customWidth="1"/>
    <col min="11281" max="11281" width="9.28515625" style="75"/>
    <col min="11282" max="11282" width="10.28515625" style="75" customWidth="1"/>
    <col min="11283" max="11523" width="9.28515625" style="75"/>
    <col min="11524" max="11524" width="56.28515625" style="75" customWidth="1"/>
    <col min="11525" max="11534" width="10.7109375" style="75" customWidth="1"/>
    <col min="11535" max="11535" width="10.42578125" style="75" customWidth="1"/>
    <col min="11536" max="11536" width="10.28515625" style="75" customWidth="1"/>
    <col min="11537" max="11537" width="9.28515625" style="75"/>
    <col min="11538" max="11538" width="10.28515625" style="75" customWidth="1"/>
    <col min="11539" max="11779" width="9.28515625" style="75"/>
    <col min="11780" max="11780" width="56.28515625" style="75" customWidth="1"/>
    <col min="11781" max="11790" width="10.7109375" style="75" customWidth="1"/>
    <col min="11791" max="11791" width="10.42578125" style="75" customWidth="1"/>
    <col min="11792" max="11792" width="10.28515625" style="75" customWidth="1"/>
    <col min="11793" max="11793" width="9.28515625" style="75"/>
    <col min="11794" max="11794" width="10.28515625" style="75" customWidth="1"/>
    <col min="11795" max="12035" width="9.28515625" style="75"/>
    <col min="12036" max="12036" width="56.28515625" style="75" customWidth="1"/>
    <col min="12037" max="12046" width="10.7109375" style="75" customWidth="1"/>
    <col min="12047" max="12047" width="10.42578125" style="75" customWidth="1"/>
    <col min="12048" max="12048" width="10.28515625" style="75" customWidth="1"/>
    <col min="12049" max="12049" width="9.28515625" style="75"/>
    <col min="12050" max="12050" width="10.28515625" style="75" customWidth="1"/>
    <col min="12051" max="12291" width="9.28515625" style="75"/>
    <col min="12292" max="12292" width="56.28515625" style="75" customWidth="1"/>
    <col min="12293" max="12302" width="10.7109375" style="75" customWidth="1"/>
    <col min="12303" max="12303" width="10.42578125" style="75" customWidth="1"/>
    <col min="12304" max="12304" width="10.28515625" style="75" customWidth="1"/>
    <col min="12305" max="12305" width="9.28515625" style="75"/>
    <col min="12306" max="12306" width="10.28515625" style="75" customWidth="1"/>
    <col min="12307" max="12547" width="9.28515625" style="75"/>
    <col min="12548" max="12548" width="56.28515625" style="75" customWidth="1"/>
    <col min="12549" max="12558" width="10.7109375" style="75" customWidth="1"/>
    <col min="12559" max="12559" width="10.42578125" style="75" customWidth="1"/>
    <col min="12560" max="12560" width="10.28515625" style="75" customWidth="1"/>
    <col min="12561" max="12561" width="9.28515625" style="75"/>
    <col min="12562" max="12562" width="10.28515625" style="75" customWidth="1"/>
    <col min="12563" max="12803" width="9.28515625" style="75"/>
    <col min="12804" max="12804" width="56.28515625" style="75" customWidth="1"/>
    <col min="12805" max="12814" width="10.7109375" style="75" customWidth="1"/>
    <col min="12815" max="12815" width="10.42578125" style="75" customWidth="1"/>
    <col min="12816" max="12816" width="10.28515625" style="75" customWidth="1"/>
    <col min="12817" max="12817" width="9.28515625" style="75"/>
    <col min="12818" max="12818" width="10.28515625" style="75" customWidth="1"/>
    <col min="12819" max="13059" width="9.28515625" style="75"/>
    <col min="13060" max="13060" width="56.28515625" style="75" customWidth="1"/>
    <col min="13061" max="13070" width="10.7109375" style="75" customWidth="1"/>
    <col min="13071" max="13071" width="10.42578125" style="75" customWidth="1"/>
    <col min="13072" max="13072" width="10.28515625" style="75" customWidth="1"/>
    <col min="13073" max="13073" width="9.28515625" style="75"/>
    <col min="13074" max="13074" width="10.28515625" style="75" customWidth="1"/>
    <col min="13075" max="13315" width="9.28515625" style="75"/>
    <col min="13316" max="13316" width="56.28515625" style="75" customWidth="1"/>
    <col min="13317" max="13326" width="10.7109375" style="75" customWidth="1"/>
    <col min="13327" max="13327" width="10.42578125" style="75" customWidth="1"/>
    <col min="13328" max="13328" width="10.28515625" style="75" customWidth="1"/>
    <col min="13329" max="13329" width="9.28515625" style="75"/>
    <col min="13330" max="13330" width="10.28515625" style="75" customWidth="1"/>
    <col min="13331" max="13571" width="9.28515625" style="75"/>
    <col min="13572" max="13572" width="56.28515625" style="75" customWidth="1"/>
    <col min="13573" max="13582" width="10.7109375" style="75" customWidth="1"/>
    <col min="13583" max="13583" width="10.42578125" style="75" customWidth="1"/>
    <col min="13584" max="13584" width="10.28515625" style="75" customWidth="1"/>
    <col min="13585" max="13585" width="9.28515625" style="75"/>
    <col min="13586" max="13586" width="10.28515625" style="75" customWidth="1"/>
    <col min="13587" max="13827" width="9.28515625" style="75"/>
    <col min="13828" max="13828" width="56.28515625" style="75" customWidth="1"/>
    <col min="13829" max="13838" width="10.7109375" style="75" customWidth="1"/>
    <col min="13839" max="13839" width="10.42578125" style="75" customWidth="1"/>
    <col min="13840" max="13840" width="10.28515625" style="75" customWidth="1"/>
    <col min="13841" max="13841" width="9.28515625" style="75"/>
    <col min="13842" max="13842" width="10.28515625" style="75" customWidth="1"/>
    <col min="13843" max="14083" width="9.28515625" style="75"/>
    <col min="14084" max="14084" width="56.28515625" style="75" customWidth="1"/>
    <col min="14085" max="14094" width="10.7109375" style="75" customWidth="1"/>
    <col min="14095" max="14095" width="10.42578125" style="75" customWidth="1"/>
    <col min="14096" max="14096" width="10.28515625" style="75" customWidth="1"/>
    <col min="14097" max="14097" width="9.28515625" style="75"/>
    <col min="14098" max="14098" width="10.28515625" style="75" customWidth="1"/>
    <col min="14099" max="14339" width="9.28515625" style="75"/>
    <col min="14340" max="14340" width="56.28515625" style="75" customWidth="1"/>
    <col min="14341" max="14350" width="10.7109375" style="75" customWidth="1"/>
    <col min="14351" max="14351" width="10.42578125" style="75" customWidth="1"/>
    <col min="14352" max="14352" width="10.28515625" style="75" customWidth="1"/>
    <col min="14353" max="14353" width="9.28515625" style="75"/>
    <col min="14354" max="14354" width="10.28515625" style="75" customWidth="1"/>
    <col min="14355" max="14595" width="9.28515625" style="75"/>
    <col min="14596" max="14596" width="56.28515625" style="75" customWidth="1"/>
    <col min="14597" max="14606" width="10.7109375" style="75" customWidth="1"/>
    <col min="14607" max="14607" width="10.42578125" style="75" customWidth="1"/>
    <col min="14608" max="14608" width="10.28515625" style="75" customWidth="1"/>
    <col min="14609" max="14609" width="9.28515625" style="75"/>
    <col min="14610" max="14610" width="10.28515625" style="75" customWidth="1"/>
    <col min="14611" max="14851" width="9.28515625" style="75"/>
    <col min="14852" max="14852" width="56.28515625" style="75" customWidth="1"/>
    <col min="14853" max="14862" width="10.7109375" style="75" customWidth="1"/>
    <col min="14863" max="14863" width="10.42578125" style="75" customWidth="1"/>
    <col min="14864" max="14864" width="10.28515625" style="75" customWidth="1"/>
    <col min="14865" max="14865" width="9.28515625" style="75"/>
    <col min="14866" max="14866" width="10.28515625" style="75" customWidth="1"/>
    <col min="14867" max="15107" width="9.28515625" style="75"/>
    <col min="15108" max="15108" width="56.28515625" style="75" customWidth="1"/>
    <col min="15109" max="15118" width="10.7109375" style="75" customWidth="1"/>
    <col min="15119" max="15119" width="10.42578125" style="75" customWidth="1"/>
    <col min="15120" max="15120" width="10.28515625" style="75" customWidth="1"/>
    <col min="15121" max="15121" width="9.28515625" style="75"/>
    <col min="15122" max="15122" width="10.28515625" style="75" customWidth="1"/>
    <col min="15123" max="15363" width="9.28515625" style="75"/>
    <col min="15364" max="15364" width="56.28515625" style="75" customWidth="1"/>
    <col min="15365" max="15374" width="10.7109375" style="75" customWidth="1"/>
    <col min="15375" max="15375" width="10.42578125" style="75" customWidth="1"/>
    <col min="15376" max="15376" width="10.28515625" style="75" customWidth="1"/>
    <col min="15377" max="15377" width="9.28515625" style="75"/>
    <col min="15378" max="15378" width="10.28515625" style="75" customWidth="1"/>
    <col min="15379" max="15619" width="9.28515625" style="75"/>
    <col min="15620" max="15620" width="56.28515625" style="75" customWidth="1"/>
    <col min="15621" max="15630" width="10.7109375" style="75" customWidth="1"/>
    <col min="15631" max="15631" width="10.42578125" style="75" customWidth="1"/>
    <col min="15632" max="15632" width="10.28515625" style="75" customWidth="1"/>
    <col min="15633" max="15633" width="9.28515625" style="75"/>
    <col min="15634" max="15634" width="10.28515625" style="75" customWidth="1"/>
    <col min="15635" max="15875" width="9.28515625" style="75"/>
    <col min="15876" max="15876" width="56.28515625" style="75" customWidth="1"/>
    <col min="15877" max="15886" width="10.7109375" style="75" customWidth="1"/>
    <col min="15887" max="15887" width="10.42578125" style="75" customWidth="1"/>
    <col min="15888" max="15888" width="10.28515625" style="75" customWidth="1"/>
    <col min="15889" max="15889" width="9.28515625" style="75"/>
    <col min="15890" max="15890" width="10.28515625" style="75" customWidth="1"/>
    <col min="15891" max="16131" width="9.28515625" style="75"/>
    <col min="16132" max="16132" width="56.28515625" style="75" customWidth="1"/>
    <col min="16133" max="16142" width="10.7109375" style="75" customWidth="1"/>
    <col min="16143" max="16143" width="10.42578125" style="75" customWidth="1"/>
    <col min="16144" max="16144" width="10.28515625" style="75" customWidth="1"/>
    <col min="16145" max="16145" width="9.28515625" style="75"/>
    <col min="16146" max="16146" width="10.28515625" style="75" customWidth="1"/>
    <col min="16147" max="16384" width="9.28515625" style="75"/>
  </cols>
  <sheetData>
    <row r="1" spans="1:47" ht="18" customHeight="1">
      <c r="A1" s="184" t="s">
        <v>210</v>
      </c>
      <c r="B1" s="184"/>
      <c r="C1" s="184"/>
      <c r="D1" s="184"/>
      <c r="E1" s="184"/>
      <c r="F1" s="184"/>
      <c r="G1" s="80"/>
      <c r="H1" s="180"/>
      <c r="I1" s="180"/>
      <c r="J1" s="180"/>
      <c r="K1" s="77"/>
      <c r="L1" s="77"/>
      <c r="M1" s="77"/>
      <c r="O1" s="77"/>
      <c r="P1" s="77"/>
      <c r="Q1" s="77"/>
      <c r="R1" s="77"/>
      <c r="S1" s="77"/>
      <c r="T1" s="77"/>
      <c r="U1" s="77"/>
      <c r="V1" s="77"/>
      <c r="W1" s="77"/>
      <c r="X1" s="77"/>
      <c r="Y1" s="77"/>
      <c r="Z1" s="77"/>
      <c r="AA1" s="77"/>
    </row>
    <row r="2" spans="1:47" ht="15" customHeight="1">
      <c r="G2" s="80"/>
      <c r="K2" s="77"/>
      <c r="L2" s="77"/>
      <c r="M2" s="71"/>
      <c r="O2" s="77"/>
      <c r="P2" s="77"/>
      <c r="Q2" s="77"/>
      <c r="R2" s="77"/>
      <c r="S2" s="77"/>
      <c r="T2" s="77"/>
      <c r="U2" s="77"/>
      <c r="V2" s="77"/>
      <c r="W2" s="77"/>
      <c r="X2" s="77"/>
      <c r="Y2" s="77"/>
      <c r="Z2" s="77"/>
      <c r="AA2" s="77"/>
    </row>
    <row r="3" spans="1:47" s="99" customFormat="1" ht="20.25" customHeight="1">
      <c r="A3" s="104"/>
      <c r="B3" s="8" t="s">
        <v>176</v>
      </c>
      <c r="C3" s="8" t="s">
        <v>14</v>
      </c>
      <c r="D3" s="8" t="s">
        <v>15</v>
      </c>
      <c r="E3" s="8" t="s">
        <v>16</v>
      </c>
      <c r="F3" s="8" t="s">
        <v>17</v>
      </c>
      <c r="G3" s="8" t="s">
        <v>18</v>
      </c>
      <c r="H3" s="8" t="s">
        <v>19</v>
      </c>
      <c r="I3" s="8" t="s">
        <v>20</v>
      </c>
      <c r="J3" s="8" t="s">
        <v>21</v>
      </c>
      <c r="K3" s="8" t="s">
        <v>22</v>
      </c>
      <c r="L3" s="8" t="s">
        <v>23</v>
      </c>
      <c r="M3" s="8" t="s">
        <v>24</v>
      </c>
      <c r="N3" s="20" t="s">
        <v>25</v>
      </c>
      <c r="O3" s="20" t="s">
        <v>26</v>
      </c>
      <c r="P3" s="20" t="s">
        <v>27</v>
      </c>
      <c r="Q3" s="20" t="s">
        <v>28</v>
      </c>
      <c r="R3" s="20" t="s">
        <v>29</v>
      </c>
      <c r="S3" s="20" t="s">
        <v>30</v>
      </c>
      <c r="T3" s="20" t="s">
        <v>31</v>
      </c>
      <c r="U3" s="20" t="s">
        <v>32</v>
      </c>
      <c r="V3" s="20" t="s">
        <v>33</v>
      </c>
      <c r="W3" s="20" t="s">
        <v>34</v>
      </c>
      <c r="X3" s="20" t="s">
        <v>35</v>
      </c>
      <c r="Y3" s="20" t="s">
        <v>36</v>
      </c>
      <c r="Z3" s="20" t="s">
        <v>37</v>
      </c>
      <c r="AA3" s="20" t="s">
        <v>38</v>
      </c>
      <c r="AB3" s="20" t="s">
        <v>39</v>
      </c>
      <c r="AC3" s="20" t="s">
        <v>40</v>
      </c>
      <c r="AD3" s="20" t="s">
        <v>114</v>
      </c>
      <c r="AE3" s="20" t="s">
        <v>132</v>
      </c>
      <c r="AF3" s="20" t="s">
        <v>133</v>
      </c>
      <c r="AG3" s="20" t="s">
        <v>172</v>
      </c>
      <c r="AH3" s="20" t="s">
        <v>177</v>
      </c>
      <c r="AI3" s="20" t="s">
        <v>199</v>
      </c>
      <c r="AJ3" s="102"/>
      <c r="AK3" s="101"/>
      <c r="AL3" s="100"/>
      <c r="AM3" s="100"/>
      <c r="AN3" s="100"/>
      <c r="AO3" s="100"/>
      <c r="AP3" s="100"/>
      <c r="AQ3" s="100"/>
      <c r="AR3" s="100"/>
    </row>
    <row r="4" spans="1:47" s="88" customFormat="1" ht="24" customHeight="1">
      <c r="A4" s="88" t="s">
        <v>136</v>
      </c>
      <c r="B4" s="91"/>
      <c r="C4" s="98"/>
      <c r="D4" s="98"/>
      <c r="E4" s="98"/>
      <c r="F4" s="98"/>
      <c r="G4" s="98"/>
      <c r="H4" s="98"/>
      <c r="I4" s="98"/>
      <c r="J4" s="98"/>
      <c r="K4" s="98"/>
      <c r="L4" s="98"/>
      <c r="M4" s="98"/>
      <c r="N4" s="98"/>
      <c r="O4" s="98"/>
      <c r="P4" s="98"/>
      <c r="Q4" s="98"/>
      <c r="R4" s="98"/>
      <c r="S4" s="98"/>
      <c r="T4" s="98"/>
      <c r="U4" s="98"/>
      <c r="V4" s="89"/>
      <c r="W4" s="97">
        <v>80.900000000000006</v>
      </c>
      <c r="X4" s="97">
        <v>80.8</v>
      </c>
      <c r="Y4" s="97">
        <v>81.5</v>
      </c>
      <c r="Z4" s="97">
        <v>81.5</v>
      </c>
      <c r="AA4" s="97">
        <v>82</v>
      </c>
      <c r="AB4" s="97">
        <v>82.2</v>
      </c>
      <c r="AC4" s="97">
        <v>82.3</v>
      </c>
      <c r="AD4" s="97">
        <v>82.6</v>
      </c>
      <c r="AE4" s="97">
        <v>82.8</v>
      </c>
      <c r="AF4" s="97">
        <v>83.1</v>
      </c>
      <c r="AG4" s="97">
        <v>83.1</v>
      </c>
      <c r="AH4" s="97">
        <v>83.3</v>
      </c>
      <c r="AI4" s="97">
        <v>83.6</v>
      </c>
      <c r="AJ4" s="96"/>
      <c r="AK4" s="95" t="s">
        <v>136</v>
      </c>
      <c r="AL4" s="85"/>
      <c r="AM4" s="85"/>
      <c r="AN4" s="85"/>
      <c r="AO4" s="85"/>
      <c r="AP4" s="85"/>
      <c r="AQ4" s="85"/>
      <c r="AR4" s="85"/>
      <c r="AS4" s="85"/>
      <c r="AT4" s="85"/>
      <c r="AU4" s="85"/>
    </row>
    <row r="5" spans="1:47" ht="15" customHeight="1">
      <c r="A5" s="88" t="s">
        <v>49</v>
      </c>
      <c r="B5" s="89">
        <v>76.5</v>
      </c>
      <c r="C5" s="89">
        <v>76.7</v>
      </c>
      <c r="D5" s="89">
        <v>76.7</v>
      </c>
      <c r="E5" s="89">
        <v>77.3</v>
      </c>
      <c r="F5" s="89">
        <v>77.400000000000006</v>
      </c>
      <c r="G5" s="89">
        <v>77.8</v>
      </c>
      <c r="H5" s="89">
        <v>78.2</v>
      </c>
      <c r="I5" s="89">
        <v>78.7</v>
      </c>
      <c r="J5" s="89">
        <v>78.8</v>
      </c>
      <c r="K5" s="89">
        <v>79</v>
      </c>
      <c r="L5" s="89">
        <v>79.099999999999994</v>
      </c>
      <c r="M5" s="89">
        <v>79.3</v>
      </c>
      <c r="N5" s="89">
        <v>79.5</v>
      </c>
      <c r="O5" s="89">
        <v>79.8</v>
      </c>
      <c r="P5" s="89">
        <v>80.099999999999994</v>
      </c>
      <c r="Q5" s="89">
        <v>80.2</v>
      </c>
      <c r="R5" s="89">
        <v>80.7</v>
      </c>
      <c r="S5" s="89">
        <v>81</v>
      </c>
      <c r="T5" s="89">
        <v>81</v>
      </c>
      <c r="U5" s="89">
        <v>81.2</v>
      </c>
      <c r="V5" s="89">
        <v>81.7</v>
      </c>
      <c r="W5" s="89">
        <v>81.7</v>
      </c>
      <c r="X5" s="89">
        <v>81.5</v>
      </c>
      <c r="Y5" s="89">
        <v>82.1</v>
      </c>
      <c r="Z5" s="89">
        <v>82.2</v>
      </c>
      <c r="AA5" s="89">
        <v>82.8</v>
      </c>
      <c r="AB5" s="89">
        <v>83.1</v>
      </c>
      <c r="AC5" s="89">
        <v>83.3</v>
      </c>
      <c r="AD5" s="89">
        <v>83.2</v>
      </c>
      <c r="AE5" s="89">
        <v>83.5</v>
      </c>
      <c r="AF5" s="89">
        <v>83.8</v>
      </c>
      <c r="AG5" s="89">
        <v>83.6</v>
      </c>
      <c r="AH5" s="85">
        <v>83.8</v>
      </c>
      <c r="AI5" s="85">
        <v>84</v>
      </c>
      <c r="AJ5" s="85"/>
      <c r="AK5" s="86" t="s">
        <v>49</v>
      </c>
      <c r="AL5" s="85"/>
      <c r="AM5" s="85"/>
      <c r="AN5" s="85"/>
      <c r="AO5" s="85"/>
      <c r="AP5" s="85"/>
      <c r="AQ5" s="85"/>
      <c r="AR5" s="85"/>
      <c r="AS5" s="85"/>
      <c r="AT5" s="85"/>
      <c r="AU5" s="85"/>
    </row>
    <row r="6" spans="1:47" ht="15" customHeight="1">
      <c r="A6" s="88" t="s">
        <v>52</v>
      </c>
      <c r="B6" s="89">
        <v>77.099999999999994</v>
      </c>
      <c r="C6" s="89">
        <v>77.3</v>
      </c>
      <c r="D6" s="89">
        <v>77.3</v>
      </c>
      <c r="E6" s="89">
        <v>78</v>
      </c>
      <c r="F6" s="89">
        <v>78.099999999999994</v>
      </c>
      <c r="G6" s="89">
        <v>78.2</v>
      </c>
      <c r="H6" s="89">
        <v>78.900000000000006</v>
      </c>
      <c r="I6" s="89">
        <v>79.099999999999994</v>
      </c>
      <c r="J6" s="89">
        <v>79.099999999999994</v>
      </c>
      <c r="K6" s="89">
        <v>79.5</v>
      </c>
      <c r="L6" s="89">
        <v>79.7</v>
      </c>
      <c r="M6" s="89">
        <v>79.900000000000006</v>
      </c>
      <c r="N6" s="89">
        <v>79.900000000000006</v>
      </c>
      <c r="O6" s="89">
        <v>80.2</v>
      </c>
      <c r="P6" s="89">
        <v>80.400000000000006</v>
      </c>
      <c r="Q6" s="89">
        <v>80.7</v>
      </c>
      <c r="R6" s="89">
        <v>80.7</v>
      </c>
      <c r="S6" s="89">
        <v>80.7</v>
      </c>
      <c r="T6" s="89">
        <v>81</v>
      </c>
      <c r="U6" s="89">
        <v>81</v>
      </c>
      <c r="V6" s="89">
        <v>81.2</v>
      </c>
      <c r="W6" s="89">
        <v>81.2</v>
      </c>
      <c r="X6" s="89">
        <v>81.099999999999994</v>
      </c>
      <c r="Y6" s="89">
        <v>81.900000000000006</v>
      </c>
      <c r="Z6" s="89">
        <v>81.900000000000006</v>
      </c>
      <c r="AA6" s="89">
        <v>82.3</v>
      </c>
      <c r="AB6" s="89">
        <v>82.6</v>
      </c>
      <c r="AC6" s="89">
        <v>82.6</v>
      </c>
      <c r="AD6" s="89">
        <v>82.8</v>
      </c>
      <c r="AE6" s="89">
        <v>83</v>
      </c>
      <c r="AF6" s="89">
        <v>83.3</v>
      </c>
      <c r="AG6" s="89">
        <v>83.1</v>
      </c>
      <c r="AH6" s="85">
        <v>83.2</v>
      </c>
      <c r="AI6" s="85">
        <v>83.9</v>
      </c>
      <c r="AJ6" s="85"/>
      <c r="AK6" s="86" t="s">
        <v>52</v>
      </c>
      <c r="AL6" s="85"/>
      <c r="AM6" s="85"/>
      <c r="AN6" s="85"/>
      <c r="AO6" s="85"/>
      <c r="AP6" s="85"/>
      <c r="AQ6" s="85"/>
      <c r="AR6" s="85"/>
      <c r="AS6" s="85"/>
      <c r="AT6" s="85"/>
      <c r="AU6" s="85"/>
    </row>
    <row r="7" spans="1:47" ht="15" customHeight="1">
      <c r="A7" s="88" t="s">
        <v>62</v>
      </c>
      <c r="B7" s="89">
        <v>74.3</v>
      </c>
      <c r="C7" s="89">
        <v>74</v>
      </c>
      <c r="D7" s="89">
        <v>74.400000000000006</v>
      </c>
      <c r="E7" s="89">
        <v>74.599999999999994</v>
      </c>
      <c r="F7" s="89">
        <v>74.3</v>
      </c>
      <c r="G7" s="89">
        <v>74.8</v>
      </c>
      <c r="H7" s="89">
        <v>74.599999999999994</v>
      </c>
      <c r="I7" s="89">
        <v>74.7</v>
      </c>
      <c r="J7" s="89">
        <v>74.8</v>
      </c>
      <c r="K7" s="89">
        <v>74.7</v>
      </c>
      <c r="L7" s="89">
        <v>74.400000000000006</v>
      </c>
      <c r="M7" s="89">
        <v>74.8</v>
      </c>
      <c r="N7" s="89">
        <v>75.099999999999994</v>
      </c>
      <c r="O7" s="89">
        <v>74.8</v>
      </c>
      <c r="P7" s="89">
        <v>74.900000000000006</v>
      </c>
      <c r="Q7" s="89">
        <v>74.5</v>
      </c>
      <c r="R7" s="89">
        <v>73.8</v>
      </c>
      <c r="S7" s="89">
        <v>74.599999999999994</v>
      </c>
      <c r="T7" s="89">
        <v>75</v>
      </c>
      <c r="U7" s="89">
        <v>75</v>
      </c>
      <c r="V7" s="89">
        <v>75.400000000000006</v>
      </c>
      <c r="W7" s="89">
        <v>75.5</v>
      </c>
      <c r="X7" s="89">
        <v>75.900000000000006</v>
      </c>
      <c r="Y7" s="89">
        <v>76.2</v>
      </c>
      <c r="Z7" s="89">
        <v>76.2</v>
      </c>
      <c r="AA7" s="89">
        <v>76.3</v>
      </c>
      <c r="AB7" s="89">
        <v>76.599999999999994</v>
      </c>
      <c r="AC7" s="89">
        <v>77</v>
      </c>
      <c r="AD7" s="89">
        <v>77.400000000000006</v>
      </c>
      <c r="AE7" s="89">
        <v>77.400000000000006</v>
      </c>
      <c r="AF7" s="89">
        <v>77.8</v>
      </c>
      <c r="AG7" s="89">
        <v>77.900000000000006</v>
      </c>
      <c r="AH7" s="85">
        <v>78.599999999999994</v>
      </c>
      <c r="AI7" s="85">
        <v>78</v>
      </c>
      <c r="AJ7" s="85"/>
      <c r="AK7" s="86" t="s">
        <v>62</v>
      </c>
      <c r="AL7" s="85"/>
      <c r="AM7" s="85"/>
      <c r="AN7" s="85"/>
      <c r="AO7" s="85"/>
      <c r="AP7" s="85"/>
      <c r="AQ7" s="85"/>
      <c r="AR7" s="85"/>
      <c r="AS7" s="85"/>
      <c r="AT7" s="85"/>
      <c r="AU7" s="85"/>
    </row>
    <row r="8" spans="1:47" ht="15" customHeight="1">
      <c r="A8" s="88" t="s">
        <v>137</v>
      </c>
      <c r="B8" s="91"/>
      <c r="C8" s="94"/>
      <c r="D8" s="94"/>
      <c r="E8" s="94"/>
      <c r="F8" s="94"/>
      <c r="G8" s="94"/>
      <c r="H8" s="94"/>
      <c r="I8" s="94"/>
      <c r="J8" s="94"/>
      <c r="K8" s="94"/>
      <c r="L8" s="94"/>
      <c r="M8" s="94"/>
      <c r="N8" s="94"/>
      <c r="O8" s="94"/>
      <c r="P8" s="94"/>
      <c r="Q8" s="94"/>
      <c r="R8" s="94"/>
      <c r="S8" s="94"/>
      <c r="T8" s="94"/>
      <c r="U8" s="89"/>
      <c r="V8" s="89">
        <v>78.099999999999994</v>
      </c>
      <c r="W8" s="89">
        <v>78.3</v>
      </c>
      <c r="X8" s="89">
        <v>78.099999999999994</v>
      </c>
      <c r="Y8" s="89">
        <v>78.8</v>
      </c>
      <c r="Z8" s="89">
        <v>78.8</v>
      </c>
      <c r="AA8" s="89">
        <v>79.3</v>
      </c>
      <c r="AB8" s="89">
        <v>79.2</v>
      </c>
      <c r="AC8" s="89">
        <v>79.7</v>
      </c>
      <c r="AD8" s="89">
        <v>79.7</v>
      </c>
      <c r="AE8" s="89">
        <v>79.900000000000006</v>
      </c>
      <c r="AF8" s="89">
        <v>80.400000000000006</v>
      </c>
      <c r="AG8" s="89">
        <v>80.599999999999994</v>
      </c>
      <c r="AH8" s="85">
        <v>81</v>
      </c>
      <c r="AI8" s="85">
        <v>81</v>
      </c>
      <c r="AJ8" s="85"/>
      <c r="AK8" s="86" t="s">
        <v>137</v>
      </c>
      <c r="AL8" s="85"/>
      <c r="AM8" s="85"/>
      <c r="AN8" s="85"/>
      <c r="AO8" s="85"/>
      <c r="AP8" s="85"/>
      <c r="AQ8" s="85"/>
      <c r="AR8" s="85"/>
      <c r="AS8" s="85"/>
      <c r="AT8" s="85"/>
      <c r="AU8" s="85"/>
    </row>
    <row r="9" spans="1:47" ht="24" customHeight="1">
      <c r="A9" s="88" t="s">
        <v>42</v>
      </c>
      <c r="B9" s="91"/>
      <c r="C9" s="89"/>
      <c r="D9" s="89"/>
      <c r="E9" s="89"/>
      <c r="F9" s="89"/>
      <c r="G9" s="89"/>
      <c r="H9" s="89"/>
      <c r="I9" s="89"/>
      <c r="J9" s="89"/>
      <c r="K9" s="89"/>
      <c r="L9" s="89"/>
      <c r="M9" s="89"/>
      <c r="N9" s="89">
        <v>79.8</v>
      </c>
      <c r="O9" s="89">
        <v>79.2</v>
      </c>
      <c r="P9" s="89">
        <v>79.599999999999994</v>
      </c>
      <c r="Q9" s="89">
        <v>80</v>
      </c>
      <c r="R9" s="89">
        <v>80</v>
      </c>
      <c r="S9" s="89">
        <v>79.8</v>
      </c>
      <c r="T9" s="89">
        <v>79.900000000000006</v>
      </c>
      <c r="U9" s="89">
        <v>80.099999999999994</v>
      </c>
      <c r="V9" s="89">
        <v>81.400000000000006</v>
      </c>
      <c r="W9" s="89">
        <v>81</v>
      </c>
      <c r="X9" s="89">
        <v>81.2</v>
      </c>
      <c r="Y9" s="89">
        <v>81.8</v>
      </c>
      <c r="Z9" s="89">
        <v>80.8</v>
      </c>
      <c r="AA9" s="89">
        <v>82</v>
      </c>
      <c r="AB9" s="89">
        <v>82.1</v>
      </c>
      <c r="AC9" s="89">
        <v>82.9</v>
      </c>
      <c r="AD9" s="89">
        <v>83.5</v>
      </c>
      <c r="AE9" s="89">
        <v>83.9</v>
      </c>
      <c r="AF9" s="89">
        <v>83.1</v>
      </c>
      <c r="AG9" s="89">
        <v>83.4</v>
      </c>
      <c r="AH9" s="85">
        <v>85</v>
      </c>
      <c r="AI9" s="85">
        <v>84.7</v>
      </c>
      <c r="AJ9" s="85"/>
      <c r="AK9" s="86" t="s">
        <v>42</v>
      </c>
      <c r="AL9" s="85"/>
      <c r="AM9" s="85"/>
      <c r="AN9" s="85"/>
      <c r="AO9" s="85"/>
      <c r="AP9" s="85"/>
      <c r="AQ9" s="85"/>
      <c r="AR9" s="85"/>
      <c r="AS9" s="85"/>
      <c r="AT9" s="85"/>
      <c r="AU9" s="85"/>
    </row>
    <row r="10" spans="1:47" ht="15" customHeight="1">
      <c r="A10" s="88" t="s">
        <v>58</v>
      </c>
      <c r="B10" s="89">
        <v>74.400000000000006</v>
      </c>
      <c r="C10" s="89">
        <v>74.5</v>
      </c>
      <c r="D10" s="89">
        <v>74.400000000000006</v>
      </c>
      <c r="E10" s="89">
        <v>74.599999999999994</v>
      </c>
      <c r="F10" s="89">
        <v>74.8</v>
      </c>
      <c r="G10" s="89">
        <v>74.7</v>
      </c>
      <c r="H10" s="89">
        <v>75.3</v>
      </c>
      <c r="I10" s="89">
        <v>75.400000000000006</v>
      </c>
      <c r="J10" s="89">
        <v>75.5</v>
      </c>
      <c r="K10" s="89">
        <v>75.5</v>
      </c>
      <c r="L10" s="89">
        <v>75.8</v>
      </c>
      <c r="M10" s="89">
        <v>76.3</v>
      </c>
      <c r="N10" s="89">
        <v>76.5</v>
      </c>
      <c r="O10" s="89">
        <v>76.8</v>
      </c>
      <c r="P10" s="89">
        <v>76.8</v>
      </c>
      <c r="Q10" s="89">
        <v>77.5</v>
      </c>
      <c r="R10" s="89">
        <v>77.599999999999994</v>
      </c>
      <c r="S10" s="89">
        <v>78.2</v>
      </c>
      <c r="T10" s="89">
        <v>78.3</v>
      </c>
      <c r="U10" s="89">
        <v>78.5</v>
      </c>
      <c r="V10" s="89">
        <v>78.5</v>
      </c>
      <c r="W10" s="89">
        <v>78.7</v>
      </c>
      <c r="X10" s="89">
        <v>78.599999999999994</v>
      </c>
      <c r="Y10" s="89">
        <v>79.099999999999994</v>
      </c>
      <c r="Z10" s="89">
        <v>79.2</v>
      </c>
      <c r="AA10" s="89">
        <v>79.900000000000006</v>
      </c>
      <c r="AB10" s="89">
        <v>80.2</v>
      </c>
      <c r="AC10" s="89">
        <v>80.5</v>
      </c>
      <c r="AD10" s="89">
        <v>80.5</v>
      </c>
      <c r="AE10" s="89">
        <v>80.900000000000006</v>
      </c>
      <c r="AF10" s="89">
        <v>81.099999999999994</v>
      </c>
      <c r="AG10" s="89">
        <v>81.2</v>
      </c>
      <c r="AH10" s="85">
        <v>81.3</v>
      </c>
      <c r="AI10" s="85">
        <v>82</v>
      </c>
      <c r="AJ10" s="85"/>
      <c r="AK10" s="86" t="s">
        <v>58</v>
      </c>
      <c r="AL10" s="85"/>
      <c r="AM10" s="85"/>
      <c r="AN10" s="85"/>
      <c r="AO10" s="85"/>
      <c r="AP10" s="85"/>
      <c r="AQ10" s="85"/>
      <c r="AR10" s="85"/>
      <c r="AS10" s="85"/>
      <c r="AT10" s="85"/>
      <c r="AU10" s="85"/>
    </row>
    <row r="11" spans="1:47" s="77" customFormat="1" ht="12.75">
      <c r="A11" s="88" t="s">
        <v>54</v>
      </c>
      <c r="B11" s="89">
        <v>77.5</v>
      </c>
      <c r="C11" s="89">
        <v>77.8</v>
      </c>
      <c r="D11" s="89">
        <v>77.7</v>
      </c>
      <c r="E11" s="89">
        <v>77.8</v>
      </c>
      <c r="F11" s="89">
        <v>77.599999999999994</v>
      </c>
      <c r="G11" s="89">
        <v>77.7</v>
      </c>
      <c r="H11" s="89">
        <v>77.900000000000006</v>
      </c>
      <c r="I11" s="89">
        <v>77.8</v>
      </c>
      <c r="J11" s="89">
        <v>77.900000000000006</v>
      </c>
      <c r="K11" s="89">
        <v>77.8</v>
      </c>
      <c r="L11" s="89">
        <v>78.099999999999994</v>
      </c>
      <c r="M11" s="89">
        <v>78</v>
      </c>
      <c r="N11" s="89">
        <v>77.8</v>
      </c>
      <c r="O11" s="89">
        <v>78.2</v>
      </c>
      <c r="P11" s="89">
        <v>77.900000000000006</v>
      </c>
      <c r="Q11" s="89">
        <v>78.3</v>
      </c>
      <c r="R11" s="89">
        <v>78.599999999999994</v>
      </c>
      <c r="S11" s="89">
        <v>79</v>
      </c>
      <c r="T11" s="89">
        <v>79</v>
      </c>
      <c r="U11" s="89">
        <v>79.2</v>
      </c>
      <c r="V11" s="89">
        <v>79.3</v>
      </c>
      <c r="W11" s="89">
        <v>79.400000000000006</v>
      </c>
      <c r="X11" s="89">
        <v>79.8</v>
      </c>
      <c r="Y11" s="89">
        <v>80.2</v>
      </c>
      <c r="Z11" s="89">
        <v>80.5</v>
      </c>
      <c r="AA11" s="89">
        <v>80.7</v>
      </c>
      <c r="AB11" s="89">
        <v>80.599999999999994</v>
      </c>
      <c r="AC11" s="89">
        <v>81</v>
      </c>
      <c r="AD11" s="89">
        <v>81.099999999999994</v>
      </c>
      <c r="AE11" s="89">
        <v>81.400000000000006</v>
      </c>
      <c r="AF11" s="89">
        <v>81.900000000000006</v>
      </c>
      <c r="AG11" s="89">
        <v>82.1</v>
      </c>
      <c r="AH11" s="85">
        <v>82.4</v>
      </c>
      <c r="AI11" s="85">
        <v>82.8</v>
      </c>
      <c r="AJ11" s="85"/>
      <c r="AK11" s="86" t="s">
        <v>54</v>
      </c>
      <c r="AL11" s="85"/>
      <c r="AM11" s="85"/>
      <c r="AN11" s="85"/>
      <c r="AO11" s="85"/>
      <c r="AP11" s="85"/>
      <c r="AQ11" s="85"/>
      <c r="AR11" s="85"/>
      <c r="AS11" s="85"/>
      <c r="AT11" s="85"/>
      <c r="AU11" s="85"/>
    </row>
    <row r="12" spans="1:47" ht="15" customHeight="1">
      <c r="A12" s="88" t="s">
        <v>120</v>
      </c>
      <c r="B12" s="90">
        <v>77.040000000000006</v>
      </c>
      <c r="C12" s="90">
        <v>77.260000000000005</v>
      </c>
      <c r="D12" s="90">
        <v>77.48</v>
      </c>
      <c r="E12" s="90">
        <v>77.48</v>
      </c>
      <c r="F12" s="90">
        <v>77.75</v>
      </c>
      <c r="G12" s="90">
        <v>77.88</v>
      </c>
      <c r="H12" s="90">
        <v>78.099999999999994</v>
      </c>
      <c r="I12" s="90">
        <v>78.260000000000005</v>
      </c>
      <c r="J12" s="90">
        <v>78.260000000000005</v>
      </c>
      <c r="K12" s="90">
        <v>78.61</v>
      </c>
      <c r="L12" s="90">
        <v>78.88</v>
      </c>
      <c r="M12" s="90">
        <v>78.98</v>
      </c>
      <c r="N12" s="90">
        <v>79.23</v>
      </c>
      <c r="O12" s="90">
        <v>79.33</v>
      </c>
      <c r="P12" s="90">
        <v>79.52</v>
      </c>
      <c r="Q12" s="90">
        <v>79.58</v>
      </c>
      <c r="R12" s="90">
        <v>79.739999999999995</v>
      </c>
      <c r="S12" s="90">
        <v>79.900000000000006</v>
      </c>
      <c r="T12" s="90">
        <v>80.12</v>
      </c>
      <c r="U12" s="90">
        <v>80.34</v>
      </c>
      <c r="V12" s="90">
        <v>80.569999999999993</v>
      </c>
      <c r="W12" s="90">
        <v>80.680000000000007</v>
      </c>
      <c r="X12" s="90">
        <v>80.89</v>
      </c>
      <c r="Y12" s="90">
        <v>81.12</v>
      </c>
      <c r="Z12" s="90">
        <v>81.47</v>
      </c>
      <c r="AA12" s="90">
        <v>81.680000000000007</v>
      </c>
      <c r="AB12" s="90">
        <v>81.849999999999994</v>
      </c>
      <c r="AC12" s="90">
        <v>82.09</v>
      </c>
      <c r="AD12" s="90">
        <v>82.33</v>
      </c>
      <c r="AE12" s="90">
        <v>82.68</v>
      </c>
      <c r="AF12" s="90">
        <v>82.83</v>
      </c>
      <c r="AG12" s="90">
        <v>82.96</v>
      </c>
      <c r="AH12" s="85">
        <v>83.05</v>
      </c>
      <c r="AI12" s="85">
        <v>83.06</v>
      </c>
      <c r="AJ12" s="85"/>
      <c r="AK12" s="86" t="s">
        <v>120</v>
      </c>
      <c r="AL12" s="85"/>
      <c r="AM12" s="85"/>
      <c r="AN12" s="85"/>
      <c r="AO12" s="85"/>
      <c r="AP12" s="85"/>
      <c r="AQ12" s="85"/>
      <c r="AR12" s="85"/>
      <c r="AS12" s="85"/>
      <c r="AT12" s="85"/>
      <c r="AU12" s="85"/>
    </row>
    <row r="13" spans="1:47" ht="15" customHeight="1">
      <c r="A13" s="88" t="s">
        <v>64</v>
      </c>
      <c r="B13" s="89">
        <v>74.099999999999994</v>
      </c>
      <c r="C13" s="89">
        <v>74.7</v>
      </c>
      <c r="D13" s="89">
        <v>74.8</v>
      </c>
      <c r="E13" s="89">
        <v>74.3</v>
      </c>
      <c r="F13" s="89">
        <v>74.5</v>
      </c>
      <c r="G13" s="89">
        <v>75.099999999999994</v>
      </c>
      <c r="H13" s="89">
        <v>75.099999999999994</v>
      </c>
      <c r="I13" s="89">
        <v>75</v>
      </c>
      <c r="J13" s="89">
        <v>74.900000000000006</v>
      </c>
      <c r="K13" s="89">
        <v>74.900000000000006</v>
      </c>
      <c r="L13" s="89">
        <v>75</v>
      </c>
      <c r="M13" s="89">
        <v>74.8</v>
      </c>
      <c r="N13" s="89">
        <v>74</v>
      </c>
      <c r="O13" s="89">
        <v>72.900000000000006</v>
      </c>
      <c r="P13" s="89">
        <v>74.3</v>
      </c>
      <c r="Q13" s="89">
        <v>75.599999999999994</v>
      </c>
      <c r="R13" s="89">
        <v>75.900000000000006</v>
      </c>
      <c r="S13" s="89">
        <v>75.400000000000006</v>
      </c>
      <c r="T13" s="89">
        <v>76.099999999999994</v>
      </c>
      <c r="U13" s="89">
        <v>76.400000000000006</v>
      </c>
      <c r="V13" s="89">
        <v>76.5</v>
      </c>
      <c r="W13" s="89">
        <v>77.2</v>
      </c>
      <c r="X13" s="89">
        <v>77.2</v>
      </c>
      <c r="Y13" s="89">
        <v>78</v>
      </c>
      <c r="Z13" s="89">
        <v>78.2</v>
      </c>
      <c r="AA13" s="89">
        <v>78.599999999999994</v>
      </c>
      <c r="AB13" s="89">
        <v>78.900000000000006</v>
      </c>
      <c r="AC13" s="89">
        <v>79.5</v>
      </c>
      <c r="AD13" s="89">
        <v>80.3</v>
      </c>
      <c r="AE13" s="89">
        <v>80.8</v>
      </c>
      <c r="AF13" s="89">
        <v>81.3</v>
      </c>
      <c r="AG13" s="89">
        <v>81.5</v>
      </c>
      <c r="AH13" s="85">
        <v>81.7</v>
      </c>
      <c r="AI13" s="85">
        <v>81.900000000000006</v>
      </c>
      <c r="AJ13" s="85"/>
      <c r="AK13" s="86" t="s">
        <v>64</v>
      </c>
      <c r="AL13" s="85"/>
      <c r="AM13" s="85"/>
      <c r="AN13" s="85"/>
      <c r="AO13" s="85"/>
      <c r="AP13" s="85"/>
      <c r="AQ13" s="85"/>
      <c r="AR13" s="85"/>
      <c r="AS13" s="85"/>
      <c r="AT13" s="85"/>
      <c r="AU13" s="85"/>
    </row>
    <row r="14" spans="1:47" ht="24" customHeight="1">
      <c r="A14" s="88" t="s">
        <v>55</v>
      </c>
      <c r="B14" s="89">
        <v>78.2</v>
      </c>
      <c r="C14" s="89">
        <v>78.8</v>
      </c>
      <c r="D14" s="89">
        <v>78.5</v>
      </c>
      <c r="E14" s="89">
        <v>79</v>
      </c>
      <c r="F14" s="89">
        <v>78.7</v>
      </c>
      <c r="G14" s="89">
        <v>78.900000000000006</v>
      </c>
      <c r="H14" s="89">
        <v>78.8</v>
      </c>
      <c r="I14" s="89">
        <v>78.8</v>
      </c>
      <c r="J14" s="89">
        <v>79</v>
      </c>
      <c r="K14" s="89">
        <v>79</v>
      </c>
      <c r="L14" s="89">
        <v>79.5</v>
      </c>
      <c r="M14" s="89">
        <v>79.599999999999994</v>
      </c>
      <c r="N14" s="89">
        <v>79.5</v>
      </c>
      <c r="O14" s="89">
        <v>80.3</v>
      </c>
      <c r="P14" s="89">
        <v>80.400000000000006</v>
      </c>
      <c r="Q14" s="89">
        <v>80.7</v>
      </c>
      <c r="R14" s="89">
        <v>80.7</v>
      </c>
      <c r="S14" s="89">
        <v>81</v>
      </c>
      <c r="T14" s="89">
        <v>81.2</v>
      </c>
      <c r="U14" s="89">
        <v>81.2</v>
      </c>
      <c r="V14" s="89">
        <v>81.7</v>
      </c>
      <c r="W14" s="89">
        <v>81.599999999999994</v>
      </c>
      <c r="X14" s="89">
        <v>81.900000000000006</v>
      </c>
      <c r="Y14" s="89">
        <v>82.5</v>
      </c>
      <c r="Z14" s="89">
        <v>82.5</v>
      </c>
      <c r="AA14" s="89">
        <v>83.1</v>
      </c>
      <c r="AB14" s="89">
        <v>83.1</v>
      </c>
      <c r="AC14" s="89">
        <v>83.3</v>
      </c>
      <c r="AD14" s="89">
        <v>83.5</v>
      </c>
      <c r="AE14" s="89">
        <v>83.5</v>
      </c>
      <c r="AF14" s="89">
        <v>83.8</v>
      </c>
      <c r="AG14" s="89">
        <v>83.7</v>
      </c>
      <c r="AH14" s="85">
        <v>84.1</v>
      </c>
      <c r="AI14" s="85">
        <v>84.1</v>
      </c>
      <c r="AJ14" s="85"/>
      <c r="AK14" s="86" t="s">
        <v>55</v>
      </c>
      <c r="AL14" s="85"/>
      <c r="AM14" s="85"/>
      <c r="AN14" s="85"/>
      <c r="AO14" s="85"/>
      <c r="AP14" s="85"/>
      <c r="AQ14" s="85"/>
      <c r="AR14" s="85"/>
      <c r="AS14" s="85"/>
      <c r="AT14" s="85"/>
      <c r="AU14" s="85"/>
    </row>
    <row r="15" spans="1:47" ht="15" customHeight="1">
      <c r="A15" s="88" t="s">
        <v>46</v>
      </c>
      <c r="B15" s="91"/>
      <c r="C15" s="89"/>
      <c r="D15" s="89"/>
      <c r="E15" s="89"/>
      <c r="F15" s="89"/>
      <c r="G15" s="89">
        <v>79.8</v>
      </c>
      <c r="H15" s="89">
        <v>80.5</v>
      </c>
      <c r="I15" s="89">
        <v>80.7</v>
      </c>
      <c r="J15" s="89">
        <v>80.900000000000006</v>
      </c>
      <c r="K15" s="89">
        <v>81.2</v>
      </c>
      <c r="L15" s="89">
        <v>81.400000000000006</v>
      </c>
      <c r="M15" s="89">
        <v>81.7</v>
      </c>
      <c r="N15" s="89">
        <v>81.7</v>
      </c>
      <c r="O15" s="89">
        <v>82.2</v>
      </c>
      <c r="P15" s="89">
        <v>82.2</v>
      </c>
      <c r="Q15" s="89">
        <v>82.3</v>
      </c>
      <c r="R15" s="89">
        <v>82.6</v>
      </c>
      <c r="S15" s="89">
        <v>82.7</v>
      </c>
      <c r="T15" s="89">
        <v>82.7</v>
      </c>
      <c r="U15" s="89">
        <v>83</v>
      </c>
      <c r="V15" s="89">
        <v>83</v>
      </c>
      <c r="W15" s="89">
        <v>83</v>
      </c>
      <c r="X15" s="89">
        <v>82.8</v>
      </c>
      <c r="Y15" s="89">
        <v>83.9</v>
      </c>
      <c r="Z15" s="89">
        <v>83.9</v>
      </c>
      <c r="AA15" s="89">
        <v>84.5</v>
      </c>
      <c r="AB15" s="89">
        <v>84.8</v>
      </c>
      <c r="AC15" s="89">
        <v>84.8</v>
      </c>
      <c r="AD15" s="89">
        <v>85</v>
      </c>
      <c r="AE15" s="89">
        <v>85.3</v>
      </c>
      <c r="AF15" s="89">
        <v>85.7</v>
      </c>
      <c r="AG15" s="89">
        <v>85.4</v>
      </c>
      <c r="AH15" s="89"/>
      <c r="AI15" s="89"/>
      <c r="AJ15" s="85"/>
      <c r="AK15" s="86" t="s">
        <v>46</v>
      </c>
      <c r="AL15" s="85"/>
      <c r="AM15" s="85"/>
      <c r="AN15" s="85"/>
      <c r="AO15" s="85"/>
      <c r="AP15" s="85"/>
      <c r="AQ15" s="85"/>
      <c r="AR15" s="85"/>
      <c r="AS15" s="85"/>
      <c r="AT15" s="85"/>
      <c r="AU15" s="85"/>
    </row>
    <row r="16" spans="1:47" ht="15" customHeight="1">
      <c r="A16" s="93" t="s">
        <v>208</v>
      </c>
      <c r="B16" s="89">
        <v>76.400000000000006</v>
      </c>
      <c r="C16" s="89">
        <v>76.7</v>
      </c>
      <c r="D16" s="89">
        <v>77</v>
      </c>
      <c r="E16" s="89">
        <v>77.5</v>
      </c>
      <c r="F16" s="89">
        <v>77.599999999999994</v>
      </c>
      <c r="G16" s="89">
        <v>77.7</v>
      </c>
      <c r="H16" s="89">
        <v>78.2</v>
      </c>
      <c r="I16" s="89">
        <v>78.400000000000006</v>
      </c>
      <c r="J16" s="89">
        <v>78.599999999999994</v>
      </c>
      <c r="K16" s="89">
        <v>78.5</v>
      </c>
      <c r="L16" s="89">
        <v>78.8</v>
      </c>
      <c r="M16" s="89">
        <v>79.3</v>
      </c>
      <c r="N16" s="89">
        <v>79.400000000000006</v>
      </c>
      <c r="O16" s="89">
        <v>79.7</v>
      </c>
      <c r="P16" s="89">
        <v>79.900000000000006</v>
      </c>
      <c r="Q16" s="89">
        <v>80.099999999999994</v>
      </c>
      <c r="R16" s="89">
        <v>80.5</v>
      </c>
      <c r="S16" s="89">
        <v>80.8</v>
      </c>
      <c r="T16" s="89">
        <v>81</v>
      </c>
      <c r="U16" s="89">
        <v>81.2</v>
      </c>
      <c r="V16" s="89">
        <v>81.400000000000006</v>
      </c>
      <c r="W16" s="89">
        <v>81.3</v>
      </c>
      <c r="X16" s="89">
        <v>81.3</v>
      </c>
      <c r="Y16" s="89">
        <v>81.900000000000006</v>
      </c>
      <c r="Z16" s="89">
        <v>82</v>
      </c>
      <c r="AA16" s="89">
        <v>82.4</v>
      </c>
      <c r="AB16" s="89">
        <v>82.7</v>
      </c>
      <c r="AC16" s="89">
        <v>82.7</v>
      </c>
      <c r="AD16" s="89">
        <v>82.8</v>
      </c>
      <c r="AE16" s="89">
        <v>83</v>
      </c>
      <c r="AF16" s="89">
        <v>83.2</v>
      </c>
      <c r="AG16" s="89">
        <v>83.3</v>
      </c>
      <c r="AH16" s="85">
        <v>83.2</v>
      </c>
      <c r="AI16" s="85">
        <v>83.6</v>
      </c>
      <c r="AJ16" s="85"/>
      <c r="AK16" s="92" t="s">
        <v>208</v>
      </c>
      <c r="AL16" s="85"/>
      <c r="AM16" s="85"/>
      <c r="AN16" s="85"/>
      <c r="AO16" s="85"/>
      <c r="AP16" s="85"/>
      <c r="AQ16" s="85"/>
      <c r="AR16" s="85"/>
      <c r="AS16" s="85"/>
      <c r="AT16" s="85"/>
      <c r="AU16" s="85"/>
    </row>
    <row r="17" spans="1:47" ht="15" customHeight="1">
      <c r="A17" s="88" t="s">
        <v>51</v>
      </c>
      <c r="B17" s="89">
        <v>77.900000000000006</v>
      </c>
      <c r="C17" s="89">
        <v>78.2</v>
      </c>
      <c r="D17" s="89">
        <v>78</v>
      </c>
      <c r="E17" s="89">
        <v>78.599999999999994</v>
      </c>
      <c r="F17" s="89">
        <v>78.400000000000006</v>
      </c>
      <c r="G17" s="89">
        <v>78.8</v>
      </c>
      <c r="H17" s="89">
        <v>78.599999999999994</v>
      </c>
      <c r="I17" s="89">
        <v>79.3</v>
      </c>
      <c r="J17" s="89">
        <v>79.5</v>
      </c>
      <c r="K17" s="89">
        <v>79.5</v>
      </c>
      <c r="L17" s="89">
        <v>79.5</v>
      </c>
      <c r="M17" s="89">
        <v>79.400000000000006</v>
      </c>
      <c r="N17" s="89">
        <v>79.8</v>
      </c>
      <c r="O17" s="89">
        <v>80</v>
      </c>
      <c r="P17" s="89">
        <v>80.099999999999994</v>
      </c>
      <c r="Q17" s="89">
        <v>80.2</v>
      </c>
      <c r="R17" s="89">
        <v>80.400000000000006</v>
      </c>
      <c r="S17" s="89">
        <v>80.3</v>
      </c>
      <c r="T17" s="89">
        <v>80.5</v>
      </c>
      <c r="U17" s="89">
        <v>80.900000000000006</v>
      </c>
      <c r="V17" s="89">
        <v>81.599999999999994</v>
      </c>
      <c r="W17" s="89">
        <v>81.7</v>
      </c>
      <c r="X17" s="89">
        <v>81.8</v>
      </c>
      <c r="Y17" s="89">
        <v>82</v>
      </c>
      <c r="Z17" s="89">
        <v>82.3</v>
      </c>
      <c r="AA17" s="89">
        <v>82.6</v>
      </c>
      <c r="AB17" s="89">
        <v>82.5</v>
      </c>
      <c r="AC17" s="89">
        <v>83</v>
      </c>
      <c r="AD17" s="89">
        <v>83.3</v>
      </c>
      <c r="AE17" s="89">
        <v>83.3</v>
      </c>
      <c r="AF17" s="89">
        <v>83.6</v>
      </c>
      <c r="AG17" s="89">
        <v>83.4</v>
      </c>
      <c r="AH17" s="85">
        <v>84</v>
      </c>
      <c r="AI17" s="85">
        <v>84.1</v>
      </c>
      <c r="AJ17" s="85"/>
      <c r="AK17" s="86" t="s">
        <v>51</v>
      </c>
      <c r="AL17" s="85"/>
      <c r="AM17" s="85"/>
      <c r="AN17" s="85"/>
      <c r="AO17" s="85"/>
      <c r="AP17" s="85"/>
      <c r="AQ17" s="85"/>
      <c r="AR17" s="85"/>
      <c r="AS17" s="85"/>
      <c r="AT17" s="85"/>
      <c r="AU17" s="85"/>
    </row>
    <row r="18" spans="1:47" ht="15" customHeight="1">
      <c r="A18" s="88" t="s">
        <v>63</v>
      </c>
      <c r="B18" s="89">
        <v>73</v>
      </c>
      <c r="C18" s="89">
        <v>73.3</v>
      </c>
      <c r="D18" s="89">
        <v>73.099999999999994</v>
      </c>
      <c r="E18" s="89">
        <v>73.3</v>
      </c>
      <c r="F18" s="89">
        <v>73.2</v>
      </c>
      <c r="G18" s="89">
        <v>73.3</v>
      </c>
      <c r="H18" s="89">
        <v>73.900000000000006</v>
      </c>
      <c r="I18" s="89">
        <v>74.2</v>
      </c>
      <c r="J18" s="89">
        <v>73.8</v>
      </c>
      <c r="K18" s="89">
        <v>73.8</v>
      </c>
      <c r="L18" s="89">
        <v>74</v>
      </c>
      <c r="M18" s="89">
        <v>74</v>
      </c>
      <c r="N18" s="89">
        <v>74</v>
      </c>
      <c r="O18" s="89">
        <v>74.5</v>
      </c>
      <c r="P18" s="89">
        <v>74.8</v>
      </c>
      <c r="Q18" s="89">
        <v>75</v>
      </c>
      <c r="R18" s="89">
        <v>75.5</v>
      </c>
      <c r="S18" s="89">
        <v>75.599999999999994</v>
      </c>
      <c r="T18" s="89">
        <v>75.599999999999994</v>
      </c>
      <c r="U18" s="89">
        <v>76.2</v>
      </c>
      <c r="V18" s="89">
        <v>76.7</v>
      </c>
      <c r="W18" s="89">
        <v>76.7</v>
      </c>
      <c r="X18" s="89">
        <v>76.7</v>
      </c>
      <c r="Y18" s="89">
        <v>77.2</v>
      </c>
      <c r="Z18" s="89">
        <v>77.2</v>
      </c>
      <c r="AA18" s="89">
        <v>77.8</v>
      </c>
      <c r="AB18" s="89">
        <v>77.8</v>
      </c>
      <c r="AC18" s="89">
        <v>78.3</v>
      </c>
      <c r="AD18" s="89">
        <v>78.400000000000006</v>
      </c>
      <c r="AE18" s="89">
        <v>78.599999999999994</v>
      </c>
      <c r="AF18" s="89">
        <v>78.7</v>
      </c>
      <c r="AG18" s="89">
        <v>78.7</v>
      </c>
      <c r="AH18" s="85">
        <v>79.099999999999994</v>
      </c>
      <c r="AI18" s="85">
        <v>79.400000000000006</v>
      </c>
      <c r="AJ18" s="85"/>
      <c r="AK18" s="86" t="s">
        <v>63</v>
      </c>
      <c r="AL18" s="85"/>
      <c r="AM18" s="85"/>
      <c r="AN18" s="85"/>
      <c r="AO18" s="85"/>
      <c r="AP18" s="85"/>
      <c r="AQ18" s="85"/>
      <c r="AR18" s="85"/>
      <c r="AS18" s="85"/>
      <c r="AT18" s="85"/>
      <c r="AU18" s="85"/>
    </row>
    <row r="19" spans="1:47" ht="24" customHeight="1">
      <c r="A19" s="88" t="s">
        <v>50</v>
      </c>
      <c r="B19" s="91"/>
      <c r="C19" s="89"/>
      <c r="D19" s="89"/>
      <c r="E19" s="89"/>
      <c r="F19" s="89"/>
      <c r="G19" s="89">
        <v>76.400000000000006</v>
      </c>
      <c r="H19" s="89">
        <v>77.3</v>
      </c>
      <c r="I19" s="89">
        <v>77.3</v>
      </c>
      <c r="J19" s="89">
        <v>77.2</v>
      </c>
      <c r="K19" s="89">
        <v>77.7</v>
      </c>
      <c r="L19" s="89">
        <v>77.900000000000006</v>
      </c>
      <c r="M19" s="89">
        <v>78.3</v>
      </c>
      <c r="N19" s="89">
        <v>78.099999999999994</v>
      </c>
      <c r="O19" s="89">
        <v>78.599999999999994</v>
      </c>
      <c r="P19" s="89">
        <v>78.3</v>
      </c>
      <c r="Q19" s="89">
        <v>78.7</v>
      </c>
      <c r="R19" s="89">
        <v>78.7</v>
      </c>
      <c r="S19" s="89">
        <v>79.099999999999994</v>
      </c>
      <c r="T19" s="89">
        <v>78.900000000000006</v>
      </c>
      <c r="U19" s="89">
        <v>79.2</v>
      </c>
      <c r="V19" s="89">
        <v>79.900000000000006</v>
      </c>
      <c r="W19" s="89">
        <v>80.400000000000006</v>
      </c>
      <c r="X19" s="89">
        <v>80.7</v>
      </c>
      <c r="Y19" s="89">
        <v>81.099999999999994</v>
      </c>
      <c r="Z19" s="89">
        <v>81.3</v>
      </c>
      <c r="AA19" s="89">
        <v>81.7</v>
      </c>
      <c r="AB19" s="89">
        <v>82.1</v>
      </c>
      <c r="AC19" s="89">
        <v>82.4</v>
      </c>
      <c r="AD19" s="89">
        <v>82.7</v>
      </c>
      <c r="AE19" s="89">
        <v>83.1</v>
      </c>
      <c r="AF19" s="89">
        <v>83</v>
      </c>
      <c r="AG19" s="89">
        <v>83.2</v>
      </c>
      <c r="AH19" s="85">
        <v>83.1</v>
      </c>
      <c r="AI19" s="85">
        <v>83.5</v>
      </c>
      <c r="AJ19" s="85"/>
      <c r="AK19" s="86" t="s">
        <v>50</v>
      </c>
      <c r="AL19" s="85"/>
      <c r="AM19" s="85"/>
      <c r="AN19" s="85"/>
      <c r="AO19" s="85"/>
      <c r="AP19" s="85"/>
      <c r="AQ19" s="85"/>
      <c r="AR19" s="85"/>
      <c r="AS19" s="85"/>
      <c r="AT19" s="85"/>
      <c r="AU19" s="85"/>
    </row>
    <row r="20" spans="1:47" ht="15" customHeight="1">
      <c r="A20" s="88" t="s">
        <v>43</v>
      </c>
      <c r="B20" s="91"/>
      <c r="C20" s="89"/>
      <c r="D20" s="89"/>
      <c r="E20" s="89"/>
      <c r="F20" s="89">
        <v>78.8</v>
      </c>
      <c r="G20" s="89">
        <v>79.099999999999994</v>
      </c>
      <c r="H20" s="89">
        <v>79.599999999999994</v>
      </c>
      <c r="I20" s="89">
        <v>79.7</v>
      </c>
      <c r="J20" s="89">
        <v>80.2</v>
      </c>
      <c r="K20" s="89">
        <v>80.3</v>
      </c>
      <c r="L20" s="89">
        <v>80.400000000000006</v>
      </c>
      <c r="M20" s="89">
        <v>80.8</v>
      </c>
      <c r="N20" s="89">
        <v>81</v>
      </c>
      <c r="O20" s="89">
        <v>81.2</v>
      </c>
      <c r="P20" s="89">
        <v>81.5</v>
      </c>
      <c r="Q20" s="89">
        <v>81.8</v>
      </c>
      <c r="R20" s="89">
        <v>82</v>
      </c>
      <c r="S20" s="89">
        <v>82.1</v>
      </c>
      <c r="T20" s="89">
        <v>82.6</v>
      </c>
      <c r="U20" s="89">
        <v>82.8</v>
      </c>
      <c r="V20" s="89">
        <v>83.2</v>
      </c>
      <c r="W20" s="89">
        <v>83.2</v>
      </c>
      <c r="X20" s="89">
        <v>82.8</v>
      </c>
      <c r="Y20" s="89">
        <v>83.7</v>
      </c>
      <c r="Z20" s="89">
        <v>83.6</v>
      </c>
      <c r="AA20" s="89">
        <v>84.1</v>
      </c>
      <c r="AB20" s="89">
        <v>84.2</v>
      </c>
      <c r="AC20" s="89">
        <v>84.2</v>
      </c>
      <c r="AD20" s="89">
        <v>84.3</v>
      </c>
      <c r="AE20" s="89">
        <v>84.7</v>
      </c>
      <c r="AF20" s="89">
        <v>84.8</v>
      </c>
      <c r="AG20" s="89">
        <v>84.8</v>
      </c>
      <c r="AH20" s="85">
        <v>85.2</v>
      </c>
      <c r="AI20" s="85">
        <v>85.6</v>
      </c>
      <c r="AJ20" s="85"/>
      <c r="AK20" s="86" t="s">
        <v>43</v>
      </c>
      <c r="AL20" s="85"/>
      <c r="AM20" s="85"/>
      <c r="AN20" s="85"/>
      <c r="AO20" s="85"/>
      <c r="AP20" s="85"/>
      <c r="AQ20" s="85"/>
      <c r="AR20" s="85"/>
      <c r="AS20" s="85"/>
      <c r="AT20" s="85"/>
      <c r="AU20" s="85"/>
    </row>
    <row r="21" spans="1:47" ht="15" customHeight="1">
      <c r="A21" s="88" t="s">
        <v>65</v>
      </c>
      <c r="B21" s="91"/>
      <c r="C21" s="89"/>
      <c r="D21" s="89"/>
      <c r="E21" s="89"/>
      <c r="F21" s="89"/>
      <c r="G21" s="89"/>
      <c r="H21" s="89"/>
      <c r="I21" s="89"/>
      <c r="J21" s="89"/>
      <c r="K21" s="89"/>
      <c r="L21" s="89"/>
      <c r="M21" s="89"/>
      <c r="N21" s="89"/>
      <c r="O21" s="89"/>
      <c r="P21" s="89"/>
      <c r="Q21" s="89"/>
      <c r="R21" s="89"/>
      <c r="S21" s="89"/>
      <c r="T21" s="89"/>
      <c r="U21" s="89"/>
      <c r="V21" s="89"/>
      <c r="W21" s="89">
        <v>75.8</v>
      </c>
      <c r="X21" s="89">
        <v>75.7</v>
      </c>
      <c r="Y21" s="89">
        <v>76</v>
      </c>
      <c r="Z21" s="89">
        <v>76.3</v>
      </c>
      <c r="AA21" s="89">
        <v>76.099999999999994</v>
      </c>
      <c r="AB21" s="89">
        <v>76.2</v>
      </c>
      <c r="AC21" s="89">
        <v>77.5</v>
      </c>
      <c r="AD21" s="89">
        <v>77.7</v>
      </c>
      <c r="AE21" s="89">
        <v>78</v>
      </c>
      <c r="AF21" s="89">
        <v>78.8</v>
      </c>
      <c r="AG21" s="89">
        <v>78.900000000000006</v>
      </c>
      <c r="AH21" s="85">
        <v>78.900000000000006</v>
      </c>
      <c r="AI21" s="85">
        <v>79.400000000000006</v>
      </c>
      <c r="AJ21" s="85"/>
      <c r="AK21" s="86" t="s">
        <v>65</v>
      </c>
      <c r="AL21" s="85"/>
      <c r="AM21" s="85"/>
      <c r="AN21" s="85"/>
      <c r="AO21" s="85"/>
      <c r="AP21" s="85"/>
      <c r="AQ21" s="85"/>
      <c r="AR21" s="85"/>
      <c r="AS21" s="85"/>
      <c r="AT21" s="85"/>
      <c r="AU21" s="85"/>
    </row>
    <row r="22" spans="1:47" ht="15" customHeight="1">
      <c r="A22" s="88" t="s">
        <v>66</v>
      </c>
      <c r="B22" s="89">
        <v>75.400000000000006</v>
      </c>
      <c r="C22" s="89">
        <v>75.8</v>
      </c>
      <c r="D22" s="89">
        <v>75.7</v>
      </c>
      <c r="E22" s="89">
        <v>75.3</v>
      </c>
      <c r="F22" s="89">
        <v>75.3</v>
      </c>
      <c r="G22" s="89">
        <v>76.400000000000006</v>
      </c>
      <c r="H22" s="89">
        <v>76.3</v>
      </c>
      <c r="I22" s="89">
        <v>76.3</v>
      </c>
      <c r="J22" s="89">
        <v>76.3</v>
      </c>
      <c r="K22" s="89">
        <v>76.3</v>
      </c>
      <c r="L22" s="89">
        <v>76</v>
      </c>
      <c r="M22" s="89">
        <v>76</v>
      </c>
      <c r="N22" s="89">
        <v>75</v>
      </c>
      <c r="O22" s="89">
        <v>74.900000000000006</v>
      </c>
      <c r="P22" s="89">
        <v>75.099999999999994</v>
      </c>
      <c r="Q22" s="89">
        <v>75.900000000000006</v>
      </c>
      <c r="R22" s="89">
        <v>76.599999999999994</v>
      </c>
      <c r="S22" s="89">
        <v>76.7</v>
      </c>
      <c r="T22" s="89">
        <v>77</v>
      </c>
      <c r="U22" s="89">
        <v>77.400000000000006</v>
      </c>
      <c r="V22" s="89">
        <v>77.400000000000006</v>
      </c>
      <c r="W22" s="89">
        <v>77.400000000000006</v>
      </c>
      <c r="X22" s="89">
        <v>77.7</v>
      </c>
      <c r="Y22" s="89">
        <v>77.7</v>
      </c>
      <c r="Z22" s="89">
        <v>77.400000000000006</v>
      </c>
      <c r="AA22" s="89">
        <v>77.099999999999994</v>
      </c>
      <c r="AB22" s="89">
        <v>77.2</v>
      </c>
      <c r="AC22" s="89">
        <v>77.599999999999994</v>
      </c>
      <c r="AD22" s="89">
        <v>78.7</v>
      </c>
      <c r="AE22" s="89">
        <v>78.900000000000006</v>
      </c>
      <c r="AF22" s="89">
        <v>79.3</v>
      </c>
      <c r="AG22" s="89">
        <v>79.599999999999994</v>
      </c>
      <c r="AH22" s="85">
        <v>79.599999999999994</v>
      </c>
      <c r="AI22" s="85">
        <v>80.099999999999994</v>
      </c>
      <c r="AJ22" s="85"/>
      <c r="AK22" s="86" t="s">
        <v>66</v>
      </c>
      <c r="AL22" s="85"/>
      <c r="AM22" s="85"/>
      <c r="AN22" s="85"/>
      <c r="AO22" s="85"/>
      <c r="AP22" s="85"/>
      <c r="AQ22" s="85"/>
      <c r="AR22" s="85"/>
      <c r="AS22" s="85"/>
      <c r="AT22" s="85"/>
      <c r="AU22" s="85"/>
    </row>
    <row r="23" spans="1:47" ht="15" customHeight="1">
      <c r="A23" s="88" t="s">
        <v>53</v>
      </c>
      <c r="B23" s="89">
        <v>76.3</v>
      </c>
      <c r="C23" s="89">
        <v>76.400000000000006</v>
      </c>
      <c r="D23" s="89">
        <v>77.099999999999994</v>
      </c>
      <c r="E23" s="89">
        <v>76.900000000000006</v>
      </c>
      <c r="F23" s="89">
        <v>77.3</v>
      </c>
      <c r="G23" s="89">
        <v>78.7</v>
      </c>
      <c r="H23" s="89">
        <v>77.900000000000006</v>
      </c>
      <c r="I23" s="89">
        <v>79</v>
      </c>
      <c r="J23" s="89">
        <v>78.400000000000006</v>
      </c>
      <c r="K23" s="89">
        <v>78.7</v>
      </c>
      <c r="L23" s="89">
        <v>79.3</v>
      </c>
      <c r="M23" s="89">
        <v>78.599999999999994</v>
      </c>
      <c r="N23" s="89">
        <v>79.599999999999994</v>
      </c>
      <c r="O23" s="89">
        <v>79.900000000000006</v>
      </c>
      <c r="P23" s="89">
        <v>80.599999999999994</v>
      </c>
      <c r="Q23" s="89">
        <v>80.2</v>
      </c>
      <c r="R23" s="89">
        <v>80</v>
      </c>
      <c r="S23" s="89">
        <v>80.8</v>
      </c>
      <c r="T23" s="89">
        <v>81.400000000000006</v>
      </c>
      <c r="U23" s="89">
        <v>81.3</v>
      </c>
      <c r="V23" s="89">
        <v>80.7</v>
      </c>
      <c r="W23" s="89">
        <v>81.5</v>
      </c>
      <c r="X23" s="89">
        <v>80.8</v>
      </c>
      <c r="Y23" s="89">
        <v>82.4</v>
      </c>
      <c r="Z23" s="89">
        <v>82.3</v>
      </c>
      <c r="AA23" s="89">
        <v>81.900000000000006</v>
      </c>
      <c r="AB23" s="89">
        <v>82.2</v>
      </c>
      <c r="AC23" s="89">
        <v>83.1</v>
      </c>
      <c r="AD23" s="89">
        <v>83.3</v>
      </c>
      <c r="AE23" s="89">
        <v>83.5</v>
      </c>
      <c r="AF23" s="89">
        <v>83.6</v>
      </c>
      <c r="AG23" s="89">
        <v>83.8</v>
      </c>
      <c r="AH23" s="85">
        <v>83.9</v>
      </c>
      <c r="AI23" s="85">
        <v>85.2</v>
      </c>
      <c r="AJ23" s="85"/>
      <c r="AK23" s="86" t="s">
        <v>53</v>
      </c>
      <c r="AL23" s="85"/>
      <c r="AM23" s="85"/>
      <c r="AN23" s="85"/>
      <c r="AO23" s="85"/>
      <c r="AP23" s="85"/>
      <c r="AQ23" s="85"/>
      <c r="AR23" s="85"/>
      <c r="AS23" s="85"/>
      <c r="AT23" s="85"/>
      <c r="AU23" s="85"/>
    </row>
    <row r="24" spans="1:47" ht="24" customHeight="1">
      <c r="A24" s="88" t="s">
        <v>47</v>
      </c>
      <c r="B24" s="89">
        <v>73.900000000000006</v>
      </c>
      <c r="C24" s="91"/>
      <c r="D24" s="89"/>
      <c r="E24" s="89"/>
      <c r="F24" s="89"/>
      <c r="G24" s="89"/>
      <c r="H24" s="89"/>
      <c r="I24" s="89"/>
      <c r="J24" s="89"/>
      <c r="K24" s="89"/>
      <c r="L24" s="89"/>
      <c r="M24" s="89"/>
      <c r="N24" s="89"/>
      <c r="O24" s="89"/>
      <c r="P24" s="89">
        <v>79.599999999999994</v>
      </c>
      <c r="Q24" s="89">
        <v>79.599999999999994</v>
      </c>
      <c r="R24" s="89">
        <v>80.099999999999994</v>
      </c>
      <c r="S24" s="89">
        <v>80</v>
      </c>
      <c r="T24" s="89">
        <v>79.400000000000006</v>
      </c>
      <c r="U24" s="89">
        <v>80.3</v>
      </c>
      <c r="V24" s="89">
        <v>81.2</v>
      </c>
      <c r="W24" s="89">
        <v>81.3</v>
      </c>
      <c r="X24" s="89">
        <v>80.8</v>
      </c>
      <c r="Y24" s="89">
        <v>81.2</v>
      </c>
      <c r="Z24" s="89">
        <v>81.400000000000006</v>
      </c>
      <c r="AA24" s="89">
        <v>82</v>
      </c>
      <c r="AB24" s="89">
        <v>82.2</v>
      </c>
      <c r="AC24" s="89">
        <v>82.3</v>
      </c>
      <c r="AD24" s="89">
        <v>82.7</v>
      </c>
      <c r="AE24" s="89">
        <v>83.6</v>
      </c>
      <c r="AF24" s="89">
        <v>83</v>
      </c>
      <c r="AG24" s="89">
        <v>83</v>
      </c>
      <c r="AH24" s="85">
        <v>84</v>
      </c>
      <c r="AI24" s="85">
        <v>84.2</v>
      </c>
      <c r="AJ24" s="85"/>
      <c r="AK24" s="86" t="s">
        <v>47</v>
      </c>
      <c r="AL24" s="85"/>
      <c r="AM24" s="85"/>
      <c r="AN24" s="85"/>
      <c r="AO24" s="85"/>
      <c r="AP24" s="85"/>
      <c r="AQ24" s="85"/>
      <c r="AR24" s="85"/>
      <c r="AS24" s="85"/>
      <c r="AT24" s="85"/>
      <c r="AU24" s="85"/>
    </row>
    <row r="25" spans="1:47" s="88" customFormat="1" ht="12.75">
      <c r="A25" s="88" t="s">
        <v>44</v>
      </c>
      <c r="B25" s="91"/>
      <c r="C25" s="89"/>
      <c r="D25" s="89"/>
      <c r="E25" s="89"/>
      <c r="F25" s="89">
        <v>79.8</v>
      </c>
      <c r="G25" s="89">
        <v>79.7</v>
      </c>
      <c r="H25" s="89">
        <v>80.3</v>
      </c>
      <c r="I25" s="89">
        <v>80.400000000000006</v>
      </c>
      <c r="J25" s="89">
        <v>80.099999999999994</v>
      </c>
      <c r="K25" s="89">
        <v>80.2</v>
      </c>
      <c r="L25" s="89">
        <v>80.3</v>
      </c>
      <c r="M25" s="89">
        <v>80.400000000000006</v>
      </c>
      <c r="N25" s="89">
        <v>80.099999999999994</v>
      </c>
      <c r="O25" s="89">
        <v>80.400000000000006</v>
      </c>
      <c r="P25" s="89">
        <v>80.5</v>
      </c>
      <c r="Q25" s="89">
        <v>80.5</v>
      </c>
      <c r="R25" s="89">
        <v>80.7</v>
      </c>
      <c r="S25" s="89">
        <v>80.8</v>
      </c>
      <c r="T25" s="89">
        <v>80.5</v>
      </c>
      <c r="U25" s="89">
        <v>80.7</v>
      </c>
      <c r="V25" s="89">
        <v>80.8</v>
      </c>
      <c r="W25" s="89">
        <v>80.7</v>
      </c>
      <c r="X25" s="89">
        <v>81</v>
      </c>
      <c r="Y25" s="89">
        <v>81.5</v>
      </c>
      <c r="Z25" s="89">
        <v>81.7</v>
      </c>
      <c r="AA25" s="89">
        <v>82</v>
      </c>
      <c r="AB25" s="89">
        <v>82.5</v>
      </c>
      <c r="AC25" s="89">
        <v>82.5</v>
      </c>
      <c r="AD25" s="89">
        <v>82.9</v>
      </c>
      <c r="AE25" s="89">
        <v>83</v>
      </c>
      <c r="AF25" s="89">
        <v>83.1</v>
      </c>
      <c r="AG25" s="89">
        <v>83</v>
      </c>
      <c r="AH25" s="85">
        <v>83.2</v>
      </c>
      <c r="AI25" s="85">
        <v>83.5</v>
      </c>
      <c r="AJ25" s="85"/>
      <c r="AK25" s="86" t="s">
        <v>44</v>
      </c>
      <c r="AL25" s="85"/>
      <c r="AM25" s="85"/>
      <c r="AN25" s="85"/>
      <c r="AO25" s="85"/>
      <c r="AP25" s="85"/>
      <c r="AQ25" s="85"/>
      <c r="AR25" s="85"/>
      <c r="AS25" s="85"/>
      <c r="AT25" s="85"/>
      <c r="AU25" s="85"/>
    </row>
    <row r="26" spans="1:47" ht="15" customHeight="1">
      <c r="A26" s="88" t="s">
        <v>123</v>
      </c>
      <c r="B26" s="90">
        <v>75.540000000000006</v>
      </c>
      <c r="C26" s="90">
        <v>76</v>
      </c>
      <c r="D26" s="90">
        <v>76.319999999999993</v>
      </c>
      <c r="E26" s="90">
        <v>76.680000000000007</v>
      </c>
      <c r="F26" s="90">
        <v>76.89</v>
      </c>
      <c r="G26" s="90">
        <v>77.11</v>
      </c>
      <c r="H26" s="90">
        <v>77.28</v>
      </c>
      <c r="I26" s="90">
        <v>77.510000000000005</v>
      </c>
      <c r="J26" s="90">
        <v>77.63</v>
      </c>
      <c r="K26" s="90">
        <v>78.010000000000005</v>
      </c>
      <c r="L26" s="90">
        <v>78.39</v>
      </c>
      <c r="M26" s="90">
        <v>78.56</v>
      </c>
      <c r="N26" s="90">
        <v>78.69</v>
      </c>
      <c r="O26" s="90">
        <v>78.650000000000006</v>
      </c>
      <c r="P26" s="90">
        <v>78.94</v>
      </c>
      <c r="Q26" s="90">
        <v>79.16</v>
      </c>
      <c r="R26" s="90">
        <v>79.489999999999995</v>
      </c>
      <c r="S26" s="90">
        <v>79.459999999999994</v>
      </c>
      <c r="T26" s="90">
        <v>79.55</v>
      </c>
      <c r="U26" s="90">
        <v>79.75</v>
      </c>
      <c r="V26" s="90">
        <v>80.13</v>
      </c>
      <c r="W26" s="90">
        <v>80.42</v>
      </c>
      <c r="X26" s="90">
        <v>80.55</v>
      </c>
      <c r="Y26" s="90">
        <v>80.819999999999993</v>
      </c>
      <c r="Z26" s="90">
        <v>80.959999999999994</v>
      </c>
      <c r="AA26" s="90">
        <v>81.180000000000007</v>
      </c>
      <c r="AB26" s="90">
        <v>81.2</v>
      </c>
      <c r="AC26" s="90">
        <v>81.319999999999993</v>
      </c>
      <c r="AD26" s="90">
        <v>81.430000000000007</v>
      </c>
      <c r="AE26" s="90">
        <v>81.84</v>
      </c>
      <c r="AF26" s="90">
        <v>82.12</v>
      </c>
      <c r="AG26" s="90">
        <v>82.29</v>
      </c>
      <c r="AH26" s="85">
        <v>82.28</v>
      </c>
      <c r="AI26" s="85">
        <v>82.27</v>
      </c>
      <c r="AJ26" s="85"/>
      <c r="AK26" s="86" t="s">
        <v>123</v>
      </c>
      <c r="AL26" s="85"/>
      <c r="AM26" s="85"/>
      <c r="AN26" s="85"/>
      <c r="AO26" s="85"/>
      <c r="AP26" s="85"/>
      <c r="AQ26" s="85"/>
      <c r="AR26" s="85"/>
      <c r="AS26" s="85"/>
      <c r="AT26" s="85"/>
      <c r="AU26" s="85"/>
    </row>
    <row r="27" spans="1:47" ht="15" customHeight="1">
      <c r="A27" s="88" t="s">
        <v>59</v>
      </c>
      <c r="B27" s="91"/>
      <c r="C27" s="89"/>
      <c r="D27" s="89"/>
      <c r="E27" s="89"/>
      <c r="F27" s="89"/>
      <c r="G27" s="89"/>
      <c r="H27" s="89"/>
      <c r="I27" s="89"/>
      <c r="J27" s="89"/>
      <c r="K27" s="89">
        <v>75.3</v>
      </c>
      <c r="L27" s="89">
        <v>75.099999999999994</v>
      </c>
      <c r="M27" s="89">
        <v>75.599999999999994</v>
      </c>
      <c r="N27" s="89">
        <v>75.900000000000006</v>
      </c>
      <c r="O27" s="89">
        <v>76.099999999999994</v>
      </c>
      <c r="P27" s="89">
        <v>76.400000000000006</v>
      </c>
      <c r="Q27" s="89">
        <v>76.599999999999994</v>
      </c>
      <c r="R27" s="89">
        <v>77</v>
      </c>
      <c r="S27" s="89">
        <v>77.400000000000006</v>
      </c>
      <c r="T27" s="89">
        <v>77.5</v>
      </c>
      <c r="U27" s="89">
        <v>78</v>
      </c>
      <c r="V27" s="89">
        <v>78.400000000000006</v>
      </c>
      <c r="W27" s="89">
        <v>78.8</v>
      </c>
      <c r="X27" s="89">
        <v>78.8</v>
      </c>
      <c r="Y27" s="89">
        <v>79.2</v>
      </c>
      <c r="Z27" s="89">
        <v>79.3</v>
      </c>
      <c r="AA27" s="89">
        <v>79.7</v>
      </c>
      <c r="AB27" s="89">
        <v>79.8</v>
      </c>
      <c r="AC27" s="89">
        <v>80</v>
      </c>
      <c r="AD27" s="89">
        <v>80.099999999999994</v>
      </c>
      <c r="AE27" s="89">
        <v>80.7</v>
      </c>
      <c r="AF27" s="89">
        <v>81.099999999999994</v>
      </c>
      <c r="AG27" s="89">
        <v>81.099999999999994</v>
      </c>
      <c r="AH27" s="85">
        <v>81.2</v>
      </c>
      <c r="AI27" s="85">
        <v>81.7</v>
      </c>
      <c r="AJ27" s="85"/>
      <c r="AK27" s="86" t="s">
        <v>59</v>
      </c>
      <c r="AL27" s="85"/>
      <c r="AM27" s="85"/>
      <c r="AN27" s="85"/>
      <c r="AO27" s="85"/>
      <c r="AP27" s="85"/>
      <c r="AQ27" s="85"/>
      <c r="AR27" s="85"/>
      <c r="AS27" s="85"/>
      <c r="AT27" s="85"/>
      <c r="AU27" s="85"/>
    </row>
    <row r="28" spans="1:47" ht="15" customHeight="1">
      <c r="A28" s="88" t="s">
        <v>56</v>
      </c>
      <c r="B28" s="89">
        <v>75.2</v>
      </c>
      <c r="C28" s="89">
        <v>76</v>
      </c>
      <c r="D28" s="89">
        <v>75.8</v>
      </c>
      <c r="E28" s="89">
        <v>76.2</v>
      </c>
      <c r="F28" s="89">
        <v>76.5</v>
      </c>
      <c r="G28" s="89">
        <v>76.8</v>
      </c>
      <c r="H28" s="89">
        <v>77.2</v>
      </c>
      <c r="I28" s="89">
        <v>77.3</v>
      </c>
      <c r="J28" s="89">
        <v>77.900000000000006</v>
      </c>
      <c r="K28" s="89">
        <v>77.5</v>
      </c>
      <c r="L28" s="89">
        <v>77.7</v>
      </c>
      <c r="M28" s="89">
        <v>78.400000000000006</v>
      </c>
      <c r="N28" s="89">
        <v>78.099999999999994</v>
      </c>
      <c r="O28" s="89">
        <v>79</v>
      </c>
      <c r="P28" s="89">
        <v>79</v>
      </c>
      <c r="Q28" s="89">
        <v>79</v>
      </c>
      <c r="R28" s="89">
        <v>79.400000000000006</v>
      </c>
      <c r="S28" s="89">
        <v>79.599999999999994</v>
      </c>
      <c r="T28" s="89">
        <v>79.8</v>
      </c>
      <c r="U28" s="89">
        <v>80.400000000000006</v>
      </c>
      <c r="V28" s="89">
        <v>80.7</v>
      </c>
      <c r="W28" s="89">
        <v>80.8</v>
      </c>
      <c r="X28" s="89">
        <v>80.8</v>
      </c>
      <c r="Y28" s="89">
        <v>81.8</v>
      </c>
      <c r="Z28" s="89">
        <v>81.5</v>
      </c>
      <c r="AA28" s="89">
        <v>82.5</v>
      </c>
      <c r="AB28" s="89">
        <v>82.5</v>
      </c>
      <c r="AC28" s="89">
        <v>82.7</v>
      </c>
      <c r="AD28" s="89">
        <v>82.8</v>
      </c>
      <c r="AE28" s="89">
        <v>83.2</v>
      </c>
      <c r="AF28" s="89">
        <v>83.8</v>
      </c>
      <c r="AG28" s="89">
        <v>83.6</v>
      </c>
      <c r="AH28" s="85">
        <v>84</v>
      </c>
      <c r="AI28" s="85">
        <v>84.4</v>
      </c>
      <c r="AJ28" s="85"/>
      <c r="AK28" s="86" t="s">
        <v>56</v>
      </c>
      <c r="AL28" s="85"/>
      <c r="AM28" s="85"/>
      <c r="AN28" s="85"/>
      <c r="AO28" s="85"/>
      <c r="AP28" s="85"/>
      <c r="AQ28" s="85"/>
      <c r="AR28" s="85"/>
      <c r="AS28" s="85"/>
      <c r="AT28" s="85"/>
      <c r="AU28" s="85"/>
    </row>
    <row r="29" spans="1:47" s="77" customFormat="1" ht="24" customHeight="1">
      <c r="A29" s="88" t="s">
        <v>61</v>
      </c>
      <c r="B29" s="89">
        <v>72.400000000000006</v>
      </c>
      <c r="C29" s="89">
        <v>72.5</v>
      </c>
      <c r="D29" s="89">
        <v>72.599999999999994</v>
      </c>
      <c r="E29" s="89">
        <v>72.7</v>
      </c>
      <c r="F29" s="89">
        <v>72.3</v>
      </c>
      <c r="G29" s="89">
        <v>72.8</v>
      </c>
      <c r="H29" s="89">
        <v>72</v>
      </c>
      <c r="I29" s="89">
        <v>72.400000000000006</v>
      </c>
      <c r="J29" s="89">
        <v>72.7</v>
      </c>
      <c r="K29" s="89">
        <v>73.099999999999994</v>
      </c>
      <c r="L29" s="89">
        <v>73.5</v>
      </c>
      <c r="M29" s="89">
        <v>73.2</v>
      </c>
      <c r="N29" s="89">
        <v>73.400000000000006</v>
      </c>
      <c r="O29" s="89">
        <v>73.3</v>
      </c>
      <c r="P29" s="89">
        <v>73.5</v>
      </c>
      <c r="Q29" s="89">
        <v>72.8</v>
      </c>
      <c r="R29" s="89">
        <v>73.3</v>
      </c>
      <c r="S29" s="89">
        <v>73.8</v>
      </c>
      <c r="T29" s="89">
        <v>74.2</v>
      </c>
      <c r="U29" s="89">
        <v>74.8</v>
      </c>
      <c r="V29" s="89">
        <v>74.900000000000006</v>
      </c>
      <c r="W29" s="89">
        <v>74.599999999999994</v>
      </c>
      <c r="X29" s="89">
        <v>74.8</v>
      </c>
      <c r="Y29" s="89">
        <v>75.099999999999994</v>
      </c>
      <c r="Z29" s="89">
        <v>75.400000000000006</v>
      </c>
      <c r="AA29" s="89">
        <v>76.099999999999994</v>
      </c>
      <c r="AB29" s="89">
        <v>76.8</v>
      </c>
      <c r="AC29" s="89">
        <v>77.5</v>
      </c>
      <c r="AD29" s="89">
        <v>77.7</v>
      </c>
      <c r="AE29" s="89">
        <v>77.7</v>
      </c>
      <c r="AF29" s="89">
        <v>78.2</v>
      </c>
      <c r="AG29" s="89">
        <v>78.099999999999994</v>
      </c>
      <c r="AH29" s="85">
        <v>78.7</v>
      </c>
      <c r="AI29" s="85">
        <v>78.7</v>
      </c>
      <c r="AJ29" s="85"/>
      <c r="AK29" s="86" t="s">
        <v>61</v>
      </c>
      <c r="AL29" s="85"/>
      <c r="AM29" s="85"/>
      <c r="AN29" s="85"/>
      <c r="AO29" s="85"/>
      <c r="AP29" s="85"/>
      <c r="AQ29" s="85"/>
      <c r="AR29" s="85"/>
      <c r="AS29" s="85"/>
      <c r="AT29" s="85"/>
      <c r="AU29" s="85"/>
    </row>
    <row r="30" spans="1:47" ht="15" customHeight="1">
      <c r="A30" s="88" t="s">
        <v>121</v>
      </c>
      <c r="B30" s="90">
        <v>75.31</v>
      </c>
      <c r="C30" s="90">
        <v>75.47</v>
      </c>
      <c r="D30" s="90">
        <v>75.62</v>
      </c>
      <c r="E30" s="90">
        <v>75.819999999999993</v>
      </c>
      <c r="F30" s="90">
        <v>76</v>
      </c>
      <c r="G30" s="90">
        <v>76.209999999999994</v>
      </c>
      <c r="H30" s="90">
        <v>76.5</v>
      </c>
      <c r="I30" s="90">
        <v>76.47</v>
      </c>
      <c r="J30" s="90">
        <v>76.599999999999994</v>
      </c>
      <c r="K30" s="90">
        <v>76.739999999999995</v>
      </c>
      <c r="L30" s="90">
        <v>77.11</v>
      </c>
      <c r="M30" s="90">
        <v>77.12</v>
      </c>
      <c r="N30" s="90">
        <v>77.31</v>
      </c>
      <c r="O30" s="90">
        <v>77.44</v>
      </c>
      <c r="P30" s="90">
        <v>77.73</v>
      </c>
      <c r="Q30" s="90">
        <v>77.849999999999994</v>
      </c>
      <c r="R30" s="90">
        <v>78.040000000000006</v>
      </c>
      <c r="S30" s="90">
        <v>78.180000000000007</v>
      </c>
      <c r="T30" s="90">
        <v>78.349999999999994</v>
      </c>
      <c r="U30" s="90">
        <v>78.56</v>
      </c>
      <c r="V30" s="90">
        <v>78.78</v>
      </c>
      <c r="W30" s="90">
        <v>78.86</v>
      </c>
      <c r="X30" s="90">
        <v>79.05</v>
      </c>
      <c r="Y30" s="90">
        <v>79.239999999999995</v>
      </c>
      <c r="Z30" s="90">
        <v>79.540000000000006</v>
      </c>
      <c r="AA30" s="90">
        <v>79.680000000000007</v>
      </c>
      <c r="AB30" s="90">
        <v>79.83</v>
      </c>
      <c r="AC30" s="90">
        <v>80.05</v>
      </c>
      <c r="AD30" s="90">
        <v>80.3</v>
      </c>
      <c r="AE30" s="90">
        <v>80.56</v>
      </c>
      <c r="AF30" s="90">
        <v>80.75</v>
      </c>
      <c r="AG30" s="90">
        <v>80.89</v>
      </c>
      <c r="AH30" s="85">
        <v>81.06</v>
      </c>
      <c r="AI30" s="85">
        <v>81.14</v>
      </c>
      <c r="AJ30" s="85"/>
      <c r="AK30" s="86" t="s">
        <v>121</v>
      </c>
      <c r="AL30" s="85"/>
      <c r="AM30" s="85"/>
      <c r="AN30" s="85"/>
      <c r="AO30" s="85"/>
      <c r="AP30" s="85"/>
      <c r="AQ30" s="85"/>
      <c r="AR30" s="85"/>
      <c r="AS30" s="85"/>
      <c r="AT30" s="85"/>
      <c r="AU30" s="85"/>
    </row>
    <row r="31" spans="1:47" ht="15" customHeight="1">
      <c r="A31" s="88" t="s">
        <v>60</v>
      </c>
      <c r="B31" s="89">
        <v>74.900000000000006</v>
      </c>
      <c r="C31" s="89">
        <v>74.900000000000006</v>
      </c>
      <c r="D31" s="89">
        <v>74.7</v>
      </c>
      <c r="E31" s="89">
        <v>75.099999999999994</v>
      </c>
      <c r="F31" s="89">
        <v>75</v>
      </c>
      <c r="G31" s="89">
        <v>75.099999999999994</v>
      </c>
      <c r="H31" s="89">
        <v>75.400000000000006</v>
      </c>
      <c r="I31" s="89">
        <v>75.7</v>
      </c>
      <c r="J31" s="89">
        <v>75.599999999999994</v>
      </c>
      <c r="K31" s="89">
        <v>75.7</v>
      </c>
      <c r="L31" s="89">
        <v>75.5</v>
      </c>
      <c r="M31" s="89">
        <v>76</v>
      </c>
      <c r="N31" s="89">
        <v>76.3</v>
      </c>
      <c r="O31" s="89">
        <v>76.7</v>
      </c>
      <c r="P31" s="89">
        <v>76.5</v>
      </c>
      <c r="Q31" s="89">
        <v>77</v>
      </c>
      <c r="R31" s="89">
        <v>76.900000000000006</v>
      </c>
      <c r="S31" s="89">
        <v>77</v>
      </c>
      <c r="T31" s="89">
        <v>77.400000000000006</v>
      </c>
      <c r="U31" s="89">
        <v>77.5</v>
      </c>
      <c r="V31" s="89">
        <v>77.7</v>
      </c>
      <c r="W31" s="89">
        <v>77.7</v>
      </c>
      <c r="X31" s="89">
        <v>77.7</v>
      </c>
      <c r="Y31" s="89">
        <v>78</v>
      </c>
      <c r="Z31" s="89">
        <v>78.099999999999994</v>
      </c>
      <c r="AA31" s="89">
        <v>78.400000000000006</v>
      </c>
      <c r="AB31" s="89">
        <v>78.400000000000006</v>
      </c>
      <c r="AC31" s="89">
        <v>79</v>
      </c>
      <c r="AD31" s="89">
        <v>79.099999999999994</v>
      </c>
      <c r="AE31" s="89">
        <v>79.3</v>
      </c>
      <c r="AF31" s="89">
        <v>79.8</v>
      </c>
      <c r="AG31" s="89">
        <v>79.900000000000006</v>
      </c>
      <c r="AH31" s="85">
        <v>80.099999999999994</v>
      </c>
      <c r="AI31" s="85">
        <v>80.5</v>
      </c>
      <c r="AJ31" s="85"/>
      <c r="AK31" s="86" t="s">
        <v>60</v>
      </c>
      <c r="AL31" s="85"/>
      <c r="AM31" s="85"/>
      <c r="AN31" s="85"/>
      <c r="AO31" s="85"/>
      <c r="AP31" s="85"/>
      <c r="AQ31" s="85"/>
      <c r="AR31" s="85"/>
      <c r="AS31" s="85"/>
      <c r="AT31" s="85"/>
      <c r="AU31" s="85"/>
    </row>
    <row r="32" spans="1:47" ht="15" customHeight="1">
      <c r="A32" s="88" t="s">
        <v>57</v>
      </c>
      <c r="B32" s="91"/>
      <c r="C32" s="89">
        <v>75.3</v>
      </c>
      <c r="D32" s="89">
        <v>75</v>
      </c>
      <c r="E32" s="89">
        <v>75.400000000000006</v>
      </c>
      <c r="F32" s="89">
        <v>76</v>
      </c>
      <c r="G32" s="89">
        <v>76.400000000000006</v>
      </c>
      <c r="H32" s="89">
        <v>76.5</v>
      </c>
      <c r="I32" s="89">
        <v>77</v>
      </c>
      <c r="J32" s="89">
        <v>77.5</v>
      </c>
      <c r="K32" s="89">
        <v>77.8</v>
      </c>
      <c r="L32" s="89">
        <v>77.5</v>
      </c>
      <c r="M32" s="89">
        <v>77.599999999999994</v>
      </c>
      <c r="N32" s="89">
        <v>77.599999999999994</v>
      </c>
      <c r="O32" s="89">
        <v>77.8</v>
      </c>
      <c r="P32" s="89">
        <v>78.5</v>
      </c>
      <c r="Q32" s="89">
        <v>79</v>
      </c>
      <c r="R32" s="89">
        <v>79.099999999999994</v>
      </c>
      <c r="S32" s="89">
        <v>79.2</v>
      </c>
      <c r="T32" s="89">
        <v>79.5</v>
      </c>
      <c r="U32" s="89">
        <v>79.900000000000006</v>
      </c>
      <c r="V32" s="89">
        <v>80.400000000000006</v>
      </c>
      <c r="W32" s="89">
        <v>80.5</v>
      </c>
      <c r="X32" s="89">
        <v>80.3</v>
      </c>
      <c r="Y32" s="89">
        <v>80.8</v>
      </c>
      <c r="Z32" s="89">
        <v>80.900000000000006</v>
      </c>
      <c r="AA32" s="89">
        <v>82</v>
      </c>
      <c r="AB32" s="89">
        <v>82</v>
      </c>
      <c r="AC32" s="89">
        <v>82.6</v>
      </c>
      <c r="AD32" s="89">
        <v>82.7</v>
      </c>
      <c r="AE32" s="89">
        <v>83.1</v>
      </c>
      <c r="AF32" s="89">
        <v>83.3</v>
      </c>
      <c r="AG32" s="89">
        <v>83.3</v>
      </c>
      <c r="AH32" s="85">
        <v>83.6</v>
      </c>
      <c r="AI32" s="85">
        <v>84.1</v>
      </c>
      <c r="AJ32" s="85"/>
      <c r="AK32" s="86" t="s">
        <v>57</v>
      </c>
      <c r="AL32" s="85"/>
      <c r="AM32" s="85"/>
      <c r="AN32" s="85"/>
      <c r="AO32" s="85"/>
      <c r="AP32" s="85"/>
      <c r="AQ32" s="85"/>
      <c r="AR32" s="85"/>
      <c r="AS32" s="85"/>
      <c r="AT32" s="85"/>
      <c r="AU32" s="85"/>
    </row>
    <row r="33" spans="1:47" ht="15" customHeight="1">
      <c r="A33" s="88" t="s">
        <v>45</v>
      </c>
      <c r="B33" s="89">
        <v>78.8</v>
      </c>
      <c r="C33" s="89">
        <v>79.400000000000006</v>
      </c>
      <c r="D33" s="89">
        <v>79.2</v>
      </c>
      <c r="E33" s="89">
        <v>79.7</v>
      </c>
      <c r="F33" s="89">
        <v>79.7</v>
      </c>
      <c r="G33" s="89">
        <v>79.900000000000006</v>
      </c>
      <c r="H33" s="89">
        <v>80.3</v>
      </c>
      <c r="I33" s="89">
        <v>80.3</v>
      </c>
      <c r="J33" s="89">
        <v>80.5</v>
      </c>
      <c r="K33" s="89">
        <v>80.599999999999994</v>
      </c>
      <c r="L33" s="89">
        <v>80.8</v>
      </c>
      <c r="M33" s="89">
        <v>81.3</v>
      </c>
      <c r="N33" s="89">
        <v>81.400000000000006</v>
      </c>
      <c r="O33" s="89">
        <v>81.7</v>
      </c>
      <c r="P33" s="89">
        <v>81.8</v>
      </c>
      <c r="Q33" s="89">
        <v>82</v>
      </c>
      <c r="R33" s="89">
        <v>82.3</v>
      </c>
      <c r="S33" s="89">
        <v>82.4</v>
      </c>
      <c r="T33" s="89">
        <v>82.4</v>
      </c>
      <c r="U33" s="89">
        <v>82.9</v>
      </c>
      <c r="V33" s="89">
        <v>83.2</v>
      </c>
      <c r="W33" s="89">
        <v>83.3</v>
      </c>
      <c r="X33" s="89">
        <v>83</v>
      </c>
      <c r="Y33" s="89">
        <v>83.7</v>
      </c>
      <c r="Z33" s="89">
        <v>83.6</v>
      </c>
      <c r="AA33" s="89">
        <v>84.4</v>
      </c>
      <c r="AB33" s="89">
        <v>84.4</v>
      </c>
      <c r="AC33" s="89">
        <v>84.6</v>
      </c>
      <c r="AD33" s="89">
        <v>85</v>
      </c>
      <c r="AE33" s="89">
        <v>85.5</v>
      </c>
      <c r="AF33" s="89">
        <v>85.6</v>
      </c>
      <c r="AG33" s="89">
        <v>85.5</v>
      </c>
      <c r="AH33" s="85">
        <v>86.1</v>
      </c>
      <c r="AI33" s="85">
        <v>86.2</v>
      </c>
      <c r="AJ33" s="85"/>
      <c r="AK33" s="86" t="s">
        <v>45</v>
      </c>
      <c r="AL33" s="85"/>
      <c r="AM33" s="85"/>
      <c r="AN33" s="85"/>
      <c r="AO33" s="85"/>
      <c r="AP33" s="85"/>
      <c r="AQ33" s="85"/>
      <c r="AR33" s="85"/>
      <c r="AS33" s="85"/>
      <c r="AT33" s="85"/>
      <c r="AU33" s="85"/>
    </row>
    <row r="34" spans="1:47" ht="24" customHeight="1">
      <c r="A34" s="88" t="s">
        <v>41</v>
      </c>
      <c r="B34" s="89">
        <v>79.3</v>
      </c>
      <c r="C34" s="89">
        <v>79.5</v>
      </c>
      <c r="D34" s="89">
        <v>79.8</v>
      </c>
      <c r="E34" s="89">
        <v>80.099999999999994</v>
      </c>
      <c r="F34" s="89">
        <v>79.8</v>
      </c>
      <c r="G34" s="89">
        <v>80.2</v>
      </c>
      <c r="H34" s="89">
        <v>80.3</v>
      </c>
      <c r="I34" s="89">
        <v>80</v>
      </c>
      <c r="J34" s="89">
        <v>80.7</v>
      </c>
      <c r="K34" s="89">
        <v>80.5</v>
      </c>
      <c r="L34" s="89">
        <v>80.7</v>
      </c>
      <c r="M34" s="89">
        <v>81</v>
      </c>
      <c r="N34" s="89">
        <v>80.900000000000006</v>
      </c>
      <c r="O34" s="89">
        <v>81.599999999999994</v>
      </c>
      <c r="P34" s="89">
        <v>81.7</v>
      </c>
      <c r="Q34" s="89">
        <v>81.7</v>
      </c>
      <c r="R34" s="89">
        <v>82</v>
      </c>
      <c r="S34" s="89">
        <v>82.1</v>
      </c>
      <c r="T34" s="89">
        <v>82</v>
      </c>
      <c r="U34" s="89">
        <v>82</v>
      </c>
      <c r="V34" s="89">
        <v>82.2</v>
      </c>
      <c r="W34" s="89">
        <v>82.1</v>
      </c>
      <c r="X34" s="89">
        <v>82.5</v>
      </c>
      <c r="Y34" s="89">
        <v>82.8</v>
      </c>
      <c r="Z34" s="89">
        <v>82.9</v>
      </c>
      <c r="AA34" s="89">
        <v>83.1</v>
      </c>
      <c r="AB34" s="89">
        <v>83.1</v>
      </c>
      <c r="AC34" s="89">
        <v>83.3</v>
      </c>
      <c r="AD34" s="89">
        <v>83.5</v>
      </c>
      <c r="AE34" s="89">
        <v>83.6</v>
      </c>
      <c r="AF34" s="89">
        <v>83.8</v>
      </c>
      <c r="AG34" s="89">
        <v>83.6</v>
      </c>
      <c r="AH34" s="85">
        <v>83.8</v>
      </c>
      <c r="AI34" s="85">
        <v>84.2</v>
      </c>
      <c r="AJ34" s="85"/>
      <c r="AK34" s="86" t="s">
        <v>41</v>
      </c>
      <c r="AL34" s="85"/>
      <c r="AM34" s="85"/>
      <c r="AN34" s="85"/>
      <c r="AO34" s="85"/>
      <c r="AP34" s="85"/>
      <c r="AQ34" s="85"/>
      <c r="AR34" s="85"/>
      <c r="AS34" s="85"/>
      <c r="AT34" s="85"/>
      <c r="AU34" s="85"/>
    </row>
    <row r="35" spans="1:47" ht="15" customHeight="1">
      <c r="A35" s="88" t="s">
        <v>48</v>
      </c>
      <c r="B35" s="87">
        <v>76.8</v>
      </c>
      <c r="C35" s="87">
        <v>77.02</v>
      </c>
      <c r="D35" s="87">
        <v>77.25</v>
      </c>
      <c r="E35" s="87">
        <v>77.39</v>
      </c>
      <c r="F35" s="87">
        <v>77.55</v>
      </c>
      <c r="G35" s="87">
        <v>77.680000000000007</v>
      </c>
      <c r="H35" s="87">
        <v>77.92</v>
      </c>
      <c r="I35" s="87">
        <v>78.05</v>
      </c>
      <c r="J35" s="87">
        <v>78.23</v>
      </c>
      <c r="K35" s="87">
        <v>78.41</v>
      </c>
      <c r="L35" s="87">
        <v>78.7</v>
      </c>
      <c r="M35" s="87">
        <v>78.78</v>
      </c>
      <c r="N35" s="87">
        <v>79.02</v>
      </c>
      <c r="O35" s="87">
        <v>79.11</v>
      </c>
      <c r="P35" s="87">
        <v>79.31</v>
      </c>
      <c r="Q35" s="87">
        <v>79.38</v>
      </c>
      <c r="R35" s="87">
        <v>79.55</v>
      </c>
      <c r="S35" s="87">
        <v>79.7</v>
      </c>
      <c r="T35" s="87">
        <v>79.91</v>
      </c>
      <c r="U35" s="87">
        <v>80.12</v>
      </c>
      <c r="V35" s="87">
        <v>80.36</v>
      </c>
      <c r="W35" s="87">
        <v>80.47</v>
      </c>
      <c r="X35" s="87">
        <v>80.680000000000007</v>
      </c>
      <c r="Y35" s="87">
        <v>80.91</v>
      </c>
      <c r="Z35" s="87">
        <v>81.239999999999995</v>
      </c>
      <c r="AA35" s="87">
        <v>81.44</v>
      </c>
      <c r="AB35" s="87">
        <v>81.61</v>
      </c>
      <c r="AC35" s="87">
        <v>81.84</v>
      </c>
      <c r="AD35" s="87">
        <v>82.08</v>
      </c>
      <c r="AE35" s="87">
        <v>82.42</v>
      </c>
      <c r="AF35" s="87">
        <v>82.58</v>
      </c>
      <c r="AG35" s="87">
        <v>82.71</v>
      </c>
      <c r="AH35" s="85">
        <v>82.81</v>
      </c>
      <c r="AI35" s="85">
        <v>82.82</v>
      </c>
      <c r="AJ35" s="85"/>
      <c r="AK35" s="86" t="s">
        <v>48</v>
      </c>
      <c r="AL35" s="85"/>
      <c r="AM35" s="85"/>
      <c r="AN35" s="85"/>
      <c r="AO35" s="85"/>
      <c r="AP35" s="85"/>
      <c r="AQ35" s="85"/>
      <c r="AR35" s="85"/>
    </row>
    <row r="36" spans="1:47">
      <c r="A36" s="83" t="s">
        <v>122</v>
      </c>
      <c r="B36" s="84">
        <v>76.36</v>
      </c>
      <c r="C36" s="84">
        <v>76.56</v>
      </c>
      <c r="D36" s="84">
        <v>76.95</v>
      </c>
      <c r="E36" s="84">
        <v>76.95</v>
      </c>
      <c r="F36" s="84">
        <v>77.41</v>
      </c>
      <c r="G36" s="84">
        <v>77.53</v>
      </c>
      <c r="H36" s="84">
        <v>77.88</v>
      </c>
      <c r="I36" s="84">
        <v>78.010000000000005</v>
      </c>
      <c r="J36" s="84">
        <v>78.27</v>
      </c>
      <c r="K36" s="84">
        <v>78.459999999999994</v>
      </c>
      <c r="L36" s="84">
        <v>78.78</v>
      </c>
      <c r="M36" s="84">
        <v>78.78</v>
      </c>
      <c r="N36" s="84">
        <v>78.94</v>
      </c>
      <c r="O36" s="84">
        <v>78.94</v>
      </c>
      <c r="P36" s="84">
        <v>79.069999999999993</v>
      </c>
      <c r="Q36" s="84">
        <v>79.05</v>
      </c>
      <c r="R36" s="84">
        <v>79.25</v>
      </c>
      <c r="S36" s="84">
        <v>79.34</v>
      </c>
      <c r="T36" s="84">
        <v>79.58</v>
      </c>
      <c r="U36" s="84">
        <v>79.73</v>
      </c>
      <c r="V36" s="84">
        <v>80.010000000000005</v>
      </c>
      <c r="W36" s="84">
        <v>80.11</v>
      </c>
      <c r="X36" s="84">
        <v>80.33</v>
      </c>
      <c r="Y36" s="84">
        <v>80.56</v>
      </c>
      <c r="Z36" s="84">
        <v>80.930000000000007</v>
      </c>
      <c r="AA36" s="84">
        <v>81.09</v>
      </c>
      <c r="AB36" s="84">
        <v>81.23</v>
      </c>
      <c r="AC36" s="84">
        <v>81.400000000000006</v>
      </c>
      <c r="AD36" s="84">
        <v>81.66</v>
      </c>
      <c r="AE36" s="84">
        <v>82.01</v>
      </c>
      <c r="AF36" s="84">
        <v>82.1</v>
      </c>
      <c r="AG36" s="84">
        <v>82.19</v>
      </c>
      <c r="AH36" s="105">
        <v>82.29</v>
      </c>
      <c r="AI36" s="105">
        <v>82.26</v>
      </c>
      <c r="AJ36" s="83"/>
      <c r="AK36" s="82" t="s">
        <v>122</v>
      </c>
    </row>
    <row r="37" spans="1:47" ht="12.75" customHeight="1">
      <c r="A37" s="79"/>
      <c r="G37" s="80"/>
      <c r="O37" s="77"/>
      <c r="P37" s="77"/>
      <c r="Q37" s="77"/>
      <c r="R37" s="77"/>
      <c r="S37" s="77"/>
      <c r="T37" s="77"/>
      <c r="U37" s="77"/>
      <c r="V37" s="77"/>
      <c r="W37" s="77"/>
      <c r="X37" s="77"/>
      <c r="Y37" s="77"/>
      <c r="Z37" s="77"/>
      <c r="AA37" s="77"/>
      <c r="AI37" s="106"/>
    </row>
    <row r="38" spans="1:47" ht="12.75" customHeight="1">
      <c r="A38" s="81" t="s">
        <v>207</v>
      </c>
      <c r="G38" s="80"/>
      <c r="O38" s="77"/>
      <c r="P38" s="77"/>
      <c r="Q38" s="77"/>
      <c r="R38" s="77"/>
      <c r="S38" s="77"/>
      <c r="T38" s="77"/>
      <c r="U38" s="77"/>
      <c r="V38" s="77"/>
      <c r="W38" s="77"/>
      <c r="X38" s="77"/>
      <c r="Y38" s="77"/>
      <c r="Z38" s="77"/>
      <c r="AA38" s="77"/>
    </row>
    <row r="39" spans="1:47" ht="12.75" customHeight="1">
      <c r="A39" s="182" t="s">
        <v>206</v>
      </c>
      <c r="B39" s="182"/>
      <c r="C39" s="182"/>
      <c r="D39" s="182"/>
      <c r="E39" s="182"/>
      <c r="F39" s="182"/>
      <c r="G39" s="182"/>
      <c r="H39" s="182"/>
      <c r="I39" s="182"/>
      <c r="J39" s="182"/>
      <c r="K39" s="182"/>
      <c r="L39" s="182"/>
      <c r="M39" s="182"/>
      <c r="N39" s="182"/>
      <c r="O39" s="77"/>
      <c r="P39" s="77"/>
      <c r="Q39" s="77"/>
      <c r="R39" s="77"/>
      <c r="S39" s="77"/>
      <c r="T39" s="77"/>
      <c r="U39" s="77"/>
      <c r="V39" s="77"/>
      <c r="W39" s="77"/>
      <c r="X39" s="77"/>
      <c r="Y39" s="77"/>
      <c r="Z39" s="77"/>
      <c r="AA39" s="77"/>
    </row>
    <row r="40" spans="1:47" ht="12.75" customHeight="1">
      <c r="A40" s="79"/>
      <c r="G40" s="80"/>
      <c r="O40" s="77"/>
      <c r="P40" s="77"/>
      <c r="Q40" s="77"/>
      <c r="R40" s="77"/>
      <c r="S40" s="77"/>
      <c r="T40" s="77"/>
      <c r="U40" s="77"/>
      <c r="V40" s="77"/>
      <c r="W40" s="77"/>
      <c r="X40" s="77"/>
      <c r="Y40" s="77"/>
      <c r="Z40" s="77"/>
      <c r="AA40" s="77"/>
    </row>
    <row r="41" spans="1:47" ht="12" customHeight="1">
      <c r="A41" s="181" t="s">
        <v>205</v>
      </c>
      <c r="B41" s="181"/>
      <c r="C41" s="181"/>
      <c r="D41" s="181"/>
      <c r="G41" s="80"/>
      <c r="O41" s="77"/>
      <c r="P41" s="77"/>
      <c r="Q41" s="77"/>
      <c r="R41" s="77"/>
      <c r="S41" s="77"/>
      <c r="T41" s="77"/>
      <c r="U41" s="77"/>
      <c r="V41" s="77"/>
      <c r="W41" s="77"/>
      <c r="X41" s="77"/>
      <c r="Y41" s="77"/>
      <c r="Z41" s="77"/>
      <c r="AA41" s="77"/>
    </row>
    <row r="42" spans="1:47" ht="12" customHeight="1">
      <c r="A42" s="79"/>
      <c r="B42" s="77"/>
      <c r="C42" s="77"/>
      <c r="D42" s="77"/>
      <c r="E42" s="77"/>
      <c r="F42" s="77"/>
      <c r="G42" s="77"/>
      <c r="H42" s="77"/>
      <c r="I42" s="77"/>
      <c r="J42" s="77"/>
      <c r="K42" s="77"/>
      <c r="L42" s="77"/>
      <c r="M42" s="77"/>
      <c r="P42" s="77"/>
      <c r="Q42" s="77"/>
      <c r="R42" s="77"/>
      <c r="S42" s="77"/>
      <c r="T42" s="77"/>
      <c r="U42" s="77"/>
      <c r="V42" s="77"/>
      <c r="W42" s="77"/>
      <c r="X42" s="77"/>
      <c r="Y42" s="77"/>
      <c r="Z42" s="77"/>
      <c r="AA42" s="77"/>
      <c r="AB42" s="77"/>
    </row>
    <row r="43" spans="1:47" ht="12" customHeight="1">
      <c r="A43" s="183" t="s">
        <v>197</v>
      </c>
      <c r="B43" s="183"/>
      <c r="C43" s="77"/>
      <c r="D43" s="77"/>
      <c r="E43" s="77"/>
      <c r="F43" s="77"/>
      <c r="G43" s="77"/>
      <c r="H43" s="77"/>
      <c r="I43" s="77"/>
      <c r="J43" s="77"/>
      <c r="K43" s="77"/>
      <c r="L43" s="77"/>
      <c r="M43" s="78"/>
      <c r="P43" s="77"/>
      <c r="Q43" s="77"/>
      <c r="R43" s="77"/>
      <c r="S43" s="77"/>
      <c r="T43" s="77"/>
      <c r="U43" s="77"/>
      <c r="V43" s="77"/>
      <c r="W43" s="77"/>
      <c r="X43" s="77"/>
      <c r="Y43" s="77"/>
      <c r="Z43" s="77"/>
      <c r="AA43" s="77"/>
      <c r="AB43" s="77"/>
    </row>
    <row r="44" spans="1:47">
      <c r="A44" s="77"/>
      <c r="B44" s="77"/>
      <c r="C44" s="77"/>
      <c r="D44" s="77"/>
      <c r="E44" s="77"/>
      <c r="F44" s="77"/>
      <c r="G44" s="77"/>
      <c r="H44" s="77"/>
      <c r="I44" s="77"/>
      <c r="J44" s="77"/>
      <c r="K44" s="77"/>
      <c r="L44" s="77"/>
      <c r="M44" s="77"/>
      <c r="P44" s="77"/>
      <c r="Q44" s="77"/>
      <c r="R44" s="77"/>
      <c r="S44" s="77"/>
      <c r="T44" s="77"/>
      <c r="U44" s="77"/>
      <c r="V44" s="77"/>
      <c r="W44" s="77"/>
      <c r="X44" s="77"/>
      <c r="Y44" s="77"/>
      <c r="Z44" s="77"/>
      <c r="AA44" s="77"/>
      <c r="AB44" s="77"/>
    </row>
    <row r="45" spans="1:47">
      <c r="O45" s="77"/>
      <c r="P45" s="77"/>
      <c r="Q45" s="77"/>
      <c r="R45" s="77"/>
      <c r="S45" s="77"/>
      <c r="T45" s="77"/>
      <c r="U45" s="77"/>
      <c r="V45" s="77"/>
      <c r="W45" s="77"/>
      <c r="X45" s="77"/>
      <c r="Y45" s="77"/>
      <c r="Z45" s="77"/>
      <c r="AA45" s="77"/>
    </row>
    <row r="46" spans="1:47">
      <c r="O46" s="77"/>
      <c r="P46" s="77"/>
      <c r="Q46" s="77"/>
      <c r="R46" s="77"/>
      <c r="S46" s="77"/>
      <c r="T46" s="77"/>
      <c r="U46" s="77"/>
      <c r="V46" s="77"/>
      <c r="W46" s="77"/>
      <c r="X46" s="77"/>
      <c r="Y46" s="77"/>
      <c r="Z46" s="77"/>
      <c r="AA46" s="77"/>
    </row>
  </sheetData>
  <mergeCells count="5">
    <mergeCell ref="A41:D41"/>
    <mergeCell ref="A39:N39"/>
    <mergeCell ref="A1:F1"/>
    <mergeCell ref="H1:J1"/>
    <mergeCell ref="A43:B43"/>
  </mergeCells>
  <pageMargins left="0.15748031496062992" right="0.15748031496062992" top="0.98425196850393704" bottom="0.98425196850393704" header="0.51181102362204722" footer="0.51181102362204722"/>
  <pageSetup paperSize="9" scale="31" orientation="landscape" r:id="rId1"/>
  <headerFooter alignWithMargins="0">
    <oddFooter>&amp;L© Crown Copyright 2015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B51"/>
  <sheetViews>
    <sheetView zoomScaleNormal="100" workbookViewId="0">
      <selection sqref="A1:H1"/>
    </sheetView>
  </sheetViews>
  <sheetFormatPr defaultRowHeight="12.75"/>
  <cols>
    <col min="1" max="1" width="22.5703125" style="34" customWidth="1"/>
    <col min="2" max="4" width="14.7109375" style="34" customWidth="1"/>
    <col min="5" max="5" width="2.7109375" style="34" customWidth="1"/>
    <col min="6" max="8" width="14.7109375" style="34" customWidth="1"/>
    <col min="9" max="9" width="9.140625" style="34"/>
    <col min="10" max="10" width="22.28515625" style="61" customWidth="1"/>
    <col min="11" max="14" width="20.7109375" style="61" customWidth="1"/>
    <col min="15" max="15" width="9.140625" style="34"/>
    <col min="16" max="17" width="9.140625" style="40"/>
    <col min="18" max="16384" width="9.140625" style="34"/>
  </cols>
  <sheetData>
    <row r="1" spans="1:28" s="2" customFormat="1" ht="33.75" customHeight="1">
      <c r="A1" s="186" t="s">
        <v>231</v>
      </c>
      <c r="B1" s="186"/>
      <c r="C1" s="186"/>
      <c r="D1" s="186"/>
      <c r="E1" s="186"/>
      <c r="F1" s="186"/>
      <c r="G1" s="186"/>
      <c r="H1" s="186"/>
      <c r="I1" s="185"/>
      <c r="J1" s="185"/>
      <c r="K1" s="4"/>
      <c r="L1" s="4"/>
      <c r="M1" s="4"/>
      <c r="N1" s="4"/>
    </row>
    <row r="2" spans="1:28" s="2" customFormat="1" ht="18" customHeight="1">
      <c r="A2" s="158"/>
      <c r="B2" s="158"/>
      <c r="C2" s="66"/>
      <c r="D2" s="66"/>
      <c r="E2" s="66"/>
      <c r="F2" s="66"/>
      <c r="G2" s="66"/>
      <c r="H2" s="66"/>
      <c r="I2" s="65"/>
      <c r="J2" s="65"/>
      <c r="K2" s="4"/>
      <c r="L2" s="4"/>
      <c r="M2" s="4"/>
      <c r="N2" s="4"/>
    </row>
    <row r="3" spans="1:28" s="40" customFormat="1" ht="12.75" customHeight="1">
      <c r="B3" s="34"/>
      <c r="C3" s="34"/>
      <c r="D3" s="34"/>
      <c r="E3" s="34"/>
      <c r="F3" s="34"/>
      <c r="I3" s="34"/>
      <c r="J3" s="61"/>
      <c r="K3" s="11"/>
      <c r="L3" s="11"/>
      <c r="M3" s="11"/>
      <c r="N3" s="11"/>
    </row>
    <row r="4" spans="1:28" s="40" customFormat="1">
      <c r="A4" s="9"/>
      <c r="B4" s="188" t="s">
        <v>67</v>
      </c>
      <c r="C4" s="188"/>
      <c r="D4" s="188"/>
      <c r="E4" s="3"/>
      <c r="F4" s="188" t="s">
        <v>68</v>
      </c>
      <c r="G4" s="188"/>
      <c r="H4" s="188"/>
      <c r="I4" s="34"/>
      <c r="J4" s="11"/>
      <c r="K4" s="11"/>
      <c r="L4" s="11"/>
      <c r="M4" s="11"/>
      <c r="N4" s="11"/>
    </row>
    <row r="5" spans="1:28" s="40" customFormat="1" ht="38.25">
      <c r="A5" s="41"/>
      <c r="B5" s="8" t="s">
        <v>179</v>
      </c>
      <c r="C5" s="8" t="s">
        <v>69</v>
      </c>
      <c r="D5" s="8" t="s">
        <v>70</v>
      </c>
      <c r="E5" s="5"/>
      <c r="F5" s="8" t="s">
        <v>179</v>
      </c>
      <c r="G5" s="8" t="s">
        <v>69</v>
      </c>
      <c r="H5" s="8" t="s">
        <v>70</v>
      </c>
      <c r="I5" s="52"/>
      <c r="J5" s="22"/>
      <c r="K5" s="23" t="s">
        <v>97</v>
      </c>
      <c r="L5" s="23" t="s">
        <v>98</v>
      </c>
      <c r="M5" s="23" t="s">
        <v>99</v>
      </c>
      <c r="N5" s="23" t="s">
        <v>100</v>
      </c>
      <c r="O5" s="22"/>
      <c r="P5" s="22"/>
      <c r="Q5" s="115"/>
      <c r="R5" s="115"/>
      <c r="S5" s="52"/>
      <c r="T5" s="52"/>
      <c r="U5" s="52"/>
      <c r="V5" s="52"/>
    </row>
    <row r="6" spans="1:28" s="40" customFormat="1" ht="15" customHeight="1">
      <c r="A6" s="3" t="s">
        <v>168</v>
      </c>
      <c r="B6" s="44">
        <v>77.116362329423694</v>
      </c>
      <c r="C6" s="44">
        <v>77.022066461036289</v>
      </c>
      <c r="D6" s="44">
        <v>77.2106581978111</v>
      </c>
      <c r="E6" s="69"/>
      <c r="F6" s="44">
        <v>81.1326411655822</v>
      </c>
      <c r="G6" s="44">
        <v>81.046238692122515</v>
      </c>
      <c r="H6" s="44">
        <v>81.219043639041885</v>
      </c>
      <c r="I6" s="52"/>
      <c r="J6" s="22"/>
      <c r="K6" s="22"/>
      <c r="L6" s="22"/>
      <c r="M6" s="22"/>
      <c r="N6" s="22"/>
      <c r="O6" s="22"/>
      <c r="P6" s="22"/>
      <c r="Q6" s="115"/>
      <c r="R6" s="115"/>
      <c r="S6" s="52"/>
      <c r="T6" s="52"/>
      <c r="U6" s="52"/>
      <c r="V6" s="52"/>
    </row>
    <row r="7" spans="1:28" s="40" customFormat="1" ht="24" customHeight="1">
      <c r="A7" s="34" t="s">
        <v>71</v>
      </c>
      <c r="B7" s="45">
        <v>76.572591124754311</v>
      </c>
      <c r="C7" s="45">
        <v>76.103046405181743</v>
      </c>
      <c r="D7" s="45">
        <v>77.042135844326879</v>
      </c>
      <c r="E7" s="68"/>
      <c r="F7" s="45">
        <v>80.949989089684536</v>
      </c>
      <c r="G7" s="45">
        <v>80.508281231900597</v>
      </c>
      <c r="H7" s="45">
        <v>81.391696947468475</v>
      </c>
      <c r="I7" s="52"/>
      <c r="J7" s="24" t="s">
        <v>81</v>
      </c>
      <c r="K7" s="25">
        <f>C21</f>
        <v>73.072050961514179</v>
      </c>
      <c r="L7" s="26">
        <f>D21-C21</f>
        <v>0.5768065662893207</v>
      </c>
      <c r="M7" s="26">
        <f>G21-D21</f>
        <v>4.9245918623548306</v>
      </c>
      <c r="N7" s="26">
        <f>H21-G21</f>
        <v>0.5462492967210153</v>
      </c>
      <c r="O7" s="30"/>
      <c r="P7" s="30"/>
      <c r="Q7" s="116"/>
      <c r="R7" s="117"/>
      <c r="S7" s="117"/>
      <c r="T7" s="117"/>
      <c r="U7" s="117"/>
      <c r="V7" s="52"/>
      <c r="X7" s="51"/>
      <c r="Y7" s="51"/>
      <c r="Z7" s="51"/>
      <c r="AA7" s="51"/>
      <c r="AB7" s="51"/>
    </row>
    <row r="8" spans="1:28" s="40" customFormat="1" ht="15" customHeight="1">
      <c r="A8" s="34" t="s">
        <v>72</v>
      </c>
      <c r="B8" s="45">
        <v>79.151359772454839</v>
      </c>
      <c r="C8" s="45">
        <v>78.741727486019386</v>
      </c>
      <c r="D8" s="45">
        <v>79.560992058890292</v>
      </c>
      <c r="E8" s="68"/>
      <c r="F8" s="45">
        <v>82.244511404548376</v>
      </c>
      <c r="G8" s="45">
        <v>81.85865299934872</v>
      </c>
      <c r="H8" s="45">
        <v>82.630369809748032</v>
      </c>
      <c r="I8" s="52"/>
      <c r="J8" s="24" t="s">
        <v>95</v>
      </c>
      <c r="K8" s="25">
        <f>C37</f>
        <v>74.012462152775569</v>
      </c>
      <c r="L8" s="26">
        <f>D37-C37</f>
        <v>1.4802938385531661</v>
      </c>
      <c r="M8" s="26">
        <f>G37-D37</f>
        <v>2.5421492650701367</v>
      </c>
      <c r="N8" s="26">
        <f>H37-G37</f>
        <v>1.4037452437427476</v>
      </c>
      <c r="O8" s="30"/>
      <c r="P8" s="30"/>
      <c r="Q8" s="116"/>
      <c r="R8" s="117"/>
      <c r="S8" s="117"/>
      <c r="T8" s="117"/>
      <c r="U8" s="117"/>
      <c r="V8" s="52"/>
      <c r="X8" s="51"/>
      <c r="Y8" s="51"/>
      <c r="Z8" s="51"/>
      <c r="AA8" s="51"/>
    </row>
    <row r="9" spans="1:28" s="40" customFormat="1" ht="15" customHeight="1">
      <c r="A9" s="34" t="s">
        <v>73</v>
      </c>
      <c r="B9" s="45">
        <v>78.566231112016325</v>
      </c>
      <c r="C9" s="45">
        <v>77.939737678939252</v>
      </c>
      <c r="D9" s="45">
        <v>79.192724545093398</v>
      </c>
      <c r="E9" s="68"/>
      <c r="F9" s="45">
        <v>81.938957357900534</v>
      </c>
      <c r="G9" s="45">
        <v>81.344275650873612</v>
      </c>
      <c r="H9" s="45">
        <v>82.533639064927456</v>
      </c>
      <c r="I9" s="52"/>
      <c r="J9" s="24" t="s">
        <v>74</v>
      </c>
      <c r="K9" s="25">
        <f>C14</f>
        <v>74.498662571765109</v>
      </c>
      <c r="L9" s="26">
        <f>D14-C14</f>
        <v>1.2401660262340215</v>
      </c>
      <c r="M9" s="26">
        <f>G14-D14</f>
        <v>3.7444496393255946</v>
      </c>
      <c r="N9" s="26">
        <f>H14-G14</f>
        <v>1.1470195429771763</v>
      </c>
      <c r="O9" s="30"/>
      <c r="P9" s="30"/>
      <c r="Q9" s="116"/>
      <c r="R9" s="117"/>
      <c r="S9" s="117"/>
      <c r="T9" s="117"/>
      <c r="U9" s="117"/>
      <c r="V9" s="52"/>
      <c r="X9" s="51"/>
      <c r="Y9" s="51"/>
      <c r="Z9" s="51"/>
      <c r="AA9" s="51"/>
    </row>
    <row r="10" spans="1:28" s="40" customFormat="1" ht="15" customHeight="1">
      <c r="A10" s="34" t="s">
        <v>211</v>
      </c>
      <c r="B10" s="45">
        <v>78.209990113625409</v>
      </c>
      <c r="C10" s="45">
        <v>77.48522683913238</v>
      </c>
      <c r="D10" s="45">
        <v>78.934753388118438</v>
      </c>
      <c r="E10" s="68"/>
      <c r="F10" s="45">
        <v>82.234529062117304</v>
      </c>
      <c r="G10" s="45">
        <v>81.601894471151837</v>
      </c>
      <c r="H10" s="45">
        <v>82.86716365308277</v>
      </c>
      <c r="I10" s="52"/>
      <c r="J10" s="24" t="s">
        <v>87</v>
      </c>
      <c r="K10" s="25">
        <f>C28</f>
        <v>74.965173668070662</v>
      </c>
      <c r="L10" s="26">
        <f>D28-C28</f>
        <v>0.75757468263941519</v>
      </c>
      <c r="M10" s="26">
        <f>G28-D28</f>
        <v>3.5163892240141621</v>
      </c>
      <c r="N10" s="26">
        <f>H28-G28</f>
        <v>0.68446858740028915</v>
      </c>
      <c r="O10" s="30"/>
      <c r="P10" s="30"/>
      <c r="Q10" s="116"/>
      <c r="R10" s="117"/>
      <c r="S10" s="117"/>
      <c r="T10" s="117"/>
      <c r="U10" s="117"/>
      <c r="V10" s="52"/>
      <c r="X10" s="51"/>
      <c r="Y10" s="51"/>
      <c r="Z10" s="51"/>
      <c r="AA10" s="51"/>
    </row>
    <row r="11" spans="1:28" s="40" customFormat="1" ht="15" customHeight="1">
      <c r="A11" s="34" t="s">
        <v>212</v>
      </c>
      <c r="B11" s="45">
        <v>77.960016968638072</v>
      </c>
      <c r="C11" s="45">
        <v>77.638741719585923</v>
      </c>
      <c r="D11" s="45">
        <v>78.281292217690222</v>
      </c>
      <c r="E11" s="68"/>
      <c r="F11" s="45">
        <v>82.193315225351</v>
      </c>
      <c r="G11" s="45">
        <v>81.894093553805007</v>
      </c>
      <c r="H11" s="45">
        <v>82.492536896896993</v>
      </c>
      <c r="I11" s="52"/>
      <c r="J11" s="24" t="s">
        <v>83</v>
      </c>
      <c r="K11" s="25">
        <f>C23</f>
        <v>74.674575565377552</v>
      </c>
      <c r="L11" s="26">
        <f>D23-C23</f>
        <v>1.5311523169356178</v>
      </c>
      <c r="M11" s="26">
        <f>G23-D23</f>
        <v>3.5173645690986035</v>
      </c>
      <c r="N11" s="26">
        <f>H23-G23</f>
        <v>1.3893518346176563</v>
      </c>
      <c r="O11" s="30"/>
      <c r="P11" s="30"/>
      <c r="Q11" s="116"/>
      <c r="R11" s="117"/>
      <c r="S11" s="117"/>
      <c r="T11" s="117"/>
      <c r="U11" s="117"/>
      <c r="V11" s="52"/>
      <c r="X11" s="51"/>
      <c r="Y11" s="51"/>
      <c r="Z11" s="51"/>
      <c r="AA11" s="51"/>
    </row>
    <row r="12" spans="1:28" s="40" customFormat="1" ht="24" customHeight="1">
      <c r="A12" s="34" t="s">
        <v>13</v>
      </c>
      <c r="B12" s="45">
        <v>76.925404311776546</v>
      </c>
      <c r="C12" s="45">
        <v>75.968089745152739</v>
      </c>
      <c r="D12" s="45">
        <v>77.882718878400354</v>
      </c>
      <c r="E12" s="68"/>
      <c r="F12" s="45">
        <v>80.123768672822138</v>
      </c>
      <c r="G12" s="45">
        <v>79.227286222036852</v>
      </c>
      <c r="H12" s="45">
        <v>81.020251123607423</v>
      </c>
      <c r="I12" s="52"/>
      <c r="J12" s="24" t="s">
        <v>75</v>
      </c>
      <c r="K12" s="25">
        <f>C15</f>
        <v>75.43401935211179</v>
      </c>
      <c r="L12" s="26">
        <f>D15-C15</f>
        <v>1.3302351096841392</v>
      </c>
      <c r="M12" s="26">
        <f>G15-D15</f>
        <v>2.0842168839997726</v>
      </c>
      <c r="N12" s="26">
        <f>H15-G15</f>
        <v>1.1561418494351585</v>
      </c>
      <c r="O12" s="30"/>
      <c r="P12" s="30"/>
      <c r="Q12" s="116"/>
      <c r="R12" s="117"/>
      <c r="S12" s="117"/>
      <c r="T12" s="117"/>
      <c r="U12" s="117"/>
      <c r="V12" s="52"/>
      <c r="X12" s="51"/>
      <c r="Y12" s="51"/>
      <c r="Z12" s="51"/>
      <c r="AA12" s="51"/>
    </row>
    <row r="13" spans="1:28" s="40" customFormat="1" ht="15" customHeight="1">
      <c r="A13" s="34" t="s">
        <v>213</v>
      </c>
      <c r="B13" s="45">
        <v>78.134199129315562</v>
      </c>
      <c r="C13" s="45">
        <v>77.562191019516646</v>
      </c>
      <c r="D13" s="45">
        <v>78.706207239114477</v>
      </c>
      <c r="E13" s="68"/>
      <c r="F13" s="45">
        <v>81.338456597295945</v>
      </c>
      <c r="G13" s="45">
        <v>80.8140560779254</v>
      </c>
      <c r="H13" s="45">
        <v>81.86285711666649</v>
      </c>
      <c r="I13" s="52"/>
      <c r="J13" s="24" t="s">
        <v>86</v>
      </c>
      <c r="K13" s="25">
        <f>C27</f>
        <v>75.523896119156859</v>
      </c>
      <c r="L13" s="26">
        <f>D27-C27</f>
        <v>1.2016855214583302</v>
      </c>
      <c r="M13" s="26">
        <f>G27-D27</f>
        <v>3.5579676858067302</v>
      </c>
      <c r="N13" s="26">
        <f>H27-G27</f>
        <v>1.0145091322430346</v>
      </c>
      <c r="O13" s="30"/>
      <c r="P13" s="30"/>
      <c r="Q13" s="116"/>
      <c r="R13" s="117"/>
      <c r="S13" s="117"/>
      <c r="T13" s="117"/>
      <c r="U13" s="117"/>
      <c r="V13" s="52"/>
      <c r="X13" s="51"/>
      <c r="Y13" s="51"/>
      <c r="Z13" s="51"/>
      <c r="AA13" s="51"/>
    </row>
    <row r="14" spans="1:28" s="40" customFormat="1" ht="15" customHeight="1">
      <c r="A14" s="34" t="s">
        <v>74</v>
      </c>
      <c r="B14" s="45">
        <v>75.11874558488212</v>
      </c>
      <c r="C14" s="45">
        <v>74.498662571765109</v>
      </c>
      <c r="D14" s="45">
        <v>75.738828597999131</v>
      </c>
      <c r="E14" s="68"/>
      <c r="F14" s="45">
        <v>80.056788008813314</v>
      </c>
      <c r="G14" s="45">
        <v>79.483278237324726</v>
      </c>
      <c r="H14" s="45">
        <v>80.630297780301902</v>
      </c>
      <c r="I14" s="52"/>
      <c r="J14" s="24" t="s">
        <v>89</v>
      </c>
      <c r="K14" s="25">
        <f>C31</f>
        <v>75.787002174244705</v>
      </c>
      <c r="L14" s="26">
        <f>D31-C31</f>
        <v>1.0317362600457898</v>
      </c>
      <c r="M14" s="26">
        <f>G31-D31</f>
        <v>3.3118001907547381</v>
      </c>
      <c r="N14" s="26">
        <f>H31-G31</f>
        <v>0.9294691130525905</v>
      </c>
      <c r="O14" s="30"/>
      <c r="P14" s="30"/>
      <c r="Q14" s="116"/>
      <c r="R14" s="117"/>
      <c r="S14" s="117"/>
      <c r="T14" s="117"/>
      <c r="U14" s="117"/>
      <c r="V14" s="52"/>
      <c r="X14" s="51"/>
      <c r="Y14" s="51"/>
      <c r="Z14" s="51"/>
      <c r="AA14" s="51"/>
    </row>
    <row r="15" spans="1:28" s="40" customFormat="1" ht="15" customHeight="1">
      <c r="A15" s="34" t="s">
        <v>75</v>
      </c>
      <c r="B15" s="45">
        <v>76.099136906953859</v>
      </c>
      <c r="C15" s="45">
        <v>75.43401935211179</v>
      </c>
      <c r="D15" s="45">
        <v>76.764254461795929</v>
      </c>
      <c r="E15" s="68"/>
      <c r="F15" s="45">
        <v>79.426542270513281</v>
      </c>
      <c r="G15" s="45">
        <v>78.848471345795701</v>
      </c>
      <c r="H15" s="45">
        <v>80.00461319523086</v>
      </c>
      <c r="I15" s="52"/>
      <c r="J15" s="24" t="s">
        <v>71</v>
      </c>
      <c r="K15" s="25">
        <f>C7</f>
        <v>76.103046405181743</v>
      </c>
      <c r="L15" s="26">
        <f>D7-C7</f>
        <v>0.93908943914513543</v>
      </c>
      <c r="M15" s="26">
        <f>G7-D7</f>
        <v>3.466145387573718</v>
      </c>
      <c r="N15" s="26">
        <f>H7-G7</f>
        <v>0.88341571556787812</v>
      </c>
      <c r="O15" s="30"/>
      <c r="P15" s="30"/>
      <c r="Q15" s="116"/>
      <c r="R15" s="117"/>
      <c r="S15" s="117"/>
      <c r="T15" s="117"/>
      <c r="U15" s="117"/>
      <c r="V15" s="52"/>
      <c r="X15" s="51"/>
      <c r="Y15" s="51"/>
      <c r="Z15" s="51"/>
      <c r="AA15" s="51"/>
    </row>
    <row r="16" spans="1:28" s="40" customFormat="1" ht="15" customHeight="1">
      <c r="A16" s="34" t="s">
        <v>76</v>
      </c>
      <c r="B16" s="45">
        <v>80.483060242024578</v>
      </c>
      <c r="C16" s="45">
        <v>79.82794637705679</v>
      </c>
      <c r="D16" s="45">
        <v>81.138174106992366</v>
      </c>
      <c r="E16" s="68"/>
      <c r="F16" s="45">
        <v>83.5309689742991</v>
      </c>
      <c r="G16" s="45">
        <v>82.963815754042756</v>
      </c>
      <c r="H16" s="45">
        <v>84.098122194555444</v>
      </c>
      <c r="I16" s="52"/>
      <c r="J16" s="24" t="s">
        <v>214</v>
      </c>
      <c r="K16" s="25">
        <f>C26</f>
        <v>75.400630161926586</v>
      </c>
      <c r="L16" s="26">
        <f>D26-C26</f>
        <v>2.6917188914626706</v>
      </c>
      <c r="M16" s="26">
        <f>G26-D26</f>
        <v>3.6751416787818556</v>
      </c>
      <c r="N16" s="26">
        <f>H26-G26</f>
        <v>2.2516647324190444</v>
      </c>
      <c r="O16" s="30"/>
      <c r="P16" s="30"/>
      <c r="Q16" s="116"/>
      <c r="R16" s="117"/>
      <c r="S16" s="117"/>
      <c r="T16" s="117"/>
      <c r="U16" s="117"/>
      <c r="V16" s="52"/>
      <c r="X16" s="51"/>
      <c r="Y16" s="51"/>
      <c r="Z16" s="51"/>
      <c r="AA16" s="51"/>
    </row>
    <row r="17" spans="1:27" s="40" customFormat="1" ht="24" customHeight="1">
      <c r="A17" s="34" t="s">
        <v>77</v>
      </c>
      <c r="B17" s="45">
        <v>78.433251283503466</v>
      </c>
      <c r="C17" s="45">
        <v>77.774431766659916</v>
      </c>
      <c r="D17" s="45">
        <v>79.092070800347017</v>
      </c>
      <c r="E17" s="68"/>
      <c r="F17" s="45">
        <v>82.489334595163172</v>
      </c>
      <c r="G17" s="45">
        <v>81.887998194769096</v>
      </c>
      <c r="H17" s="45">
        <v>83.090670995557247</v>
      </c>
      <c r="I17" s="52"/>
      <c r="J17" s="24" t="s">
        <v>13</v>
      </c>
      <c r="K17" s="25">
        <f>C12</f>
        <v>75.968089745152739</v>
      </c>
      <c r="L17" s="26">
        <f>D12-C12</f>
        <v>1.9146291332476153</v>
      </c>
      <c r="M17" s="26">
        <f>G12-D12</f>
        <v>1.3445673436364984</v>
      </c>
      <c r="N17" s="26">
        <f>H12-G12</f>
        <v>1.7929649015705706</v>
      </c>
      <c r="O17" s="30"/>
      <c r="P17" s="30"/>
      <c r="Q17" s="116"/>
      <c r="R17" s="117"/>
      <c r="S17" s="117"/>
      <c r="T17" s="117"/>
      <c r="U17" s="117"/>
      <c r="V17" s="52"/>
      <c r="X17" s="51"/>
      <c r="Y17" s="51"/>
      <c r="Z17" s="51"/>
      <c r="AA17" s="51"/>
    </row>
    <row r="18" spans="1:27" s="40" customFormat="1" ht="15" customHeight="1">
      <c r="A18" s="34" t="s">
        <v>78</v>
      </c>
      <c r="B18" s="45">
        <v>79.282818253028509</v>
      </c>
      <c r="C18" s="45">
        <v>78.548313158188961</v>
      </c>
      <c r="D18" s="45">
        <v>80.017323347868057</v>
      </c>
      <c r="E18" s="68"/>
      <c r="F18" s="45">
        <v>83.443495344040798</v>
      </c>
      <c r="G18" s="45">
        <v>82.816273784444078</v>
      </c>
      <c r="H18" s="45">
        <v>84.070716903637518</v>
      </c>
      <c r="I18" s="52"/>
      <c r="J18" s="24" t="s">
        <v>93</v>
      </c>
      <c r="K18" s="25">
        <f>C35</f>
        <v>76.580233945962746</v>
      </c>
      <c r="L18" s="26">
        <f>D35-C35</f>
        <v>0.77354742201654858</v>
      </c>
      <c r="M18" s="26">
        <f>G35-D35</f>
        <v>3.125152091692712</v>
      </c>
      <c r="N18" s="26">
        <f>H35-G35</f>
        <v>0.66530371787968079</v>
      </c>
      <c r="O18" s="30"/>
      <c r="P18" s="30"/>
      <c r="Q18" s="116"/>
      <c r="R18" s="117"/>
      <c r="S18" s="117"/>
      <c r="T18" s="117"/>
      <c r="U18" s="117"/>
      <c r="V18" s="52"/>
      <c r="X18" s="51"/>
      <c r="Y18" s="51"/>
      <c r="Z18" s="51"/>
      <c r="AA18" s="51"/>
    </row>
    <row r="19" spans="1:27" s="40" customFormat="1" ht="15" customHeight="1">
      <c r="A19" s="34" t="s">
        <v>79</v>
      </c>
      <c r="B19" s="45">
        <v>77.436129637740535</v>
      </c>
      <c r="C19" s="45">
        <v>76.884829180044974</v>
      </c>
      <c r="D19" s="45">
        <v>77.987430095436096</v>
      </c>
      <c r="E19" s="68"/>
      <c r="F19" s="45">
        <v>80.895252131203819</v>
      </c>
      <c r="G19" s="45">
        <v>80.389197485946269</v>
      </c>
      <c r="H19" s="45">
        <v>81.401306776461368</v>
      </c>
      <c r="I19" s="52"/>
      <c r="J19" s="24" t="s">
        <v>84</v>
      </c>
      <c r="K19" s="25">
        <f>C24</f>
        <v>76.600116290470197</v>
      </c>
      <c r="L19" s="26">
        <f>D24-C24</f>
        <v>1.4911173609367268</v>
      </c>
      <c r="M19" s="26">
        <f>G24-D24</f>
        <v>2.7491002033354448</v>
      </c>
      <c r="N19" s="26">
        <f>H24-G24</f>
        <v>1.2833741459175201</v>
      </c>
      <c r="O19" s="30"/>
      <c r="P19" s="30"/>
      <c r="Q19" s="116"/>
      <c r="R19" s="117"/>
      <c r="S19" s="117"/>
      <c r="T19" s="117"/>
      <c r="U19" s="117"/>
      <c r="V19" s="52"/>
      <c r="X19" s="51"/>
      <c r="Y19" s="51"/>
      <c r="Z19" s="51"/>
      <c r="AA19" s="51"/>
    </row>
    <row r="20" spans="1:27" s="40" customFormat="1" ht="15" customHeight="1">
      <c r="A20" s="34" t="s">
        <v>80</v>
      </c>
      <c r="B20" s="45">
        <v>77.655841756307638</v>
      </c>
      <c r="C20" s="45">
        <v>77.290918360224751</v>
      </c>
      <c r="D20" s="45">
        <v>78.020765152390524</v>
      </c>
      <c r="E20" s="68"/>
      <c r="F20" s="45">
        <v>81.463193777010616</v>
      </c>
      <c r="G20" s="45">
        <v>81.129463551803155</v>
      </c>
      <c r="H20" s="45">
        <v>81.796924002218077</v>
      </c>
      <c r="I20" s="52"/>
      <c r="J20" s="24" t="s">
        <v>79</v>
      </c>
      <c r="K20" s="25">
        <f>C19</f>
        <v>76.884829180044974</v>
      </c>
      <c r="L20" s="26">
        <f>D19-C19</f>
        <v>1.1026009153911218</v>
      </c>
      <c r="M20" s="26">
        <f>G19-D19</f>
        <v>2.4017673905101731</v>
      </c>
      <c r="N20" s="26">
        <f>H19-G19</f>
        <v>1.0121092905150988</v>
      </c>
      <c r="O20" s="30"/>
      <c r="P20" s="30"/>
      <c r="Q20" s="116"/>
      <c r="R20" s="117"/>
      <c r="S20" s="117"/>
      <c r="T20" s="117"/>
      <c r="U20" s="117"/>
      <c r="V20" s="52"/>
      <c r="X20" s="51"/>
      <c r="Y20" s="51"/>
      <c r="Z20" s="51"/>
      <c r="AA20" s="51"/>
    </row>
    <row r="21" spans="1:27" s="40" customFormat="1" ht="15" customHeight="1">
      <c r="A21" s="34" t="s">
        <v>81</v>
      </c>
      <c r="B21" s="45">
        <v>73.36045424465884</v>
      </c>
      <c r="C21" s="45">
        <v>73.072050961514179</v>
      </c>
      <c r="D21" s="45">
        <v>73.6488575278035</v>
      </c>
      <c r="E21" s="68"/>
      <c r="F21" s="45">
        <v>78.846574038518838</v>
      </c>
      <c r="G21" s="45">
        <v>78.573449390158331</v>
      </c>
      <c r="H21" s="45">
        <v>79.119698686879346</v>
      </c>
      <c r="I21" s="52"/>
      <c r="J21" s="24" t="s">
        <v>91</v>
      </c>
      <c r="K21" s="25">
        <f>C33</f>
        <v>76.260196528522059</v>
      </c>
      <c r="L21" s="26">
        <f>D33-C33</f>
        <v>2.729401172631043</v>
      </c>
      <c r="M21" s="26">
        <f>G33-D33</f>
        <v>1.6516979470766131</v>
      </c>
      <c r="N21" s="26">
        <f>H33-G33</f>
        <v>2.5749627211977213</v>
      </c>
      <c r="O21" s="30"/>
      <c r="P21" s="30"/>
      <c r="Q21" s="116"/>
      <c r="R21" s="117"/>
      <c r="S21" s="117"/>
      <c r="T21" s="117"/>
      <c r="U21" s="117"/>
      <c r="V21" s="52"/>
      <c r="X21" s="51"/>
      <c r="Y21" s="51"/>
      <c r="Z21" s="51"/>
      <c r="AA21" s="51"/>
    </row>
    <row r="22" spans="1:27" s="40" customFormat="1" ht="24" customHeight="1">
      <c r="A22" s="34" t="s">
        <v>82</v>
      </c>
      <c r="B22" s="45">
        <v>77.852601503932846</v>
      </c>
      <c r="C22" s="45">
        <v>77.387259105955366</v>
      </c>
      <c r="D22" s="45">
        <v>78.317943901910326</v>
      </c>
      <c r="E22" s="68"/>
      <c r="F22" s="45">
        <v>82.640536803860527</v>
      </c>
      <c r="G22" s="45">
        <v>82.232917431335238</v>
      </c>
      <c r="H22" s="45">
        <v>83.048156176385817</v>
      </c>
      <c r="I22" s="52"/>
      <c r="J22" s="24" t="s">
        <v>80</v>
      </c>
      <c r="K22" s="25">
        <f>C20</f>
        <v>77.290918360224751</v>
      </c>
      <c r="L22" s="26">
        <f>D20-C20</f>
        <v>0.72984679216577319</v>
      </c>
      <c r="M22" s="26">
        <f>G20-D20</f>
        <v>3.1086983994126314</v>
      </c>
      <c r="N22" s="26">
        <f>H20-G20</f>
        <v>0.66746045041492152</v>
      </c>
      <c r="O22" s="30"/>
      <c r="P22" s="30"/>
      <c r="Q22" s="116"/>
      <c r="R22" s="117"/>
      <c r="S22" s="117"/>
      <c r="T22" s="117"/>
      <c r="U22" s="117"/>
      <c r="V22" s="52"/>
      <c r="X22" s="51"/>
      <c r="Y22" s="51"/>
      <c r="Z22" s="51"/>
      <c r="AA22" s="51"/>
    </row>
    <row r="23" spans="1:27" s="40" customFormat="1" ht="15" customHeight="1">
      <c r="A23" s="34" t="s">
        <v>83</v>
      </c>
      <c r="B23" s="45">
        <v>75.440151723845361</v>
      </c>
      <c r="C23" s="45">
        <v>74.674575565377552</v>
      </c>
      <c r="D23" s="45">
        <v>76.20572788231317</v>
      </c>
      <c r="E23" s="68"/>
      <c r="F23" s="45">
        <v>80.417768368720601</v>
      </c>
      <c r="G23" s="45">
        <v>79.723092451411773</v>
      </c>
      <c r="H23" s="45">
        <v>81.112444286029429</v>
      </c>
      <c r="I23" s="52"/>
      <c r="J23" s="24" t="s">
        <v>92</v>
      </c>
      <c r="K23" s="25">
        <f>C34</f>
        <v>77.076545131854445</v>
      </c>
      <c r="L23" s="26">
        <f>D34-C34</f>
        <v>1.3311435824161606</v>
      </c>
      <c r="M23" s="26">
        <f>G34-D34</f>
        <v>2.0345417369620122</v>
      </c>
      <c r="N23" s="26">
        <f>H34-G34</f>
        <v>1.1756175757556093</v>
      </c>
      <c r="O23" s="30"/>
      <c r="P23" s="30"/>
      <c r="Q23" s="116"/>
      <c r="R23" s="117"/>
      <c r="S23" s="117"/>
      <c r="T23" s="117"/>
      <c r="U23" s="117"/>
      <c r="V23" s="52"/>
      <c r="X23" s="51"/>
      <c r="Y23" s="51"/>
      <c r="Z23" s="51"/>
      <c r="AA23" s="51"/>
    </row>
    <row r="24" spans="1:27" s="40" customFormat="1" ht="15" customHeight="1">
      <c r="A24" s="34" t="s">
        <v>84</v>
      </c>
      <c r="B24" s="45">
        <v>77.34567497093856</v>
      </c>
      <c r="C24" s="45">
        <v>76.600116290470197</v>
      </c>
      <c r="D24" s="45">
        <v>78.091233651406924</v>
      </c>
      <c r="E24" s="68"/>
      <c r="F24" s="45">
        <v>81.482020927701129</v>
      </c>
      <c r="G24" s="45">
        <v>80.840333854742369</v>
      </c>
      <c r="H24" s="45">
        <v>82.123708000659889</v>
      </c>
      <c r="I24" s="52"/>
      <c r="J24" s="24" t="s">
        <v>82</v>
      </c>
      <c r="K24" s="25">
        <f>C22</f>
        <v>77.387259105955366</v>
      </c>
      <c r="L24" s="26">
        <f>D22-C22</f>
        <v>0.93068479595496001</v>
      </c>
      <c r="M24" s="26">
        <f>G22-D22</f>
        <v>3.9149735294249126</v>
      </c>
      <c r="N24" s="26">
        <f>H22-G22</f>
        <v>0.81523874505057847</v>
      </c>
      <c r="O24" s="30"/>
      <c r="P24" s="30"/>
      <c r="Q24" s="116"/>
      <c r="R24" s="117"/>
      <c r="S24" s="117"/>
      <c r="T24" s="117"/>
      <c r="U24" s="117"/>
      <c r="V24" s="52"/>
      <c r="X24" s="51"/>
      <c r="Y24" s="51"/>
      <c r="Z24" s="51"/>
      <c r="AA24" s="51"/>
    </row>
    <row r="25" spans="1:27" s="40" customFormat="1" ht="15" customHeight="1">
      <c r="A25" s="34" t="s">
        <v>85</v>
      </c>
      <c r="B25" s="45">
        <v>78.748647593119642</v>
      </c>
      <c r="C25" s="45">
        <v>78.064833341338527</v>
      </c>
      <c r="D25" s="45">
        <v>79.432461844900757</v>
      </c>
      <c r="E25" s="68"/>
      <c r="F25" s="45">
        <v>81.699290079838477</v>
      </c>
      <c r="G25" s="45">
        <v>81.015175670570613</v>
      </c>
      <c r="H25" s="45">
        <v>82.38340448910634</v>
      </c>
      <c r="I25" s="52"/>
      <c r="J25" s="24" t="s">
        <v>212</v>
      </c>
      <c r="K25" s="25">
        <f>C11</f>
        <v>77.638741719585923</v>
      </c>
      <c r="L25" s="26">
        <f>D11-C11</f>
        <v>0.64255049810429909</v>
      </c>
      <c r="M25" s="26">
        <f>G11-D11</f>
        <v>3.612801336114785</v>
      </c>
      <c r="N25" s="26">
        <f>H11-G11</f>
        <v>0.59844334309198643</v>
      </c>
      <c r="O25" s="30"/>
      <c r="P25" s="30"/>
      <c r="Q25" s="116"/>
      <c r="R25" s="117"/>
      <c r="S25" s="117"/>
      <c r="T25" s="117"/>
      <c r="U25" s="117"/>
      <c r="V25" s="52"/>
      <c r="X25" s="51"/>
      <c r="Y25" s="51"/>
      <c r="Z25" s="51"/>
      <c r="AA25" s="51"/>
    </row>
    <row r="26" spans="1:27" s="40" customFormat="1" ht="15" customHeight="1">
      <c r="A26" s="108" t="s">
        <v>214</v>
      </c>
      <c r="B26" s="45">
        <v>76.746489607657921</v>
      </c>
      <c r="C26" s="45">
        <v>75.400630161926586</v>
      </c>
      <c r="D26" s="45">
        <v>78.092349053389256</v>
      </c>
      <c r="E26" s="68"/>
      <c r="F26" s="45">
        <v>82.893323098380634</v>
      </c>
      <c r="G26" s="45">
        <v>81.767490732171112</v>
      </c>
      <c r="H26" s="45">
        <v>84.019155464590156</v>
      </c>
      <c r="I26" s="52"/>
      <c r="J26" s="24" t="s">
        <v>213</v>
      </c>
      <c r="K26" s="25">
        <f>C13</f>
        <v>77.562191019516646</v>
      </c>
      <c r="L26" s="26">
        <f>D13-C13</f>
        <v>1.1440162195978303</v>
      </c>
      <c r="M26" s="26">
        <f>G13-D13</f>
        <v>2.1078488388109236</v>
      </c>
      <c r="N26" s="26">
        <f>H13-G13</f>
        <v>1.0488010387410895</v>
      </c>
      <c r="O26" s="30"/>
      <c r="P26" s="30"/>
      <c r="Q26" s="116"/>
      <c r="R26" s="117"/>
      <c r="S26" s="117"/>
      <c r="T26" s="117"/>
      <c r="U26" s="117"/>
      <c r="V26" s="52"/>
      <c r="X26" s="51"/>
      <c r="Y26" s="51"/>
      <c r="Z26" s="51"/>
      <c r="AA26" s="51"/>
    </row>
    <row r="27" spans="1:27" s="40" customFormat="1" ht="24" customHeight="1">
      <c r="A27" s="34" t="s">
        <v>86</v>
      </c>
      <c r="B27" s="45">
        <v>76.124738879886024</v>
      </c>
      <c r="C27" s="45">
        <v>75.523896119156859</v>
      </c>
      <c r="D27" s="45">
        <v>76.725581640615189</v>
      </c>
      <c r="E27" s="68"/>
      <c r="F27" s="45">
        <v>80.790803892543437</v>
      </c>
      <c r="G27" s="45">
        <v>80.28354932642192</v>
      </c>
      <c r="H27" s="45">
        <v>81.298058458664954</v>
      </c>
      <c r="I27" s="52"/>
      <c r="J27" s="24" t="s">
        <v>96</v>
      </c>
      <c r="K27" s="25">
        <f>C38</f>
        <v>77.698147634684275</v>
      </c>
      <c r="L27" s="26">
        <f>D38-C38</f>
        <v>1.0167402639230829</v>
      </c>
      <c r="M27" s="26">
        <f>G38-D38</f>
        <v>1.5965603888833613</v>
      </c>
      <c r="N27" s="26">
        <f>H38-G38</f>
        <v>0.97445838596252088</v>
      </c>
      <c r="O27" s="30"/>
      <c r="P27" s="30"/>
      <c r="Q27" s="116"/>
      <c r="R27" s="117"/>
      <c r="S27" s="117"/>
      <c r="T27" s="117"/>
      <c r="U27" s="117"/>
      <c r="V27" s="52"/>
      <c r="X27" s="51"/>
      <c r="Y27" s="51"/>
      <c r="Z27" s="51"/>
      <c r="AA27" s="51"/>
    </row>
    <row r="28" spans="1:27" s="40" customFormat="1" ht="15" customHeight="1">
      <c r="A28" s="34" t="s">
        <v>87</v>
      </c>
      <c r="B28" s="45">
        <v>75.34396100939037</v>
      </c>
      <c r="C28" s="45">
        <v>74.965173668070662</v>
      </c>
      <c r="D28" s="45">
        <v>75.722748350710077</v>
      </c>
      <c r="E28" s="68"/>
      <c r="F28" s="45">
        <v>79.581371868424384</v>
      </c>
      <c r="G28" s="45">
        <v>79.239137574724239</v>
      </c>
      <c r="H28" s="45">
        <v>79.923606162124528</v>
      </c>
      <c r="I28" s="52"/>
      <c r="J28" s="24" t="s">
        <v>211</v>
      </c>
      <c r="K28" s="25">
        <f>C10</f>
        <v>77.48522683913238</v>
      </c>
      <c r="L28" s="26">
        <f>D10-C10</f>
        <v>1.4495265489860572</v>
      </c>
      <c r="M28" s="26">
        <f>G10-D10</f>
        <v>2.6671410830333997</v>
      </c>
      <c r="N28" s="26">
        <f>H10-G10</f>
        <v>1.2652691819309325</v>
      </c>
      <c r="O28" s="30"/>
      <c r="P28" s="30"/>
      <c r="Q28" s="116"/>
      <c r="R28" s="117"/>
      <c r="S28" s="117"/>
      <c r="T28" s="117"/>
      <c r="U28" s="117"/>
      <c r="V28" s="52"/>
      <c r="X28" s="51"/>
      <c r="Y28" s="51"/>
      <c r="Z28" s="51"/>
      <c r="AA28" s="51"/>
    </row>
    <row r="29" spans="1:27" s="40" customFormat="1" ht="15" customHeight="1">
      <c r="A29" s="34" t="s">
        <v>88</v>
      </c>
      <c r="B29" s="45">
        <v>78.792875290718214</v>
      </c>
      <c r="C29" s="45">
        <v>77.285674702143297</v>
      </c>
      <c r="D29" s="45">
        <v>80.300075879293132</v>
      </c>
      <c r="E29" s="68"/>
      <c r="F29" s="45">
        <v>82.811440267148015</v>
      </c>
      <c r="G29" s="45">
        <v>81.352208739769011</v>
      </c>
      <c r="H29" s="45">
        <v>84.270671794527019</v>
      </c>
      <c r="I29" s="52"/>
      <c r="J29" s="24" t="s">
        <v>77</v>
      </c>
      <c r="K29" s="25">
        <f>C17</f>
        <v>77.774431766659916</v>
      </c>
      <c r="L29" s="26">
        <f>D17-C17</f>
        <v>1.3176390336871009</v>
      </c>
      <c r="M29" s="26">
        <f>G17-D17</f>
        <v>2.7959273944220797</v>
      </c>
      <c r="N29" s="26">
        <f>H17-G17</f>
        <v>1.2026728007881502</v>
      </c>
      <c r="O29" s="30"/>
      <c r="P29" s="30"/>
      <c r="Q29" s="116"/>
      <c r="R29" s="117"/>
      <c r="S29" s="117"/>
      <c r="T29" s="117"/>
      <c r="U29" s="117"/>
      <c r="V29" s="52"/>
      <c r="X29" s="51"/>
      <c r="Y29" s="51"/>
      <c r="Z29" s="51"/>
      <c r="AA29" s="51"/>
    </row>
    <row r="30" spans="1:27" s="40" customFormat="1" ht="15" customHeight="1">
      <c r="A30" s="34" t="s">
        <v>215</v>
      </c>
      <c r="B30" s="45">
        <v>79.756043709393978</v>
      </c>
      <c r="C30" s="45">
        <v>79.198507207622185</v>
      </c>
      <c r="D30" s="45">
        <v>80.313580211165771</v>
      </c>
      <c r="E30" s="68"/>
      <c r="F30" s="45">
        <v>82.642202340948799</v>
      </c>
      <c r="G30" s="45">
        <v>82.113792258169212</v>
      </c>
      <c r="H30" s="45">
        <v>83.170612423728386</v>
      </c>
      <c r="I30" s="52"/>
      <c r="J30" s="24" t="s">
        <v>94</v>
      </c>
      <c r="K30" s="25">
        <f>C36</f>
        <v>77.855690656087432</v>
      </c>
      <c r="L30" s="26">
        <f>D36-C36</f>
        <v>1.371628888953154</v>
      </c>
      <c r="M30" s="26">
        <f>G36-D36</f>
        <v>2.1941016836488387</v>
      </c>
      <c r="N30" s="26">
        <f>H36-G36</f>
        <v>1.2266223032660264</v>
      </c>
      <c r="O30" s="30"/>
      <c r="P30" s="30"/>
      <c r="Q30" s="116"/>
      <c r="R30" s="117"/>
      <c r="S30" s="117"/>
      <c r="T30" s="117"/>
      <c r="U30" s="117"/>
      <c r="V30" s="52"/>
      <c r="X30" s="51"/>
      <c r="Y30" s="51"/>
      <c r="Z30" s="51"/>
      <c r="AA30" s="51"/>
    </row>
    <row r="31" spans="1:27" s="40" customFormat="1" ht="15" customHeight="1">
      <c r="A31" s="34" t="s">
        <v>89</v>
      </c>
      <c r="B31" s="45">
        <v>76.3028703042676</v>
      </c>
      <c r="C31" s="45">
        <v>75.787002174244705</v>
      </c>
      <c r="D31" s="45">
        <v>76.818738434290495</v>
      </c>
      <c r="E31" s="68"/>
      <c r="F31" s="45">
        <v>80.595273181571528</v>
      </c>
      <c r="G31" s="45">
        <v>80.130538625045233</v>
      </c>
      <c r="H31" s="45">
        <v>81.060007738097823</v>
      </c>
      <c r="I31" s="52"/>
      <c r="J31" s="24" t="s">
        <v>73</v>
      </c>
      <c r="K31" s="25">
        <f>C9</f>
        <v>77.939737678939252</v>
      </c>
      <c r="L31" s="26">
        <f>D9-C9</f>
        <v>1.2529868661541457</v>
      </c>
      <c r="M31" s="26">
        <f>G9-D9</f>
        <v>2.1515511057802144</v>
      </c>
      <c r="N31" s="26">
        <f>H9-G9</f>
        <v>1.1893634140538438</v>
      </c>
      <c r="O31" s="30"/>
      <c r="P31" s="30"/>
      <c r="Q31" s="116"/>
      <c r="R31" s="117"/>
      <c r="S31" s="117"/>
      <c r="T31" s="117"/>
      <c r="U31" s="117"/>
      <c r="V31" s="52"/>
      <c r="X31" s="51"/>
      <c r="Y31" s="51"/>
      <c r="Z31" s="51"/>
      <c r="AA31" s="51"/>
    </row>
    <row r="32" spans="1:27" s="40" customFormat="1" ht="24" customHeight="1">
      <c r="A32" s="34" t="s">
        <v>90</v>
      </c>
      <c r="B32" s="45">
        <v>78.813821319086898</v>
      </c>
      <c r="C32" s="45">
        <v>78.201035256627208</v>
      </c>
      <c r="D32" s="45">
        <v>79.426607381546589</v>
      </c>
      <c r="E32" s="68"/>
      <c r="F32" s="45">
        <v>82.530989254211079</v>
      </c>
      <c r="G32" s="45">
        <v>81.966278265943444</v>
      </c>
      <c r="H32" s="45">
        <v>83.095700242478713</v>
      </c>
      <c r="I32" s="52"/>
      <c r="J32" s="24" t="s">
        <v>85</v>
      </c>
      <c r="K32" s="25">
        <f>C25</f>
        <v>78.064833341338527</v>
      </c>
      <c r="L32" s="26">
        <f>D25-C25</f>
        <v>1.36762850356223</v>
      </c>
      <c r="M32" s="26">
        <f>G25-D25</f>
        <v>1.5827138256698561</v>
      </c>
      <c r="N32" s="26">
        <f>H25-G25</f>
        <v>1.3682288185357265</v>
      </c>
      <c r="O32" s="30"/>
      <c r="P32" s="30"/>
      <c r="Q32" s="116"/>
      <c r="R32" s="117"/>
      <c r="S32" s="117"/>
      <c r="T32" s="117"/>
      <c r="U32" s="117"/>
      <c r="V32" s="52"/>
      <c r="X32" s="51"/>
      <c r="Y32" s="51"/>
      <c r="Z32" s="51"/>
      <c r="AA32" s="51"/>
    </row>
    <row r="33" spans="1:27" s="40" customFormat="1" ht="15" customHeight="1">
      <c r="A33" s="34" t="s">
        <v>91</v>
      </c>
      <c r="B33" s="45">
        <v>77.62489711483758</v>
      </c>
      <c r="C33" s="45">
        <v>76.260196528522059</v>
      </c>
      <c r="D33" s="45">
        <v>78.989597701153102</v>
      </c>
      <c r="E33" s="68"/>
      <c r="F33" s="45">
        <v>81.928777008828575</v>
      </c>
      <c r="G33" s="45">
        <v>80.641295648229715</v>
      </c>
      <c r="H33" s="45">
        <v>83.216258369427436</v>
      </c>
      <c r="I33" s="52"/>
      <c r="J33" s="24" t="s">
        <v>88</v>
      </c>
      <c r="K33" s="25">
        <f>C29</f>
        <v>77.285674702143297</v>
      </c>
      <c r="L33" s="26">
        <f>D29-C29</f>
        <v>3.0144011771498356</v>
      </c>
      <c r="M33" s="26">
        <f>G29-D29</f>
        <v>1.0521328604758793</v>
      </c>
      <c r="N33" s="26">
        <f>H29-G29</f>
        <v>2.918463054758007</v>
      </c>
      <c r="O33" s="30"/>
      <c r="P33" s="30"/>
      <c r="Q33" s="116"/>
      <c r="R33" s="117"/>
      <c r="S33" s="117"/>
      <c r="T33" s="117"/>
      <c r="U33" s="117"/>
      <c r="V33" s="52"/>
      <c r="X33" s="51"/>
      <c r="Y33" s="51"/>
      <c r="Z33" s="51"/>
      <c r="AA33" s="51"/>
    </row>
    <row r="34" spans="1:27" s="40" customFormat="1" ht="15" customHeight="1">
      <c r="A34" s="34" t="s">
        <v>92</v>
      </c>
      <c r="B34" s="45">
        <v>77.742116923062525</v>
      </c>
      <c r="C34" s="45">
        <v>77.076545131854445</v>
      </c>
      <c r="D34" s="45">
        <v>78.407688714270606</v>
      </c>
      <c r="E34" s="68"/>
      <c r="F34" s="45">
        <v>81.030039239110422</v>
      </c>
      <c r="G34" s="45">
        <v>80.442230451232618</v>
      </c>
      <c r="H34" s="45">
        <v>81.617848026988227</v>
      </c>
      <c r="I34" s="52"/>
      <c r="J34" s="24" t="s">
        <v>90</v>
      </c>
      <c r="K34" s="25">
        <f>C32</f>
        <v>78.201035256627208</v>
      </c>
      <c r="L34" s="26">
        <f>D32-C32</f>
        <v>1.2255721249193812</v>
      </c>
      <c r="M34" s="26">
        <f>G32-D32</f>
        <v>2.5396708843968554</v>
      </c>
      <c r="N34" s="26">
        <f>H32-G32</f>
        <v>1.1294219765352693</v>
      </c>
      <c r="O34" s="30"/>
      <c r="P34" s="30"/>
      <c r="Q34" s="116"/>
      <c r="R34" s="117"/>
      <c r="S34" s="117"/>
      <c r="T34" s="117"/>
      <c r="U34" s="117"/>
      <c r="V34" s="52"/>
      <c r="X34" s="51"/>
      <c r="Y34" s="51"/>
      <c r="Z34" s="51"/>
      <c r="AA34" s="51"/>
    </row>
    <row r="35" spans="1:27" s="40" customFormat="1" ht="15" customHeight="1">
      <c r="A35" s="34" t="s">
        <v>93</v>
      </c>
      <c r="B35" s="45">
        <v>76.96700765697102</v>
      </c>
      <c r="C35" s="45">
        <v>76.580233945962746</v>
      </c>
      <c r="D35" s="45">
        <v>77.353781367979295</v>
      </c>
      <c r="E35" s="68"/>
      <c r="F35" s="45">
        <v>80.811585318611847</v>
      </c>
      <c r="G35" s="45">
        <v>80.478933459672007</v>
      </c>
      <c r="H35" s="45">
        <v>81.144237177551688</v>
      </c>
      <c r="I35" s="52"/>
      <c r="J35" s="24" t="s">
        <v>72</v>
      </c>
      <c r="K35" s="25">
        <f>C8</f>
        <v>78.741727486019386</v>
      </c>
      <c r="L35" s="26">
        <f>D8-C8</f>
        <v>0.8192645728709067</v>
      </c>
      <c r="M35" s="26">
        <f>G8-D8</f>
        <v>2.2976609404584281</v>
      </c>
      <c r="N35" s="26">
        <f>H8-G8</f>
        <v>0.77171681039931173</v>
      </c>
      <c r="O35" s="30"/>
      <c r="P35" s="30"/>
      <c r="Q35" s="116"/>
      <c r="R35" s="117"/>
      <c r="S35" s="117"/>
      <c r="T35" s="117"/>
      <c r="U35" s="117"/>
      <c r="V35" s="52"/>
      <c r="X35" s="51"/>
      <c r="Y35" s="51"/>
      <c r="Z35" s="51"/>
      <c r="AA35" s="51"/>
    </row>
    <row r="36" spans="1:27" s="40" customFormat="1" ht="15" customHeight="1">
      <c r="A36" s="34" t="s">
        <v>94</v>
      </c>
      <c r="B36" s="45">
        <v>78.541505100564009</v>
      </c>
      <c r="C36" s="45">
        <v>77.855690656087432</v>
      </c>
      <c r="D36" s="45">
        <v>79.227319545040586</v>
      </c>
      <c r="E36" s="68"/>
      <c r="F36" s="45">
        <v>82.034732380322438</v>
      </c>
      <c r="G36" s="45">
        <v>81.421421228689425</v>
      </c>
      <c r="H36" s="45">
        <v>82.648043531955452</v>
      </c>
      <c r="I36" s="52"/>
      <c r="J36" s="24" t="s">
        <v>78</v>
      </c>
      <c r="K36" s="25">
        <f>C18</f>
        <v>78.548313158188961</v>
      </c>
      <c r="L36" s="26">
        <f>D18-C18</f>
        <v>1.4690101896790964</v>
      </c>
      <c r="M36" s="26">
        <f>G18-D18</f>
        <v>2.7989504365760212</v>
      </c>
      <c r="N36" s="26">
        <f>H18-G18</f>
        <v>1.2544431191934393</v>
      </c>
      <c r="O36" s="30"/>
      <c r="P36" s="30"/>
      <c r="Q36" s="116"/>
      <c r="R36" s="117"/>
      <c r="S36" s="117"/>
      <c r="T36" s="117"/>
      <c r="U36" s="117"/>
      <c r="V36" s="52"/>
      <c r="X36" s="51"/>
      <c r="Y36" s="51"/>
      <c r="Z36" s="51"/>
      <c r="AA36" s="51"/>
    </row>
    <row r="37" spans="1:27" ht="24" customHeight="1">
      <c r="A37" s="34" t="s">
        <v>95</v>
      </c>
      <c r="B37" s="45">
        <v>74.752609072052152</v>
      </c>
      <c r="C37" s="45">
        <v>74.012462152775569</v>
      </c>
      <c r="D37" s="45">
        <v>75.492755991328735</v>
      </c>
      <c r="E37" s="68"/>
      <c r="F37" s="45">
        <v>78.736777878270246</v>
      </c>
      <c r="G37" s="45">
        <v>78.034905256398872</v>
      </c>
      <c r="H37" s="45">
        <v>79.43865050014162</v>
      </c>
      <c r="I37" s="52"/>
      <c r="J37" s="24" t="s">
        <v>215</v>
      </c>
      <c r="K37" s="25">
        <f>C30</f>
        <v>79.198507207622185</v>
      </c>
      <c r="L37" s="26">
        <f>D30-C30</f>
        <v>1.1150730035435856</v>
      </c>
      <c r="M37" s="26">
        <f>G30-D30</f>
        <v>1.8002120470034413</v>
      </c>
      <c r="N37" s="26">
        <f>H30-G30</f>
        <v>1.0568201655591736</v>
      </c>
      <c r="O37" s="30"/>
      <c r="P37" s="30"/>
      <c r="Q37" s="116"/>
      <c r="R37" s="117"/>
      <c r="S37" s="117"/>
      <c r="T37" s="117"/>
      <c r="U37" s="117"/>
      <c r="V37" s="52"/>
      <c r="W37" s="40"/>
      <c r="X37" s="51"/>
      <c r="Y37" s="51"/>
      <c r="Z37" s="51"/>
      <c r="AA37" s="51"/>
    </row>
    <row r="38" spans="1:27" ht="15" customHeight="1">
      <c r="A38" s="41" t="s">
        <v>96</v>
      </c>
      <c r="B38" s="47">
        <v>78.206517766645817</v>
      </c>
      <c r="C38" s="47">
        <v>77.698147634684275</v>
      </c>
      <c r="D38" s="47">
        <v>78.714887898607358</v>
      </c>
      <c r="E38" s="68"/>
      <c r="F38" s="47">
        <v>80.79867748047198</v>
      </c>
      <c r="G38" s="47">
        <v>80.31144828749072</v>
      </c>
      <c r="H38" s="47">
        <v>81.285906673453241</v>
      </c>
      <c r="I38" s="52"/>
      <c r="J38" s="24" t="s">
        <v>76</v>
      </c>
      <c r="K38" s="25">
        <f>C16</f>
        <v>79.82794637705679</v>
      </c>
      <c r="L38" s="26">
        <f>D16-C16</f>
        <v>1.3102277299355762</v>
      </c>
      <c r="M38" s="26">
        <f>G16-D16</f>
        <v>1.8256416470503893</v>
      </c>
      <c r="N38" s="26">
        <f>H16-G16</f>
        <v>1.1343064405126881</v>
      </c>
      <c r="O38" s="30"/>
      <c r="P38" s="30"/>
      <c r="Q38" s="116"/>
      <c r="R38" s="117"/>
      <c r="S38" s="117"/>
      <c r="T38" s="117"/>
      <c r="U38" s="117"/>
      <c r="V38" s="52"/>
      <c r="W38" s="40"/>
      <c r="X38" s="51"/>
      <c r="Y38" s="51"/>
      <c r="Z38" s="51"/>
      <c r="AA38" s="51"/>
    </row>
    <row r="39" spans="1:27" s="40" customFormat="1" ht="15" customHeight="1">
      <c r="I39" s="53"/>
      <c r="J39" s="72"/>
      <c r="K39" s="72"/>
      <c r="L39" s="72"/>
      <c r="M39" s="72"/>
      <c r="N39" s="72"/>
      <c r="O39" s="72"/>
      <c r="P39" s="72"/>
      <c r="Q39" s="115"/>
      <c r="R39" s="115"/>
      <c r="S39" s="52"/>
      <c r="T39" s="52"/>
      <c r="U39" s="52"/>
      <c r="V39" s="52"/>
    </row>
    <row r="40" spans="1:27" s="10" customFormat="1" ht="12.75" customHeight="1">
      <c r="A40" s="16" t="s">
        <v>170</v>
      </c>
      <c r="I40" s="54"/>
      <c r="J40" s="18"/>
      <c r="K40" s="18"/>
      <c r="L40" s="18"/>
      <c r="M40" s="18"/>
      <c r="N40" s="18"/>
      <c r="O40" s="54"/>
      <c r="P40" s="54"/>
      <c r="Q40" s="67"/>
      <c r="R40" s="67"/>
      <c r="S40" s="67"/>
      <c r="T40" s="67"/>
      <c r="U40" s="67"/>
      <c r="V40" s="67"/>
    </row>
    <row r="41" spans="1:27" s="10" customFormat="1" ht="12.75" customHeight="1">
      <c r="A41" s="168" t="s">
        <v>191</v>
      </c>
      <c r="B41" s="168"/>
      <c r="C41" s="168"/>
      <c r="D41" s="168"/>
      <c r="E41" s="168"/>
      <c r="F41" s="168"/>
      <c r="G41" s="168"/>
      <c r="H41" s="168"/>
      <c r="I41" s="168"/>
      <c r="J41" s="168"/>
      <c r="K41" s="14"/>
      <c r="L41" s="14"/>
      <c r="M41" s="14"/>
      <c r="N41" s="14"/>
    </row>
    <row r="42" spans="1:27" s="49" customFormat="1" ht="12.75" customHeight="1">
      <c r="A42" s="179" t="s">
        <v>192</v>
      </c>
      <c r="B42" s="179"/>
      <c r="C42" s="179"/>
      <c r="D42" s="179"/>
      <c r="E42" s="179"/>
      <c r="F42" s="179"/>
      <c r="G42" s="179"/>
      <c r="H42" s="179"/>
      <c r="I42" s="179"/>
      <c r="J42" s="179"/>
      <c r="K42" s="15"/>
      <c r="L42" s="15"/>
      <c r="M42" s="15"/>
      <c r="N42" s="15"/>
      <c r="P42" s="10"/>
      <c r="Q42" s="10"/>
    </row>
    <row r="43" spans="1:27" s="49" customFormat="1" ht="12.75" customHeight="1">
      <c r="J43" s="15"/>
      <c r="K43" s="15"/>
      <c r="L43" s="15"/>
      <c r="M43" s="15"/>
      <c r="N43" s="15"/>
      <c r="P43" s="10"/>
      <c r="Q43" s="10"/>
    </row>
    <row r="44" spans="1:27" s="49" customFormat="1" ht="12.75" customHeight="1">
      <c r="A44" s="187" t="s">
        <v>196</v>
      </c>
      <c r="B44" s="187"/>
      <c r="C44" s="12"/>
      <c r="D44" s="12"/>
      <c r="E44" s="12"/>
      <c r="F44" s="12"/>
      <c r="G44" s="12"/>
      <c r="H44" s="12"/>
      <c r="J44" s="15"/>
      <c r="K44" s="15"/>
      <c r="L44" s="15"/>
      <c r="M44" s="15"/>
      <c r="N44" s="15"/>
      <c r="P44" s="10"/>
      <c r="Q44" s="10"/>
    </row>
    <row r="45" spans="1:27" ht="12" customHeight="1">
      <c r="A45" s="40"/>
      <c r="B45" s="40"/>
      <c r="C45" s="40"/>
      <c r="D45" s="40"/>
      <c r="E45" s="40"/>
      <c r="F45" s="40"/>
      <c r="G45" s="40"/>
      <c r="H45" s="40"/>
    </row>
    <row r="46" spans="1:27" ht="12" customHeight="1">
      <c r="C46" s="17"/>
      <c r="D46" s="40"/>
      <c r="E46" s="40"/>
      <c r="F46" s="40"/>
      <c r="G46" s="40"/>
      <c r="H46" s="40"/>
    </row>
    <row r="47" spans="1:27" ht="12" customHeight="1"/>
    <row r="48" spans="1:27" ht="12" customHeight="1"/>
    <row r="49" ht="12" customHeight="1"/>
    <row r="50" ht="12" customHeight="1"/>
    <row r="51" ht="12" customHeight="1"/>
  </sheetData>
  <mergeCells count="7">
    <mergeCell ref="I1:J1"/>
    <mergeCell ref="A41:J41"/>
    <mergeCell ref="A1:H1"/>
    <mergeCell ref="A44:B44"/>
    <mergeCell ref="A42:J42"/>
    <mergeCell ref="B4:D4"/>
    <mergeCell ref="F4:H4"/>
  </mergeCells>
  <phoneticPr fontId="18" type="noConversion"/>
  <hyperlinks>
    <hyperlink ref="A46:C46" r:id="rId1" display="National Statistics Online - National Life tables"/>
    <hyperlink ref="A42:H42" r:id="rId2" display="estimate (based on national life tables) is published by the Office for National Statistics (ONS)."/>
  </hyperlinks>
  <pageMargins left="0.75" right="0.75" top="1" bottom="1" header="0.5" footer="0.5"/>
  <pageSetup paperSize="9" scale="87" orientation="portrait" r:id="rId3"/>
  <headerFooter alignWithMargins="0"/>
  <ignoredErrors>
    <ignoredError sqref="K23:N2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A30"/>
  <sheetViews>
    <sheetView zoomScaleNormal="100" workbookViewId="0">
      <selection sqref="A1:H2"/>
    </sheetView>
  </sheetViews>
  <sheetFormatPr defaultRowHeight="12.75"/>
  <cols>
    <col min="1" max="1" width="27.28515625" style="40" customWidth="1"/>
    <col min="2" max="2" width="14.5703125" style="40" customWidth="1"/>
    <col min="3" max="4" width="10.42578125" style="40" customWidth="1"/>
    <col min="5" max="5" width="2.7109375" style="40" customWidth="1"/>
    <col min="6" max="6" width="14.140625" style="40" customWidth="1"/>
    <col min="7" max="7" width="10.42578125" style="40" customWidth="1"/>
    <col min="8" max="8" width="10.7109375" style="40" customWidth="1"/>
    <col min="9" max="9" width="15.28515625" style="40" customWidth="1"/>
    <col min="10" max="10" width="26.7109375" style="11" customWidth="1"/>
    <col min="11" max="14" width="20.7109375" style="11" customWidth="1"/>
    <col min="15" max="16384" width="9.140625" style="40"/>
  </cols>
  <sheetData>
    <row r="1" spans="1:27" s="2" customFormat="1" ht="18.75" customHeight="1">
      <c r="A1" s="186" t="s">
        <v>198</v>
      </c>
      <c r="B1" s="186"/>
      <c r="C1" s="186"/>
      <c r="D1" s="186"/>
      <c r="E1" s="186"/>
      <c r="F1" s="186"/>
      <c r="G1" s="186"/>
      <c r="H1" s="186"/>
      <c r="I1" s="31"/>
      <c r="J1" s="31"/>
      <c r="K1" s="4"/>
      <c r="L1" s="4"/>
      <c r="M1" s="4"/>
      <c r="N1" s="4"/>
    </row>
    <row r="2" spans="1:27" s="2" customFormat="1" ht="15.75" customHeight="1">
      <c r="A2" s="186"/>
      <c r="B2" s="186"/>
      <c r="C2" s="186"/>
      <c r="D2" s="186"/>
      <c r="E2" s="186"/>
      <c r="F2" s="186"/>
      <c r="G2" s="186"/>
      <c r="H2" s="186"/>
      <c r="I2" s="123"/>
      <c r="J2" s="124"/>
      <c r="K2" s="124"/>
      <c r="L2" s="124"/>
      <c r="M2" s="124"/>
      <c r="N2" s="124"/>
      <c r="O2" s="125"/>
    </row>
    <row r="3" spans="1:27">
      <c r="I3" s="46"/>
      <c r="J3" s="126"/>
      <c r="K3" s="126"/>
      <c r="L3" s="126"/>
      <c r="M3" s="126"/>
      <c r="N3" s="126"/>
      <c r="O3" s="46"/>
    </row>
    <row r="4" spans="1:27" ht="17.25" customHeight="1">
      <c r="A4" s="9"/>
      <c r="B4" s="189" t="s">
        <v>67</v>
      </c>
      <c r="C4" s="189"/>
      <c r="D4" s="189"/>
      <c r="E4" s="3"/>
      <c r="F4" s="189" t="s">
        <v>68</v>
      </c>
      <c r="G4" s="189"/>
      <c r="H4" s="189"/>
      <c r="I4" s="52"/>
      <c r="J4" s="22"/>
      <c r="K4" s="22"/>
      <c r="L4" s="22"/>
      <c r="M4" s="22"/>
      <c r="N4" s="22"/>
      <c r="O4" s="22"/>
      <c r="P4" s="22"/>
      <c r="Q4" s="46"/>
      <c r="R4" s="46"/>
      <c r="S4" s="46"/>
      <c r="T4" s="46"/>
      <c r="U4" s="46"/>
      <c r="V4" s="46"/>
      <c r="W4" s="46"/>
      <c r="X4" s="46"/>
      <c r="Y4" s="46"/>
      <c r="Z4" s="46"/>
      <c r="AA4" s="46"/>
    </row>
    <row r="5" spans="1:27" ht="38.25">
      <c r="A5" s="41"/>
      <c r="B5" s="8" t="s">
        <v>179</v>
      </c>
      <c r="C5" s="8" t="s">
        <v>69</v>
      </c>
      <c r="D5" s="8" t="s">
        <v>70</v>
      </c>
      <c r="E5" s="5"/>
      <c r="F5" s="8" t="s">
        <v>179</v>
      </c>
      <c r="G5" s="8" t="s">
        <v>69</v>
      </c>
      <c r="H5" s="8" t="s">
        <v>70</v>
      </c>
      <c r="I5" s="52"/>
      <c r="J5" s="22"/>
      <c r="K5" s="23" t="s">
        <v>97</v>
      </c>
      <c r="L5" s="23" t="s">
        <v>98</v>
      </c>
      <c r="M5" s="23" t="s">
        <v>99</v>
      </c>
      <c r="N5" s="23" t="s">
        <v>100</v>
      </c>
      <c r="O5" s="23"/>
      <c r="P5" s="22"/>
      <c r="Q5" s="46"/>
      <c r="R5" s="46"/>
      <c r="S5" s="46"/>
      <c r="T5" s="46"/>
      <c r="U5" s="46"/>
      <c r="V5" s="46"/>
      <c r="W5" s="46"/>
      <c r="X5" s="46"/>
      <c r="Y5" s="46"/>
      <c r="Z5" s="46"/>
      <c r="AA5" s="46"/>
    </row>
    <row r="6" spans="1:27" s="43" customFormat="1" ht="15" customHeight="1">
      <c r="A6" s="3" t="s">
        <v>175</v>
      </c>
      <c r="B6" s="42">
        <v>77.116362329423694</v>
      </c>
      <c r="C6" s="42">
        <v>77.022066461036289</v>
      </c>
      <c r="D6" s="42">
        <v>77.2106581978111</v>
      </c>
      <c r="E6" s="69"/>
      <c r="F6" s="42">
        <v>81.1326411655822</v>
      </c>
      <c r="G6" s="42">
        <v>81.046238692122515</v>
      </c>
      <c r="H6" s="42">
        <v>81.219043639041885</v>
      </c>
      <c r="I6" s="127"/>
      <c r="J6" s="27"/>
      <c r="K6" s="27"/>
      <c r="L6" s="27"/>
      <c r="M6" s="27"/>
      <c r="N6" s="27"/>
      <c r="O6" s="27"/>
      <c r="P6" s="27"/>
      <c r="Q6" s="21"/>
      <c r="R6" s="21"/>
      <c r="S6" s="21"/>
      <c r="T6" s="21"/>
      <c r="U6" s="21"/>
      <c r="V6" s="21"/>
      <c r="W6" s="21"/>
      <c r="X6" s="21"/>
      <c r="Y6" s="21"/>
      <c r="Z6" s="21"/>
      <c r="AA6" s="21"/>
    </row>
    <row r="7" spans="1:27" ht="24" customHeight="1">
      <c r="A7" s="34" t="s">
        <v>216</v>
      </c>
      <c r="B7" s="45">
        <v>76.609333689694822</v>
      </c>
      <c r="C7" s="45">
        <v>76.237768265050448</v>
      </c>
      <c r="D7" s="45">
        <v>76.980899114339195</v>
      </c>
      <c r="E7" s="68"/>
      <c r="F7" s="45">
        <v>80.435236397629495</v>
      </c>
      <c r="G7" s="45">
        <v>80.113767404868312</v>
      </c>
      <c r="H7" s="45">
        <v>80.756705390390678</v>
      </c>
      <c r="I7" s="52"/>
      <c r="J7" s="128" t="s">
        <v>217</v>
      </c>
      <c r="K7" s="28">
        <f>C13</f>
        <v>75.086086205196267</v>
      </c>
      <c r="L7" s="29">
        <f>D13-C13</f>
        <v>0.41382872229499412</v>
      </c>
      <c r="M7" s="29">
        <f>G13-D13</f>
        <v>4.4190988722840672</v>
      </c>
      <c r="N7" s="29">
        <f>H13-G13</f>
        <v>0.38160833182911347</v>
      </c>
      <c r="O7" s="30"/>
      <c r="P7" s="116"/>
      <c r="Q7" s="118"/>
      <c r="R7" s="118"/>
      <c r="S7" s="118"/>
      <c r="T7" s="118"/>
      <c r="U7" s="46"/>
      <c r="V7" s="46"/>
      <c r="W7" s="119"/>
      <c r="X7" s="119"/>
      <c r="Y7" s="119"/>
      <c r="Z7" s="119"/>
      <c r="AA7" s="46"/>
    </row>
    <row r="8" spans="1:27" ht="15" customHeight="1">
      <c r="A8" s="34" t="s">
        <v>101</v>
      </c>
      <c r="B8" s="45">
        <v>78.813821319086898</v>
      </c>
      <c r="C8" s="45">
        <v>78.201035256627208</v>
      </c>
      <c r="D8" s="45">
        <v>79.426607381546589</v>
      </c>
      <c r="E8" s="68"/>
      <c r="F8" s="45">
        <v>82.530989254211079</v>
      </c>
      <c r="G8" s="45">
        <v>81.966278265943444</v>
      </c>
      <c r="H8" s="45">
        <v>83.095700242478713</v>
      </c>
      <c r="I8" s="52"/>
      <c r="J8" s="128" t="s">
        <v>104</v>
      </c>
      <c r="K8" s="28">
        <f>C15</f>
        <v>75.86791935654378</v>
      </c>
      <c r="L8" s="29">
        <f>D15-C15</f>
        <v>0.54144339905744232</v>
      </c>
      <c r="M8" s="29">
        <f>G15-D15</f>
        <v>3.540395631787149</v>
      </c>
      <c r="N8" s="29">
        <f>H15-G15</f>
        <v>0.47935527155314617</v>
      </c>
      <c r="O8" s="30"/>
      <c r="P8" s="116"/>
      <c r="Q8" s="118"/>
      <c r="R8" s="118"/>
      <c r="S8" s="118"/>
      <c r="T8" s="118"/>
      <c r="U8" s="46"/>
      <c r="V8" s="46"/>
      <c r="W8" s="119"/>
      <c r="X8" s="119"/>
      <c r="Y8" s="119"/>
      <c r="Z8" s="119"/>
      <c r="AA8" s="46"/>
    </row>
    <row r="9" spans="1:27" ht="15" customHeight="1">
      <c r="A9" s="34" t="s">
        <v>213</v>
      </c>
      <c r="B9" s="45">
        <v>78.134199129315562</v>
      </c>
      <c r="C9" s="45">
        <v>77.562191019516646</v>
      </c>
      <c r="D9" s="45">
        <v>78.706207239114477</v>
      </c>
      <c r="E9" s="68"/>
      <c r="F9" s="45">
        <v>81.338456597295945</v>
      </c>
      <c r="G9" s="45">
        <v>80.8140560779254</v>
      </c>
      <c r="H9" s="45">
        <v>81.86285711666649</v>
      </c>
      <c r="I9" s="52"/>
      <c r="J9" s="128" t="s">
        <v>216</v>
      </c>
      <c r="K9" s="28">
        <f>C7</f>
        <v>76.237768265050448</v>
      </c>
      <c r="L9" s="29">
        <f>D7-C7</f>
        <v>0.74313084928874673</v>
      </c>
      <c r="M9" s="29">
        <f>G7-D7</f>
        <v>3.1328682905291174</v>
      </c>
      <c r="N9" s="29">
        <f>H7-G7</f>
        <v>0.64293798552236581</v>
      </c>
      <c r="O9" s="30"/>
      <c r="P9" s="116"/>
      <c r="Q9" s="118"/>
      <c r="R9" s="118"/>
      <c r="S9" s="118"/>
      <c r="T9" s="118"/>
      <c r="U9" s="46"/>
      <c r="V9" s="46"/>
      <c r="W9" s="119"/>
      <c r="X9" s="119"/>
      <c r="Y9" s="119"/>
      <c r="Z9" s="119"/>
      <c r="AA9" s="46"/>
    </row>
    <row r="10" spans="1:27" ht="15" customHeight="1">
      <c r="A10" s="34" t="s">
        <v>80</v>
      </c>
      <c r="B10" s="45">
        <v>77.655841756307638</v>
      </c>
      <c r="C10" s="45">
        <v>77.290918360224751</v>
      </c>
      <c r="D10" s="45">
        <v>78.020765152390524</v>
      </c>
      <c r="E10" s="68"/>
      <c r="F10" s="45">
        <v>81.463193777010616</v>
      </c>
      <c r="G10" s="45">
        <v>81.129463551803155</v>
      </c>
      <c r="H10" s="45">
        <v>81.796924002218077</v>
      </c>
      <c r="I10" s="52"/>
      <c r="J10" s="128" t="s">
        <v>109</v>
      </c>
      <c r="K10" s="28">
        <f>C20</f>
        <v>75.400630161926586</v>
      </c>
      <c r="L10" s="29">
        <f>D20-C20</f>
        <v>2.6917188914626706</v>
      </c>
      <c r="M10" s="29">
        <f>G20-D20</f>
        <v>3.6751416787818556</v>
      </c>
      <c r="N10" s="29">
        <f>H20-G20</f>
        <v>2.2516647324190444</v>
      </c>
      <c r="O10" s="30"/>
      <c r="P10" s="116"/>
      <c r="Q10" s="118"/>
      <c r="R10" s="118"/>
      <c r="S10" s="118"/>
      <c r="T10" s="118"/>
      <c r="U10" s="46"/>
      <c r="V10" s="46"/>
      <c r="W10" s="119"/>
      <c r="X10" s="119"/>
      <c r="Y10" s="119"/>
      <c r="Z10" s="119"/>
      <c r="AA10" s="46"/>
    </row>
    <row r="11" spans="1:27" ht="15" customHeight="1">
      <c r="A11" s="34" t="s">
        <v>102</v>
      </c>
      <c r="B11" s="45">
        <v>77.669079479087088</v>
      </c>
      <c r="C11" s="45">
        <v>77.27665735899906</v>
      </c>
      <c r="D11" s="45">
        <v>78.061501599175116</v>
      </c>
      <c r="E11" s="68"/>
      <c r="F11" s="45">
        <v>81.089514666473804</v>
      </c>
      <c r="G11" s="45">
        <v>80.728742062575179</v>
      </c>
      <c r="H11" s="45">
        <v>81.450287270372428</v>
      </c>
      <c r="I11" s="52"/>
      <c r="J11" s="128" t="s">
        <v>107</v>
      </c>
      <c r="K11" s="28">
        <f>C18</f>
        <v>76.260196528522059</v>
      </c>
      <c r="L11" s="29">
        <f>D18-C18</f>
        <v>2.729401172631043</v>
      </c>
      <c r="M11" s="29">
        <f>G18-D18</f>
        <v>1.6516979470766131</v>
      </c>
      <c r="N11" s="29">
        <f>H18-G18</f>
        <v>2.5749627211977213</v>
      </c>
      <c r="O11" s="30"/>
      <c r="P11" s="116"/>
      <c r="Q11" s="118"/>
      <c r="R11" s="118"/>
      <c r="S11" s="118"/>
      <c r="T11" s="118"/>
      <c r="U11" s="46"/>
      <c r="V11" s="46"/>
      <c r="W11" s="119"/>
      <c r="X11" s="119"/>
      <c r="Y11" s="119"/>
      <c r="Z11" s="119"/>
      <c r="AA11" s="46"/>
    </row>
    <row r="12" spans="1:27" ht="24" customHeight="1">
      <c r="A12" s="34" t="s">
        <v>103</v>
      </c>
      <c r="B12" s="45">
        <v>78.132521934402959</v>
      </c>
      <c r="C12" s="45">
        <v>77.851991761128147</v>
      </c>
      <c r="D12" s="45">
        <v>78.413052107677771</v>
      </c>
      <c r="E12" s="68"/>
      <c r="F12" s="45">
        <v>81.720809451528638</v>
      </c>
      <c r="G12" s="45">
        <v>81.456317572809311</v>
      </c>
      <c r="H12" s="45">
        <v>81.985301330247964</v>
      </c>
      <c r="I12" s="52"/>
      <c r="J12" s="128" t="s">
        <v>80</v>
      </c>
      <c r="K12" s="28">
        <f>C10</f>
        <v>77.290918360224751</v>
      </c>
      <c r="L12" s="29">
        <f>D10-C10</f>
        <v>0.72984679216577319</v>
      </c>
      <c r="M12" s="29">
        <f>G10-D10</f>
        <v>3.1086983994126314</v>
      </c>
      <c r="N12" s="29">
        <f>H10-G10</f>
        <v>0.66746045041492152</v>
      </c>
      <c r="O12" s="30"/>
      <c r="P12" s="116"/>
      <c r="Q12" s="118"/>
      <c r="R12" s="118"/>
      <c r="S12" s="118"/>
      <c r="T12" s="118"/>
      <c r="U12" s="46"/>
      <c r="V12" s="46"/>
      <c r="W12" s="119"/>
      <c r="X12" s="119"/>
      <c r="Y12" s="119"/>
      <c r="Z12" s="119"/>
      <c r="AA12" s="46"/>
    </row>
    <row r="13" spans="1:27" ht="15" customHeight="1">
      <c r="A13" s="34" t="s">
        <v>217</v>
      </c>
      <c r="B13" s="45">
        <v>75.293000566343764</v>
      </c>
      <c r="C13" s="45">
        <v>75.086086205196267</v>
      </c>
      <c r="D13" s="45">
        <v>75.499914927491261</v>
      </c>
      <c r="E13" s="68"/>
      <c r="F13" s="45">
        <v>80.109817965689885</v>
      </c>
      <c r="G13" s="45">
        <v>79.919013799775328</v>
      </c>
      <c r="H13" s="45">
        <v>80.300622131604442</v>
      </c>
      <c r="I13" s="52"/>
      <c r="J13" s="128" t="s">
        <v>102</v>
      </c>
      <c r="K13" s="28">
        <f>C11</f>
        <v>77.27665735899906</v>
      </c>
      <c r="L13" s="29">
        <f>D11-C11</f>
        <v>0.78484424017605647</v>
      </c>
      <c r="M13" s="29">
        <f>G11-D11</f>
        <v>2.6672404634000628</v>
      </c>
      <c r="N13" s="29">
        <f>H11-G11</f>
        <v>0.72154520779724862</v>
      </c>
      <c r="O13" s="30"/>
      <c r="P13" s="116"/>
      <c r="Q13" s="118"/>
      <c r="R13" s="118"/>
      <c r="S13" s="118"/>
      <c r="T13" s="118"/>
      <c r="U13" s="46"/>
      <c r="V13" s="46"/>
      <c r="W13" s="119"/>
      <c r="X13" s="119"/>
      <c r="Y13" s="119"/>
      <c r="Z13" s="119"/>
      <c r="AA13" s="46"/>
    </row>
    <row r="14" spans="1:27" ht="15" customHeight="1">
      <c r="A14" s="34" t="s">
        <v>82</v>
      </c>
      <c r="B14" s="45">
        <v>77.94103798888473</v>
      </c>
      <c r="C14" s="45">
        <v>77.55084890322091</v>
      </c>
      <c r="D14" s="45">
        <v>78.331227074548551</v>
      </c>
      <c r="E14" s="68"/>
      <c r="F14" s="45">
        <v>82.507612254217662</v>
      </c>
      <c r="G14" s="45">
        <v>82.164703191724342</v>
      </c>
      <c r="H14" s="45">
        <v>82.850521316710982</v>
      </c>
      <c r="I14" s="52"/>
      <c r="J14" s="128" t="s">
        <v>108</v>
      </c>
      <c r="K14" s="28">
        <f>C19</f>
        <v>77.476260564922498</v>
      </c>
      <c r="L14" s="29">
        <f>D19-C19</f>
        <v>0.6961974879175159</v>
      </c>
      <c r="M14" s="29">
        <f>G19-D19</f>
        <v>3.0656214906916404</v>
      </c>
      <c r="N14" s="29">
        <f>H19-G19</f>
        <v>0.65151719250908968</v>
      </c>
      <c r="O14" s="30"/>
      <c r="P14" s="116"/>
      <c r="Q14" s="118"/>
      <c r="R14" s="118"/>
      <c r="S14" s="118"/>
      <c r="T14" s="118"/>
      <c r="U14" s="46"/>
      <c r="V14" s="46"/>
      <c r="W14" s="119"/>
      <c r="X14" s="119"/>
      <c r="Y14" s="119"/>
      <c r="Z14" s="119"/>
      <c r="AA14" s="46"/>
    </row>
    <row r="15" spans="1:27" ht="15" customHeight="1">
      <c r="A15" s="34" t="s">
        <v>104</v>
      </c>
      <c r="B15" s="45">
        <v>76.138641056072501</v>
      </c>
      <c r="C15" s="45">
        <v>75.86791935654378</v>
      </c>
      <c r="D15" s="45">
        <v>76.409362755601222</v>
      </c>
      <c r="E15" s="68"/>
      <c r="F15" s="45">
        <v>80.189436023164944</v>
      </c>
      <c r="G15" s="45">
        <v>79.949758387388371</v>
      </c>
      <c r="H15" s="45">
        <v>80.429113658941517</v>
      </c>
      <c r="I15" s="52"/>
      <c r="J15" s="128" t="s">
        <v>82</v>
      </c>
      <c r="K15" s="28">
        <f>C14</f>
        <v>77.55084890322091</v>
      </c>
      <c r="L15" s="29">
        <f>D14-C14</f>
        <v>0.78037817132764076</v>
      </c>
      <c r="M15" s="29">
        <f>G14-D14</f>
        <v>3.8334761171757918</v>
      </c>
      <c r="N15" s="29">
        <f>H14-G14</f>
        <v>0.68581812498663908</v>
      </c>
      <c r="O15" s="30"/>
      <c r="P15" s="116"/>
      <c r="Q15" s="118"/>
      <c r="R15" s="118"/>
      <c r="S15" s="118"/>
      <c r="T15" s="118"/>
      <c r="U15" s="46"/>
      <c r="V15" s="46"/>
      <c r="W15" s="119"/>
      <c r="X15" s="119"/>
      <c r="Y15" s="119"/>
      <c r="Z15" s="119"/>
      <c r="AA15" s="46"/>
    </row>
    <row r="16" spans="1:27" ht="15" customHeight="1">
      <c r="A16" s="34" t="s">
        <v>105</v>
      </c>
      <c r="B16" s="45">
        <v>78.037311554611861</v>
      </c>
      <c r="C16" s="45">
        <v>77.80243744107247</v>
      </c>
      <c r="D16" s="45">
        <v>78.272185668151252</v>
      </c>
      <c r="E16" s="68"/>
      <c r="F16" s="45">
        <v>81.897911496671341</v>
      </c>
      <c r="G16" s="45">
        <v>81.678908405644094</v>
      </c>
      <c r="H16" s="45">
        <v>82.116914587698588</v>
      </c>
      <c r="I16" s="52"/>
      <c r="J16" s="128" t="s">
        <v>105</v>
      </c>
      <c r="K16" s="28">
        <f>C16</f>
        <v>77.80243744107247</v>
      </c>
      <c r="L16" s="29">
        <f>D16-C16</f>
        <v>0.46974822707878161</v>
      </c>
      <c r="M16" s="29">
        <f>G16-D16</f>
        <v>3.4067227374928422</v>
      </c>
      <c r="N16" s="29">
        <f>H16-G16</f>
        <v>0.43800618205449382</v>
      </c>
      <c r="O16" s="30"/>
      <c r="P16" s="116"/>
      <c r="Q16" s="118"/>
      <c r="R16" s="118"/>
      <c r="S16" s="118"/>
      <c r="T16" s="118"/>
      <c r="U16" s="46"/>
      <c r="V16" s="46"/>
      <c r="W16" s="119"/>
      <c r="X16" s="119"/>
      <c r="Y16" s="119"/>
      <c r="Z16" s="119"/>
      <c r="AA16" s="46"/>
    </row>
    <row r="17" spans="1:27" ht="24" customHeight="1">
      <c r="A17" s="34" t="s">
        <v>106</v>
      </c>
      <c r="B17" s="45">
        <v>78.792875290718214</v>
      </c>
      <c r="C17" s="45">
        <v>77.285674702143297</v>
      </c>
      <c r="D17" s="45">
        <v>80.300075879293132</v>
      </c>
      <c r="E17" s="68"/>
      <c r="F17" s="45">
        <v>82.811440267148015</v>
      </c>
      <c r="G17" s="45">
        <v>81.352208739769011</v>
      </c>
      <c r="H17" s="45">
        <v>84.270671794527019</v>
      </c>
      <c r="I17" s="52"/>
      <c r="J17" s="128" t="s">
        <v>103</v>
      </c>
      <c r="K17" s="28">
        <f>C12</f>
        <v>77.851991761128147</v>
      </c>
      <c r="L17" s="29">
        <f>D12-C12</f>
        <v>0.561060346549624</v>
      </c>
      <c r="M17" s="29">
        <f>G12-D12</f>
        <v>3.0432654651315403</v>
      </c>
      <c r="N17" s="29">
        <f>H12-G12</f>
        <v>0.52898375743865245</v>
      </c>
      <c r="O17" s="30"/>
      <c r="P17" s="116"/>
      <c r="Q17" s="118"/>
      <c r="R17" s="118"/>
      <c r="S17" s="118"/>
      <c r="T17" s="118"/>
      <c r="U17" s="46"/>
      <c r="V17" s="46"/>
      <c r="W17" s="119"/>
      <c r="X17" s="119"/>
      <c r="Y17" s="119"/>
      <c r="Z17" s="119"/>
      <c r="AA17" s="46"/>
    </row>
    <row r="18" spans="1:27" ht="15" customHeight="1">
      <c r="A18" s="34" t="s">
        <v>107</v>
      </c>
      <c r="B18" s="45">
        <v>77.62489711483758</v>
      </c>
      <c r="C18" s="45">
        <v>76.260196528522059</v>
      </c>
      <c r="D18" s="45">
        <v>78.989597701153102</v>
      </c>
      <c r="E18" s="68"/>
      <c r="F18" s="45">
        <v>81.928777008828575</v>
      </c>
      <c r="G18" s="45">
        <v>80.641295648229715</v>
      </c>
      <c r="H18" s="45">
        <v>83.216258369427436</v>
      </c>
      <c r="I18" s="52"/>
      <c r="J18" s="128" t="s">
        <v>213</v>
      </c>
      <c r="K18" s="28">
        <f>C9</f>
        <v>77.562191019516646</v>
      </c>
      <c r="L18" s="29">
        <f>D9-C9</f>
        <v>1.1440162195978303</v>
      </c>
      <c r="M18" s="29">
        <f>G9-D9</f>
        <v>2.1078488388109236</v>
      </c>
      <c r="N18" s="29">
        <f>H9-G9</f>
        <v>1.0488010387410895</v>
      </c>
      <c r="O18" s="30"/>
      <c r="P18" s="116"/>
      <c r="Q18" s="118"/>
      <c r="R18" s="118"/>
      <c r="S18" s="118"/>
      <c r="T18" s="118"/>
      <c r="U18" s="46"/>
      <c r="V18" s="46"/>
      <c r="W18" s="119"/>
      <c r="X18" s="119"/>
      <c r="Y18" s="119"/>
      <c r="Z18" s="119"/>
      <c r="AA18" s="46"/>
    </row>
    <row r="19" spans="1:27" ht="15" customHeight="1">
      <c r="A19" s="34" t="s">
        <v>108</v>
      </c>
      <c r="B19" s="45">
        <v>77.824359308881256</v>
      </c>
      <c r="C19" s="45">
        <v>77.476260564922498</v>
      </c>
      <c r="D19" s="45">
        <v>78.172458052840014</v>
      </c>
      <c r="E19" s="68"/>
      <c r="F19" s="45">
        <v>81.563838139786199</v>
      </c>
      <c r="G19" s="45">
        <v>81.238079543531654</v>
      </c>
      <c r="H19" s="45">
        <v>81.889596736040744</v>
      </c>
      <c r="I19" s="52"/>
      <c r="J19" s="128" t="s">
        <v>106</v>
      </c>
      <c r="K19" s="28">
        <f>C17</f>
        <v>77.285674702143297</v>
      </c>
      <c r="L19" s="29">
        <f>D17-C17</f>
        <v>3.0144011771498356</v>
      </c>
      <c r="M19" s="29">
        <f>G17-D17</f>
        <v>1.0521328604758793</v>
      </c>
      <c r="N19" s="29">
        <f>H17-G17</f>
        <v>2.918463054758007</v>
      </c>
      <c r="O19" s="30"/>
      <c r="P19" s="116"/>
      <c r="Q19" s="118"/>
      <c r="R19" s="118"/>
      <c r="S19" s="118"/>
      <c r="T19" s="118"/>
      <c r="U19" s="46"/>
      <c r="V19" s="46"/>
      <c r="W19" s="119"/>
      <c r="X19" s="119"/>
      <c r="Y19" s="119"/>
      <c r="Z19" s="119"/>
      <c r="AA19" s="46"/>
    </row>
    <row r="20" spans="1:27" ht="15" customHeight="1">
      <c r="A20" s="41" t="s">
        <v>109</v>
      </c>
      <c r="B20" s="47">
        <v>76.746489607657921</v>
      </c>
      <c r="C20" s="47">
        <v>75.400630161926586</v>
      </c>
      <c r="D20" s="47">
        <v>78.092349053389256</v>
      </c>
      <c r="E20" s="68"/>
      <c r="F20" s="47">
        <v>82.893323098380634</v>
      </c>
      <c r="G20" s="47">
        <v>81.767490732171112</v>
      </c>
      <c r="H20" s="47">
        <v>84.019155464590156</v>
      </c>
      <c r="I20" s="52"/>
      <c r="J20" s="128" t="s">
        <v>101</v>
      </c>
      <c r="K20" s="28">
        <f>C8</f>
        <v>78.201035256627208</v>
      </c>
      <c r="L20" s="29">
        <f>D8-C8</f>
        <v>1.2255721249193812</v>
      </c>
      <c r="M20" s="29">
        <f>G8-D8</f>
        <v>2.5396708843968554</v>
      </c>
      <c r="N20" s="29">
        <f>H8-G8</f>
        <v>1.1294219765352693</v>
      </c>
      <c r="O20" s="30"/>
      <c r="P20" s="116"/>
      <c r="Q20" s="118"/>
      <c r="R20" s="118"/>
      <c r="S20" s="118"/>
      <c r="T20" s="118"/>
      <c r="U20" s="46"/>
      <c r="V20" s="46"/>
      <c r="W20" s="119"/>
      <c r="X20" s="119"/>
      <c r="Y20" s="119"/>
      <c r="Z20" s="119"/>
      <c r="AA20" s="46"/>
    </row>
    <row r="21" spans="1:27" ht="12" customHeight="1">
      <c r="C21" s="34"/>
      <c r="I21" s="46"/>
      <c r="J21" s="22"/>
      <c r="K21" s="22"/>
      <c r="L21" s="22"/>
      <c r="M21" s="22"/>
      <c r="N21" s="22"/>
      <c r="O21" s="22"/>
      <c r="P21" s="120"/>
      <c r="Q21" s="46"/>
      <c r="R21" s="46"/>
      <c r="S21" s="46"/>
      <c r="T21" s="46"/>
      <c r="U21" s="46"/>
      <c r="V21" s="46"/>
      <c r="W21" s="46"/>
      <c r="X21" s="46"/>
      <c r="Y21" s="46"/>
      <c r="Z21" s="46"/>
      <c r="AA21" s="46"/>
    </row>
    <row r="22" spans="1:27" s="10" customFormat="1" ht="12" customHeight="1">
      <c r="A22" s="16" t="s">
        <v>194</v>
      </c>
      <c r="I22" s="54"/>
      <c r="J22" s="74"/>
      <c r="K22" s="74"/>
      <c r="L22" s="74"/>
      <c r="M22" s="74"/>
      <c r="N22" s="74"/>
      <c r="O22" s="74"/>
      <c r="P22" s="121"/>
      <c r="Q22" s="54"/>
      <c r="R22" s="54"/>
      <c r="S22" s="54"/>
      <c r="T22" s="54"/>
      <c r="U22" s="54"/>
      <c r="V22" s="54"/>
      <c r="W22" s="54"/>
      <c r="X22" s="54"/>
      <c r="Y22" s="54"/>
      <c r="Z22" s="54"/>
      <c r="AA22" s="54"/>
    </row>
    <row r="23" spans="1:27" s="10" customFormat="1" ht="12" customHeight="1">
      <c r="A23" s="10" t="s">
        <v>171</v>
      </c>
      <c r="I23" s="54"/>
      <c r="J23" s="73"/>
      <c r="K23" s="73"/>
      <c r="L23" s="73"/>
      <c r="M23" s="73"/>
      <c r="N23" s="73"/>
      <c r="O23" s="73"/>
      <c r="P23" s="122"/>
      <c r="Q23" s="54"/>
    </row>
    <row r="24" spans="1:27" s="10" customFormat="1" ht="12" customHeight="1">
      <c r="A24" s="190" t="s">
        <v>193</v>
      </c>
      <c r="B24" s="190"/>
      <c r="C24" s="190"/>
      <c r="D24" s="190"/>
      <c r="E24" s="190"/>
      <c r="F24" s="190"/>
      <c r="G24" s="190"/>
      <c r="H24" s="190"/>
      <c r="I24" s="190"/>
      <c r="J24" s="190"/>
      <c r="K24" s="18"/>
      <c r="L24" s="18"/>
      <c r="M24" s="18"/>
      <c r="N24" s="18"/>
      <c r="O24" s="54"/>
      <c r="P24" s="54"/>
      <c r="Q24" s="54"/>
    </row>
    <row r="25" spans="1:27" s="10" customFormat="1" ht="12" customHeight="1">
      <c r="A25" s="179" t="s">
        <v>192</v>
      </c>
      <c r="B25" s="179"/>
      <c r="C25" s="179"/>
      <c r="D25" s="179"/>
      <c r="E25" s="179"/>
      <c r="F25" s="179"/>
      <c r="G25" s="179"/>
      <c r="H25" s="179"/>
      <c r="I25" s="179"/>
      <c r="J25" s="179"/>
      <c r="K25" s="18"/>
      <c r="L25" s="18"/>
      <c r="M25" s="18"/>
      <c r="N25" s="18"/>
      <c r="O25" s="54"/>
      <c r="P25" s="54"/>
      <c r="Q25" s="54"/>
    </row>
    <row r="26" spans="1:27" s="10" customFormat="1" ht="12" customHeight="1">
      <c r="J26" s="14"/>
      <c r="K26" s="18"/>
      <c r="L26" s="18"/>
      <c r="M26" s="18"/>
      <c r="N26" s="18"/>
      <c r="O26" s="54"/>
      <c r="P26" s="54"/>
      <c r="Q26" s="54"/>
    </row>
    <row r="27" spans="1:27" s="10" customFormat="1" ht="12" customHeight="1">
      <c r="A27" s="187" t="s">
        <v>196</v>
      </c>
      <c r="B27" s="187"/>
      <c r="J27" s="14"/>
      <c r="K27" s="18"/>
      <c r="L27" s="18"/>
      <c r="M27" s="18"/>
      <c r="N27" s="18"/>
      <c r="O27" s="54"/>
      <c r="P27" s="54"/>
      <c r="Q27" s="54"/>
    </row>
    <row r="28" spans="1:27" ht="12" customHeight="1"/>
    <row r="29" spans="1:27" ht="12" customHeight="1"/>
    <row r="30" spans="1:27" ht="12" customHeight="1"/>
  </sheetData>
  <mergeCells count="6">
    <mergeCell ref="A27:B27"/>
    <mergeCell ref="B4:D4"/>
    <mergeCell ref="F4:H4"/>
    <mergeCell ref="A1:H2"/>
    <mergeCell ref="A25:J25"/>
    <mergeCell ref="A24:J24"/>
  </mergeCells>
  <phoneticPr fontId="18" type="noConversion"/>
  <hyperlinks>
    <hyperlink ref="A25:H25" r:id="rId1" display="estimate (based on national life tables) is published by the Office for National Statistics (ONS)."/>
  </hyperlinks>
  <pageMargins left="0.75" right="0.75" top="1" bottom="1" header="0.5" footer="0.5"/>
  <pageSetup paperSize="9" orientation="landscape" r:id="rId2"/>
  <headerFooter alignWithMargins="0"/>
  <ignoredErrors>
    <ignoredError sqref="K16:N16"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Q491"/>
  <sheetViews>
    <sheetView zoomScaleNormal="100" zoomScaleSheetLayoutView="75" workbookViewId="0">
      <selection sqref="A1:H2"/>
    </sheetView>
  </sheetViews>
  <sheetFormatPr defaultRowHeight="12.75"/>
  <cols>
    <col min="1" max="1" width="22.140625" style="145" customWidth="1"/>
    <col min="2" max="2" width="9.5703125" style="143" bestFit="1" customWidth="1"/>
    <col min="3" max="3" width="10.42578125" style="143" customWidth="1"/>
    <col min="4" max="4" width="6.7109375" style="146" customWidth="1"/>
    <col min="5" max="6" width="9" style="146" customWidth="1"/>
    <col min="7" max="7" width="7.42578125" style="146" customWidth="1"/>
    <col min="8" max="8" width="7.28515625" style="146" customWidth="1"/>
    <col min="9" max="9" width="7.140625" style="146" customWidth="1"/>
    <col min="10" max="10" width="12.85546875" style="146" customWidth="1"/>
    <col min="11" max="16384" width="9.140625" style="140"/>
  </cols>
  <sheetData>
    <row r="1" spans="1:11" s="50" customFormat="1" ht="18" customHeight="1">
      <c r="A1" s="192" t="s">
        <v>228</v>
      </c>
      <c r="B1" s="192"/>
      <c r="C1" s="192"/>
      <c r="D1" s="192"/>
      <c r="E1" s="192"/>
      <c r="F1" s="192"/>
      <c r="G1" s="192"/>
      <c r="H1" s="192"/>
      <c r="I1" s="191"/>
      <c r="J1" s="191"/>
      <c r="K1" s="191"/>
    </row>
    <row r="2" spans="1:11" s="50" customFormat="1" ht="12.75" customHeight="1">
      <c r="A2" s="192"/>
      <c r="B2" s="192"/>
      <c r="C2" s="192"/>
      <c r="D2" s="192"/>
      <c r="E2" s="192"/>
      <c r="F2" s="192"/>
      <c r="G2" s="192"/>
      <c r="H2" s="192"/>
      <c r="I2" s="64"/>
      <c r="J2" s="64"/>
      <c r="K2" s="64"/>
    </row>
    <row r="3" spans="1:11">
      <c r="A3" s="147"/>
      <c r="C3" s="148"/>
      <c r="J3" s="147"/>
    </row>
    <row r="4" spans="1:11" s="3" customFormat="1" ht="27.75" customHeight="1">
      <c r="A4" s="149" t="s">
        <v>115</v>
      </c>
      <c r="B4" s="150"/>
      <c r="C4" s="5" t="s">
        <v>111</v>
      </c>
      <c r="D4" s="6" t="s">
        <v>110</v>
      </c>
      <c r="E4" s="6" t="s">
        <v>186</v>
      </c>
      <c r="F4" s="6" t="s">
        <v>187</v>
      </c>
      <c r="G4" s="6"/>
    </row>
    <row r="5" spans="1:11" ht="24" customHeight="1">
      <c r="A5" s="145" t="s">
        <v>188</v>
      </c>
      <c r="C5" s="143" t="s">
        <v>34</v>
      </c>
      <c r="D5" s="144">
        <v>69.042240000000007</v>
      </c>
      <c r="E5" s="144">
        <v>68.743369999999999</v>
      </c>
      <c r="F5" s="144">
        <v>69.341120000000004</v>
      </c>
      <c r="I5" s="142"/>
      <c r="J5" s="142"/>
      <c r="K5" s="143"/>
    </row>
    <row r="6" spans="1:11" ht="15" customHeight="1">
      <c r="B6" s="143" t="s">
        <v>35</v>
      </c>
      <c r="C6" s="143" t="s">
        <v>35</v>
      </c>
      <c r="D6" s="144">
        <v>69.250100000000003</v>
      </c>
      <c r="E6" s="144">
        <v>68.949809999999999</v>
      </c>
      <c r="F6" s="144">
        <v>69.550389999999993</v>
      </c>
      <c r="I6" s="142"/>
      <c r="J6" s="142"/>
      <c r="K6" s="143"/>
    </row>
    <row r="7" spans="1:11" ht="15" customHeight="1">
      <c r="C7" s="143" t="s">
        <v>36</v>
      </c>
      <c r="D7" s="144">
        <v>69.877459999999999</v>
      </c>
      <c r="E7" s="144">
        <v>69.578609999999998</v>
      </c>
      <c r="F7" s="144">
        <v>70.176320000000004</v>
      </c>
      <c r="I7" s="142"/>
      <c r="J7" s="142"/>
      <c r="K7" s="143"/>
    </row>
    <row r="8" spans="1:11" ht="15" customHeight="1">
      <c r="C8" s="143" t="s">
        <v>37</v>
      </c>
      <c r="D8" s="144">
        <v>70.368369999999999</v>
      </c>
      <c r="E8" s="144">
        <v>70.068240000000003</v>
      </c>
      <c r="F8" s="144">
        <v>70.668490000000006</v>
      </c>
      <c r="I8" s="142"/>
      <c r="J8" s="142"/>
      <c r="K8" s="143"/>
    </row>
    <row r="9" spans="1:11" ht="15" customHeight="1">
      <c r="C9" s="143" t="s">
        <v>38</v>
      </c>
      <c r="D9" s="144">
        <v>70.693820000000002</v>
      </c>
      <c r="E9" s="144">
        <v>70.396389999999997</v>
      </c>
      <c r="F9" s="144">
        <v>70.991249999999994</v>
      </c>
      <c r="I9" s="142"/>
      <c r="J9" s="142"/>
      <c r="K9" s="143"/>
    </row>
    <row r="10" spans="1:11" ht="24" customHeight="1">
      <c r="C10" s="143" t="s">
        <v>39</v>
      </c>
      <c r="D10" s="144">
        <v>70.687960000000004</v>
      </c>
      <c r="E10" s="144">
        <v>70.386920000000003</v>
      </c>
      <c r="F10" s="144">
        <v>70.989000000000004</v>
      </c>
      <c r="I10" s="142"/>
      <c r="J10" s="142"/>
      <c r="K10" s="143"/>
    </row>
    <row r="11" spans="1:11" ht="15" customHeight="1">
      <c r="B11" s="143" t="s">
        <v>40</v>
      </c>
      <c r="C11" s="143" t="s">
        <v>40</v>
      </c>
      <c r="D11" s="144">
        <v>71.122860000000003</v>
      </c>
      <c r="E11" s="144">
        <v>70.824269999999999</v>
      </c>
      <c r="F11" s="144">
        <v>71.421440000000004</v>
      </c>
      <c r="I11" s="142"/>
      <c r="J11" s="142"/>
      <c r="K11" s="143"/>
    </row>
    <row r="12" spans="1:11" ht="15" customHeight="1">
      <c r="C12" s="143" t="s">
        <v>114</v>
      </c>
      <c r="D12" s="144">
        <v>71.702939999999998</v>
      </c>
      <c r="E12" s="144">
        <v>71.404960000000003</v>
      </c>
      <c r="F12" s="144">
        <v>72.000919999999994</v>
      </c>
      <c r="I12" s="142"/>
      <c r="J12" s="142"/>
      <c r="K12" s="143"/>
    </row>
    <row r="13" spans="1:11" ht="15" customHeight="1">
      <c r="C13" s="143" t="s">
        <v>132</v>
      </c>
      <c r="D13" s="144">
        <v>72.143420000000006</v>
      </c>
      <c r="E13" s="144">
        <v>71.848190000000002</v>
      </c>
      <c r="F13" s="144">
        <v>72.438640000000007</v>
      </c>
      <c r="I13" s="142"/>
      <c r="J13" s="142"/>
      <c r="K13" s="143"/>
    </row>
    <row r="14" spans="1:11" ht="15" customHeight="1">
      <c r="B14" s="143" t="s">
        <v>169</v>
      </c>
      <c r="C14" s="143" t="s">
        <v>133</v>
      </c>
      <c r="D14" s="144">
        <v>72.57723</v>
      </c>
      <c r="E14" s="144">
        <v>72.285259999999994</v>
      </c>
      <c r="F14" s="144">
        <v>72.869200000000006</v>
      </c>
      <c r="I14" s="142"/>
      <c r="J14" s="142"/>
      <c r="K14" s="143"/>
    </row>
    <row r="15" spans="1:11" ht="24" customHeight="1">
      <c r="C15" s="143" t="s">
        <v>172</v>
      </c>
      <c r="D15" s="144">
        <v>72.975939999999994</v>
      </c>
      <c r="E15" s="144">
        <v>72.688000000000002</v>
      </c>
      <c r="F15" s="144">
        <v>73.263890000000004</v>
      </c>
      <c r="I15" s="142"/>
      <c r="J15" s="142"/>
      <c r="K15" s="143"/>
    </row>
    <row r="16" spans="1:11" ht="15" customHeight="1">
      <c r="C16" s="143" t="s">
        <v>177</v>
      </c>
      <c r="D16" s="144">
        <v>73.345210734210895</v>
      </c>
      <c r="E16" s="144">
        <v>73.055061912861675</v>
      </c>
      <c r="F16" s="144">
        <v>73.635359555560115</v>
      </c>
      <c r="I16" s="142"/>
      <c r="J16" s="142"/>
      <c r="K16" s="143"/>
    </row>
    <row r="17" spans="1:15" ht="15" customHeight="1">
      <c r="B17" s="143" t="s">
        <v>199</v>
      </c>
      <c r="C17" s="143" t="s">
        <v>199</v>
      </c>
      <c r="D17" s="144">
        <v>73.36045424465884</v>
      </c>
      <c r="E17" s="144">
        <v>73.072050961514179</v>
      </c>
      <c r="F17" s="144">
        <v>73.6488575278035</v>
      </c>
      <c r="I17" s="142"/>
      <c r="J17" s="142"/>
      <c r="K17" s="143"/>
    </row>
    <row r="18" spans="1:15" ht="15" customHeight="1">
      <c r="B18" s="150"/>
      <c r="C18" s="5"/>
      <c r="D18" s="6"/>
      <c r="E18" s="6"/>
      <c r="F18" s="6"/>
      <c r="I18" s="142"/>
      <c r="J18" s="142"/>
      <c r="K18" s="143"/>
    </row>
    <row r="19" spans="1:15" s="3" customFormat="1" ht="24" customHeight="1">
      <c r="A19" s="145" t="s">
        <v>83</v>
      </c>
      <c r="B19" s="143"/>
      <c r="C19" s="143" t="s">
        <v>34</v>
      </c>
      <c r="D19" s="144">
        <v>70.173479999999998</v>
      </c>
      <c r="E19" s="144">
        <v>69.374629999999996</v>
      </c>
      <c r="F19" s="144">
        <v>70.972329999999999</v>
      </c>
      <c r="G19" s="6"/>
      <c r="H19" s="6"/>
      <c r="I19" s="142"/>
      <c r="J19" s="142"/>
      <c r="K19" s="142"/>
      <c r="L19" s="142"/>
      <c r="M19" s="142"/>
      <c r="N19" s="142"/>
      <c r="O19" s="142"/>
    </row>
    <row r="20" spans="1:15" s="3" customFormat="1" ht="15" customHeight="1">
      <c r="A20" s="145"/>
      <c r="B20" s="143" t="s">
        <v>35</v>
      </c>
      <c r="C20" s="143" t="s">
        <v>35</v>
      </c>
      <c r="D20" s="144">
        <v>70.303129999999996</v>
      </c>
      <c r="E20" s="144">
        <v>69.479410000000001</v>
      </c>
      <c r="F20" s="144">
        <v>71.126850000000005</v>
      </c>
      <c r="G20" s="6"/>
      <c r="H20" s="6"/>
      <c r="I20" s="142"/>
      <c r="J20" s="142"/>
      <c r="K20" s="142"/>
      <c r="L20" s="142"/>
      <c r="M20" s="142"/>
      <c r="N20" s="142"/>
      <c r="O20" s="142"/>
    </row>
    <row r="21" spans="1:15" s="3" customFormat="1" ht="15" customHeight="1">
      <c r="A21" s="145"/>
      <c r="B21" s="143"/>
      <c r="C21" s="143" t="s">
        <v>36</v>
      </c>
      <c r="D21" s="144">
        <v>71.095479999999995</v>
      </c>
      <c r="E21" s="144">
        <v>70.266459999999995</v>
      </c>
      <c r="F21" s="144">
        <v>71.924509999999998</v>
      </c>
      <c r="G21" s="6"/>
      <c r="H21" s="6"/>
      <c r="I21" s="142"/>
      <c r="J21" s="142"/>
      <c r="K21" s="142"/>
      <c r="L21" s="142"/>
      <c r="M21" s="142"/>
      <c r="N21" s="142"/>
      <c r="O21" s="142"/>
    </row>
    <row r="22" spans="1:15" s="3" customFormat="1" ht="15" customHeight="1">
      <c r="A22" s="145"/>
      <c r="B22" s="143"/>
      <c r="C22" s="143" t="s">
        <v>37</v>
      </c>
      <c r="D22" s="144">
        <v>72.201149999999998</v>
      </c>
      <c r="E22" s="144">
        <v>71.383380000000002</v>
      </c>
      <c r="F22" s="144">
        <v>73.018919999999994</v>
      </c>
      <c r="G22" s="6"/>
      <c r="H22" s="6"/>
      <c r="I22" s="142"/>
      <c r="J22" s="142"/>
      <c r="K22" s="142"/>
      <c r="L22" s="142"/>
      <c r="M22" s="142"/>
      <c r="N22" s="142"/>
      <c r="O22" s="142"/>
    </row>
    <row r="23" spans="1:15" s="3" customFormat="1" ht="15" customHeight="1">
      <c r="A23" s="145"/>
      <c r="B23" s="143"/>
      <c r="C23" s="143" t="s">
        <v>38</v>
      </c>
      <c r="D23" s="144">
        <v>72.564059999999998</v>
      </c>
      <c r="E23" s="144">
        <v>71.725440000000006</v>
      </c>
      <c r="F23" s="144">
        <v>73.402690000000007</v>
      </c>
      <c r="G23" s="6"/>
      <c r="H23" s="6"/>
      <c r="I23" s="142"/>
      <c r="J23" s="142"/>
      <c r="K23" s="142"/>
      <c r="L23" s="142"/>
      <c r="M23" s="142"/>
      <c r="N23" s="142"/>
      <c r="O23" s="142"/>
    </row>
    <row r="24" spans="1:15" s="3" customFormat="1" ht="24" customHeight="1">
      <c r="A24" s="145"/>
      <c r="B24" s="143"/>
      <c r="C24" s="143" t="s">
        <v>39</v>
      </c>
      <c r="D24" s="144">
        <v>72.947739999999996</v>
      </c>
      <c r="E24" s="144">
        <v>72.112780000000001</v>
      </c>
      <c r="F24" s="144">
        <v>73.782709999999994</v>
      </c>
      <c r="G24" s="6"/>
      <c r="H24" s="6"/>
      <c r="I24" s="142"/>
      <c r="J24" s="142"/>
      <c r="K24" s="142"/>
      <c r="L24" s="142"/>
      <c r="M24" s="142"/>
      <c r="N24" s="142"/>
      <c r="O24" s="142"/>
    </row>
    <row r="25" spans="1:15" s="3" customFormat="1" ht="15" customHeight="1">
      <c r="A25" s="145"/>
      <c r="B25" s="143" t="s">
        <v>40</v>
      </c>
      <c r="C25" s="143" t="s">
        <v>40</v>
      </c>
      <c r="D25" s="144">
        <v>73.302520000000001</v>
      </c>
      <c r="E25" s="144">
        <v>72.471379999999996</v>
      </c>
      <c r="F25" s="144">
        <v>74.133650000000003</v>
      </c>
      <c r="G25" s="6"/>
      <c r="H25" s="6"/>
      <c r="I25" s="142"/>
      <c r="J25" s="142"/>
      <c r="K25" s="142"/>
      <c r="L25" s="142"/>
      <c r="M25" s="142"/>
      <c r="N25" s="142"/>
      <c r="O25" s="142"/>
    </row>
    <row r="26" spans="1:15" s="3" customFormat="1" ht="15" customHeight="1">
      <c r="A26" s="145"/>
      <c r="B26" s="143"/>
      <c r="C26" s="143" t="s">
        <v>114</v>
      </c>
      <c r="D26" s="144">
        <v>73.235429999999994</v>
      </c>
      <c r="E26" s="144">
        <v>72.426599999999993</v>
      </c>
      <c r="F26" s="144">
        <v>74.044250000000005</v>
      </c>
      <c r="G26" s="6"/>
      <c r="H26" s="6"/>
      <c r="I26" s="142"/>
      <c r="J26" s="142"/>
      <c r="K26" s="142"/>
      <c r="L26" s="142"/>
      <c r="M26" s="142"/>
      <c r="N26" s="142"/>
      <c r="O26" s="142"/>
    </row>
    <row r="27" spans="1:15" s="3" customFormat="1" ht="15" customHeight="1">
      <c r="A27" s="145"/>
      <c r="B27" s="143"/>
      <c r="C27" s="143" t="s">
        <v>132</v>
      </c>
      <c r="D27" s="144">
        <v>73.187749999999994</v>
      </c>
      <c r="E27" s="144">
        <v>72.372450000000001</v>
      </c>
      <c r="F27" s="144">
        <v>74.003050000000002</v>
      </c>
      <c r="G27" s="6"/>
      <c r="H27" s="6"/>
      <c r="I27" s="142"/>
      <c r="J27" s="142"/>
      <c r="K27" s="142"/>
      <c r="L27" s="142"/>
      <c r="M27" s="142"/>
      <c r="N27" s="142"/>
      <c r="O27" s="142"/>
    </row>
    <row r="28" spans="1:15" s="3" customFormat="1" ht="15" customHeight="1">
      <c r="A28" s="145"/>
      <c r="B28" s="143" t="s">
        <v>169</v>
      </c>
      <c r="C28" s="143" t="s">
        <v>133</v>
      </c>
      <c r="D28" s="144">
        <v>73.658479999999997</v>
      </c>
      <c r="E28" s="144">
        <v>72.856939999999994</v>
      </c>
      <c r="F28" s="144">
        <v>74.46002</v>
      </c>
      <c r="G28" s="6"/>
      <c r="H28" s="6"/>
      <c r="I28" s="142"/>
      <c r="J28" s="142"/>
      <c r="K28" s="142"/>
      <c r="L28" s="142"/>
      <c r="M28" s="142"/>
      <c r="N28" s="142"/>
      <c r="O28" s="142"/>
    </row>
    <row r="29" spans="1:15" s="3" customFormat="1" ht="24" customHeight="1">
      <c r="A29" s="145"/>
      <c r="B29" s="143"/>
      <c r="C29" s="143" t="s">
        <v>172</v>
      </c>
      <c r="D29" s="144">
        <v>74.612020000000001</v>
      </c>
      <c r="E29" s="144">
        <v>73.839659999999995</v>
      </c>
      <c r="F29" s="144">
        <v>75.384389999999996</v>
      </c>
      <c r="G29" s="6"/>
      <c r="H29" s="6"/>
      <c r="I29" s="142"/>
      <c r="J29" s="142"/>
      <c r="K29" s="142"/>
      <c r="L29" s="142"/>
      <c r="M29" s="142"/>
      <c r="N29" s="142"/>
      <c r="O29" s="142"/>
    </row>
    <row r="30" spans="1:15" s="3" customFormat="1" ht="15" customHeight="1">
      <c r="A30" s="145"/>
      <c r="B30" s="143"/>
      <c r="C30" s="143" t="s">
        <v>177</v>
      </c>
      <c r="D30" s="144">
        <v>75.474545142981398</v>
      </c>
      <c r="E30" s="144">
        <v>74.713519599036175</v>
      </c>
      <c r="F30" s="144">
        <v>76.235570686926621</v>
      </c>
      <c r="G30" s="6"/>
      <c r="H30" s="6"/>
      <c r="I30" s="142"/>
      <c r="J30" s="142"/>
      <c r="K30" s="142"/>
      <c r="L30" s="142"/>
      <c r="M30" s="142"/>
      <c r="N30" s="142"/>
      <c r="O30" s="142"/>
    </row>
    <row r="31" spans="1:15" s="3" customFormat="1" ht="15" customHeight="1">
      <c r="A31" s="145"/>
      <c r="B31" s="143" t="s">
        <v>199</v>
      </c>
      <c r="C31" s="143" t="s">
        <v>199</v>
      </c>
      <c r="D31" s="144">
        <v>75.440151723845361</v>
      </c>
      <c r="E31" s="144">
        <v>74.674575565377552</v>
      </c>
      <c r="F31" s="144">
        <v>76.20572788231317</v>
      </c>
      <c r="G31" s="6"/>
      <c r="H31" s="6"/>
      <c r="I31" s="142"/>
      <c r="J31" s="142"/>
      <c r="K31" s="142"/>
      <c r="L31" s="142"/>
      <c r="M31" s="142"/>
      <c r="N31" s="142"/>
      <c r="O31" s="142"/>
    </row>
    <row r="32" spans="1:15" s="3" customFormat="1" ht="15" customHeight="1">
      <c r="A32" s="145"/>
      <c r="B32" s="150"/>
      <c r="C32" s="5"/>
      <c r="D32" s="6"/>
      <c r="E32" s="6"/>
      <c r="F32" s="6"/>
      <c r="G32" s="6"/>
      <c r="H32" s="6"/>
      <c r="I32" s="142"/>
      <c r="J32" s="142"/>
      <c r="K32" s="142"/>
      <c r="L32" s="142"/>
      <c r="M32" s="142"/>
      <c r="N32" s="142"/>
      <c r="O32" s="142"/>
    </row>
    <row r="33" spans="1:16" ht="24" customHeight="1">
      <c r="A33" s="145" t="s">
        <v>126</v>
      </c>
      <c r="C33" s="143" t="s">
        <v>34</v>
      </c>
      <c r="D33" s="144">
        <v>70.775120000000001</v>
      </c>
      <c r="E33" s="144">
        <v>69.975679999999997</v>
      </c>
      <c r="F33" s="144">
        <v>71.574560000000005</v>
      </c>
      <c r="J33" s="142"/>
      <c r="K33" s="142"/>
      <c r="L33" s="142"/>
      <c r="M33" s="142"/>
      <c r="N33" s="142"/>
      <c r="O33" s="142"/>
    </row>
    <row r="34" spans="1:16" ht="15" customHeight="1">
      <c r="B34" s="143" t="s">
        <v>35</v>
      </c>
      <c r="C34" s="143" t="s">
        <v>35</v>
      </c>
      <c r="D34" s="144">
        <v>70.744669999999999</v>
      </c>
      <c r="E34" s="144">
        <v>69.937650000000005</v>
      </c>
      <c r="F34" s="144">
        <v>71.551699999999997</v>
      </c>
      <c r="J34" s="142"/>
      <c r="K34" s="142"/>
      <c r="L34" s="142"/>
      <c r="M34" s="142"/>
      <c r="N34" s="142"/>
      <c r="O34" s="142"/>
    </row>
    <row r="35" spans="1:16" ht="15" customHeight="1">
      <c r="C35" s="143" t="s">
        <v>36</v>
      </c>
      <c r="D35" s="144">
        <v>70.972309999999993</v>
      </c>
      <c r="E35" s="144">
        <v>70.146590000000003</v>
      </c>
      <c r="F35" s="144">
        <v>71.798029999999997</v>
      </c>
      <c r="J35" s="142"/>
      <c r="K35" s="142"/>
      <c r="L35" s="142"/>
      <c r="M35" s="142"/>
      <c r="N35" s="142"/>
      <c r="O35" s="142"/>
    </row>
    <row r="36" spans="1:16" ht="15" customHeight="1">
      <c r="C36" s="143" t="s">
        <v>37</v>
      </c>
      <c r="D36" s="144">
        <v>71.769109999999998</v>
      </c>
      <c r="E36" s="144">
        <v>70.943830000000005</v>
      </c>
      <c r="F36" s="144">
        <v>72.594390000000004</v>
      </c>
      <c r="J36" s="142"/>
      <c r="K36" s="142"/>
      <c r="L36" s="142"/>
      <c r="M36" s="142"/>
      <c r="N36" s="142"/>
      <c r="O36" s="142"/>
    </row>
    <row r="37" spans="1:16" ht="15" customHeight="1">
      <c r="C37" s="143" t="s">
        <v>38</v>
      </c>
      <c r="D37" s="144">
        <v>71.951359999999994</v>
      </c>
      <c r="E37" s="144">
        <v>71.150059999999996</v>
      </c>
      <c r="F37" s="144">
        <v>72.752669999999995</v>
      </c>
      <c r="J37" s="142"/>
      <c r="K37" s="142"/>
      <c r="L37" s="142"/>
      <c r="M37" s="142"/>
      <c r="N37" s="142"/>
      <c r="O37" s="142"/>
    </row>
    <row r="38" spans="1:16" ht="24" customHeight="1">
      <c r="C38" s="143" t="s">
        <v>39</v>
      </c>
      <c r="D38" s="144">
        <v>72.101240000000004</v>
      </c>
      <c r="E38" s="144">
        <v>71.335359999999994</v>
      </c>
      <c r="F38" s="144">
        <v>72.867109999999997</v>
      </c>
      <c r="J38" s="142"/>
      <c r="K38" s="142"/>
      <c r="L38" s="142"/>
      <c r="M38" s="142"/>
      <c r="N38" s="142"/>
      <c r="O38" s="142"/>
    </row>
    <row r="39" spans="1:16" ht="15" customHeight="1">
      <c r="B39" s="143" t="s">
        <v>40</v>
      </c>
      <c r="C39" s="143" t="s">
        <v>40</v>
      </c>
      <c r="D39" s="144">
        <v>72.561329999999998</v>
      </c>
      <c r="E39" s="144">
        <v>71.804349999999999</v>
      </c>
      <c r="F39" s="144">
        <v>73.318299999999994</v>
      </c>
      <c r="J39" s="142"/>
      <c r="K39" s="142"/>
      <c r="L39" s="142"/>
      <c r="M39" s="142"/>
      <c r="N39" s="142"/>
      <c r="O39" s="142"/>
    </row>
    <row r="40" spans="1:16" ht="15" customHeight="1">
      <c r="C40" s="143" t="s">
        <v>114</v>
      </c>
      <c r="D40" s="144">
        <v>73.681399999999996</v>
      </c>
      <c r="E40" s="144">
        <v>72.930319999999995</v>
      </c>
      <c r="F40" s="144">
        <v>74.432479999999998</v>
      </c>
      <c r="J40" s="142"/>
      <c r="K40" s="142"/>
      <c r="L40" s="142"/>
      <c r="M40" s="142"/>
      <c r="N40" s="142"/>
      <c r="O40" s="142"/>
    </row>
    <row r="41" spans="1:16" ht="15" customHeight="1">
      <c r="C41" s="143" t="s">
        <v>132</v>
      </c>
      <c r="D41" s="144">
        <v>74.240769999999998</v>
      </c>
      <c r="E41" s="144">
        <v>73.492239999999995</v>
      </c>
      <c r="F41" s="144">
        <v>74.989310000000003</v>
      </c>
      <c r="J41" s="142"/>
      <c r="K41" s="142"/>
      <c r="L41" s="142"/>
      <c r="M41" s="142"/>
      <c r="N41" s="142"/>
      <c r="O41" s="142"/>
    </row>
    <row r="42" spans="1:16" ht="15" customHeight="1">
      <c r="B42" s="143" t="s">
        <v>169</v>
      </c>
      <c r="C42" s="143" t="s">
        <v>133</v>
      </c>
      <c r="D42" s="144">
        <v>74.114230000000006</v>
      </c>
      <c r="E42" s="144">
        <v>73.353989999999996</v>
      </c>
      <c r="F42" s="144">
        <v>74.874470000000002</v>
      </c>
      <c r="J42" s="142"/>
      <c r="K42" s="142"/>
      <c r="L42" s="142"/>
      <c r="M42" s="142"/>
      <c r="N42" s="142"/>
      <c r="O42" s="142"/>
    </row>
    <row r="43" spans="1:16" ht="24" customHeight="1">
      <c r="C43" s="143" t="s">
        <v>172</v>
      </c>
      <c r="D43" s="144">
        <v>74.147220000000004</v>
      </c>
      <c r="E43" s="144">
        <v>73.401020000000003</v>
      </c>
      <c r="F43" s="144">
        <v>74.893410000000003</v>
      </c>
      <c r="J43" s="142"/>
      <c r="K43" s="142"/>
      <c r="L43" s="142"/>
      <c r="M43" s="142"/>
      <c r="N43" s="142"/>
      <c r="O43" s="142"/>
    </row>
    <row r="44" spans="1:16" ht="15" customHeight="1">
      <c r="C44" s="143" t="s">
        <v>177</v>
      </c>
      <c r="D44" s="144">
        <v>74.631014238803814</v>
      </c>
      <c r="E44" s="144">
        <v>73.894223963488201</v>
      </c>
      <c r="F44" s="144">
        <v>75.367804514119427</v>
      </c>
      <c r="J44" s="142"/>
      <c r="K44" s="142"/>
      <c r="L44" s="142"/>
      <c r="M44" s="142"/>
      <c r="N44" s="142"/>
      <c r="O44" s="142"/>
    </row>
    <row r="45" spans="1:16" ht="15" customHeight="1">
      <c r="B45" s="143" t="s">
        <v>199</v>
      </c>
      <c r="C45" s="143" t="s">
        <v>199</v>
      </c>
      <c r="D45" s="144">
        <v>74.752609072052152</v>
      </c>
      <c r="E45" s="144">
        <v>74.012462152775569</v>
      </c>
      <c r="F45" s="144">
        <v>75.492755991328735</v>
      </c>
      <c r="J45" s="142"/>
      <c r="K45" s="142"/>
      <c r="L45" s="142"/>
      <c r="M45" s="142"/>
      <c r="N45" s="142"/>
      <c r="O45" s="142"/>
    </row>
    <row r="46" spans="1:16" ht="15" customHeight="1">
      <c r="B46" s="150"/>
      <c r="C46" s="5"/>
      <c r="D46" s="6"/>
      <c r="E46" s="6"/>
      <c r="F46" s="6"/>
      <c r="J46" s="142"/>
      <c r="K46" s="142"/>
      <c r="L46" s="142"/>
      <c r="M46" s="142"/>
      <c r="N46" s="142"/>
      <c r="O46" s="142"/>
    </row>
    <row r="47" spans="1:16" s="3" customFormat="1" ht="24" customHeight="1">
      <c r="A47" s="145" t="s">
        <v>214</v>
      </c>
      <c r="B47" s="143"/>
      <c r="C47" s="143" t="s">
        <v>34</v>
      </c>
      <c r="D47" s="144">
        <v>71.766379999999998</v>
      </c>
      <c r="E47" s="144">
        <v>70.34984</v>
      </c>
      <c r="F47" s="144">
        <v>73.182919999999996</v>
      </c>
      <c r="G47" s="6"/>
      <c r="H47" s="6"/>
      <c r="I47" s="6"/>
      <c r="J47" s="7"/>
      <c r="K47" s="142"/>
      <c r="L47" s="142"/>
      <c r="M47" s="142"/>
      <c r="N47" s="142"/>
      <c r="O47" s="142"/>
      <c r="P47" s="142"/>
    </row>
    <row r="48" spans="1:16" s="3" customFormat="1" ht="15" customHeight="1">
      <c r="A48" s="145"/>
      <c r="B48" s="143" t="s">
        <v>35</v>
      </c>
      <c r="C48" s="143" t="s">
        <v>35</v>
      </c>
      <c r="D48" s="144">
        <v>72.42004</v>
      </c>
      <c r="E48" s="144">
        <v>71.116770000000002</v>
      </c>
      <c r="F48" s="144">
        <v>73.723320000000001</v>
      </c>
      <c r="G48" s="6"/>
      <c r="H48" s="6"/>
      <c r="I48" s="6"/>
      <c r="J48" s="7"/>
      <c r="K48" s="142"/>
      <c r="L48" s="142"/>
      <c r="M48" s="142"/>
      <c r="N48" s="142"/>
      <c r="O48" s="142"/>
      <c r="P48" s="142"/>
    </row>
    <row r="49" spans="1:17" s="3" customFormat="1" ht="15" customHeight="1">
      <c r="A49" s="145"/>
      <c r="B49" s="143"/>
      <c r="C49" s="143" t="s">
        <v>36</v>
      </c>
      <c r="D49" s="144">
        <v>72.37921</v>
      </c>
      <c r="E49" s="144">
        <v>70.981430000000003</v>
      </c>
      <c r="F49" s="144">
        <v>73.776989999999998</v>
      </c>
      <c r="G49" s="6"/>
      <c r="H49" s="6"/>
      <c r="I49" s="6"/>
      <c r="J49" s="7"/>
      <c r="K49" s="142"/>
      <c r="L49" s="142"/>
      <c r="M49" s="142"/>
      <c r="N49" s="142"/>
      <c r="O49" s="142"/>
      <c r="P49" s="142"/>
    </row>
    <row r="50" spans="1:17" s="3" customFormat="1" ht="15" customHeight="1">
      <c r="A50" s="145"/>
      <c r="B50" s="143"/>
      <c r="C50" s="143" t="s">
        <v>37</v>
      </c>
      <c r="D50" s="144">
        <v>73.279650000000004</v>
      </c>
      <c r="E50" s="144">
        <v>71.8005</v>
      </c>
      <c r="F50" s="144">
        <v>74.758790000000005</v>
      </c>
      <c r="G50" s="6"/>
      <c r="H50" s="6"/>
      <c r="I50" s="6"/>
      <c r="J50" s="7"/>
      <c r="K50" s="142"/>
      <c r="L50" s="142"/>
      <c r="M50" s="142"/>
      <c r="N50" s="142"/>
      <c r="O50" s="142"/>
      <c r="P50" s="142"/>
    </row>
    <row r="51" spans="1:17" s="3" customFormat="1" ht="15" customHeight="1">
      <c r="A51" s="145"/>
      <c r="B51" s="143"/>
      <c r="C51" s="143" t="s">
        <v>38</v>
      </c>
      <c r="D51" s="144">
        <v>73.211820000000003</v>
      </c>
      <c r="E51" s="144">
        <v>71.656260000000003</v>
      </c>
      <c r="F51" s="144">
        <v>74.767380000000003</v>
      </c>
      <c r="G51" s="6"/>
      <c r="H51" s="6"/>
      <c r="I51" s="6"/>
      <c r="J51" s="7"/>
      <c r="K51" s="142"/>
      <c r="L51" s="142"/>
      <c r="M51" s="142"/>
      <c r="N51" s="142"/>
      <c r="O51" s="142"/>
      <c r="P51" s="142"/>
    </row>
    <row r="52" spans="1:17" s="3" customFormat="1" ht="24" customHeight="1">
      <c r="A52" s="145"/>
      <c r="B52" s="143"/>
      <c r="C52" s="143" t="s">
        <v>39</v>
      </c>
      <c r="D52" s="144">
        <v>73.788759999999996</v>
      </c>
      <c r="E52" s="144">
        <v>72.28228</v>
      </c>
      <c r="F52" s="144">
        <v>75.295240000000007</v>
      </c>
      <c r="G52" s="6"/>
      <c r="H52" s="6"/>
      <c r="I52" s="6"/>
      <c r="J52" s="7"/>
      <c r="K52" s="142"/>
      <c r="L52" s="142"/>
      <c r="M52" s="142"/>
      <c r="N52" s="142"/>
      <c r="O52" s="142"/>
      <c r="P52" s="142"/>
    </row>
    <row r="53" spans="1:17" s="3" customFormat="1" ht="15" customHeight="1">
      <c r="A53" s="145"/>
      <c r="B53" s="143" t="s">
        <v>40</v>
      </c>
      <c r="C53" s="143" t="s">
        <v>40</v>
      </c>
      <c r="D53" s="144">
        <v>73.868849999999995</v>
      </c>
      <c r="E53" s="144">
        <v>72.460059999999999</v>
      </c>
      <c r="F53" s="144">
        <v>75.277630000000002</v>
      </c>
      <c r="G53" s="6"/>
      <c r="H53" s="6"/>
      <c r="I53" s="6"/>
      <c r="J53" s="7"/>
      <c r="K53" s="142"/>
      <c r="L53" s="142"/>
      <c r="M53" s="142"/>
      <c r="N53" s="142"/>
      <c r="O53" s="142"/>
      <c r="P53" s="142"/>
    </row>
    <row r="54" spans="1:17" s="3" customFormat="1" ht="15" customHeight="1">
      <c r="A54" s="145"/>
      <c r="B54" s="143"/>
      <c r="C54" s="143" t="s">
        <v>114</v>
      </c>
      <c r="D54" s="144">
        <v>74.453389999999999</v>
      </c>
      <c r="E54" s="144">
        <v>73.114909999999995</v>
      </c>
      <c r="F54" s="144">
        <v>75.791870000000003</v>
      </c>
      <c r="G54" s="6"/>
      <c r="H54" s="6"/>
      <c r="I54" s="6"/>
      <c r="J54" s="7"/>
      <c r="K54" s="142"/>
      <c r="L54" s="142"/>
      <c r="M54" s="142"/>
      <c r="N54" s="142"/>
      <c r="O54" s="142"/>
      <c r="P54" s="142"/>
    </row>
    <row r="55" spans="1:17" s="3" customFormat="1" ht="15" customHeight="1">
      <c r="A55" s="145"/>
      <c r="B55" s="143"/>
      <c r="C55" s="143" t="s">
        <v>132</v>
      </c>
      <c r="D55" s="144">
        <v>75.585729999999998</v>
      </c>
      <c r="E55" s="144">
        <v>74.319869999999995</v>
      </c>
      <c r="F55" s="144">
        <v>76.851590000000002</v>
      </c>
      <c r="G55" s="6"/>
      <c r="H55" s="6"/>
      <c r="I55" s="6"/>
      <c r="J55" s="7"/>
      <c r="K55" s="142"/>
      <c r="L55" s="142"/>
      <c r="M55" s="142"/>
      <c r="N55" s="142"/>
      <c r="O55" s="142"/>
      <c r="P55" s="142"/>
    </row>
    <row r="56" spans="1:17" s="3" customFormat="1" ht="15" customHeight="1">
      <c r="A56" s="145"/>
      <c r="B56" s="143" t="s">
        <v>169</v>
      </c>
      <c r="C56" s="143" t="s">
        <v>133</v>
      </c>
      <c r="D56" s="144">
        <v>76.295990000000003</v>
      </c>
      <c r="E56" s="144">
        <v>75.114270000000005</v>
      </c>
      <c r="F56" s="144">
        <v>77.477699999999999</v>
      </c>
      <c r="G56" s="6"/>
      <c r="H56" s="6"/>
      <c r="I56" s="6"/>
      <c r="J56" s="7"/>
      <c r="K56" s="142"/>
      <c r="L56" s="142"/>
      <c r="M56" s="142"/>
      <c r="N56" s="142"/>
      <c r="O56" s="142"/>
      <c r="P56" s="142"/>
    </row>
    <row r="57" spans="1:17" s="3" customFormat="1" ht="24" customHeight="1">
      <c r="A57" s="145"/>
      <c r="B57" s="143"/>
      <c r="C57" s="143" t="s">
        <v>172</v>
      </c>
      <c r="D57" s="144">
        <v>77.059240000000003</v>
      </c>
      <c r="E57" s="144">
        <v>75.884180000000001</v>
      </c>
      <c r="F57" s="144">
        <v>78.234300000000005</v>
      </c>
      <c r="G57" s="6"/>
      <c r="H57" s="6"/>
      <c r="I57" s="6"/>
      <c r="J57" s="7"/>
      <c r="K57" s="142"/>
      <c r="L57" s="142"/>
      <c r="M57" s="142"/>
      <c r="N57" s="142"/>
      <c r="O57" s="142"/>
      <c r="P57" s="142"/>
    </row>
    <row r="58" spans="1:17" s="3" customFormat="1" ht="15" customHeight="1">
      <c r="A58" s="145"/>
      <c r="B58" s="143"/>
      <c r="C58" s="143" t="s">
        <v>177</v>
      </c>
      <c r="D58" s="144">
        <v>76.877024633756577</v>
      </c>
      <c r="E58" s="144">
        <v>75.696994075858683</v>
      </c>
      <c r="F58" s="144">
        <v>78.05705519165447</v>
      </c>
      <c r="G58" s="6"/>
      <c r="H58" s="6"/>
      <c r="I58" s="6"/>
      <c r="J58" s="7"/>
      <c r="K58" s="142"/>
      <c r="L58" s="142"/>
      <c r="M58" s="142"/>
      <c r="N58" s="142"/>
      <c r="O58" s="142"/>
      <c r="P58" s="142"/>
    </row>
    <row r="59" spans="1:17" s="3" customFormat="1" ht="15" customHeight="1">
      <c r="A59" s="145"/>
      <c r="B59" s="143" t="s">
        <v>199</v>
      </c>
      <c r="C59" s="143" t="s">
        <v>199</v>
      </c>
      <c r="D59" s="144">
        <v>76.746489607657921</v>
      </c>
      <c r="E59" s="144">
        <v>75.400630161926586</v>
      </c>
      <c r="F59" s="144">
        <v>78.092349053389256</v>
      </c>
      <c r="G59" s="6"/>
      <c r="H59" s="6"/>
      <c r="I59" s="6"/>
      <c r="J59" s="7"/>
      <c r="K59" s="142"/>
      <c r="L59" s="142"/>
      <c r="M59" s="142"/>
      <c r="N59" s="142"/>
      <c r="O59" s="142"/>
      <c r="P59" s="142"/>
    </row>
    <row r="60" spans="1:17" s="3" customFormat="1" ht="15" customHeight="1">
      <c r="A60" s="145"/>
      <c r="B60" s="150"/>
      <c r="C60" s="5"/>
      <c r="D60" s="6"/>
      <c r="E60" s="6"/>
      <c r="F60" s="6"/>
      <c r="G60" s="6"/>
      <c r="H60" s="6"/>
      <c r="I60" s="6"/>
      <c r="J60" s="7"/>
      <c r="K60" s="142"/>
      <c r="L60" s="142"/>
      <c r="M60" s="142"/>
      <c r="N60" s="142"/>
      <c r="O60" s="142"/>
      <c r="P60" s="142"/>
    </row>
    <row r="61" spans="1:17" s="3" customFormat="1" ht="24" customHeight="1">
      <c r="A61" s="145" t="s">
        <v>116</v>
      </c>
      <c r="B61" s="143"/>
      <c r="C61" s="143" t="s">
        <v>34</v>
      </c>
      <c r="D61" s="144">
        <v>71.911940000000001</v>
      </c>
      <c r="E61" s="144">
        <v>71.348569999999995</v>
      </c>
      <c r="F61" s="144">
        <v>72.475309999999993</v>
      </c>
      <c r="G61" s="6"/>
      <c r="H61" s="6"/>
      <c r="I61" s="6"/>
      <c r="J61" s="7"/>
      <c r="L61" s="142"/>
      <c r="M61" s="142"/>
      <c r="N61" s="142"/>
      <c r="O61" s="142"/>
      <c r="P61" s="142"/>
      <c r="Q61" s="142"/>
    </row>
    <row r="62" spans="1:17" s="3" customFormat="1" ht="15" customHeight="1">
      <c r="A62" s="145"/>
      <c r="B62" s="143" t="s">
        <v>35</v>
      </c>
      <c r="C62" s="143" t="s">
        <v>35</v>
      </c>
      <c r="D62" s="144">
        <v>71.851150000000004</v>
      </c>
      <c r="E62" s="144">
        <v>71.27561</v>
      </c>
      <c r="F62" s="144">
        <v>72.426699999999997</v>
      </c>
      <c r="G62" s="6"/>
      <c r="H62" s="6"/>
      <c r="I62" s="6"/>
      <c r="J62" s="7"/>
      <c r="L62" s="142"/>
      <c r="M62" s="142"/>
      <c r="N62" s="142"/>
      <c r="O62" s="142"/>
      <c r="P62" s="142"/>
      <c r="Q62" s="142"/>
    </row>
    <row r="63" spans="1:17" s="3" customFormat="1" ht="15" customHeight="1">
      <c r="A63" s="145"/>
      <c r="B63" s="143"/>
      <c r="C63" s="143" t="s">
        <v>36</v>
      </c>
      <c r="D63" s="144">
        <v>72.632760000000005</v>
      </c>
      <c r="E63" s="144">
        <v>72.093019999999996</v>
      </c>
      <c r="F63" s="144">
        <v>73.172499999999999</v>
      </c>
      <c r="G63" s="6"/>
      <c r="H63" s="6"/>
      <c r="I63" s="6"/>
      <c r="J63" s="7"/>
      <c r="L63" s="142"/>
      <c r="M63" s="142"/>
      <c r="N63" s="142"/>
      <c r="O63" s="142"/>
      <c r="P63" s="142"/>
      <c r="Q63" s="142"/>
    </row>
    <row r="64" spans="1:17" s="3" customFormat="1" ht="15" customHeight="1">
      <c r="A64" s="145"/>
      <c r="B64" s="143"/>
      <c r="C64" s="143" t="s">
        <v>37</v>
      </c>
      <c r="D64" s="144">
        <v>73.410669999999996</v>
      </c>
      <c r="E64" s="144">
        <v>72.893029999999996</v>
      </c>
      <c r="F64" s="144">
        <v>73.928299999999993</v>
      </c>
      <c r="G64" s="6"/>
      <c r="H64" s="6"/>
      <c r="I64" s="6"/>
      <c r="J64" s="7"/>
      <c r="L64" s="142"/>
      <c r="M64" s="142"/>
      <c r="N64" s="142"/>
      <c r="O64" s="142"/>
      <c r="P64" s="142"/>
      <c r="Q64" s="142"/>
    </row>
    <row r="65" spans="1:17" s="3" customFormat="1" ht="15" customHeight="1">
      <c r="A65" s="145"/>
      <c r="B65" s="143"/>
      <c r="C65" s="143" t="s">
        <v>38</v>
      </c>
      <c r="D65" s="144">
        <v>73.696529999999996</v>
      </c>
      <c r="E65" s="144">
        <v>73.173950000000005</v>
      </c>
      <c r="F65" s="144">
        <v>74.219120000000004</v>
      </c>
      <c r="G65" s="6"/>
      <c r="H65" s="6"/>
      <c r="I65" s="6"/>
      <c r="J65" s="7"/>
      <c r="L65" s="142"/>
      <c r="M65" s="142"/>
      <c r="N65" s="142"/>
      <c r="O65" s="142"/>
      <c r="P65" s="142"/>
      <c r="Q65" s="142"/>
    </row>
    <row r="66" spans="1:17" s="3" customFormat="1" ht="24" customHeight="1">
      <c r="A66" s="145"/>
      <c r="B66" s="143"/>
      <c r="C66" s="143" t="s">
        <v>39</v>
      </c>
      <c r="D66" s="144">
        <v>73.698260000000005</v>
      </c>
      <c r="E66" s="144">
        <v>73.144000000000005</v>
      </c>
      <c r="F66" s="144">
        <v>74.252520000000004</v>
      </c>
      <c r="G66" s="6"/>
      <c r="H66" s="6"/>
      <c r="I66" s="6"/>
      <c r="J66" s="7"/>
      <c r="L66" s="142"/>
      <c r="M66" s="142"/>
      <c r="N66" s="142"/>
      <c r="O66" s="142"/>
      <c r="P66" s="142"/>
      <c r="Q66" s="142"/>
    </row>
    <row r="67" spans="1:17" s="3" customFormat="1" ht="15" customHeight="1">
      <c r="A67" s="145"/>
      <c r="B67" s="143" t="s">
        <v>40</v>
      </c>
      <c r="C67" s="143" t="s">
        <v>40</v>
      </c>
      <c r="D67" s="144">
        <v>73.755660000000006</v>
      </c>
      <c r="E67" s="144">
        <v>73.182640000000006</v>
      </c>
      <c r="F67" s="144">
        <v>74.328680000000006</v>
      </c>
      <c r="G67" s="6"/>
      <c r="H67" s="6"/>
      <c r="I67" s="6"/>
      <c r="J67" s="7"/>
      <c r="L67" s="142"/>
      <c r="M67" s="142"/>
      <c r="N67" s="142"/>
      <c r="O67" s="142"/>
      <c r="P67" s="142"/>
      <c r="Q67" s="142"/>
    </row>
    <row r="68" spans="1:17" s="3" customFormat="1" ht="15" customHeight="1">
      <c r="A68" s="145"/>
      <c r="B68" s="143"/>
      <c r="C68" s="143" t="s">
        <v>114</v>
      </c>
      <c r="D68" s="144">
        <v>73.943150000000003</v>
      </c>
      <c r="E68" s="144">
        <v>73.371809999999996</v>
      </c>
      <c r="F68" s="144">
        <v>74.514480000000006</v>
      </c>
      <c r="G68" s="6"/>
      <c r="H68" s="6"/>
      <c r="I68" s="6"/>
      <c r="J68" s="7"/>
      <c r="L68" s="142"/>
      <c r="M68" s="142"/>
      <c r="N68" s="142"/>
      <c r="O68" s="142"/>
      <c r="P68" s="142"/>
      <c r="Q68" s="142"/>
    </row>
    <row r="69" spans="1:17" s="3" customFormat="1" ht="15" customHeight="1">
      <c r="A69" s="145"/>
      <c r="B69" s="143"/>
      <c r="C69" s="143" t="s">
        <v>132</v>
      </c>
      <c r="D69" s="144">
        <v>74.725629999999995</v>
      </c>
      <c r="E69" s="144">
        <v>74.177019999999999</v>
      </c>
      <c r="F69" s="144">
        <v>75.274240000000006</v>
      </c>
      <c r="G69" s="6"/>
      <c r="H69" s="6"/>
      <c r="I69" s="6"/>
      <c r="J69" s="7"/>
      <c r="L69" s="142"/>
      <c r="M69" s="142"/>
      <c r="N69" s="142"/>
      <c r="O69" s="142"/>
      <c r="P69" s="142"/>
      <c r="Q69" s="142"/>
    </row>
    <row r="70" spans="1:17" s="3" customFormat="1" ht="15" customHeight="1">
      <c r="A70" s="145"/>
      <c r="B70" s="143" t="s">
        <v>169</v>
      </c>
      <c r="C70" s="143" t="s">
        <v>133</v>
      </c>
      <c r="D70" s="144">
        <v>75.231480000000005</v>
      </c>
      <c r="E70" s="144">
        <v>74.688079999999999</v>
      </c>
      <c r="F70" s="144">
        <v>75.774889999999999</v>
      </c>
      <c r="G70" s="6"/>
      <c r="H70" s="6"/>
      <c r="I70" s="6"/>
      <c r="J70" s="7"/>
      <c r="L70" s="142"/>
      <c r="M70" s="142"/>
      <c r="N70" s="142"/>
      <c r="O70" s="142"/>
      <c r="P70" s="142"/>
      <c r="Q70" s="142"/>
    </row>
    <row r="71" spans="1:17" s="3" customFormat="1" ht="24" customHeight="1">
      <c r="A71" s="145"/>
      <c r="B71" s="143"/>
      <c r="C71" s="143" t="s">
        <v>172</v>
      </c>
      <c r="D71" s="144">
        <v>75.704800000000006</v>
      </c>
      <c r="E71" s="144">
        <v>75.164919999999995</v>
      </c>
      <c r="F71" s="144">
        <v>76.244669999999999</v>
      </c>
      <c r="G71" s="6"/>
      <c r="H71" s="6"/>
      <c r="I71" s="6"/>
      <c r="J71" s="7"/>
      <c r="L71" s="142"/>
      <c r="M71" s="142"/>
      <c r="N71" s="142"/>
      <c r="O71" s="142"/>
      <c r="P71" s="142"/>
      <c r="Q71" s="142"/>
    </row>
    <row r="72" spans="1:17" s="3" customFormat="1" ht="15" customHeight="1">
      <c r="A72" s="145"/>
      <c r="B72" s="143"/>
      <c r="C72" s="143" t="s">
        <v>177</v>
      </c>
      <c r="D72" s="144">
        <v>75.849647213626398</v>
      </c>
      <c r="E72" s="144">
        <v>75.309101606919</v>
      </c>
      <c r="F72" s="144">
        <v>76.390192820333795</v>
      </c>
      <c r="G72" s="6"/>
      <c r="H72" s="6"/>
      <c r="I72" s="6"/>
      <c r="J72" s="7"/>
      <c r="L72" s="142"/>
      <c r="M72" s="142"/>
      <c r="N72" s="142"/>
      <c r="O72" s="142"/>
      <c r="P72" s="142"/>
      <c r="Q72" s="142"/>
    </row>
    <row r="73" spans="1:17" s="3" customFormat="1" ht="15" customHeight="1">
      <c r="A73" s="145"/>
      <c r="B73" s="143" t="s">
        <v>199</v>
      </c>
      <c r="C73" s="143" t="s">
        <v>199</v>
      </c>
      <c r="D73" s="144">
        <v>76.3028703042676</v>
      </c>
      <c r="E73" s="144">
        <v>75.787002174244705</v>
      </c>
      <c r="F73" s="144">
        <v>76.818738434290495</v>
      </c>
      <c r="G73" s="6"/>
      <c r="H73" s="6"/>
      <c r="I73" s="6"/>
      <c r="J73" s="7"/>
      <c r="L73" s="142"/>
      <c r="M73" s="142"/>
      <c r="N73" s="142"/>
      <c r="O73" s="142"/>
      <c r="P73" s="142"/>
      <c r="Q73" s="142"/>
    </row>
    <row r="74" spans="1:17" s="3" customFormat="1" ht="15" customHeight="1">
      <c r="A74" s="145"/>
      <c r="B74" s="150"/>
      <c r="C74" s="5"/>
      <c r="D74" s="6"/>
      <c r="E74" s="6"/>
      <c r="F74" s="6"/>
      <c r="G74" s="6"/>
      <c r="H74" s="6"/>
      <c r="I74" s="6"/>
      <c r="J74" s="7"/>
      <c r="L74" s="142"/>
      <c r="M74" s="142"/>
      <c r="N74" s="142"/>
      <c r="O74" s="142"/>
      <c r="P74" s="142"/>
      <c r="Q74" s="142"/>
    </row>
    <row r="75" spans="1:17" s="3" customFormat="1" ht="24" customHeight="1">
      <c r="A75" s="140" t="s">
        <v>74</v>
      </c>
      <c r="B75" s="143"/>
      <c r="C75" s="143" t="s">
        <v>34</v>
      </c>
      <c r="D75" s="131">
        <v>71.921610000000001</v>
      </c>
      <c r="E75" s="131">
        <v>71.283500000000004</v>
      </c>
      <c r="F75" s="131">
        <v>72.559709999999995</v>
      </c>
      <c r="G75" s="6"/>
      <c r="H75" s="6"/>
      <c r="I75" s="6"/>
      <c r="J75" s="7"/>
    </row>
    <row r="76" spans="1:17" s="3" customFormat="1" ht="15" customHeight="1">
      <c r="A76" s="140"/>
      <c r="B76" s="143" t="s">
        <v>35</v>
      </c>
      <c r="C76" s="143" t="s">
        <v>35</v>
      </c>
      <c r="D76" s="131">
        <v>72.375929999999997</v>
      </c>
      <c r="E76" s="131">
        <v>71.757140000000007</v>
      </c>
      <c r="F76" s="131">
        <v>72.994730000000004</v>
      </c>
      <c r="G76" s="6"/>
      <c r="H76" s="6"/>
      <c r="I76" s="6"/>
      <c r="J76" s="7"/>
    </row>
    <row r="77" spans="1:17" s="3" customFormat="1" ht="15" customHeight="1">
      <c r="A77" s="140"/>
      <c r="B77" s="143"/>
      <c r="C77" s="143" t="s">
        <v>36</v>
      </c>
      <c r="D77" s="131">
        <v>72.890829999999994</v>
      </c>
      <c r="E77" s="131">
        <v>72.278369999999995</v>
      </c>
      <c r="F77" s="131">
        <v>73.503290000000007</v>
      </c>
      <c r="G77" s="6"/>
      <c r="H77" s="6"/>
      <c r="I77" s="6"/>
      <c r="J77" s="7"/>
    </row>
    <row r="78" spans="1:17" s="3" customFormat="1" ht="15" customHeight="1">
      <c r="A78" s="140"/>
      <c r="B78" s="143"/>
      <c r="C78" s="143" t="s">
        <v>37</v>
      </c>
      <c r="D78" s="131">
        <v>73.436049999999994</v>
      </c>
      <c r="E78" s="131">
        <v>72.809489999999997</v>
      </c>
      <c r="F78" s="131">
        <v>74.062610000000006</v>
      </c>
      <c r="G78" s="6"/>
      <c r="H78" s="6"/>
      <c r="I78" s="6"/>
      <c r="J78" s="7"/>
    </row>
    <row r="79" spans="1:17" s="3" customFormat="1" ht="15" customHeight="1">
      <c r="A79" s="140"/>
      <c r="B79" s="143"/>
      <c r="C79" s="143" t="s">
        <v>38</v>
      </c>
      <c r="D79" s="131">
        <v>73.533180000000002</v>
      </c>
      <c r="E79" s="131">
        <v>72.886369999999999</v>
      </c>
      <c r="F79" s="131">
        <v>74.180000000000007</v>
      </c>
      <c r="G79" s="6"/>
      <c r="H79" s="6"/>
      <c r="I79" s="6"/>
      <c r="J79" s="7"/>
    </row>
    <row r="80" spans="1:17" s="3" customFormat="1" ht="24" customHeight="1">
      <c r="A80" s="140"/>
      <c r="B80" s="143"/>
      <c r="C80" s="143" t="s">
        <v>39</v>
      </c>
      <c r="D80" s="131">
        <v>73.488690000000005</v>
      </c>
      <c r="E80" s="131">
        <v>72.828909999999993</v>
      </c>
      <c r="F80" s="131">
        <v>74.148480000000006</v>
      </c>
      <c r="G80" s="6"/>
      <c r="H80" s="6"/>
      <c r="I80" s="6"/>
      <c r="J80" s="7"/>
    </row>
    <row r="81" spans="1:10" s="3" customFormat="1" ht="15" customHeight="1">
      <c r="A81" s="140"/>
      <c r="B81" s="143" t="s">
        <v>40</v>
      </c>
      <c r="C81" s="143" t="s">
        <v>40</v>
      </c>
      <c r="D81" s="131">
        <v>73.485879999999995</v>
      </c>
      <c r="E81" s="131">
        <v>72.837410000000006</v>
      </c>
      <c r="F81" s="131">
        <v>74.134349999999998</v>
      </c>
      <c r="G81" s="6"/>
      <c r="H81" s="6"/>
      <c r="I81" s="6"/>
      <c r="J81" s="7"/>
    </row>
    <row r="82" spans="1:10" s="3" customFormat="1" ht="15" customHeight="1">
      <c r="A82" s="140"/>
      <c r="B82" s="143"/>
      <c r="C82" s="143" t="s">
        <v>114</v>
      </c>
      <c r="D82" s="131">
        <v>73.593630000000005</v>
      </c>
      <c r="E82" s="131">
        <v>72.939580000000007</v>
      </c>
      <c r="F82" s="131">
        <v>74.247690000000006</v>
      </c>
      <c r="G82" s="6"/>
      <c r="H82" s="6"/>
      <c r="I82" s="6"/>
      <c r="J82" s="7"/>
    </row>
    <row r="83" spans="1:10" s="3" customFormat="1" ht="15" customHeight="1">
      <c r="A83" s="140"/>
      <c r="B83" s="143"/>
      <c r="C83" s="143" t="s">
        <v>132</v>
      </c>
      <c r="D83" s="131">
        <v>73.922700000000006</v>
      </c>
      <c r="E83" s="131">
        <v>73.276849999999996</v>
      </c>
      <c r="F83" s="131">
        <v>74.568560000000005</v>
      </c>
      <c r="G83" s="6"/>
      <c r="H83" s="6"/>
      <c r="I83" s="6"/>
      <c r="J83" s="7"/>
    </row>
    <row r="84" spans="1:10" s="3" customFormat="1" ht="15" customHeight="1">
      <c r="A84" s="140"/>
      <c r="B84" s="143" t="s">
        <v>169</v>
      </c>
      <c r="C84" s="143" t="s">
        <v>133</v>
      </c>
      <c r="D84" s="131">
        <v>74.271289999999993</v>
      </c>
      <c r="E84" s="131">
        <v>73.630579999999995</v>
      </c>
      <c r="F84" s="131">
        <v>74.912000000000006</v>
      </c>
      <c r="G84" s="6"/>
      <c r="H84" s="6"/>
      <c r="I84" s="6"/>
      <c r="J84" s="7"/>
    </row>
    <row r="85" spans="1:10" s="3" customFormat="1" ht="24" customHeight="1">
      <c r="A85" s="140"/>
      <c r="B85" s="143"/>
      <c r="C85" s="143" t="s">
        <v>172</v>
      </c>
      <c r="D85" s="131">
        <v>75.056759999999997</v>
      </c>
      <c r="E85" s="131">
        <v>74.432509999999994</v>
      </c>
      <c r="F85" s="131">
        <v>75.680999999999997</v>
      </c>
      <c r="G85" s="6"/>
      <c r="H85" s="6"/>
      <c r="I85" s="6"/>
      <c r="J85" s="7"/>
    </row>
    <row r="86" spans="1:10" s="3" customFormat="1" ht="15" customHeight="1">
      <c r="A86" s="140"/>
      <c r="B86" s="143"/>
      <c r="C86" s="143" t="s">
        <v>177</v>
      </c>
      <c r="D86" s="131">
        <v>75.261268564169384</v>
      </c>
      <c r="E86" s="131">
        <v>74.637232252204143</v>
      </c>
      <c r="F86" s="131">
        <v>75.885304876134626</v>
      </c>
      <c r="G86" s="6"/>
      <c r="H86" s="6"/>
      <c r="I86" s="6"/>
      <c r="J86" s="7"/>
    </row>
    <row r="87" spans="1:10" s="3" customFormat="1" ht="15" customHeight="1">
      <c r="A87" s="140"/>
      <c r="B87" s="143" t="s">
        <v>199</v>
      </c>
      <c r="C87" s="143" t="s">
        <v>199</v>
      </c>
      <c r="D87" s="131">
        <v>75.11874558488212</v>
      </c>
      <c r="E87" s="131">
        <v>74.498662571765109</v>
      </c>
      <c r="F87" s="131">
        <v>75.738828597999131</v>
      </c>
      <c r="G87" s="6"/>
      <c r="H87" s="6"/>
      <c r="I87" s="6"/>
      <c r="J87" s="7"/>
    </row>
    <row r="88" spans="1:10" s="3" customFormat="1" ht="15" customHeight="1">
      <c r="A88" s="140"/>
      <c r="B88" s="150"/>
      <c r="C88" s="5"/>
      <c r="D88" s="6"/>
      <c r="E88" s="6"/>
      <c r="F88" s="6"/>
      <c r="G88" s="6"/>
      <c r="H88" s="6"/>
      <c r="I88" s="6"/>
      <c r="J88" s="7"/>
    </row>
    <row r="89" spans="1:10" s="3" customFormat="1" ht="24" customHeight="1">
      <c r="A89" s="140" t="s">
        <v>124</v>
      </c>
      <c r="B89" s="143"/>
      <c r="C89" s="143" t="s">
        <v>34</v>
      </c>
      <c r="D89" s="131">
        <v>71.927809999999994</v>
      </c>
      <c r="E89" s="131">
        <v>71.522540000000006</v>
      </c>
      <c r="F89" s="131">
        <v>72.333070000000006</v>
      </c>
      <c r="G89" s="6"/>
      <c r="H89" s="6"/>
      <c r="I89" s="6"/>
      <c r="J89" s="7"/>
    </row>
    <row r="90" spans="1:10" s="3" customFormat="1" ht="15" customHeight="1">
      <c r="A90" s="140"/>
      <c r="B90" s="143" t="s">
        <v>35</v>
      </c>
      <c r="C90" s="143" t="s">
        <v>35</v>
      </c>
      <c r="D90" s="131">
        <v>72.395750000000007</v>
      </c>
      <c r="E90" s="131">
        <v>71.996380000000002</v>
      </c>
      <c r="F90" s="131">
        <v>72.795109999999994</v>
      </c>
      <c r="G90" s="6"/>
      <c r="H90" s="6"/>
      <c r="I90" s="6"/>
      <c r="J90" s="7"/>
    </row>
    <row r="91" spans="1:10" s="3" customFormat="1" ht="15" customHeight="1">
      <c r="A91" s="140"/>
      <c r="B91" s="143"/>
      <c r="C91" s="143" t="s">
        <v>36</v>
      </c>
      <c r="D91" s="131">
        <v>72.757180000000005</v>
      </c>
      <c r="E91" s="131">
        <v>72.362030000000004</v>
      </c>
      <c r="F91" s="131">
        <v>73.152320000000003</v>
      </c>
      <c r="G91" s="6"/>
      <c r="H91" s="6"/>
      <c r="I91" s="6"/>
      <c r="J91" s="7"/>
    </row>
    <row r="92" spans="1:10" s="3" customFormat="1" ht="15" customHeight="1">
      <c r="A92" s="140"/>
      <c r="B92" s="143"/>
      <c r="C92" s="143" t="s">
        <v>37</v>
      </c>
      <c r="D92" s="131">
        <v>73.029870000000003</v>
      </c>
      <c r="E92" s="131">
        <v>72.633099999999999</v>
      </c>
      <c r="F92" s="131">
        <v>73.426649999999995</v>
      </c>
      <c r="G92" s="6"/>
      <c r="H92" s="6"/>
      <c r="I92" s="6"/>
      <c r="J92" s="7"/>
    </row>
    <row r="93" spans="1:10" s="3" customFormat="1" ht="15" customHeight="1">
      <c r="A93" s="140"/>
      <c r="B93" s="143"/>
      <c r="C93" s="143" t="s">
        <v>38</v>
      </c>
      <c r="D93" s="131">
        <v>72.808340000000001</v>
      </c>
      <c r="E93" s="131">
        <v>72.41046</v>
      </c>
      <c r="F93" s="131">
        <v>73.206220000000002</v>
      </c>
      <c r="G93" s="6"/>
      <c r="H93" s="6"/>
      <c r="I93" s="6"/>
      <c r="J93" s="7"/>
    </row>
    <row r="94" spans="1:10" s="3" customFormat="1" ht="24" customHeight="1">
      <c r="A94" s="140"/>
      <c r="B94" s="143"/>
      <c r="C94" s="143" t="s">
        <v>39</v>
      </c>
      <c r="D94" s="131">
        <v>73.207589999999996</v>
      </c>
      <c r="E94" s="131">
        <v>72.814999999999998</v>
      </c>
      <c r="F94" s="131">
        <v>73.600179999999995</v>
      </c>
      <c r="G94" s="6"/>
      <c r="H94" s="6"/>
      <c r="I94" s="6"/>
      <c r="J94" s="7"/>
    </row>
    <row r="95" spans="1:10" s="3" customFormat="1" ht="15" customHeight="1">
      <c r="A95" s="140"/>
      <c r="B95" s="143" t="s">
        <v>40</v>
      </c>
      <c r="C95" s="143" t="s">
        <v>40</v>
      </c>
      <c r="D95" s="131">
        <v>73.878420000000006</v>
      </c>
      <c r="E95" s="131">
        <v>73.494039999999998</v>
      </c>
      <c r="F95" s="131">
        <v>74.262799999999999</v>
      </c>
      <c r="G95" s="6"/>
      <c r="H95" s="6"/>
      <c r="I95" s="6"/>
      <c r="J95" s="7"/>
    </row>
    <row r="96" spans="1:10" s="3" customFormat="1" ht="15" customHeight="1">
      <c r="A96" s="140"/>
      <c r="B96" s="143"/>
      <c r="C96" s="143" t="s">
        <v>114</v>
      </c>
      <c r="D96" s="131">
        <v>74.428629999999998</v>
      </c>
      <c r="E96" s="131">
        <v>74.046289999999999</v>
      </c>
      <c r="F96" s="131">
        <v>74.810969999999998</v>
      </c>
      <c r="G96" s="6"/>
      <c r="H96" s="6"/>
      <c r="I96" s="6"/>
      <c r="J96" s="7"/>
    </row>
    <row r="97" spans="1:10" s="3" customFormat="1" ht="15" customHeight="1">
      <c r="A97" s="140"/>
      <c r="B97" s="143"/>
      <c r="C97" s="143" t="s">
        <v>132</v>
      </c>
      <c r="D97" s="131">
        <v>74.700580000000002</v>
      </c>
      <c r="E97" s="131">
        <v>74.312430000000006</v>
      </c>
      <c r="F97" s="131">
        <v>75.088740000000001</v>
      </c>
      <c r="G97" s="6"/>
      <c r="H97" s="6"/>
      <c r="I97" s="6"/>
      <c r="J97" s="7"/>
    </row>
    <row r="98" spans="1:10" s="3" customFormat="1" ht="15" customHeight="1">
      <c r="A98" s="140"/>
      <c r="B98" s="143" t="s">
        <v>169</v>
      </c>
      <c r="C98" s="143" t="s">
        <v>133</v>
      </c>
      <c r="D98" s="131">
        <v>74.882149999999996</v>
      </c>
      <c r="E98" s="131">
        <v>74.49091</v>
      </c>
      <c r="F98" s="131">
        <v>75.273399999999995</v>
      </c>
      <c r="G98" s="6"/>
      <c r="H98" s="6"/>
      <c r="I98" s="6"/>
      <c r="J98" s="7"/>
    </row>
    <row r="99" spans="1:10" s="3" customFormat="1" ht="24" customHeight="1">
      <c r="A99" s="140"/>
      <c r="B99" s="143"/>
      <c r="C99" s="143" t="s">
        <v>172</v>
      </c>
      <c r="D99" s="131">
        <v>75.051670000000001</v>
      </c>
      <c r="E99" s="131">
        <v>74.661770000000004</v>
      </c>
      <c r="F99" s="131">
        <v>75.441559999999996</v>
      </c>
      <c r="G99" s="6"/>
      <c r="H99" s="6"/>
      <c r="I99" s="6"/>
      <c r="J99" s="7"/>
    </row>
    <row r="100" spans="1:10" s="3" customFormat="1" ht="15" customHeight="1">
      <c r="A100" s="140"/>
      <c r="B100" s="143"/>
      <c r="C100" s="143" t="s">
        <v>177</v>
      </c>
      <c r="D100" s="131">
        <v>75.370152381616251</v>
      </c>
      <c r="E100" s="131">
        <v>74.985886358639917</v>
      </c>
      <c r="F100" s="131">
        <v>75.754418404592585</v>
      </c>
      <c r="G100" s="6"/>
      <c r="H100" s="6"/>
      <c r="I100" s="6"/>
      <c r="J100" s="7"/>
    </row>
    <row r="101" spans="1:10" s="3" customFormat="1" ht="15" customHeight="1">
      <c r="A101" s="140"/>
      <c r="B101" s="143" t="s">
        <v>199</v>
      </c>
      <c r="C101" s="143" t="s">
        <v>199</v>
      </c>
      <c r="D101" s="131">
        <v>75.34396100939037</v>
      </c>
      <c r="E101" s="131">
        <v>74.965173668070662</v>
      </c>
      <c r="F101" s="131">
        <v>75.722748350710077</v>
      </c>
      <c r="G101" s="6"/>
      <c r="H101" s="6"/>
      <c r="I101" s="6"/>
      <c r="J101" s="7"/>
    </row>
    <row r="102" spans="1:10" s="3" customFormat="1" ht="15" customHeight="1">
      <c r="A102" s="140"/>
      <c r="B102" s="150"/>
      <c r="C102" s="5"/>
      <c r="D102" s="6"/>
      <c r="E102" s="6"/>
      <c r="F102" s="6"/>
      <c r="G102" s="6"/>
      <c r="H102" s="6"/>
      <c r="I102" s="6"/>
      <c r="J102" s="7"/>
    </row>
    <row r="103" spans="1:10" s="3" customFormat="1" ht="24" customHeight="1">
      <c r="A103" s="145" t="s">
        <v>75</v>
      </c>
      <c r="B103" s="143"/>
      <c r="C103" s="143" t="s">
        <v>34</v>
      </c>
      <c r="D103" s="144">
        <v>72.532960000000003</v>
      </c>
      <c r="E103" s="144">
        <v>71.831829999999997</v>
      </c>
      <c r="F103" s="144">
        <v>73.234099999999998</v>
      </c>
      <c r="G103" s="6"/>
      <c r="H103" s="6"/>
      <c r="I103" s="6"/>
      <c r="J103" s="7"/>
    </row>
    <row r="104" spans="1:10" s="3" customFormat="1" ht="15" customHeight="1">
      <c r="A104" s="145"/>
      <c r="B104" s="143" t="s">
        <v>35</v>
      </c>
      <c r="C104" s="143" t="s">
        <v>35</v>
      </c>
      <c r="D104" s="144">
        <v>73.51249</v>
      </c>
      <c r="E104" s="144">
        <v>72.831100000000006</v>
      </c>
      <c r="F104" s="144">
        <v>74.193870000000004</v>
      </c>
      <c r="G104" s="6"/>
      <c r="H104" s="6"/>
      <c r="I104" s="6"/>
      <c r="J104" s="7"/>
    </row>
    <row r="105" spans="1:10" s="3" customFormat="1" ht="15" customHeight="1">
      <c r="A105" s="145"/>
      <c r="B105" s="143"/>
      <c r="C105" s="143" t="s">
        <v>36</v>
      </c>
      <c r="D105" s="144">
        <v>73.728200000000001</v>
      </c>
      <c r="E105" s="144">
        <v>73.051389999999998</v>
      </c>
      <c r="F105" s="144">
        <v>74.405010000000004</v>
      </c>
      <c r="G105" s="6"/>
      <c r="H105" s="6"/>
      <c r="I105" s="6"/>
      <c r="J105" s="7"/>
    </row>
    <row r="106" spans="1:10" s="3" customFormat="1" ht="15" customHeight="1">
      <c r="A106" s="145"/>
      <c r="B106" s="143"/>
      <c r="C106" s="143" t="s">
        <v>37</v>
      </c>
      <c r="D106" s="144">
        <v>74.4435</v>
      </c>
      <c r="E106" s="144">
        <v>73.774320000000003</v>
      </c>
      <c r="F106" s="144">
        <v>75.112679999999997</v>
      </c>
      <c r="G106" s="6"/>
      <c r="H106" s="6"/>
      <c r="I106" s="6"/>
      <c r="J106" s="7"/>
    </row>
    <row r="107" spans="1:10" s="3" customFormat="1" ht="15" customHeight="1">
      <c r="A107" s="145"/>
      <c r="B107" s="143"/>
      <c r="C107" s="143" t="s">
        <v>38</v>
      </c>
      <c r="D107" s="144">
        <v>74.000320000000002</v>
      </c>
      <c r="E107" s="144">
        <v>73.308369999999996</v>
      </c>
      <c r="F107" s="144">
        <v>74.692260000000005</v>
      </c>
      <c r="G107" s="6"/>
      <c r="H107" s="6"/>
      <c r="I107" s="6"/>
      <c r="J107" s="7"/>
    </row>
    <row r="108" spans="1:10" s="3" customFormat="1" ht="24" customHeight="1">
      <c r="A108" s="145"/>
      <c r="B108" s="143"/>
      <c r="C108" s="143" t="s">
        <v>39</v>
      </c>
      <c r="D108" s="144">
        <v>74.546880000000002</v>
      </c>
      <c r="E108" s="144">
        <v>73.887370000000004</v>
      </c>
      <c r="F108" s="144">
        <v>75.206400000000002</v>
      </c>
      <c r="G108" s="6"/>
      <c r="H108" s="6"/>
      <c r="I108" s="6"/>
      <c r="J108" s="7"/>
    </row>
    <row r="109" spans="1:10" s="3" customFormat="1" ht="15" customHeight="1">
      <c r="A109" s="145"/>
      <c r="B109" s="143" t="s">
        <v>40</v>
      </c>
      <c r="C109" s="143" t="s">
        <v>40</v>
      </c>
      <c r="D109" s="144">
        <v>74.582400000000007</v>
      </c>
      <c r="E109" s="144">
        <v>73.927800000000005</v>
      </c>
      <c r="F109" s="144">
        <v>75.236999999999995</v>
      </c>
      <c r="G109" s="6"/>
      <c r="H109" s="6"/>
      <c r="I109" s="6"/>
      <c r="J109" s="7"/>
    </row>
    <row r="110" spans="1:10" s="3" customFormat="1" ht="15" customHeight="1">
      <c r="A110" s="145"/>
      <c r="B110" s="143"/>
      <c r="C110" s="143" t="s">
        <v>114</v>
      </c>
      <c r="D110" s="144">
        <v>75.415999999999997</v>
      </c>
      <c r="E110" s="144">
        <v>74.783590000000004</v>
      </c>
      <c r="F110" s="144">
        <v>76.048400000000001</v>
      </c>
      <c r="G110" s="6"/>
      <c r="H110" s="6"/>
      <c r="I110" s="6"/>
      <c r="J110" s="7"/>
    </row>
    <row r="111" spans="1:10" s="3" customFormat="1" ht="15" customHeight="1">
      <c r="A111" s="145"/>
      <c r="B111" s="143"/>
      <c r="C111" s="143" t="s">
        <v>132</v>
      </c>
      <c r="D111" s="144">
        <v>75.718509999999995</v>
      </c>
      <c r="E111" s="144">
        <v>75.075620000000001</v>
      </c>
      <c r="F111" s="144">
        <v>76.36139</v>
      </c>
      <c r="G111" s="6"/>
      <c r="H111" s="6"/>
      <c r="I111" s="6"/>
      <c r="J111" s="7"/>
    </row>
    <row r="112" spans="1:10" s="3" customFormat="1" ht="15" customHeight="1">
      <c r="A112" s="145"/>
      <c r="B112" s="143" t="s">
        <v>169</v>
      </c>
      <c r="C112" s="143" t="s">
        <v>133</v>
      </c>
      <c r="D112" s="144">
        <v>76.078580000000002</v>
      </c>
      <c r="E112" s="144">
        <v>75.421869999999998</v>
      </c>
      <c r="F112" s="144">
        <v>76.735290000000006</v>
      </c>
      <c r="G112" s="6"/>
      <c r="H112" s="6"/>
      <c r="I112" s="6"/>
      <c r="J112" s="7"/>
    </row>
    <row r="113" spans="1:10" s="3" customFormat="1" ht="24" customHeight="1">
      <c r="A113" s="145"/>
      <c r="B113" s="143"/>
      <c r="C113" s="143" t="s">
        <v>172</v>
      </c>
      <c r="D113" s="144">
        <v>75.698130000000006</v>
      </c>
      <c r="E113" s="144">
        <v>75.021320000000003</v>
      </c>
      <c r="F113" s="144">
        <v>76.374930000000006</v>
      </c>
      <c r="G113" s="6"/>
      <c r="H113" s="6"/>
      <c r="I113" s="6"/>
      <c r="J113" s="7"/>
    </row>
    <row r="114" spans="1:10" s="3" customFormat="1" ht="15" customHeight="1">
      <c r="A114" s="145"/>
      <c r="B114" s="143"/>
      <c r="C114" s="143" t="s">
        <v>177</v>
      </c>
      <c r="D114" s="144">
        <v>75.820906891799595</v>
      </c>
      <c r="E114" s="144">
        <v>75.142416182785993</v>
      </c>
      <c r="F114" s="144">
        <v>76.499397600813197</v>
      </c>
      <c r="G114" s="6"/>
      <c r="H114" s="6"/>
      <c r="I114" s="6"/>
      <c r="J114" s="7"/>
    </row>
    <row r="115" spans="1:10" s="3" customFormat="1" ht="15" customHeight="1">
      <c r="A115" s="145"/>
      <c r="B115" s="143" t="s">
        <v>199</v>
      </c>
      <c r="C115" s="143" t="s">
        <v>199</v>
      </c>
      <c r="D115" s="144">
        <v>76.099136906953859</v>
      </c>
      <c r="E115" s="144">
        <v>75.43401935211179</v>
      </c>
      <c r="F115" s="144">
        <v>76.764254461795929</v>
      </c>
      <c r="G115" s="6"/>
      <c r="H115" s="6"/>
      <c r="I115" s="6"/>
      <c r="J115" s="7"/>
    </row>
    <row r="116" spans="1:10" s="3" customFormat="1" ht="15" customHeight="1">
      <c r="A116" s="145"/>
      <c r="B116" s="150"/>
      <c r="C116" s="5"/>
      <c r="D116" s="6"/>
      <c r="E116" s="6"/>
      <c r="F116" s="6"/>
      <c r="G116" s="6"/>
      <c r="H116" s="6"/>
      <c r="I116" s="6"/>
      <c r="J116" s="7"/>
    </row>
    <row r="117" spans="1:10" s="3" customFormat="1" ht="24" customHeight="1">
      <c r="A117" s="145" t="s">
        <v>86</v>
      </c>
      <c r="B117" s="143"/>
      <c r="C117" s="143" t="s">
        <v>34</v>
      </c>
      <c r="D117" s="144">
        <v>72.657589999999999</v>
      </c>
      <c r="E117" s="144">
        <v>72.010840000000002</v>
      </c>
      <c r="F117" s="144">
        <v>73.304339999999996</v>
      </c>
      <c r="G117" s="6"/>
      <c r="H117" s="6"/>
      <c r="I117" s="6"/>
      <c r="J117" s="7"/>
    </row>
    <row r="118" spans="1:10" s="3" customFormat="1" ht="15" customHeight="1">
      <c r="A118" s="145"/>
      <c r="B118" s="143" t="s">
        <v>35</v>
      </c>
      <c r="C118" s="143" t="s">
        <v>35</v>
      </c>
      <c r="D118" s="144">
        <v>73.244709999999998</v>
      </c>
      <c r="E118" s="144">
        <v>72.625900000000001</v>
      </c>
      <c r="F118" s="144">
        <v>73.863519999999994</v>
      </c>
      <c r="G118" s="6"/>
      <c r="H118" s="6"/>
      <c r="I118" s="6"/>
      <c r="J118" s="7"/>
    </row>
    <row r="119" spans="1:10" s="3" customFormat="1" ht="15" customHeight="1">
      <c r="A119" s="145"/>
      <c r="B119" s="143"/>
      <c r="C119" s="143" t="s">
        <v>36</v>
      </c>
      <c r="D119" s="144">
        <v>73.810299999999998</v>
      </c>
      <c r="E119" s="144">
        <v>73.204509999999999</v>
      </c>
      <c r="F119" s="144">
        <v>74.416089999999997</v>
      </c>
      <c r="G119" s="6"/>
      <c r="H119" s="6"/>
      <c r="I119" s="6"/>
      <c r="J119" s="7"/>
    </row>
    <row r="120" spans="1:10" s="3" customFormat="1" ht="15" customHeight="1">
      <c r="A120" s="145"/>
      <c r="B120" s="143"/>
      <c r="C120" s="143" t="s">
        <v>37</v>
      </c>
      <c r="D120" s="144">
        <v>73.972589999999997</v>
      </c>
      <c r="E120" s="144">
        <v>73.348640000000003</v>
      </c>
      <c r="F120" s="144">
        <v>74.596540000000005</v>
      </c>
      <c r="G120" s="6"/>
      <c r="H120" s="6"/>
      <c r="I120" s="6"/>
      <c r="J120" s="7"/>
    </row>
    <row r="121" spans="1:10" s="3" customFormat="1" ht="15" customHeight="1">
      <c r="A121" s="145"/>
      <c r="B121" s="143"/>
      <c r="C121" s="143" t="s">
        <v>38</v>
      </c>
      <c r="D121" s="144">
        <v>73.80583</v>
      </c>
      <c r="E121" s="144">
        <v>73.165099999999995</v>
      </c>
      <c r="F121" s="144">
        <v>74.446560000000005</v>
      </c>
      <c r="G121" s="6"/>
      <c r="H121" s="6"/>
      <c r="I121" s="6"/>
      <c r="J121" s="7"/>
    </row>
    <row r="122" spans="1:10" s="3" customFormat="1" ht="24" customHeight="1">
      <c r="A122" s="145"/>
      <c r="B122" s="143"/>
      <c r="C122" s="143" t="s">
        <v>39</v>
      </c>
      <c r="D122" s="144">
        <v>73.934809999999999</v>
      </c>
      <c r="E122" s="144">
        <v>73.286050000000003</v>
      </c>
      <c r="F122" s="144">
        <v>74.583579999999998</v>
      </c>
      <c r="G122" s="6"/>
      <c r="H122" s="6"/>
      <c r="I122" s="6"/>
      <c r="J122" s="7"/>
    </row>
    <row r="123" spans="1:10" s="3" customFormat="1" ht="15" customHeight="1">
      <c r="A123" s="145"/>
      <c r="B123" s="143" t="s">
        <v>40</v>
      </c>
      <c r="C123" s="143" t="s">
        <v>40</v>
      </c>
      <c r="D123" s="144">
        <v>74.110399999999998</v>
      </c>
      <c r="E123" s="144">
        <v>73.469819999999999</v>
      </c>
      <c r="F123" s="144">
        <v>74.750969999999995</v>
      </c>
      <c r="G123" s="6"/>
      <c r="H123" s="6"/>
      <c r="I123" s="6"/>
      <c r="J123" s="7"/>
    </row>
    <row r="124" spans="1:10" s="3" customFormat="1" ht="15" customHeight="1">
      <c r="A124" s="145"/>
      <c r="B124" s="143"/>
      <c r="C124" s="143" t="s">
        <v>114</v>
      </c>
      <c r="D124" s="144">
        <v>75.133759999999995</v>
      </c>
      <c r="E124" s="144">
        <v>74.501339999999999</v>
      </c>
      <c r="F124" s="144">
        <v>75.766180000000006</v>
      </c>
      <c r="G124" s="6"/>
      <c r="H124" s="6"/>
      <c r="I124" s="6"/>
      <c r="J124" s="7"/>
    </row>
    <row r="125" spans="1:10" s="3" customFormat="1" ht="15" customHeight="1">
      <c r="A125" s="145"/>
      <c r="B125" s="143"/>
      <c r="C125" s="143" t="s">
        <v>132</v>
      </c>
      <c r="D125" s="144">
        <v>75.191969999999998</v>
      </c>
      <c r="E125" s="144">
        <v>74.534880000000001</v>
      </c>
      <c r="F125" s="144">
        <v>75.849050000000005</v>
      </c>
      <c r="G125" s="6"/>
      <c r="H125" s="6"/>
      <c r="I125" s="6"/>
      <c r="J125" s="7"/>
    </row>
    <row r="126" spans="1:10" s="3" customFormat="1" ht="15" customHeight="1">
      <c r="A126" s="145"/>
      <c r="B126" s="143" t="s">
        <v>169</v>
      </c>
      <c r="C126" s="143" t="s">
        <v>133</v>
      </c>
      <c r="D126" s="144">
        <v>75.930279999999996</v>
      </c>
      <c r="E126" s="144">
        <v>75.27355</v>
      </c>
      <c r="F126" s="144">
        <v>76.587019999999995</v>
      </c>
      <c r="G126" s="6"/>
      <c r="H126" s="6"/>
      <c r="I126" s="6"/>
      <c r="J126" s="7"/>
    </row>
    <row r="127" spans="1:10" s="3" customFormat="1" ht="24" customHeight="1">
      <c r="A127" s="145"/>
      <c r="B127" s="143"/>
      <c r="C127" s="143" t="s">
        <v>172</v>
      </c>
      <c r="D127" s="144">
        <v>75.876800000000003</v>
      </c>
      <c r="E127" s="144">
        <v>75.231530000000006</v>
      </c>
      <c r="F127" s="144">
        <v>76.522080000000003</v>
      </c>
      <c r="G127" s="6"/>
      <c r="H127" s="6"/>
      <c r="I127" s="6"/>
      <c r="J127" s="7"/>
    </row>
    <row r="128" spans="1:10" s="3" customFormat="1" ht="15" customHeight="1">
      <c r="A128" s="145"/>
      <c r="B128" s="143"/>
      <c r="C128" s="143" t="s">
        <v>177</v>
      </c>
      <c r="D128" s="144">
        <v>76.393285151585161</v>
      </c>
      <c r="E128" s="144">
        <v>75.776404644987025</v>
      </c>
      <c r="F128" s="144">
        <v>77.010165658183297</v>
      </c>
      <c r="G128" s="6"/>
      <c r="H128" s="6"/>
      <c r="I128" s="6"/>
      <c r="J128" s="7"/>
    </row>
    <row r="129" spans="1:15" s="3" customFormat="1" ht="15" customHeight="1">
      <c r="A129" s="145"/>
      <c r="B129" s="143" t="s">
        <v>199</v>
      </c>
      <c r="C129" s="143" t="s">
        <v>199</v>
      </c>
      <c r="D129" s="144">
        <v>76.124738879886024</v>
      </c>
      <c r="E129" s="144">
        <v>75.523896119156859</v>
      </c>
      <c r="F129" s="144">
        <v>76.725581640615189</v>
      </c>
      <c r="G129" s="6"/>
      <c r="H129" s="6"/>
      <c r="I129" s="6"/>
      <c r="J129" s="7"/>
    </row>
    <row r="130" spans="1:15" s="3" customFormat="1" ht="15" customHeight="1">
      <c r="A130" s="145"/>
      <c r="B130" s="150"/>
      <c r="C130" s="5"/>
      <c r="D130" s="6"/>
      <c r="E130" s="6"/>
      <c r="F130" s="6"/>
      <c r="G130" s="6"/>
      <c r="H130" s="6"/>
      <c r="I130" s="6"/>
      <c r="J130" s="7"/>
    </row>
    <row r="131" spans="1:15" s="3" customFormat="1" ht="24" customHeight="1">
      <c r="A131" s="140" t="s">
        <v>125</v>
      </c>
      <c r="B131" s="143"/>
      <c r="C131" s="143" t="s">
        <v>34</v>
      </c>
      <c r="D131" s="131">
        <v>73.489829999999998</v>
      </c>
      <c r="E131" s="131">
        <v>73.388999999999996</v>
      </c>
      <c r="F131" s="131">
        <v>73.59066</v>
      </c>
      <c r="G131" s="6"/>
      <c r="H131" s="6"/>
      <c r="I131" s="6"/>
      <c r="J131" s="142"/>
      <c r="K131" s="142"/>
      <c r="L131" s="142"/>
      <c r="M131" s="142"/>
      <c r="N131" s="142"/>
      <c r="O131" s="142"/>
    </row>
    <row r="132" spans="1:15" s="3" customFormat="1" ht="15" customHeight="1">
      <c r="A132" s="140"/>
      <c r="B132" s="143" t="s">
        <v>35</v>
      </c>
      <c r="C132" s="143" t="s">
        <v>35</v>
      </c>
      <c r="D132" s="131">
        <v>73.764420000000001</v>
      </c>
      <c r="E132" s="131">
        <v>73.663960000000003</v>
      </c>
      <c r="F132" s="131">
        <v>73.864869999999996</v>
      </c>
      <c r="G132" s="6"/>
      <c r="H132" s="6"/>
      <c r="I132" s="6"/>
      <c r="J132" s="142"/>
      <c r="K132" s="142"/>
      <c r="L132" s="142"/>
      <c r="M132" s="142"/>
      <c r="N132" s="142"/>
      <c r="O132" s="142"/>
    </row>
    <row r="133" spans="1:15" s="3" customFormat="1" ht="15" customHeight="1">
      <c r="A133" s="140"/>
      <c r="B133" s="143"/>
      <c r="C133" s="143" t="s">
        <v>36</v>
      </c>
      <c r="D133" s="131">
        <v>74.210099999999997</v>
      </c>
      <c r="E133" s="131">
        <v>74.110500000000002</v>
      </c>
      <c r="F133" s="131">
        <v>74.309709999999995</v>
      </c>
      <c r="G133" s="6"/>
      <c r="H133" s="6"/>
      <c r="I133" s="6"/>
      <c r="J133" s="142"/>
      <c r="K133" s="142"/>
      <c r="L133" s="142"/>
      <c r="M133" s="142"/>
      <c r="N133" s="142"/>
      <c r="O133" s="142"/>
    </row>
    <row r="134" spans="1:15" s="3" customFormat="1" ht="15" customHeight="1">
      <c r="A134" s="140"/>
      <c r="B134" s="143"/>
      <c r="C134" s="143" t="s">
        <v>37</v>
      </c>
      <c r="D134" s="131">
        <v>74.586489999999998</v>
      </c>
      <c r="E134" s="131">
        <v>74.486320000000006</v>
      </c>
      <c r="F134" s="131">
        <v>74.68665</v>
      </c>
      <c r="G134" s="6"/>
      <c r="H134" s="6"/>
      <c r="I134" s="6"/>
      <c r="J134" s="142"/>
      <c r="K134" s="142"/>
      <c r="L134" s="142"/>
      <c r="M134" s="142"/>
      <c r="N134" s="142"/>
      <c r="O134" s="142"/>
    </row>
    <row r="135" spans="1:15" s="3" customFormat="1" ht="15" customHeight="1">
      <c r="A135" s="140"/>
      <c r="B135" s="143"/>
      <c r="C135" s="143" t="s">
        <v>38</v>
      </c>
      <c r="D135" s="131">
        <v>74.793300000000002</v>
      </c>
      <c r="E135" s="131">
        <v>74.693240000000003</v>
      </c>
      <c r="F135" s="131">
        <v>74.893360000000001</v>
      </c>
      <c r="G135" s="6"/>
      <c r="H135" s="6"/>
      <c r="I135" s="6"/>
      <c r="J135" s="142"/>
      <c r="K135" s="142"/>
      <c r="L135" s="142"/>
      <c r="M135" s="142"/>
      <c r="N135" s="142"/>
      <c r="O135" s="142"/>
    </row>
    <row r="136" spans="1:15" s="3" customFormat="1" ht="24" customHeight="1">
      <c r="A136" s="140"/>
      <c r="B136" s="143"/>
      <c r="C136" s="143" t="s">
        <v>39</v>
      </c>
      <c r="D136" s="131">
        <v>74.989670000000004</v>
      </c>
      <c r="E136" s="131">
        <v>74.889750000000006</v>
      </c>
      <c r="F136" s="131">
        <v>75.089600000000004</v>
      </c>
      <c r="G136" s="6"/>
      <c r="H136" s="6"/>
      <c r="I136" s="6"/>
      <c r="J136" s="142"/>
      <c r="K136" s="142"/>
      <c r="L136" s="142"/>
      <c r="M136" s="142"/>
      <c r="N136" s="142"/>
      <c r="O136" s="142"/>
    </row>
    <row r="137" spans="1:15" s="3" customFormat="1" ht="15" customHeight="1">
      <c r="A137" s="140"/>
      <c r="B137" s="143" t="s">
        <v>40</v>
      </c>
      <c r="C137" s="143" t="s">
        <v>40</v>
      </c>
      <c r="D137" s="131">
        <v>75.343459999999993</v>
      </c>
      <c r="E137" s="131">
        <v>75.244320000000002</v>
      </c>
      <c r="F137" s="131">
        <v>75.442599999999999</v>
      </c>
      <c r="G137" s="6"/>
      <c r="H137" s="6"/>
      <c r="I137" s="6"/>
      <c r="J137" s="142"/>
      <c r="K137" s="142"/>
      <c r="L137" s="142"/>
      <c r="M137" s="142"/>
      <c r="N137" s="142"/>
      <c r="O137" s="142"/>
    </row>
    <row r="138" spans="1:15" s="3" customFormat="1" ht="15" customHeight="1">
      <c r="A138" s="140"/>
      <c r="B138" s="143"/>
      <c r="C138" s="143" t="s">
        <v>114</v>
      </c>
      <c r="D138" s="131">
        <v>75.796769999999995</v>
      </c>
      <c r="E138" s="131">
        <v>75.698490000000007</v>
      </c>
      <c r="F138" s="131">
        <v>75.895049999999998</v>
      </c>
      <c r="G138" s="6"/>
      <c r="H138" s="6"/>
      <c r="I138" s="6"/>
      <c r="J138" s="142"/>
      <c r="K138" s="142"/>
      <c r="L138" s="142"/>
      <c r="M138" s="142"/>
      <c r="N138" s="142"/>
      <c r="O138" s="142"/>
    </row>
    <row r="139" spans="1:15" s="3" customFormat="1" ht="15" customHeight="1">
      <c r="A139" s="140"/>
      <c r="B139" s="143"/>
      <c r="C139" s="143" t="s">
        <v>132</v>
      </c>
      <c r="D139" s="131">
        <v>76.222830000000002</v>
      </c>
      <c r="E139" s="131">
        <v>76.124979999999994</v>
      </c>
      <c r="F139" s="131">
        <v>76.320670000000007</v>
      </c>
      <c r="G139" s="6"/>
      <c r="H139" s="6"/>
      <c r="I139" s="6"/>
      <c r="J139" s="142"/>
      <c r="K139" s="142"/>
      <c r="L139" s="142"/>
      <c r="M139" s="142"/>
      <c r="N139" s="142"/>
      <c r="O139" s="142"/>
    </row>
    <row r="140" spans="1:15" s="3" customFormat="1" ht="15" customHeight="1">
      <c r="A140" s="140"/>
      <c r="B140" s="143" t="s">
        <v>169</v>
      </c>
      <c r="C140" s="143" t="s">
        <v>133</v>
      </c>
      <c r="D140" s="131">
        <v>76.528919999999999</v>
      </c>
      <c r="E140" s="131">
        <v>76.431610000000006</v>
      </c>
      <c r="F140" s="131">
        <v>76.626230000000007</v>
      </c>
      <c r="G140" s="6"/>
      <c r="H140" s="6"/>
      <c r="I140" s="6"/>
      <c r="J140" s="142"/>
      <c r="K140" s="142"/>
      <c r="L140" s="142"/>
      <c r="M140" s="142"/>
      <c r="N140" s="142"/>
      <c r="O140" s="142"/>
    </row>
    <row r="141" spans="1:15" s="3" customFormat="1" ht="24" customHeight="1">
      <c r="A141" s="140"/>
      <c r="B141" s="143"/>
      <c r="C141" s="143" t="s">
        <v>172</v>
      </c>
      <c r="D141" s="131">
        <v>76.804839999999999</v>
      </c>
      <c r="E141" s="131">
        <v>76.708349999999996</v>
      </c>
      <c r="F141" s="131">
        <v>76.901340000000005</v>
      </c>
      <c r="G141" s="6"/>
      <c r="H141" s="6"/>
      <c r="I141" s="6"/>
      <c r="J141" s="142"/>
      <c r="K141" s="142"/>
      <c r="L141" s="142"/>
      <c r="M141" s="142"/>
      <c r="N141" s="142"/>
      <c r="O141" s="142"/>
    </row>
    <row r="142" spans="1:15" s="3" customFormat="1" ht="15" customHeight="1">
      <c r="A142" s="140"/>
      <c r="B142" s="143"/>
      <c r="C142" s="143" t="s">
        <v>177</v>
      </c>
      <c r="D142" s="131">
        <v>77.081477242886379</v>
      </c>
      <c r="E142" s="131">
        <v>76.985858160951381</v>
      </c>
      <c r="F142" s="131">
        <v>77.177096324821377</v>
      </c>
      <c r="G142" s="6"/>
      <c r="H142" s="6"/>
      <c r="I142" s="6"/>
      <c r="J142" s="142"/>
      <c r="K142" s="142"/>
      <c r="L142" s="142"/>
      <c r="M142" s="142"/>
      <c r="N142" s="142"/>
      <c r="O142" s="142"/>
    </row>
    <row r="143" spans="1:15" s="3" customFormat="1" ht="15" customHeight="1">
      <c r="A143" s="140"/>
      <c r="B143" s="143" t="s">
        <v>199</v>
      </c>
      <c r="C143" s="143" t="s">
        <v>199</v>
      </c>
      <c r="D143" s="131">
        <v>77.116362329423694</v>
      </c>
      <c r="E143" s="131">
        <v>77.022066461036289</v>
      </c>
      <c r="F143" s="131">
        <v>77.2106581978111</v>
      </c>
      <c r="G143" s="6"/>
      <c r="H143" s="6"/>
      <c r="I143" s="6"/>
      <c r="J143" s="142"/>
      <c r="K143" s="142"/>
      <c r="L143" s="142"/>
      <c r="M143" s="142"/>
      <c r="N143" s="142"/>
      <c r="O143" s="142"/>
    </row>
    <row r="144" spans="1:15" s="3" customFormat="1" ht="15" customHeight="1">
      <c r="A144" s="140"/>
      <c r="B144" s="150"/>
      <c r="C144" s="5"/>
      <c r="D144" s="6"/>
      <c r="E144" s="6"/>
      <c r="F144" s="6"/>
      <c r="G144" s="6"/>
      <c r="H144" s="6"/>
      <c r="I144" s="6"/>
      <c r="J144" s="142"/>
      <c r="K144" s="142"/>
      <c r="L144" s="142"/>
      <c r="M144" s="142"/>
      <c r="N144" s="142"/>
      <c r="O144" s="142"/>
    </row>
    <row r="145" spans="1:15" s="3" customFormat="1" ht="24" customHeight="1">
      <c r="A145" s="140" t="s">
        <v>96</v>
      </c>
      <c r="B145" s="143"/>
      <c r="C145" s="143" t="s">
        <v>34</v>
      </c>
      <c r="D145" s="131">
        <v>73.497950000000003</v>
      </c>
      <c r="E145" s="131">
        <v>72.964740000000006</v>
      </c>
      <c r="F145" s="131">
        <v>74.03116</v>
      </c>
      <c r="G145" s="6"/>
      <c r="H145" s="6"/>
      <c r="I145" s="6"/>
      <c r="J145" s="7"/>
    </row>
    <row r="146" spans="1:15" s="3" customFormat="1" ht="15" customHeight="1">
      <c r="A146" s="140"/>
      <c r="B146" s="143" t="s">
        <v>35</v>
      </c>
      <c r="C146" s="143" t="s">
        <v>35</v>
      </c>
      <c r="D146" s="131">
        <v>74.275919999999999</v>
      </c>
      <c r="E146" s="131">
        <v>73.747739999999993</v>
      </c>
      <c r="F146" s="131">
        <v>74.804100000000005</v>
      </c>
      <c r="G146" s="6"/>
      <c r="H146" s="6"/>
      <c r="I146" s="6"/>
      <c r="J146" s="7"/>
    </row>
    <row r="147" spans="1:15" s="3" customFormat="1" ht="15" customHeight="1">
      <c r="A147" s="140"/>
      <c r="B147" s="143"/>
      <c r="C147" s="143" t="s">
        <v>36</v>
      </c>
      <c r="D147" s="131">
        <v>74.254270000000005</v>
      </c>
      <c r="E147" s="131">
        <v>73.711600000000004</v>
      </c>
      <c r="F147" s="131">
        <v>74.796940000000006</v>
      </c>
      <c r="G147" s="6"/>
      <c r="H147" s="6"/>
      <c r="I147" s="6"/>
      <c r="J147" s="7"/>
    </row>
    <row r="148" spans="1:15" s="3" customFormat="1" ht="15" customHeight="1">
      <c r="A148" s="140"/>
      <c r="B148" s="143"/>
      <c r="C148" s="143" t="s">
        <v>37</v>
      </c>
      <c r="D148" s="131">
        <v>75.11551</v>
      </c>
      <c r="E148" s="131">
        <v>74.565150000000003</v>
      </c>
      <c r="F148" s="131">
        <v>75.665869999999998</v>
      </c>
      <c r="G148" s="6"/>
      <c r="H148" s="6"/>
      <c r="I148" s="6"/>
      <c r="J148" s="7"/>
    </row>
    <row r="149" spans="1:15" s="3" customFormat="1" ht="15" customHeight="1">
      <c r="A149" s="140"/>
      <c r="B149" s="143"/>
      <c r="C149" s="143" t="s">
        <v>38</v>
      </c>
      <c r="D149" s="131">
        <v>75.345129999999997</v>
      </c>
      <c r="E149" s="131">
        <v>74.779409999999999</v>
      </c>
      <c r="F149" s="131">
        <v>75.910849999999996</v>
      </c>
      <c r="G149" s="6"/>
      <c r="H149" s="6"/>
      <c r="I149" s="6"/>
      <c r="J149" s="7"/>
    </row>
    <row r="150" spans="1:15" s="3" customFormat="1" ht="24" customHeight="1">
      <c r="A150" s="140"/>
      <c r="B150" s="143"/>
      <c r="C150" s="143" t="s">
        <v>39</v>
      </c>
      <c r="D150" s="131">
        <v>75.859120000000004</v>
      </c>
      <c r="E150" s="131">
        <v>75.298389999999998</v>
      </c>
      <c r="F150" s="131">
        <v>76.419839999999994</v>
      </c>
      <c r="G150" s="6"/>
      <c r="H150" s="6"/>
      <c r="I150" s="6"/>
      <c r="J150" s="7"/>
    </row>
    <row r="151" spans="1:15" s="3" customFormat="1" ht="15" customHeight="1">
      <c r="A151" s="140"/>
      <c r="B151" s="143" t="s">
        <v>40</v>
      </c>
      <c r="C151" s="143" t="s">
        <v>40</v>
      </c>
      <c r="D151" s="131">
        <v>75.897080000000003</v>
      </c>
      <c r="E151" s="131">
        <v>75.35181</v>
      </c>
      <c r="F151" s="131">
        <v>76.442350000000005</v>
      </c>
      <c r="G151" s="6"/>
      <c r="H151" s="6"/>
      <c r="I151" s="6"/>
      <c r="J151" s="7"/>
    </row>
    <row r="152" spans="1:15" s="3" customFormat="1" ht="15" customHeight="1">
      <c r="A152" s="140"/>
      <c r="B152" s="143"/>
      <c r="C152" s="143" t="s">
        <v>114</v>
      </c>
      <c r="D152" s="131">
        <v>76.166169999999994</v>
      </c>
      <c r="E152" s="131">
        <v>75.646029999999996</v>
      </c>
      <c r="F152" s="131">
        <v>76.686310000000006</v>
      </c>
      <c r="G152" s="6"/>
      <c r="H152" s="6"/>
      <c r="I152" s="6"/>
      <c r="J152" s="7"/>
    </row>
    <row r="153" spans="1:15" s="3" customFormat="1" ht="15" customHeight="1">
      <c r="A153" s="140"/>
      <c r="B153" s="143"/>
      <c r="C153" s="143" t="s">
        <v>132</v>
      </c>
      <c r="D153" s="131">
        <v>76.735810000000001</v>
      </c>
      <c r="E153" s="131">
        <v>76.215720000000005</v>
      </c>
      <c r="F153" s="131">
        <v>77.255899999999997</v>
      </c>
      <c r="G153" s="6"/>
      <c r="H153" s="6"/>
      <c r="I153" s="6"/>
      <c r="J153" s="7"/>
    </row>
    <row r="154" spans="1:15" s="3" customFormat="1" ht="15" customHeight="1">
      <c r="A154" s="140"/>
      <c r="B154" s="143" t="s">
        <v>169</v>
      </c>
      <c r="C154" s="143" t="s">
        <v>133</v>
      </c>
      <c r="D154" s="131">
        <v>77.005780000000001</v>
      </c>
      <c r="E154" s="131">
        <v>76.472639999999998</v>
      </c>
      <c r="F154" s="131">
        <v>77.538920000000005</v>
      </c>
      <c r="G154" s="6"/>
      <c r="H154" s="6"/>
      <c r="I154" s="6"/>
      <c r="J154" s="7"/>
    </row>
    <row r="155" spans="1:15" s="3" customFormat="1" ht="24" customHeight="1">
      <c r="A155" s="140"/>
      <c r="B155" s="143"/>
      <c r="C155" s="143" t="s">
        <v>172</v>
      </c>
      <c r="D155" s="131">
        <v>77.432900000000004</v>
      </c>
      <c r="E155" s="131">
        <v>76.901120000000006</v>
      </c>
      <c r="F155" s="131">
        <v>77.964669999999998</v>
      </c>
      <c r="G155" s="6"/>
      <c r="H155" s="6"/>
      <c r="I155" s="6"/>
      <c r="J155" s="7"/>
    </row>
    <row r="156" spans="1:15" s="3" customFormat="1" ht="15" customHeight="1">
      <c r="A156" s="140"/>
      <c r="B156" s="143"/>
      <c r="C156" s="143" t="s">
        <v>177</v>
      </c>
      <c r="D156" s="131">
        <v>77.779981643412697</v>
      </c>
      <c r="E156" s="131">
        <v>77.256635311043397</v>
      </c>
      <c r="F156" s="131">
        <v>78.303327975781997</v>
      </c>
      <c r="G156" s="6"/>
      <c r="H156" s="6"/>
      <c r="I156" s="6"/>
      <c r="J156" s="7"/>
    </row>
    <row r="157" spans="1:15" s="3" customFormat="1" ht="15" customHeight="1">
      <c r="A157" s="140"/>
      <c r="B157" s="143" t="s">
        <v>199</v>
      </c>
      <c r="C157" s="143" t="s">
        <v>199</v>
      </c>
      <c r="D157" s="131">
        <v>78.206517766645817</v>
      </c>
      <c r="E157" s="131">
        <v>77.698147634684275</v>
      </c>
      <c r="F157" s="131">
        <v>78.714887898607358</v>
      </c>
      <c r="G157" s="6"/>
      <c r="H157" s="6"/>
      <c r="I157" s="6"/>
      <c r="J157" s="7"/>
    </row>
    <row r="158" spans="1:15" s="3" customFormat="1" ht="15" customHeight="1">
      <c r="A158" s="140"/>
      <c r="B158" s="150"/>
      <c r="C158" s="5"/>
      <c r="D158" s="6"/>
      <c r="E158" s="6"/>
      <c r="F158" s="6"/>
      <c r="G158" s="6"/>
      <c r="H158" s="6"/>
      <c r="I158" s="6"/>
      <c r="J158" s="7"/>
    </row>
    <row r="159" spans="1:15" s="3" customFormat="1" ht="24" customHeight="1">
      <c r="A159" s="145" t="s">
        <v>91</v>
      </c>
      <c r="B159" s="143"/>
      <c r="C159" s="143" t="s">
        <v>34</v>
      </c>
      <c r="D159" s="144">
        <v>73.507149999999996</v>
      </c>
      <c r="E159" s="144">
        <v>71.825159999999997</v>
      </c>
      <c r="F159" s="144">
        <v>75.189130000000006</v>
      </c>
      <c r="G159" s="6"/>
      <c r="H159" s="6"/>
      <c r="I159" s="6"/>
      <c r="J159" s="142"/>
      <c r="K159" s="142"/>
      <c r="L159" s="142"/>
      <c r="M159" s="142"/>
      <c r="N159" s="142"/>
      <c r="O159" s="142"/>
    </row>
    <row r="160" spans="1:15" s="3" customFormat="1" ht="15" customHeight="1">
      <c r="A160" s="145"/>
      <c r="B160" s="143" t="s">
        <v>35</v>
      </c>
      <c r="C160" s="143" t="s">
        <v>35</v>
      </c>
      <c r="D160" s="144">
        <v>74.106189999999998</v>
      </c>
      <c r="E160" s="144">
        <v>72.38485</v>
      </c>
      <c r="F160" s="144">
        <v>75.827539999999999</v>
      </c>
      <c r="G160" s="6"/>
      <c r="H160" s="6"/>
      <c r="I160" s="6"/>
      <c r="J160" s="142"/>
      <c r="K160" s="142"/>
      <c r="L160" s="142"/>
      <c r="M160" s="142"/>
      <c r="N160" s="142"/>
      <c r="O160" s="142"/>
    </row>
    <row r="161" spans="1:15" s="3" customFormat="1" ht="15" customHeight="1">
      <c r="A161" s="145"/>
      <c r="B161" s="143"/>
      <c r="C161" s="143" t="s">
        <v>36</v>
      </c>
      <c r="D161" s="144">
        <v>75.180499999999995</v>
      </c>
      <c r="E161" s="144">
        <v>73.452280000000002</v>
      </c>
      <c r="F161" s="144">
        <v>76.908730000000006</v>
      </c>
      <c r="G161" s="6"/>
      <c r="H161" s="6"/>
      <c r="I161" s="6"/>
      <c r="J161" s="142"/>
      <c r="K161" s="142"/>
      <c r="L161" s="142"/>
      <c r="M161" s="142"/>
      <c r="N161" s="142"/>
      <c r="O161" s="142"/>
    </row>
    <row r="162" spans="1:15" s="3" customFormat="1" ht="15" customHeight="1">
      <c r="A162" s="145"/>
      <c r="B162" s="143"/>
      <c r="C162" s="143" t="s">
        <v>37</v>
      </c>
      <c r="D162" s="144">
        <v>76.227599999999995</v>
      </c>
      <c r="E162" s="144">
        <v>74.499300000000005</v>
      </c>
      <c r="F162" s="144">
        <v>77.9559</v>
      </c>
      <c r="G162" s="6"/>
      <c r="H162" s="6"/>
      <c r="I162" s="6"/>
      <c r="J162" s="142"/>
      <c r="K162" s="142"/>
      <c r="L162" s="142"/>
      <c r="M162" s="142"/>
      <c r="N162" s="142"/>
      <c r="O162" s="142"/>
    </row>
    <row r="163" spans="1:15" s="3" customFormat="1" ht="15" customHeight="1">
      <c r="A163" s="145"/>
      <c r="B163" s="143"/>
      <c r="C163" s="143" t="s">
        <v>38</v>
      </c>
      <c r="D163" s="144">
        <v>75.685929999999999</v>
      </c>
      <c r="E163" s="144">
        <v>73.886529999999993</v>
      </c>
      <c r="F163" s="144">
        <v>77.485339999999994</v>
      </c>
      <c r="G163" s="6"/>
      <c r="H163" s="6"/>
      <c r="I163" s="6"/>
      <c r="J163" s="142"/>
      <c r="K163" s="142"/>
      <c r="L163" s="142"/>
      <c r="M163" s="142"/>
      <c r="N163" s="142"/>
      <c r="O163" s="142"/>
    </row>
    <row r="164" spans="1:15" s="3" customFormat="1" ht="24" customHeight="1">
      <c r="A164" s="145"/>
      <c r="B164" s="143"/>
      <c r="C164" s="143" t="s">
        <v>39</v>
      </c>
      <c r="D164" s="144">
        <v>74.748000000000005</v>
      </c>
      <c r="E164" s="144">
        <v>72.89649</v>
      </c>
      <c r="F164" s="144">
        <v>76.599509999999995</v>
      </c>
      <c r="G164" s="6"/>
      <c r="H164" s="6"/>
      <c r="I164" s="6"/>
      <c r="J164" s="142"/>
      <c r="K164" s="142"/>
      <c r="L164" s="142"/>
      <c r="M164" s="142"/>
      <c r="N164" s="142"/>
      <c r="O164" s="142"/>
    </row>
    <row r="165" spans="1:15" s="3" customFormat="1" ht="15" customHeight="1">
      <c r="A165" s="145"/>
      <c r="B165" s="143" t="s">
        <v>40</v>
      </c>
      <c r="C165" s="143" t="s">
        <v>40</v>
      </c>
      <c r="D165" s="144">
        <v>75.963189999999997</v>
      </c>
      <c r="E165" s="144">
        <v>74.262289999999993</v>
      </c>
      <c r="F165" s="144">
        <v>77.664090000000002</v>
      </c>
      <c r="G165" s="6"/>
      <c r="H165" s="6"/>
      <c r="I165" s="6"/>
      <c r="J165" s="142"/>
      <c r="K165" s="142"/>
      <c r="L165" s="142"/>
      <c r="M165" s="142"/>
      <c r="N165" s="142"/>
      <c r="O165" s="142"/>
    </row>
    <row r="166" spans="1:15" s="3" customFormat="1" ht="15" customHeight="1">
      <c r="A166" s="145"/>
      <c r="B166" s="143"/>
      <c r="C166" s="143" t="s">
        <v>114</v>
      </c>
      <c r="D166" s="144">
        <v>76.972380000000001</v>
      </c>
      <c r="E166" s="144">
        <v>75.50112</v>
      </c>
      <c r="F166" s="144">
        <v>78.443650000000005</v>
      </c>
      <c r="G166" s="6"/>
      <c r="H166" s="6"/>
      <c r="I166" s="6"/>
      <c r="J166" s="142"/>
      <c r="K166" s="142"/>
      <c r="L166" s="142"/>
      <c r="M166" s="142"/>
      <c r="N166" s="142"/>
      <c r="O166" s="142"/>
    </row>
    <row r="167" spans="1:15" s="3" customFormat="1" ht="15" customHeight="1">
      <c r="A167" s="145"/>
      <c r="B167" s="143"/>
      <c r="C167" s="143" t="s">
        <v>132</v>
      </c>
      <c r="D167" s="144">
        <v>77.953329999999994</v>
      </c>
      <c r="E167" s="144">
        <v>76.556070000000005</v>
      </c>
      <c r="F167" s="144">
        <v>79.350589999999997</v>
      </c>
      <c r="G167" s="6"/>
      <c r="H167" s="6"/>
      <c r="I167" s="6"/>
      <c r="J167" s="142"/>
      <c r="K167" s="142"/>
      <c r="L167" s="142"/>
      <c r="M167" s="142"/>
      <c r="N167" s="142"/>
      <c r="O167" s="142"/>
    </row>
    <row r="168" spans="1:15" s="3" customFormat="1" ht="15" customHeight="1">
      <c r="A168" s="145"/>
      <c r="B168" s="143" t="s">
        <v>169</v>
      </c>
      <c r="C168" s="143" t="s">
        <v>133</v>
      </c>
      <c r="D168" s="144">
        <v>77.389009999999999</v>
      </c>
      <c r="E168" s="144">
        <v>75.942229999999995</v>
      </c>
      <c r="F168" s="144">
        <v>78.83578</v>
      </c>
      <c r="G168" s="6"/>
      <c r="H168" s="6"/>
      <c r="I168" s="6"/>
      <c r="J168" s="142"/>
      <c r="K168" s="142"/>
      <c r="L168" s="142"/>
      <c r="M168" s="142"/>
      <c r="N168" s="142"/>
      <c r="O168" s="142"/>
    </row>
    <row r="169" spans="1:15" s="3" customFormat="1" ht="24" customHeight="1">
      <c r="A169" s="145"/>
      <c r="B169" s="143"/>
      <c r="C169" s="143" t="s">
        <v>172</v>
      </c>
      <c r="D169" s="144">
        <v>77.799989999999994</v>
      </c>
      <c r="E169" s="144">
        <v>76.318060000000003</v>
      </c>
      <c r="F169" s="144">
        <v>79.281930000000003</v>
      </c>
      <c r="G169" s="6"/>
      <c r="H169" s="6"/>
      <c r="I169" s="6"/>
      <c r="J169" s="142"/>
      <c r="K169" s="142"/>
      <c r="L169" s="142"/>
      <c r="M169" s="142"/>
      <c r="N169" s="142"/>
      <c r="O169" s="142"/>
    </row>
    <row r="170" spans="1:15" s="3" customFormat="1" ht="15" customHeight="1">
      <c r="A170" s="145"/>
      <c r="B170" s="143"/>
      <c r="C170" s="143" t="s">
        <v>177</v>
      </c>
      <c r="D170" s="144">
        <v>77.82740357833255</v>
      </c>
      <c r="E170" s="144">
        <v>76.337517466870224</v>
      </c>
      <c r="F170" s="144">
        <v>79.317289689794876</v>
      </c>
      <c r="G170" s="6"/>
      <c r="H170" s="6"/>
      <c r="I170" s="6"/>
      <c r="J170" s="142"/>
      <c r="K170" s="142"/>
      <c r="L170" s="142"/>
      <c r="M170" s="142"/>
      <c r="N170" s="142"/>
      <c r="O170" s="142"/>
    </row>
    <row r="171" spans="1:15" s="3" customFormat="1" ht="15" customHeight="1">
      <c r="A171" s="145"/>
      <c r="B171" s="143" t="s">
        <v>199</v>
      </c>
      <c r="C171" s="143" t="s">
        <v>199</v>
      </c>
      <c r="D171" s="144">
        <v>77.62489711483758</v>
      </c>
      <c r="E171" s="144">
        <v>76.260196528522059</v>
      </c>
      <c r="F171" s="144">
        <v>78.989597701153102</v>
      </c>
      <c r="G171" s="6"/>
      <c r="H171" s="6"/>
      <c r="I171" s="6"/>
      <c r="J171" s="142"/>
      <c r="K171" s="142"/>
      <c r="L171" s="142"/>
      <c r="M171" s="142"/>
      <c r="N171" s="142"/>
      <c r="O171" s="142"/>
    </row>
    <row r="172" spans="1:15" s="3" customFormat="1" ht="15" customHeight="1">
      <c r="A172" s="145"/>
      <c r="B172" s="150"/>
      <c r="C172" s="5"/>
      <c r="D172" s="6"/>
      <c r="E172" s="6"/>
      <c r="F172" s="6"/>
      <c r="G172" s="6"/>
      <c r="H172" s="6"/>
      <c r="I172" s="6"/>
      <c r="J172" s="142"/>
      <c r="K172" s="142"/>
      <c r="L172" s="142"/>
      <c r="M172" s="142"/>
      <c r="N172" s="142"/>
      <c r="O172" s="142"/>
    </row>
    <row r="173" spans="1:15" s="3" customFormat="1" ht="24" customHeight="1">
      <c r="A173" s="140" t="s">
        <v>117</v>
      </c>
      <c r="B173" s="143"/>
      <c r="C173" s="143" t="s">
        <v>34</v>
      </c>
      <c r="D173" s="131">
        <v>73.539670000000001</v>
      </c>
      <c r="E173" s="131">
        <v>72.484639999999999</v>
      </c>
      <c r="F173" s="131">
        <v>74.594710000000006</v>
      </c>
      <c r="G173" s="6"/>
      <c r="H173" s="6"/>
      <c r="I173" s="6"/>
      <c r="J173" s="7"/>
    </row>
    <row r="174" spans="1:15" s="3" customFormat="1" ht="15" customHeight="1">
      <c r="A174" s="140"/>
      <c r="B174" s="143" t="s">
        <v>35</v>
      </c>
      <c r="C174" s="143" t="s">
        <v>35</v>
      </c>
      <c r="D174" s="131">
        <v>73.155879999999996</v>
      </c>
      <c r="E174" s="131">
        <v>72.057649999999995</v>
      </c>
      <c r="F174" s="131">
        <v>74.254109999999997</v>
      </c>
      <c r="G174" s="6"/>
      <c r="H174" s="6"/>
      <c r="I174" s="6"/>
      <c r="J174" s="7"/>
    </row>
    <row r="175" spans="1:15" s="3" customFormat="1" ht="15" customHeight="1">
      <c r="A175" s="140"/>
      <c r="B175" s="143"/>
      <c r="C175" s="143" t="s">
        <v>36</v>
      </c>
      <c r="D175" s="131">
        <v>73.227540000000005</v>
      </c>
      <c r="E175" s="131">
        <v>72.118489999999994</v>
      </c>
      <c r="F175" s="131">
        <v>74.336590000000001</v>
      </c>
      <c r="G175" s="6"/>
      <c r="H175" s="6"/>
      <c r="I175" s="6"/>
      <c r="J175" s="7"/>
    </row>
    <row r="176" spans="1:15" s="3" customFormat="1" ht="15" customHeight="1">
      <c r="A176" s="140"/>
      <c r="B176" s="143"/>
      <c r="C176" s="143" t="s">
        <v>37</v>
      </c>
      <c r="D176" s="131">
        <v>73.195459999999997</v>
      </c>
      <c r="E176" s="131">
        <v>72.087429999999998</v>
      </c>
      <c r="F176" s="131">
        <v>74.303489999999996</v>
      </c>
      <c r="G176" s="6"/>
      <c r="H176" s="6"/>
      <c r="I176" s="6"/>
      <c r="J176" s="7"/>
    </row>
    <row r="177" spans="1:10" s="3" customFormat="1" ht="15" customHeight="1">
      <c r="A177" s="140"/>
      <c r="B177" s="143"/>
      <c r="C177" s="143" t="s">
        <v>38</v>
      </c>
      <c r="D177" s="131">
        <v>74.078729999999993</v>
      </c>
      <c r="E177" s="131">
        <v>73.051220000000001</v>
      </c>
      <c r="F177" s="131">
        <v>75.10624</v>
      </c>
      <c r="G177" s="6"/>
      <c r="H177" s="6"/>
      <c r="I177" s="6"/>
      <c r="J177" s="7"/>
    </row>
    <row r="178" spans="1:10" s="3" customFormat="1" ht="24" customHeight="1">
      <c r="A178" s="140"/>
      <c r="B178" s="143"/>
      <c r="C178" s="143" t="s">
        <v>39</v>
      </c>
      <c r="D178" s="131">
        <v>74.503020000000006</v>
      </c>
      <c r="E178" s="131">
        <v>73.50206</v>
      </c>
      <c r="F178" s="131">
        <v>75.503969999999995</v>
      </c>
      <c r="G178" s="6"/>
      <c r="H178" s="6"/>
      <c r="I178" s="6"/>
      <c r="J178" s="7"/>
    </row>
    <row r="179" spans="1:10" s="3" customFormat="1" ht="15" customHeight="1">
      <c r="A179" s="140"/>
      <c r="B179" s="143" t="s">
        <v>40</v>
      </c>
      <c r="C179" s="143" t="s">
        <v>40</v>
      </c>
      <c r="D179" s="131">
        <v>74.963840000000005</v>
      </c>
      <c r="E179" s="131">
        <v>73.988789999999995</v>
      </c>
      <c r="F179" s="131">
        <v>75.938879999999997</v>
      </c>
      <c r="G179" s="6"/>
      <c r="H179" s="6"/>
      <c r="I179" s="6"/>
      <c r="J179" s="7"/>
    </row>
    <row r="180" spans="1:10" s="3" customFormat="1" ht="15" customHeight="1">
      <c r="A180" s="140"/>
      <c r="B180" s="143"/>
      <c r="C180" s="143" t="s">
        <v>114</v>
      </c>
      <c r="D180" s="131">
        <v>75.61421</v>
      </c>
      <c r="E180" s="131">
        <v>74.628699999999995</v>
      </c>
      <c r="F180" s="131">
        <v>76.599710000000002</v>
      </c>
      <c r="G180" s="6"/>
      <c r="H180" s="6"/>
      <c r="I180" s="6"/>
      <c r="J180" s="7"/>
    </row>
    <row r="181" spans="1:10" s="3" customFormat="1" ht="15" customHeight="1">
      <c r="A181" s="140"/>
      <c r="B181" s="143"/>
      <c r="C181" s="143" t="s">
        <v>132</v>
      </c>
      <c r="D181" s="131">
        <v>76.502330000000001</v>
      </c>
      <c r="E181" s="131">
        <v>75.569710000000001</v>
      </c>
      <c r="F181" s="131">
        <v>77.434939999999997</v>
      </c>
      <c r="G181" s="6"/>
      <c r="H181" s="6"/>
      <c r="I181" s="6"/>
      <c r="J181" s="7"/>
    </row>
    <row r="182" spans="1:10" s="3" customFormat="1" ht="15" customHeight="1">
      <c r="A182" s="140"/>
      <c r="B182" s="143" t="s">
        <v>169</v>
      </c>
      <c r="C182" s="143" t="s">
        <v>133</v>
      </c>
      <c r="D182" s="131">
        <v>76.994919999999993</v>
      </c>
      <c r="E182" s="131">
        <v>76.030159999999995</v>
      </c>
      <c r="F182" s="131">
        <v>77.959670000000003</v>
      </c>
      <c r="G182" s="6"/>
      <c r="H182" s="6"/>
      <c r="I182" s="6"/>
      <c r="J182" s="7"/>
    </row>
    <row r="183" spans="1:10" s="3" customFormat="1" ht="24" customHeight="1">
      <c r="A183" s="140"/>
      <c r="B183" s="143"/>
      <c r="C183" s="143" t="s">
        <v>172</v>
      </c>
      <c r="D183" s="131">
        <v>77.000500000000002</v>
      </c>
      <c r="E183" s="131">
        <v>76.066320000000005</v>
      </c>
      <c r="F183" s="131">
        <v>77.934690000000003</v>
      </c>
      <c r="G183" s="6"/>
      <c r="H183" s="6"/>
      <c r="I183" s="6"/>
      <c r="J183" s="7"/>
    </row>
    <row r="184" spans="1:10" s="3" customFormat="1" ht="15" customHeight="1">
      <c r="A184" s="140"/>
      <c r="B184" s="143"/>
      <c r="C184" s="143" t="s">
        <v>177</v>
      </c>
      <c r="D184" s="131">
        <v>77.118438342913791</v>
      </c>
      <c r="E184" s="131">
        <v>76.151952432285299</v>
      </c>
      <c r="F184" s="131">
        <v>78.084924253542283</v>
      </c>
      <c r="G184" s="6"/>
      <c r="H184" s="6"/>
      <c r="I184" s="6"/>
      <c r="J184" s="7"/>
    </row>
    <row r="185" spans="1:10" s="3" customFormat="1" ht="15" customHeight="1">
      <c r="A185" s="140"/>
      <c r="B185" s="143" t="s">
        <v>199</v>
      </c>
      <c r="C185" s="143" t="s">
        <v>199</v>
      </c>
      <c r="D185" s="131">
        <v>76.925404311776546</v>
      </c>
      <c r="E185" s="131">
        <v>75.968089745152739</v>
      </c>
      <c r="F185" s="131">
        <v>77.882718878400354</v>
      </c>
      <c r="G185" s="6"/>
      <c r="H185" s="6"/>
      <c r="I185" s="6"/>
      <c r="J185" s="7"/>
    </row>
    <row r="186" spans="1:10" s="3" customFormat="1" ht="15" customHeight="1">
      <c r="A186" s="140"/>
      <c r="B186" s="150"/>
      <c r="C186" s="5"/>
      <c r="D186" s="6"/>
      <c r="E186" s="6"/>
      <c r="F186" s="6"/>
      <c r="G186" s="6"/>
      <c r="H186" s="6"/>
      <c r="I186" s="6"/>
      <c r="J186" s="7"/>
    </row>
    <row r="187" spans="1:10" s="3" customFormat="1" ht="24" customHeight="1">
      <c r="A187" s="145" t="s">
        <v>79</v>
      </c>
      <c r="B187" s="143"/>
      <c r="C187" s="143" t="s">
        <v>34</v>
      </c>
      <c r="D187" s="144">
        <v>73.746589999999998</v>
      </c>
      <c r="E187" s="144">
        <v>73.179519999999997</v>
      </c>
      <c r="F187" s="144">
        <v>74.313659999999999</v>
      </c>
      <c r="G187" s="6"/>
      <c r="H187" s="6"/>
      <c r="I187" s="6"/>
      <c r="J187" s="7"/>
    </row>
    <row r="188" spans="1:10" s="3" customFormat="1" ht="15" customHeight="1">
      <c r="A188" s="145"/>
      <c r="B188" s="143" t="s">
        <v>35</v>
      </c>
      <c r="C188" s="143" t="s">
        <v>35</v>
      </c>
      <c r="D188" s="144">
        <v>73.921620000000004</v>
      </c>
      <c r="E188" s="144">
        <v>73.352450000000005</v>
      </c>
      <c r="F188" s="144">
        <v>74.490790000000004</v>
      </c>
      <c r="G188" s="6"/>
      <c r="H188" s="6"/>
      <c r="I188" s="6"/>
      <c r="J188" s="7"/>
    </row>
    <row r="189" spans="1:10" s="3" customFormat="1" ht="15" customHeight="1">
      <c r="A189" s="145"/>
      <c r="B189" s="143"/>
      <c r="C189" s="143" t="s">
        <v>36</v>
      </c>
      <c r="D189" s="144">
        <v>74.451149999999998</v>
      </c>
      <c r="E189" s="144">
        <v>73.877020000000002</v>
      </c>
      <c r="F189" s="144">
        <v>75.025270000000006</v>
      </c>
      <c r="G189" s="6"/>
      <c r="H189" s="6"/>
      <c r="I189" s="6"/>
      <c r="J189" s="7"/>
    </row>
    <row r="190" spans="1:10" s="3" customFormat="1" ht="15" customHeight="1">
      <c r="A190" s="145"/>
      <c r="B190" s="143"/>
      <c r="C190" s="143" t="s">
        <v>37</v>
      </c>
      <c r="D190" s="144">
        <v>74.566100000000006</v>
      </c>
      <c r="E190" s="144">
        <v>73.993070000000003</v>
      </c>
      <c r="F190" s="144">
        <v>75.139129999999994</v>
      </c>
      <c r="G190" s="6"/>
      <c r="H190" s="6"/>
      <c r="I190" s="6"/>
      <c r="J190" s="7"/>
    </row>
    <row r="191" spans="1:10" s="3" customFormat="1" ht="15" customHeight="1">
      <c r="A191" s="145"/>
      <c r="B191" s="143"/>
      <c r="C191" s="143" t="s">
        <v>38</v>
      </c>
      <c r="D191" s="144">
        <v>74.909459999999996</v>
      </c>
      <c r="E191" s="144">
        <v>74.345579999999998</v>
      </c>
      <c r="F191" s="144">
        <v>75.473339999999993</v>
      </c>
      <c r="G191" s="6"/>
      <c r="H191" s="6"/>
      <c r="I191" s="6"/>
      <c r="J191" s="7"/>
    </row>
    <row r="192" spans="1:10" s="3" customFormat="1" ht="24" customHeight="1">
      <c r="A192" s="145"/>
      <c r="B192" s="143"/>
      <c r="C192" s="143" t="s">
        <v>39</v>
      </c>
      <c r="D192" s="144">
        <v>75.189040000000006</v>
      </c>
      <c r="E192" s="144">
        <v>74.643749999999997</v>
      </c>
      <c r="F192" s="144">
        <v>75.734340000000003</v>
      </c>
      <c r="G192" s="6"/>
      <c r="H192" s="6"/>
      <c r="I192" s="6"/>
      <c r="J192" s="7"/>
    </row>
    <row r="193" spans="1:14" s="3" customFormat="1" ht="15" customHeight="1">
      <c r="A193" s="145"/>
      <c r="B193" s="143" t="s">
        <v>40</v>
      </c>
      <c r="C193" s="143" t="s">
        <v>40</v>
      </c>
      <c r="D193" s="144">
        <v>75.985579999999999</v>
      </c>
      <c r="E193" s="144">
        <v>75.433430000000001</v>
      </c>
      <c r="F193" s="144">
        <v>76.537729999999996</v>
      </c>
      <c r="G193" s="6"/>
      <c r="H193" s="6"/>
      <c r="I193" s="6"/>
      <c r="J193" s="7"/>
    </row>
    <row r="194" spans="1:14" s="3" customFormat="1" ht="15" customHeight="1">
      <c r="A194" s="145"/>
      <c r="B194" s="143"/>
      <c r="C194" s="143" t="s">
        <v>114</v>
      </c>
      <c r="D194" s="144">
        <v>76.414069999999995</v>
      </c>
      <c r="E194" s="144">
        <v>75.863200000000006</v>
      </c>
      <c r="F194" s="144">
        <v>76.964950000000002</v>
      </c>
      <c r="G194" s="6"/>
      <c r="H194" s="6"/>
      <c r="I194" s="6"/>
      <c r="J194" s="7"/>
    </row>
    <row r="195" spans="1:14" s="3" customFormat="1" ht="15" customHeight="1">
      <c r="A195" s="145"/>
      <c r="B195" s="143"/>
      <c r="C195" s="143" t="s">
        <v>132</v>
      </c>
      <c r="D195" s="144">
        <v>76.872990000000001</v>
      </c>
      <c r="E195" s="144">
        <v>76.321070000000006</v>
      </c>
      <c r="F195" s="144">
        <v>77.42492</v>
      </c>
      <c r="G195" s="6"/>
      <c r="H195" s="6"/>
      <c r="I195" s="6"/>
      <c r="J195" s="7"/>
    </row>
    <row r="196" spans="1:14" s="3" customFormat="1" ht="15" customHeight="1">
      <c r="A196" s="145"/>
      <c r="B196" s="143" t="s">
        <v>169</v>
      </c>
      <c r="C196" s="143" t="s">
        <v>133</v>
      </c>
      <c r="D196" s="144">
        <v>76.839650000000006</v>
      </c>
      <c r="E196" s="144">
        <v>76.298000000000002</v>
      </c>
      <c r="F196" s="144">
        <v>77.381299999999996</v>
      </c>
      <c r="G196" s="6"/>
      <c r="H196" s="6"/>
      <c r="I196" s="6"/>
      <c r="J196" s="7"/>
    </row>
    <row r="197" spans="1:14" s="3" customFormat="1" ht="24" customHeight="1">
      <c r="A197" s="145"/>
      <c r="B197" s="143"/>
      <c r="C197" s="143" t="s">
        <v>172</v>
      </c>
      <c r="D197" s="144">
        <v>76.707189999999997</v>
      </c>
      <c r="E197" s="144">
        <v>76.148409999999998</v>
      </c>
      <c r="F197" s="144">
        <v>77.265969999999996</v>
      </c>
      <c r="G197" s="6"/>
      <c r="H197" s="6"/>
      <c r="I197" s="6"/>
      <c r="J197" s="7"/>
    </row>
    <row r="198" spans="1:14" s="3" customFormat="1" ht="15" customHeight="1">
      <c r="A198" s="145"/>
      <c r="B198" s="143"/>
      <c r="C198" s="143" t="s">
        <v>177</v>
      </c>
      <c r="D198" s="144">
        <v>77.222119250051904</v>
      </c>
      <c r="E198" s="144">
        <v>76.655521890128838</v>
      </c>
      <c r="F198" s="144">
        <v>77.788716609974969</v>
      </c>
      <c r="G198" s="6"/>
      <c r="H198" s="6"/>
      <c r="I198" s="6"/>
      <c r="J198" s="7"/>
    </row>
    <row r="199" spans="1:14" s="3" customFormat="1" ht="15" customHeight="1">
      <c r="A199" s="145"/>
      <c r="B199" s="143" t="s">
        <v>199</v>
      </c>
      <c r="C199" s="143" t="s">
        <v>199</v>
      </c>
      <c r="D199" s="144">
        <v>77.436129637740535</v>
      </c>
      <c r="E199" s="144">
        <v>76.884829180044974</v>
      </c>
      <c r="F199" s="144">
        <v>77.987430095436096</v>
      </c>
      <c r="G199" s="6"/>
      <c r="H199" s="6"/>
      <c r="I199" s="6"/>
      <c r="J199" s="7"/>
    </row>
    <row r="200" spans="1:14" s="3" customFormat="1" ht="15" customHeight="1">
      <c r="A200" s="145"/>
      <c r="B200" s="150"/>
      <c r="C200" s="5"/>
      <c r="D200" s="6"/>
      <c r="E200" s="6"/>
      <c r="F200" s="6"/>
      <c r="G200" s="6"/>
      <c r="H200" s="6"/>
      <c r="I200" s="6"/>
      <c r="J200" s="7"/>
    </row>
    <row r="201" spans="1:14" s="3" customFormat="1" ht="24" customHeight="1">
      <c r="A201" s="145" t="s">
        <v>127</v>
      </c>
      <c r="B201" s="143"/>
      <c r="C201" s="143" t="s">
        <v>34</v>
      </c>
      <c r="D201" s="144">
        <v>73.992180000000005</v>
      </c>
      <c r="E201" s="144">
        <v>73.599429999999998</v>
      </c>
      <c r="F201" s="144">
        <v>74.384929999999997</v>
      </c>
      <c r="G201" s="6"/>
      <c r="H201" s="142"/>
      <c r="I201" s="142"/>
      <c r="J201" s="142"/>
      <c r="K201" s="142"/>
      <c r="L201" s="142"/>
      <c r="M201" s="142"/>
      <c r="N201" s="142"/>
    </row>
    <row r="202" spans="1:14" s="3" customFormat="1" ht="15" customHeight="1">
      <c r="A202" s="145"/>
      <c r="B202" s="143" t="s">
        <v>35</v>
      </c>
      <c r="C202" s="143" t="s">
        <v>35</v>
      </c>
      <c r="D202" s="144">
        <v>73.863950000000003</v>
      </c>
      <c r="E202" s="144">
        <v>73.475679999999997</v>
      </c>
      <c r="F202" s="144">
        <v>74.252219999999994</v>
      </c>
      <c r="G202" s="6"/>
      <c r="H202" s="142"/>
      <c r="I202" s="142"/>
      <c r="J202" s="142"/>
      <c r="K202" s="142"/>
      <c r="L202" s="142"/>
      <c r="M202" s="142"/>
      <c r="N202" s="142"/>
    </row>
    <row r="203" spans="1:14" s="3" customFormat="1" ht="15" customHeight="1">
      <c r="A203" s="145"/>
      <c r="B203" s="143"/>
      <c r="C203" s="143" t="s">
        <v>36</v>
      </c>
      <c r="D203" s="144">
        <v>74.231790000000004</v>
      </c>
      <c r="E203" s="144">
        <v>73.845969999999994</v>
      </c>
      <c r="F203" s="144">
        <v>74.617599999999996</v>
      </c>
      <c r="G203" s="6"/>
      <c r="H203" s="142"/>
      <c r="I203" s="142"/>
      <c r="J203" s="142"/>
      <c r="K203" s="142"/>
      <c r="L203" s="142"/>
      <c r="M203" s="142"/>
      <c r="N203" s="142"/>
    </row>
    <row r="204" spans="1:14" s="3" customFormat="1" ht="15" customHeight="1">
      <c r="A204" s="145"/>
      <c r="B204" s="143"/>
      <c r="C204" s="143" t="s">
        <v>37</v>
      </c>
      <c r="D204" s="144">
        <v>74.355260000000001</v>
      </c>
      <c r="E204" s="144">
        <v>73.958690000000004</v>
      </c>
      <c r="F204" s="144">
        <v>74.751840000000001</v>
      </c>
      <c r="G204" s="6"/>
      <c r="H204" s="142"/>
      <c r="I204" s="142"/>
      <c r="J204" s="142"/>
      <c r="K204" s="142"/>
      <c r="L204" s="142"/>
      <c r="M204" s="142"/>
      <c r="N204" s="142"/>
    </row>
    <row r="205" spans="1:14" s="3" customFormat="1" ht="15" customHeight="1">
      <c r="A205" s="145"/>
      <c r="B205" s="143"/>
      <c r="C205" s="143" t="s">
        <v>38</v>
      </c>
      <c r="D205" s="144">
        <v>74.3108</v>
      </c>
      <c r="E205" s="144">
        <v>73.905100000000004</v>
      </c>
      <c r="F205" s="144">
        <v>74.71651</v>
      </c>
      <c r="G205" s="6"/>
      <c r="H205" s="142"/>
      <c r="I205" s="142"/>
      <c r="J205" s="142"/>
      <c r="K205" s="142"/>
      <c r="L205" s="142"/>
      <c r="M205" s="142"/>
      <c r="N205" s="142"/>
    </row>
    <row r="206" spans="1:14" s="3" customFormat="1" ht="24" customHeight="1">
      <c r="A206" s="145"/>
      <c r="B206" s="143"/>
      <c r="C206" s="143" t="s">
        <v>39</v>
      </c>
      <c r="D206" s="144">
        <v>74.429730000000006</v>
      </c>
      <c r="E206" s="144">
        <v>74.031959999999998</v>
      </c>
      <c r="F206" s="144">
        <v>74.827489999999997</v>
      </c>
      <c r="G206" s="6"/>
      <c r="H206" s="142"/>
      <c r="I206" s="142"/>
      <c r="J206" s="142"/>
      <c r="K206" s="142"/>
      <c r="L206" s="142"/>
      <c r="M206" s="142"/>
      <c r="N206" s="142"/>
    </row>
    <row r="207" spans="1:14" s="3" customFormat="1" ht="15" customHeight="1">
      <c r="A207" s="145"/>
      <c r="B207" s="143" t="s">
        <v>40</v>
      </c>
      <c r="C207" s="143" t="s">
        <v>40</v>
      </c>
      <c r="D207" s="144">
        <v>74.825839999999999</v>
      </c>
      <c r="E207" s="144">
        <v>74.430030000000002</v>
      </c>
      <c r="F207" s="144">
        <v>75.221649999999997</v>
      </c>
      <c r="G207" s="6"/>
      <c r="H207" s="142"/>
      <c r="I207" s="142"/>
      <c r="J207" s="142"/>
      <c r="K207" s="142"/>
      <c r="L207" s="142"/>
      <c r="M207" s="142"/>
      <c r="N207" s="142"/>
    </row>
    <row r="208" spans="1:14" s="3" customFormat="1" ht="15" customHeight="1">
      <c r="A208" s="145"/>
      <c r="B208" s="143"/>
      <c r="C208" s="143" t="s">
        <v>114</v>
      </c>
      <c r="D208" s="144">
        <v>75.664709999999999</v>
      </c>
      <c r="E208" s="144">
        <v>75.274900000000002</v>
      </c>
      <c r="F208" s="144">
        <v>76.05453</v>
      </c>
      <c r="G208" s="6"/>
      <c r="H208" s="142"/>
      <c r="I208" s="142"/>
      <c r="J208" s="142"/>
      <c r="K208" s="142"/>
      <c r="L208" s="142"/>
      <c r="M208" s="142"/>
      <c r="N208" s="142"/>
    </row>
    <row r="209" spans="1:14" s="3" customFormat="1" ht="15" customHeight="1">
      <c r="A209" s="145"/>
      <c r="B209" s="143"/>
      <c r="C209" s="143" t="s">
        <v>132</v>
      </c>
      <c r="D209" s="144">
        <v>76.221720000000005</v>
      </c>
      <c r="E209" s="144">
        <v>75.825469999999996</v>
      </c>
      <c r="F209" s="144">
        <v>76.617980000000003</v>
      </c>
      <c r="G209" s="6"/>
      <c r="H209" s="142"/>
      <c r="I209" s="142"/>
      <c r="J209" s="142"/>
      <c r="K209" s="142"/>
      <c r="L209" s="142"/>
      <c r="M209" s="142"/>
      <c r="N209" s="142"/>
    </row>
    <row r="210" spans="1:14" s="3" customFormat="1" ht="15" customHeight="1">
      <c r="A210" s="145"/>
      <c r="B210" s="143" t="s">
        <v>169</v>
      </c>
      <c r="C210" s="143" t="s">
        <v>133</v>
      </c>
      <c r="D210" s="144">
        <v>76.3095</v>
      </c>
      <c r="E210" s="144">
        <v>75.920400000000001</v>
      </c>
      <c r="F210" s="144">
        <v>76.698610000000002</v>
      </c>
      <c r="G210" s="6"/>
      <c r="H210" s="142"/>
      <c r="I210" s="142"/>
      <c r="J210" s="142"/>
      <c r="K210" s="142"/>
      <c r="L210" s="142"/>
      <c r="M210" s="142"/>
      <c r="N210" s="142"/>
    </row>
    <row r="211" spans="1:14" s="3" customFormat="1" ht="24" customHeight="1">
      <c r="A211" s="145"/>
      <c r="B211" s="143"/>
      <c r="C211" s="143" t="s">
        <v>172</v>
      </c>
      <c r="D211" s="144">
        <v>76.472769999999997</v>
      </c>
      <c r="E211" s="144">
        <v>76.085030000000003</v>
      </c>
      <c r="F211" s="144">
        <v>76.860510000000005</v>
      </c>
      <c r="G211" s="6"/>
      <c r="H211" s="142"/>
      <c r="I211" s="142"/>
      <c r="J211" s="142"/>
      <c r="K211" s="142"/>
      <c r="L211" s="142"/>
      <c r="M211" s="142"/>
      <c r="N211" s="142"/>
    </row>
    <row r="212" spans="1:14" s="3" customFormat="1" ht="15" customHeight="1">
      <c r="A212" s="145"/>
      <c r="B212" s="143"/>
      <c r="C212" s="143" t="s">
        <v>177</v>
      </c>
      <c r="D212" s="144">
        <v>76.61296339181834</v>
      </c>
      <c r="E212" s="144">
        <v>76.225008720680563</v>
      </c>
      <c r="F212" s="144">
        <v>77.000918062956117</v>
      </c>
      <c r="G212" s="6"/>
      <c r="H212" s="142"/>
      <c r="I212" s="142"/>
      <c r="J212" s="142"/>
      <c r="K212" s="142"/>
      <c r="L212" s="142"/>
      <c r="M212" s="142"/>
      <c r="N212" s="142"/>
    </row>
    <row r="213" spans="1:14" s="3" customFormat="1" ht="15" customHeight="1">
      <c r="A213" s="145"/>
      <c r="B213" s="143" t="s">
        <v>199</v>
      </c>
      <c r="C213" s="143" t="s">
        <v>199</v>
      </c>
      <c r="D213" s="144">
        <v>76.96700765697102</v>
      </c>
      <c r="E213" s="144">
        <v>76.580233945962746</v>
      </c>
      <c r="F213" s="144">
        <v>77.353781367979295</v>
      </c>
      <c r="G213" s="6"/>
      <c r="H213" s="142"/>
      <c r="I213" s="142"/>
      <c r="J213" s="142"/>
      <c r="K213" s="142"/>
      <c r="L213" s="142"/>
      <c r="M213" s="142"/>
      <c r="N213" s="142"/>
    </row>
    <row r="214" spans="1:14" s="3" customFormat="1" ht="15" customHeight="1">
      <c r="A214" s="145"/>
      <c r="B214" s="150"/>
      <c r="C214" s="5"/>
      <c r="D214" s="6"/>
      <c r="E214" s="6"/>
      <c r="F214" s="6"/>
      <c r="G214" s="6"/>
      <c r="H214" s="142"/>
      <c r="I214" s="142"/>
      <c r="J214" s="142"/>
      <c r="K214" s="142"/>
      <c r="L214" s="142"/>
      <c r="M214" s="142"/>
      <c r="N214" s="142"/>
    </row>
    <row r="215" spans="1:14" s="3" customFormat="1" ht="24" customHeight="1">
      <c r="A215" s="140" t="s">
        <v>92</v>
      </c>
      <c r="B215" s="143"/>
      <c r="C215" s="143" t="s">
        <v>34</v>
      </c>
      <c r="D215" s="131">
        <v>73.999020000000002</v>
      </c>
      <c r="E215" s="131">
        <v>73.299049999999994</v>
      </c>
      <c r="F215" s="131">
        <v>74.698989999999995</v>
      </c>
      <c r="G215" s="6"/>
      <c r="H215" s="142"/>
      <c r="I215" s="6"/>
      <c r="J215" s="7"/>
    </row>
    <row r="216" spans="1:14" s="3" customFormat="1" ht="15" customHeight="1">
      <c r="A216" s="140"/>
      <c r="B216" s="143" t="s">
        <v>35</v>
      </c>
      <c r="C216" s="143" t="s">
        <v>35</v>
      </c>
      <c r="D216" s="131">
        <v>74.400379999999998</v>
      </c>
      <c r="E216" s="131">
        <v>73.701520000000002</v>
      </c>
      <c r="F216" s="131">
        <v>75.099239999999995</v>
      </c>
      <c r="G216" s="6"/>
      <c r="H216" s="142"/>
      <c r="I216" s="6"/>
      <c r="J216" s="7"/>
    </row>
    <row r="217" spans="1:14" s="3" customFormat="1" ht="15" customHeight="1">
      <c r="A217" s="140"/>
      <c r="B217" s="143"/>
      <c r="C217" s="143" t="s">
        <v>36</v>
      </c>
      <c r="D217" s="131">
        <v>74.974180000000004</v>
      </c>
      <c r="E217" s="131">
        <v>74.263009999999994</v>
      </c>
      <c r="F217" s="131">
        <v>75.685360000000003</v>
      </c>
      <c r="G217" s="6"/>
      <c r="H217" s="142"/>
      <c r="I217" s="6"/>
      <c r="J217" s="7"/>
    </row>
    <row r="218" spans="1:14" s="3" customFormat="1" ht="15" customHeight="1">
      <c r="A218" s="140"/>
      <c r="B218" s="143"/>
      <c r="C218" s="143" t="s">
        <v>37</v>
      </c>
      <c r="D218" s="131">
        <v>75.715980000000002</v>
      </c>
      <c r="E218" s="131">
        <v>75.016869999999997</v>
      </c>
      <c r="F218" s="131">
        <v>76.415080000000003</v>
      </c>
      <c r="G218" s="6"/>
      <c r="H218" s="142"/>
      <c r="I218" s="6"/>
      <c r="J218" s="7"/>
    </row>
    <row r="219" spans="1:14" s="3" customFormat="1" ht="15" customHeight="1">
      <c r="A219" s="140"/>
      <c r="B219" s="143"/>
      <c r="C219" s="143" t="s">
        <v>38</v>
      </c>
      <c r="D219" s="131">
        <v>75.574740000000006</v>
      </c>
      <c r="E219" s="131">
        <v>74.857200000000006</v>
      </c>
      <c r="F219" s="131">
        <v>76.292270000000002</v>
      </c>
      <c r="G219" s="6"/>
      <c r="H219" s="142"/>
      <c r="I219" s="6"/>
      <c r="J219" s="7"/>
    </row>
    <row r="220" spans="1:14" s="3" customFormat="1" ht="24" customHeight="1">
      <c r="A220" s="140"/>
      <c r="B220" s="143"/>
      <c r="C220" s="143" t="s">
        <v>39</v>
      </c>
      <c r="D220" s="131">
        <v>75.411349999999999</v>
      </c>
      <c r="E220" s="131">
        <v>74.677580000000006</v>
      </c>
      <c r="F220" s="131">
        <v>76.145120000000006</v>
      </c>
      <c r="G220" s="6"/>
      <c r="H220" s="142"/>
      <c r="I220" s="6"/>
      <c r="J220" s="7"/>
    </row>
    <row r="221" spans="1:14" s="3" customFormat="1" ht="15" customHeight="1">
      <c r="A221" s="140"/>
      <c r="B221" s="143" t="s">
        <v>40</v>
      </c>
      <c r="C221" s="143" t="s">
        <v>40</v>
      </c>
      <c r="D221" s="131">
        <v>75.687110000000004</v>
      </c>
      <c r="E221" s="131">
        <v>74.957769999999996</v>
      </c>
      <c r="F221" s="131">
        <v>76.416449999999998</v>
      </c>
      <c r="G221" s="6"/>
      <c r="H221" s="142"/>
      <c r="I221" s="6"/>
      <c r="J221" s="7"/>
    </row>
    <row r="222" spans="1:14" s="3" customFormat="1" ht="15" customHeight="1">
      <c r="A222" s="140"/>
      <c r="B222" s="143"/>
      <c r="C222" s="143" t="s">
        <v>114</v>
      </c>
      <c r="D222" s="131">
        <v>76.258880000000005</v>
      </c>
      <c r="E222" s="131">
        <v>75.582800000000006</v>
      </c>
      <c r="F222" s="131">
        <v>76.934960000000004</v>
      </c>
      <c r="G222" s="6"/>
      <c r="H222" s="142"/>
      <c r="I222" s="6"/>
      <c r="J222" s="7"/>
    </row>
    <row r="223" spans="1:14" s="3" customFormat="1" ht="15" customHeight="1">
      <c r="A223" s="140"/>
      <c r="B223" s="143"/>
      <c r="C223" s="143" t="s">
        <v>132</v>
      </c>
      <c r="D223" s="131">
        <v>77.041690000000003</v>
      </c>
      <c r="E223" s="131">
        <v>76.401759999999996</v>
      </c>
      <c r="F223" s="131">
        <v>77.681629999999998</v>
      </c>
      <c r="G223" s="6"/>
      <c r="H223" s="142"/>
      <c r="I223" s="6"/>
      <c r="J223" s="7"/>
    </row>
    <row r="224" spans="1:14" s="3" customFormat="1" ht="15" customHeight="1">
      <c r="A224" s="140"/>
      <c r="B224" s="143" t="s">
        <v>169</v>
      </c>
      <c r="C224" s="143" t="s">
        <v>133</v>
      </c>
      <c r="D224" s="131">
        <v>77.246679999999998</v>
      </c>
      <c r="E224" s="131">
        <v>76.59487</v>
      </c>
      <c r="F224" s="131">
        <v>77.898489999999995</v>
      </c>
      <c r="G224" s="6"/>
      <c r="H224" s="142"/>
      <c r="I224" s="6"/>
      <c r="J224" s="7"/>
    </row>
    <row r="225" spans="1:15" s="3" customFormat="1" ht="24" customHeight="1">
      <c r="A225" s="140"/>
      <c r="B225" s="143"/>
      <c r="C225" s="143" t="s">
        <v>172</v>
      </c>
      <c r="D225" s="131">
        <v>77.622649999999993</v>
      </c>
      <c r="E225" s="131">
        <v>76.951530000000005</v>
      </c>
      <c r="F225" s="131">
        <v>78.293779999999998</v>
      </c>
      <c r="G225" s="6"/>
      <c r="H225" s="142"/>
      <c r="I225" s="6"/>
      <c r="J225" s="7"/>
    </row>
    <row r="226" spans="1:15" s="3" customFormat="1" ht="15" customHeight="1">
      <c r="A226" s="140"/>
      <c r="B226" s="143"/>
      <c r="C226" s="143" t="s">
        <v>177</v>
      </c>
      <c r="D226" s="131">
        <v>78.150529191653263</v>
      </c>
      <c r="E226" s="131">
        <v>77.476659054229941</v>
      </c>
      <c r="F226" s="131">
        <v>78.824399329076584</v>
      </c>
      <c r="G226" s="6"/>
      <c r="H226" s="142"/>
      <c r="I226" s="6"/>
      <c r="J226" s="7"/>
    </row>
    <row r="227" spans="1:15" s="3" customFormat="1" ht="15" customHeight="1">
      <c r="A227" s="140"/>
      <c r="B227" s="143" t="s">
        <v>199</v>
      </c>
      <c r="C227" s="143" t="s">
        <v>199</v>
      </c>
      <c r="D227" s="131">
        <v>77.742116923062525</v>
      </c>
      <c r="E227" s="131">
        <v>77.076545131854445</v>
      </c>
      <c r="F227" s="131">
        <v>78.407688714270606</v>
      </c>
      <c r="G227" s="6"/>
      <c r="H227" s="142"/>
      <c r="I227" s="6"/>
      <c r="J227" s="7"/>
    </row>
    <row r="228" spans="1:15" s="3" customFormat="1" ht="15" customHeight="1">
      <c r="A228" s="140"/>
      <c r="B228" s="150"/>
      <c r="C228" s="5"/>
      <c r="D228" s="6"/>
      <c r="E228" s="6"/>
      <c r="F228" s="6"/>
      <c r="G228" s="6"/>
      <c r="H228" s="142"/>
      <c r="I228" s="6"/>
      <c r="J228" s="7"/>
    </row>
    <row r="229" spans="1:15" s="3" customFormat="1" ht="24" customHeight="1">
      <c r="A229" s="140" t="s">
        <v>71</v>
      </c>
      <c r="B229" s="143"/>
      <c r="C229" s="143" t="s">
        <v>34</v>
      </c>
      <c r="D229" s="131">
        <v>74.129490000000004</v>
      </c>
      <c r="E229" s="131">
        <v>73.632649999999998</v>
      </c>
      <c r="F229" s="131">
        <v>74.626339999999999</v>
      </c>
      <c r="G229" s="6"/>
      <c r="H229" s="6"/>
      <c r="I229" s="6"/>
      <c r="J229" s="142"/>
      <c r="K229" s="142"/>
      <c r="L229" s="142"/>
      <c r="M229" s="142"/>
      <c r="N229" s="142"/>
      <c r="O229" s="142"/>
    </row>
    <row r="230" spans="1:15" s="3" customFormat="1" ht="15" customHeight="1">
      <c r="A230" s="140"/>
      <c r="B230" s="143" t="s">
        <v>35</v>
      </c>
      <c r="C230" s="143" t="s">
        <v>35</v>
      </c>
      <c r="D230" s="131">
        <v>74.390919999999994</v>
      </c>
      <c r="E230" s="131">
        <v>73.889409999999998</v>
      </c>
      <c r="F230" s="131">
        <v>74.892430000000004</v>
      </c>
      <c r="G230" s="6"/>
      <c r="H230" s="6"/>
      <c r="I230" s="6"/>
      <c r="J230" s="142"/>
      <c r="K230" s="142"/>
      <c r="L230" s="142"/>
      <c r="M230" s="142"/>
      <c r="N230" s="142"/>
      <c r="O230" s="142"/>
    </row>
    <row r="231" spans="1:15" s="3" customFormat="1" ht="15" customHeight="1">
      <c r="A231" s="140"/>
      <c r="B231" s="143"/>
      <c r="C231" s="143" t="s">
        <v>36</v>
      </c>
      <c r="D231" s="131">
        <v>74.894090000000006</v>
      </c>
      <c r="E231" s="131">
        <v>74.397750000000002</v>
      </c>
      <c r="F231" s="131">
        <v>75.390420000000006</v>
      </c>
      <c r="G231" s="6"/>
      <c r="H231" s="6"/>
      <c r="I231" s="6"/>
      <c r="J231" s="142"/>
      <c r="K231" s="142"/>
      <c r="L231" s="142"/>
      <c r="M231" s="142"/>
      <c r="N231" s="142"/>
      <c r="O231" s="142"/>
    </row>
    <row r="232" spans="1:15" s="3" customFormat="1" ht="15" customHeight="1">
      <c r="A232" s="140"/>
      <c r="B232" s="143"/>
      <c r="C232" s="143" t="s">
        <v>37</v>
      </c>
      <c r="D232" s="131">
        <v>74.841809999999995</v>
      </c>
      <c r="E232" s="131">
        <v>74.338560000000001</v>
      </c>
      <c r="F232" s="131">
        <v>75.345060000000004</v>
      </c>
      <c r="G232" s="6"/>
      <c r="H232" s="6"/>
      <c r="I232" s="6"/>
      <c r="J232" s="142"/>
      <c r="K232" s="142"/>
      <c r="L232" s="142"/>
      <c r="M232" s="142"/>
      <c r="N232" s="142"/>
      <c r="O232" s="142"/>
    </row>
    <row r="233" spans="1:15" s="3" customFormat="1" ht="15" customHeight="1">
      <c r="A233" s="140"/>
      <c r="B233" s="143"/>
      <c r="C233" s="143" t="s">
        <v>38</v>
      </c>
      <c r="D233" s="131">
        <v>75.119299999999996</v>
      </c>
      <c r="E233" s="131">
        <v>74.638409999999993</v>
      </c>
      <c r="F233" s="131">
        <v>75.600179999999995</v>
      </c>
      <c r="G233" s="6"/>
      <c r="H233" s="6"/>
      <c r="I233" s="6"/>
      <c r="J233" s="142"/>
      <c r="K233" s="142"/>
      <c r="L233" s="142"/>
      <c r="M233" s="142"/>
      <c r="N233" s="142"/>
      <c r="O233" s="142"/>
    </row>
    <row r="234" spans="1:15" s="3" customFormat="1" ht="24" customHeight="1">
      <c r="A234" s="140"/>
      <c r="B234" s="143"/>
      <c r="C234" s="143" t="s">
        <v>39</v>
      </c>
      <c r="D234" s="131">
        <v>75.289609999999996</v>
      </c>
      <c r="E234" s="131">
        <v>74.811229999999995</v>
      </c>
      <c r="F234" s="131">
        <v>75.767989999999998</v>
      </c>
      <c r="G234" s="6"/>
      <c r="H234" s="6"/>
      <c r="I234" s="6"/>
      <c r="J234" s="142"/>
      <c r="K234" s="142"/>
      <c r="L234" s="142"/>
      <c r="M234" s="142"/>
      <c r="N234" s="142"/>
      <c r="O234" s="142"/>
    </row>
    <row r="235" spans="1:15" s="3" customFormat="1" ht="15" customHeight="1">
      <c r="A235" s="140"/>
      <c r="B235" s="143" t="s">
        <v>40</v>
      </c>
      <c r="C235" s="143" t="s">
        <v>40</v>
      </c>
      <c r="D235" s="131">
        <v>75.598320000000001</v>
      </c>
      <c r="E235" s="131">
        <v>75.128569999999996</v>
      </c>
      <c r="F235" s="131">
        <v>76.068070000000006</v>
      </c>
      <c r="G235" s="6"/>
      <c r="H235" s="6"/>
      <c r="I235" s="6"/>
      <c r="J235" s="142"/>
      <c r="K235" s="142"/>
      <c r="L235" s="142"/>
      <c r="M235" s="142"/>
      <c r="N235" s="142"/>
      <c r="O235" s="142"/>
    </row>
    <row r="236" spans="1:15" s="3" customFormat="1" ht="15" customHeight="1">
      <c r="A236" s="140"/>
      <c r="B236" s="143"/>
      <c r="C236" s="143" t="s">
        <v>114</v>
      </c>
      <c r="D236" s="131">
        <v>76.132339999999999</v>
      </c>
      <c r="E236" s="131">
        <v>75.654319999999998</v>
      </c>
      <c r="F236" s="131">
        <v>76.610370000000003</v>
      </c>
      <c r="G236" s="6"/>
      <c r="H236" s="6"/>
      <c r="I236" s="6"/>
      <c r="J236" s="142"/>
      <c r="K236" s="142"/>
      <c r="L236" s="142"/>
      <c r="M236" s="142"/>
      <c r="N236" s="142"/>
      <c r="O236" s="142"/>
    </row>
    <row r="237" spans="1:15" s="3" customFormat="1" ht="15" customHeight="1">
      <c r="A237" s="140"/>
      <c r="B237" s="143"/>
      <c r="C237" s="143" t="s">
        <v>132</v>
      </c>
      <c r="D237" s="131">
        <v>76.546090000000007</v>
      </c>
      <c r="E237" s="131">
        <v>76.063900000000004</v>
      </c>
      <c r="F237" s="131">
        <v>77.028279999999995</v>
      </c>
      <c r="G237" s="6"/>
      <c r="H237" s="6"/>
      <c r="I237" s="6"/>
      <c r="J237" s="142"/>
      <c r="K237" s="142"/>
      <c r="L237" s="142"/>
      <c r="M237" s="142"/>
      <c r="N237" s="142"/>
      <c r="O237" s="142"/>
    </row>
    <row r="238" spans="1:15" s="3" customFormat="1" ht="15" customHeight="1">
      <c r="A238" s="140"/>
      <c r="B238" s="143" t="s">
        <v>169</v>
      </c>
      <c r="C238" s="143" t="s">
        <v>133</v>
      </c>
      <c r="D238" s="131">
        <v>77.004980000000003</v>
      </c>
      <c r="E238" s="131">
        <v>76.53434</v>
      </c>
      <c r="F238" s="131">
        <v>77.475620000000006</v>
      </c>
      <c r="G238" s="6"/>
      <c r="H238" s="6"/>
      <c r="I238" s="6"/>
      <c r="J238" s="142"/>
      <c r="K238" s="142"/>
      <c r="L238" s="142"/>
      <c r="M238" s="142"/>
      <c r="N238" s="142"/>
      <c r="O238" s="142"/>
    </row>
    <row r="239" spans="1:15" s="3" customFormat="1" ht="24" customHeight="1">
      <c r="A239" s="140"/>
      <c r="B239" s="143"/>
      <c r="C239" s="143" t="s">
        <v>172</v>
      </c>
      <c r="D239" s="131">
        <v>77.029150000000001</v>
      </c>
      <c r="E239" s="131">
        <v>76.555580000000006</v>
      </c>
      <c r="F239" s="131">
        <v>77.50273</v>
      </c>
      <c r="G239" s="6"/>
      <c r="H239" s="6"/>
      <c r="I239" s="6"/>
      <c r="J239" s="142"/>
      <c r="K239" s="142"/>
      <c r="L239" s="142"/>
      <c r="M239" s="142"/>
      <c r="N239" s="142"/>
      <c r="O239" s="142"/>
    </row>
    <row r="240" spans="1:15" s="3" customFormat="1" ht="15" customHeight="1">
      <c r="A240" s="140"/>
      <c r="B240" s="143"/>
      <c r="C240" s="143" t="s">
        <v>177</v>
      </c>
      <c r="D240" s="131">
        <v>76.729534122330691</v>
      </c>
      <c r="E240" s="131">
        <v>76.251564189193147</v>
      </c>
      <c r="F240" s="131">
        <v>77.207504055468235</v>
      </c>
      <c r="G240" s="6"/>
      <c r="H240" s="6"/>
      <c r="I240" s="6"/>
      <c r="J240" s="142"/>
      <c r="K240" s="142"/>
      <c r="L240" s="142"/>
      <c r="M240" s="142"/>
      <c r="N240" s="142"/>
      <c r="O240" s="142"/>
    </row>
    <row r="241" spans="1:15" s="3" customFormat="1" ht="15" customHeight="1">
      <c r="B241" s="143" t="s">
        <v>199</v>
      </c>
      <c r="C241" s="143" t="s">
        <v>199</v>
      </c>
      <c r="D241" s="131">
        <v>76.572591124754311</v>
      </c>
      <c r="E241" s="131">
        <v>76.103046405181743</v>
      </c>
      <c r="F241" s="131">
        <v>77.042135844326879</v>
      </c>
      <c r="G241" s="6"/>
      <c r="H241" s="6"/>
      <c r="I241" s="6"/>
      <c r="J241" s="142"/>
      <c r="K241" s="142"/>
      <c r="L241" s="142"/>
      <c r="M241" s="142"/>
      <c r="N241" s="142"/>
      <c r="O241" s="142"/>
    </row>
    <row r="242" spans="1:15" s="3" customFormat="1" ht="15" customHeight="1">
      <c r="A242" s="140"/>
      <c r="B242" s="143"/>
      <c r="C242" s="143"/>
      <c r="D242" s="146"/>
      <c r="E242" s="146"/>
      <c r="F242" s="146"/>
      <c r="G242" s="6"/>
      <c r="H242" s="6"/>
      <c r="I242" s="6"/>
      <c r="J242" s="142"/>
      <c r="K242" s="142"/>
      <c r="L242" s="142"/>
      <c r="M242" s="142"/>
      <c r="N242" s="142"/>
      <c r="O242" s="142"/>
    </row>
    <row r="243" spans="1:15" ht="24" customHeight="1">
      <c r="A243" s="140" t="s">
        <v>130</v>
      </c>
      <c r="C243" s="143" t="s">
        <v>34</v>
      </c>
      <c r="D243" s="131">
        <v>73.489829999999998</v>
      </c>
      <c r="E243" s="131">
        <v>73.388999999999996</v>
      </c>
      <c r="F243" s="131">
        <v>73.59066</v>
      </c>
    </row>
    <row r="244" spans="1:15" ht="15" customHeight="1">
      <c r="A244" s="140"/>
      <c r="B244" s="143" t="s">
        <v>35</v>
      </c>
      <c r="C244" s="143" t="s">
        <v>35</v>
      </c>
      <c r="D244" s="131">
        <v>73.764420000000001</v>
      </c>
      <c r="E244" s="131">
        <v>73.663960000000003</v>
      </c>
      <c r="F244" s="131">
        <v>73.864869999999996</v>
      </c>
    </row>
    <row r="245" spans="1:15" ht="15" customHeight="1">
      <c r="A245" s="140"/>
      <c r="C245" s="143" t="s">
        <v>36</v>
      </c>
      <c r="D245" s="131">
        <v>74.210099999999997</v>
      </c>
      <c r="E245" s="131">
        <v>74.110500000000002</v>
      </c>
      <c r="F245" s="131">
        <v>74.309709999999995</v>
      </c>
    </row>
    <row r="246" spans="1:15" ht="15" customHeight="1">
      <c r="A246" s="140"/>
      <c r="C246" s="143" t="s">
        <v>37</v>
      </c>
      <c r="D246" s="131">
        <v>74.586489999999998</v>
      </c>
      <c r="E246" s="131">
        <v>74.486320000000006</v>
      </c>
      <c r="F246" s="131">
        <v>74.68665</v>
      </c>
    </row>
    <row r="247" spans="1:15" ht="15" customHeight="1">
      <c r="A247" s="140"/>
      <c r="C247" s="143" t="s">
        <v>38</v>
      </c>
      <c r="D247" s="131">
        <v>74.793300000000002</v>
      </c>
      <c r="E247" s="131">
        <v>74.693240000000003</v>
      </c>
      <c r="F247" s="131">
        <v>74.893360000000001</v>
      </c>
    </row>
    <row r="248" spans="1:15" ht="24" customHeight="1">
      <c r="A248" s="140"/>
      <c r="C248" s="143" t="s">
        <v>39</v>
      </c>
      <c r="D248" s="131">
        <v>74.989670000000004</v>
      </c>
      <c r="E248" s="131">
        <v>74.889750000000006</v>
      </c>
      <c r="F248" s="131">
        <v>75.089600000000004</v>
      </c>
    </row>
    <row r="249" spans="1:15" ht="15" customHeight="1">
      <c r="A249" s="140"/>
      <c r="B249" s="143" t="s">
        <v>40</v>
      </c>
      <c r="C249" s="143" t="s">
        <v>40</v>
      </c>
      <c r="D249" s="131">
        <v>75.343459999999993</v>
      </c>
      <c r="E249" s="131">
        <v>75.244320000000002</v>
      </c>
      <c r="F249" s="131">
        <v>75.442599999999999</v>
      </c>
    </row>
    <row r="250" spans="1:15" ht="15" customHeight="1">
      <c r="A250" s="140"/>
      <c r="C250" s="143" t="s">
        <v>114</v>
      </c>
      <c r="D250" s="131">
        <v>75.796769999999995</v>
      </c>
      <c r="E250" s="131">
        <v>75.698490000000007</v>
      </c>
      <c r="F250" s="131">
        <v>75.895049999999998</v>
      </c>
    </row>
    <row r="251" spans="1:15" ht="15" customHeight="1">
      <c r="A251" s="140"/>
      <c r="C251" s="143" t="s">
        <v>132</v>
      </c>
      <c r="D251" s="131">
        <v>76.222830000000002</v>
      </c>
      <c r="E251" s="131">
        <v>76.124979999999994</v>
      </c>
      <c r="F251" s="131">
        <v>76.320670000000007</v>
      </c>
    </row>
    <row r="252" spans="1:15" ht="15" customHeight="1">
      <c r="A252" s="140"/>
      <c r="B252" s="143" t="s">
        <v>169</v>
      </c>
      <c r="C252" s="143" t="s">
        <v>133</v>
      </c>
      <c r="D252" s="131">
        <v>76.528919999999999</v>
      </c>
      <c r="E252" s="131">
        <v>76.431610000000006</v>
      </c>
      <c r="F252" s="131">
        <v>76.626230000000007</v>
      </c>
    </row>
    <row r="253" spans="1:15" ht="24" customHeight="1">
      <c r="A253" s="140"/>
      <c r="C253" s="143" t="s">
        <v>172</v>
      </c>
      <c r="D253" s="131">
        <v>76.804839999999999</v>
      </c>
      <c r="E253" s="131">
        <v>76.708349999999996</v>
      </c>
      <c r="F253" s="131">
        <v>76.901340000000005</v>
      </c>
    </row>
    <row r="254" spans="1:15" ht="15" customHeight="1">
      <c r="A254" s="140"/>
      <c r="C254" s="143" t="s">
        <v>177</v>
      </c>
      <c r="D254" s="131">
        <v>77.081477242886379</v>
      </c>
      <c r="E254" s="131">
        <v>76.985858160951381</v>
      </c>
      <c r="F254" s="131">
        <v>77.177096324821377</v>
      </c>
    </row>
    <row r="255" spans="1:15" ht="15" customHeight="1">
      <c r="A255" s="140"/>
      <c r="B255" s="143" t="s">
        <v>199</v>
      </c>
      <c r="C255" s="143" t="s">
        <v>199</v>
      </c>
      <c r="D255" s="131">
        <v>77.116362329423694</v>
      </c>
      <c r="E255" s="131">
        <v>77.022066461036289</v>
      </c>
      <c r="F255" s="131">
        <v>77.2106581978111</v>
      </c>
    </row>
    <row r="256" spans="1:15" ht="15" customHeight="1">
      <c r="A256" s="140"/>
      <c r="B256" s="150"/>
      <c r="C256" s="5"/>
      <c r="D256" s="6"/>
      <c r="E256" s="6"/>
      <c r="F256" s="6"/>
    </row>
    <row r="257" spans="1:6" ht="24" customHeight="1">
      <c r="A257" s="140" t="s">
        <v>85</v>
      </c>
      <c r="C257" s="143" t="s">
        <v>34</v>
      </c>
      <c r="D257" s="131">
        <v>74.207669999999993</v>
      </c>
      <c r="E257" s="131">
        <v>73.431579999999997</v>
      </c>
      <c r="F257" s="131">
        <v>74.983760000000004</v>
      </c>
    </row>
    <row r="258" spans="1:6" ht="15" customHeight="1">
      <c r="A258" s="140"/>
      <c r="B258" s="143" t="s">
        <v>35</v>
      </c>
      <c r="C258" s="143" t="s">
        <v>35</v>
      </c>
      <c r="D258" s="131">
        <v>74.969449999999995</v>
      </c>
      <c r="E258" s="131">
        <v>74.203490000000002</v>
      </c>
      <c r="F258" s="131">
        <v>75.735420000000005</v>
      </c>
    </row>
    <row r="259" spans="1:6" ht="15" customHeight="1">
      <c r="A259" s="140"/>
      <c r="C259" s="143" t="s">
        <v>36</v>
      </c>
      <c r="D259" s="131">
        <v>75.582419999999999</v>
      </c>
      <c r="E259" s="131">
        <v>74.824700000000007</v>
      </c>
      <c r="F259" s="131">
        <v>76.340149999999994</v>
      </c>
    </row>
    <row r="260" spans="1:6" ht="15" customHeight="1">
      <c r="A260" s="140"/>
      <c r="C260" s="143" t="s">
        <v>37</v>
      </c>
      <c r="D260" s="131">
        <v>75.848150000000004</v>
      </c>
      <c r="E260" s="131">
        <v>75.076120000000003</v>
      </c>
      <c r="F260" s="131">
        <v>76.620189999999994</v>
      </c>
    </row>
    <row r="261" spans="1:6" ht="15" customHeight="1">
      <c r="A261" s="140"/>
      <c r="C261" s="143" t="s">
        <v>38</v>
      </c>
      <c r="D261" s="131">
        <v>75.986199999999997</v>
      </c>
      <c r="E261" s="131">
        <v>75.247129999999999</v>
      </c>
      <c r="F261" s="131">
        <v>76.725269999999995</v>
      </c>
    </row>
    <row r="262" spans="1:6" ht="24" customHeight="1">
      <c r="A262" s="140"/>
      <c r="C262" s="143" t="s">
        <v>39</v>
      </c>
      <c r="D262" s="131">
        <v>76.469309999999993</v>
      </c>
      <c r="E262" s="131">
        <v>75.742739999999998</v>
      </c>
      <c r="F262" s="131">
        <v>77.195880000000002</v>
      </c>
    </row>
    <row r="263" spans="1:6" ht="15" customHeight="1">
      <c r="A263" s="140"/>
      <c r="B263" s="143" t="s">
        <v>40</v>
      </c>
      <c r="C263" s="143" t="s">
        <v>40</v>
      </c>
      <c r="D263" s="131">
        <v>76.841080000000005</v>
      </c>
      <c r="E263" s="131">
        <v>76.112799999999993</v>
      </c>
      <c r="F263" s="131">
        <v>77.569360000000003</v>
      </c>
    </row>
    <row r="264" spans="1:6" ht="15" customHeight="1">
      <c r="A264" s="140"/>
      <c r="C264" s="143" t="s">
        <v>114</v>
      </c>
      <c r="D264" s="131">
        <v>77.070170000000005</v>
      </c>
      <c r="E264" s="131">
        <v>76.322919999999996</v>
      </c>
      <c r="F264" s="131">
        <v>77.817409999999995</v>
      </c>
    </row>
    <row r="265" spans="1:6" ht="15" customHeight="1">
      <c r="A265" s="140"/>
      <c r="C265" s="143" t="s">
        <v>132</v>
      </c>
      <c r="D265" s="131">
        <v>77.082470000000001</v>
      </c>
      <c r="E265" s="131">
        <v>76.343940000000003</v>
      </c>
      <c r="F265" s="131">
        <v>77.820989999999995</v>
      </c>
    </row>
    <row r="266" spans="1:6" ht="15" customHeight="1">
      <c r="A266" s="140"/>
      <c r="B266" s="143" t="s">
        <v>169</v>
      </c>
      <c r="C266" s="143" t="s">
        <v>133</v>
      </c>
      <c r="D266" s="131">
        <v>77.288070000000005</v>
      </c>
      <c r="E266" s="131">
        <v>76.558589999999995</v>
      </c>
      <c r="F266" s="131">
        <v>78.017560000000003</v>
      </c>
    </row>
    <row r="267" spans="1:6" ht="24" customHeight="1">
      <c r="A267" s="140"/>
      <c r="C267" s="143" t="s">
        <v>172</v>
      </c>
      <c r="D267" s="131">
        <v>77.808670000000006</v>
      </c>
      <c r="E267" s="131">
        <v>77.09572</v>
      </c>
      <c r="F267" s="131">
        <v>78.521609999999995</v>
      </c>
    </row>
    <row r="268" spans="1:6" ht="15" customHeight="1">
      <c r="A268" s="140"/>
      <c r="C268" s="143" t="s">
        <v>177</v>
      </c>
      <c r="D268" s="131">
        <v>78.505978471415716</v>
      </c>
      <c r="E268" s="131">
        <v>77.80052526265932</v>
      </c>
      <c r="F268" s="131">
        <v>79.211431680172112</v>
      </c>
    </row>
    <row r="269" spans="1:6" ht="15" customHeight="1">
      <c r="A269" s="140"/>
      <c r="B269" s="143" t="s">
        <v>199</v>
      </c>
      <c r="C269" s="143" t="s">
        <v>199</v>
      </c>
      <c r="D269" s="131">
        <v>78.748647593119642</v>
      </c>
      <c r="E269" s="131">
        <v>78.064833341338527</v>
      </c>
      <c r="F269" s="131">
        <v>79.432461844900757</v>
      </c>
    </row>
    <row r="270" spans="1:6" ht="15" customHeight="1">
      <c r="A270" s="140"/>
      <c r="B270" s="150"/>
      <c r="C270" s="5"/>
      <c r="D270" s="6"/>
      <c r="E270" s="6"/>
      <c r="F270" s="6"/>
    </row>
    <row r="271" spans="1:6" ht="24" customHeight="1">
      <c r="A271" s="145" t="s">
        <v>82</v>
      </c>
      <c r="C271" s="143" t="s">
        <v>34</v>
      </c>
      <c r="D271" s="144">
        <v>74.395269999999996</v>
      </c>
      <c r="E271" s="144">
        <v>73.909760000000006</v>
      </c>
      <c r="F271" s="144">
        <v>74.880790000000005</v>
      </c>
    </row>
    <row r="272" spans="1:6" ht="15" customHeight="1">
      <c r="B272" s="143" t="s">
        <v>35</v>
      </c>
      <c r="C272" s="143" t="s">
        <v>35</v>
      </c>
      <c r="D272" s="144">
        <v>74.537480000000002</v>
      </c>
      <c r="E272" s="144">
        <v>74.054379999999995</v>
      </c>
      <c r="F272" s="144">
        <v>75.020579999999995</v>
      </c>
    </row>
    <row r="273" spans="1:6" ht="15" customHeight="1">
      <c r="C273" s="143" t="s">
        <v>36</v>
      </c>
      <c r="D273" s="144">
        <v>75.015940000000001</v>
      </c>
      <c r="E273" s="144">
        <v>74.538889999999995</v>
      </c>
      <c r="F273" s="144">
        <v>75.492990000000006</v>
      </c>
    </row>
    <row r="274" spans="1:6" ht="15" customHeight="1">
      <c r="C274" s="143" t="s">
        <v>37</v>
      </c>
      <c r="D274" s="144">
        <v>75.234639999999999</v>
      </c>
      <c r="E274" s="144">
        <v>74.749260000000007</v>
      </c>
      <c r="F274" s="144">
        <v>75.720020000000005</v>
      </c>
    </row>
    <row r="275" spans="1:6" ht="15" customHeight="1">
      <c r="C275" s="143" t="s">
        <v>38</v>
      </c>
      <c r="D275" s="144">
        <v>75.899039999999999</v>
      </c>
      <c r="E275" s="144">
        <v>75.423689999999993</v>
      </c>
      <c r="F275" s="144">
        <v>76.374390000000005</v>
      </c>
    </row>
    <row r="276" spans="1:6" ht="24" customHeight="1">
      <c r="C276" s="143" t="s">
        <v>39</v>
      </c>
      <c r="D276" s="144">
        <v>75.939319999999995</v>
      </c>
      <c r="E276" s="144">
        <v>75.454440000000005</v>
      </c>
      <c r="F276" s="144">
        <v>76.424189999999996</v>
      </c>
    </row>
    <row r="277" spans="1:6" ht="15" customHeight="1">
      <c r="B277" s="143" t="s">
        <v>40</v>
      </c>
      <c r="C277" s="143" t="s">
        <v>40</v>
      </c>
      <c r="D277" s="144">
        <v>76.346890000000002</v>
      </c>
      <c r="E277" s="144">
        <v>75.855829999999997</v>
      </c>
      <c r="F277" s="144">
        <v>76.837959999999995</v>
      </c>
    </row>
    <row r="278" spans="1:6" ht="15" customHeight="1">
      <c r="C278" s="143" t="s">
        <v>114</v>
      </c>
      <c r="D278" s="144">
        <v>76.449979999999996</v>
      </c>
      <c r="E278" s="144">
        <v>75.956860000000006</v>
      </c>
      <c r="F278" s="144">
        <v>76.943100000000001</v>
      </c>
    </row>
    <row r="279" spans="1:6" ht="15" customHeight="1">
      <c r="C279" s="143" t="s">
        <v>132</v>
      </c>
      <c r="D279" s="144">
        <v>76.608050000000006</v>
      </c>
      <c r="E279" s="144">
        <v>76.108249999999998</v>
      </c>
      <c r="F279" s="144">
        <v>77.107849999999999</v>
      </c>
    </row>
    <row r="280" spans="1:6" ht="15" customHeight="1">
      <c r="B280" s="143" t="s">
        <v>169</v>
      </c>
      <c r="C280" s="143" t="s">
        <v>133</v>
      </c>
      <c r="D280" s="144">
        <v>77.136780000000002</v>
      </c>
      <c r="E280" s="144">
        <v>76.651009999999999</v>
      </c>
      <c r="F280" s="144">
        <v>77.622540000000001</v>
      </c>
    </row>
    <row r="281" spans="1:6" ht="24" customHeight="1">
      <c r="C281" s="143" t="s">
        <v>172</v>
      </c>
      <c r="D281" s="144">
        <v>77.55968</v>
      </c>
      <c r="E281" s="144">
        <v>77.079610000000002</v>
      </c>
      <c r="F281" s="144">
        <v>78.039749999999998</v>
      </c>
    </row>
    <row r="282" spans="1:6" ht="15" customHeight="1">
      <c r="C282" s="143" t="s">
        <v>177</v>
      </c>
      <c r="D282" s="144">
        <v>78.217559228267532</v>
      </c>
      <c r="E282" s="144">
        <v>77.758927406663901</v>
      </c>
      <c r="F282" s="144">
        <v>78.676191049871164</v>
      </c>
    </row>
    <row r="283" spans="1:6" ht="15" customHeight="1">
      <c r="B283" s="143" t="s">
        <v>199</v>
      </c>
      <c r="C283" s="143" t="s">
        <v>199</v>
      </c>
      <c r="D283" s="144">
        <v>77.852601503932846</v>
      </c>
      <c r="E283" s="144">
        <v>77.387259105955366</v>
      </c>
      <c r="F283" s="144">
        <v>78.317943901910326</v>
      </c>
    </row>
    <row r="284" spans="1:6" ht="15" customHeight="1">
      <c r="B284" s="150"/>
      <c r="C284" s="5"/>
      <c r="D284" s="6"/>
      <c r="E284" s="6"/>
      <c r="F284" s="6"/>
    </row>
    <row r="285" spans="1:6" ht="24" customHeight="1">
      <c r="A285" s="145" t="s">
        <v>80</v>
      </c>
      <c r="C285" s="143" t="s">
        <v>34</v>
      </c>
      <c r="D285" s="146">
        <v>74.536389999999997</v>
      </c>
      <c r="E285" s="146">
        <v>74.155910000000006</v>
      </c>
      <c r="F285" s="146">
        <v>74.916870000000003</v>
      </c>
    </row>
    <row r="286" spans="1:6" ht="15" customHeight="1">
      <c r="B286" s="143" t="s">
        <v>35</v>
      </c>
      <c r="C286" s="143" t="s">
        <v>35</v>
      </c>
      <c r="D286" s="146">
        <v>74.660539999999997</v>
      </c>
      <c r="E286" s="146">
        <v>74.274649999999994</v>
      </c>
      <c r="F286" s="146">
        <v>75.046430000000001</v>
      </c>
    </row>
    <row r="287" spans="1:6" ht="15" customHeight="1">
      <c r="C287" s="143" t="s">
        <v>36</v>
      </c>
      <c r="D287" s="146">
        <v>75.343770000000006</v>
      </c>
      <c r="E287" s="146">
        <v>74.967320000000001</v>
      </c>
      <c r="F287" s="146">
        <v>75.720219999999998</v>
      </c>
    </row>
    <row r="288" spans="1:6" ht="15" customHeight="1">
      <c r="C288" s="143" t="s">
        <v>37</v>
      </c>
      <c r="D288" s="146">
        <v>75.427800000000005</v>
      </c>
      <c r="E288" s="146">
        <v>75.043850000000006</v>
      </c>
      <c r="F288" s="146">
        <v>75.811750000000004</v>
      </c>
    </row>
    <row r="289" spans="1:6" ht="15" customHeight="1">
      <c r="C289" s="143" t="s">
        <v>38</v>
      </c>
      <c r="D289" s="146">
        <v>75.747870000000006</v>
      </c>
      <c r="E289" s="146">
        <v>75.366960000000006</v>
      </c>
      <c r="F289" s="146">
        <v>76.128780000000006</v>
      </c>
    </row>
    <row r="290" spans="1:6" ht="24" customHeight="1">
      <c r="C290" s="143" t="s">
        <v>39</v>
      </c>
      <c r="D290" s="146">
        <v>75.807590000000005</v>
      </c>
      <c r="E290" s="146">
        <v>75.425079999999994</v>
      </c>
      <c r="F290" s="146">
        <v>76.190100000000001</v>
      </c>
    </row>
    <row r="291" spans="1:6" ht="15" customHeight="1">
      <c r="B291" s="143" t="s">
        <v>40</v>
      </c>
      <c r="C291" s="143" t="s">
        <v>40</v>
      </c>
      <c r="D291" s="146">
        <v>76.060310000000001</v>
      </c>
      <c r="E291" s="146">
        <v>75.684479999999994</v>
      </c>
      <c r="F291" s="146">
        <v>76.436130000000006</v>
      </c>
    </row>
    <row r="292" spans="1:6" ht="15" customHeight="1">
      <c r="C292" s="143" t="s">
        <v>114</v>
      </c>
      <c r="D292" s="146">
        <v>76.274079999999998</v>
      </c>
      <c r="E292" s="146">
        <v>75.896839999999997</v>
      </c>
      <c r="F292" s="146">
        <v>76.651309999999995</v>
      </c>
    </row>
    <row r="293" spans="1:6" ht="15" customHeight="1">
      <c r="C293" s="143" t="s">
        <v>132</v>
      </c>
      <c r="D293" s="146">
        <v>76.639060000000001</v>
      </c>
      <c r="E293" s="146">
        <v>76.269189999999995</v>
      </c>
      <c r="F293" s="146">
        <v>77.008939999999996</v>
      </c>
    </row>
    <row r="294" spans="1:6" ht="15" customHeight="1">
      <c r="B294" s="143" t="s">
        <v>169</v>
      </c>
      <c r="C294" s="143" t="s">
        <v>133</v>
      </c>
      <c r="D294" s="146">
        <v>76.945819999999998</v>
      </c>
      <c r="E294" s="146">
        <v>76.570409999999995</v>
      </c>
      <c r="F294" s="146">
        <v>77.32123</v>
      </c>
    </row>
    <row r="295" spans="1:6" ht="24" customHeight="1">
      <c r="C295" s="143" t="s">
        <v>172</v>
      </c>
      <c r="D295" s="146">
        <v>77.134180000000001</v>
      </c>
      <c r="E295" s="146">
        <v>76.762320000000003</v>
      </c>
      <c r="F295" s="146">
        <v>77.506029999999996</v>
      </c>
    </row>
    <row r="296" spans="1:6" ht="15" customHeight="1">
      <c r="C296" s="143" t="s">
        <v>177</v>
      </c>
      <c r="D296" s="146">
        <v>77.584164136460117</v>
      </c>
      <c r="E296" s="146">
        <v>77.215504184662791</v>
      </c>
      <c r="F296" s="146">
        <v>77.952824088257444</v>
      </c>
    </row>
    <row r="297" spans="1:6" ht="15" customHeight="1">
      <c r="B297" s="143" t="s">
        <v>199</v>
      </c>
      <c r="C297" s="143" t="s">
        <v>199</v>
      </c>
      <c r="D297" s="146">
        <v>77.655841756307638</v>
      </c>
      <c r="E297" s="146">
        <v>77.290918360224751</v>
      </c>
      <c r="F297" s="146">
        <v>78.020765152390524</v>
      </c>
    </row>
    <row r="298" spans="1:6" ht="15" customHeight="1">
      <c r="B298" s="150"/>
      <c r="C298" s="5"/>
      <c r="D298" s="6"/>
      <c r="E298" s="6"/>
      <c r="F298" s="6"/>
    </row>
    <row r="299" spans="1:6" ht="24" customHeight="1">
      <c r="A299" s="140" t="s">
        <v>128</v>
      </c>
      <c r="C299" s="143" t="s">
        <v>34</v>
      </c>
      <c r="D299" s="131">
        <v>74.675979999999996</v>
      </c>
      <c r="E299" s="131">
        <v>73.899519999999995</v>
      </c>
      <c r="F299" s="131">
        <v>75.452449999999999</v>
      </c>
    </row>
    <row r="300" spans="1:6" ht="15" customHeight="1">
      <c r="A300" s="140"/>
      <c r="B300" s="143" t="s">
        <v>35</v>
      </c>
      <c r="C300" s="143" t="s">
        <v>35</v>
      </c>
      <c r="D300" s="131">
        <v>74.972279999999998</v>
      </c>
      <c r="E300" s="131">
        <v>74.202610000000007</v>
      </c>
      <c r="F300" s="131">
        <v>75.741950000000003</v>
      </c>
    </row>
    <row r="301" spans="1:6" ht="15" customHeight="1">
      <c r="A301" s="140"/>
      <c r="C301" s="143" t="s">
        <v>36</v>
      </c>
      <c r="D301" s="131">
        <v>75.216930000000005</v>
      </c>
      <c r="E301" s="131">
        <v>74.397369999999995</v>
      </c>
      <c r="F301" s="131">
        <v>76.036490000000001</v>
      </c>
    </row>
    <row r="302" spans="1:6" ht="15" customHeight="1">
      <c r="A302" s="140"/>
      <c r="C302" s="143" t="s">
        <v>37</v>
      </c>
      <c r="D302" s="131">
        <v>75.089740000000006</v>
      </c>
      <c r="E302" s="131">
        <v>74.222160000000002</v>
      </c>
      <c r="F302" s="131">
        <v>75.957319999999996</v>
      </c>
    </row>
    <row r="303" spans="1:6" ht="15" customHeight="1">
      <c r="A303" s="140"/>
      <c r="C303" s="143" t="s">
        <v>38</v>
      </c>
      <c r="D303" s="131">
        <v>75.960719999999995</v>
      </c>
      <c r="E303" s="131">
        <v>75.129390000000001</v>
      </c>
      <c r="F303" s="131">
        <v>76.792050000000003</v>
      </c>
    </row>
    <row r="304" spans="1:6" ht="24" customHeight="1">
      <c r="A304" s="140"/>
      <c r="C304" s="143" t="s">
        <v>39</v>
      </c>
      <c r="D304" s="131">
        <v>76.386769999999999</v>
      </c>
      <c r="E304" s="131">
        <v>75.613069999999993</v>
      </c>
      <c r="F304" s="131">
        <v>77.16046</v>
      </c>
    </row>
    <row r="305" spans="1:6" ht="15" customHeight="1">
      <c r="A305" s="140"/>
      <c r="B305" s="143" t="s">
        <v>40</v>
      </c>
      <c r="C305" s="143" t="s">
        <v>40</v>
      </c>
      <c r="D305" s="131">
        <v>76.608810000000005</v>
      </c>
      <c r="E305" s="131">
        <v>75.873509999999996</v>
      </c>
      <c r="F305" s="131">
        <v>77.344110000000001</v>
      </c>
    </row>
    <row r="306" spans="1:6" ht="15" customHeight="1">
      <c r="A306" s="140"/>
      <c r="C306" s="143" t="s">
        <v>114</v>
      </c>
      <c r="D306" s="131">
        <v>76.626630000000006</v>
      </c>
      <c r="E306" s="131">
        <v>75.870519999999999</v>
      </c>
      <c r="F306" s="131">
        <v>77.382739999999998</v>
      </c>
    </row>
    <row r="307" spans="1:6" ht="15" customHeight="1">
      <c r="A307" s="140"/>
      <c r="C307" s="143" t="s">
        <v>132</v>
      </c>
      <c r="D307" s="131">
        <v>76.949079999999995</v>
      </c>
      <c r="E307" s="131">
        <v>76.166700000000006</v>
      </c>
      <c r="F307" s="131">
        <v>77.731449999999995</v>
      </c>
    </row>
    <row r="308" spans="1:6" ht="15" customHeight="1">
      <c r="A308" s="140"/>
      <c r="B308" s="143" t="s">
        <v>169</v>
      </c>
      <c r="C308" s="143" t="s">
        <v>133</v>
      </c>
      <c r="D308" s="131">
        <v>77.461550000000003</v>
      </c>
      <c r="E308" s="131">
        <v>76.679680000000005</v>
      </c>
      <c r="F308" s="131">
        <v>78.24342</v>
      </c>
    </row>
    <row r="309" spans="1:6" ht="24" customHeight="1">
      <c r="A309" s="140"/>
      <c r="C309" s="143" t="s">
        <v>172</v>
      </c>
      <c r="D309" s="131">
        <v>77.160200000000003</v>
      </c>
      <c r="E309" s="131">
        <v>76.369820000000004</v>
      </c>
      <c r="F309" s="131">
        <v>77.950590000000005</v>
      </c>
    </row>
    <row r="310" spans="1:6" ht="15" customHeight="1">
      <c r="A310" s="140"/>
      <c r="C310" s="143" t="s">
        <v>177</v>
      </c>
      <c r="D310" s="131">
        <v>77.334739507383631</v>
      </c>
      <c r="E310" s="131">
        <v>76.563849846206537</v>
      </c>
      <c r="F310" s="131">
        <v>78.105629168560725</v>
      </c>
    </row>
    <row r="311" spans="1:6" ht="15" customHeight="1">
      <c r="A311" s="140"/>
      <c r="B311" s="143" t="s">
        <v>199</v>
      </c>
      <c r="C311" s="143" t="s">
        <v>199</v>
      </c>
      <c r="D311" s="131">
        <v>77.34567497093856</v>
      </c>
      <c r="E311" s="131">
        <v>76.600116290470197</v>
      </c>
      <c r="F311" s="131">
        <v>78.091233651406924</v>
      </c>
    </row>
    <row r="312" spans="1:6" ht="15" customHeight="1">
      <c r="A312" s="140"/>
      <c r="B312" s="150"/>
      <c r="C312" s="5"/>
      <c r="D312" s="6"/>
      <c r="E312" s="6"/>
      <c r="F312" s="6"/>
    </row>
    <row r="313" spans="1:6" ht="24" customHeight="1">
      <c r="A313" s="140" t="s">
        <v>211</v>
      </c>
      <c r="C313" s="143" t="s">
        <v>34</v>
      </c>
      <c r="D313" s="131">
        <v>74.750990000000002</v>
      </c>
      <c r="E313" s="131">
        <v>74.030959999999993</v>
      </c>
      <c r="F313" s="131">
        <v>75.471010000000007</v>
      </c>
    </row>
    <row r="314" spans="1:6" ht="15" customHeight="1">
      <c r="A314" s="140"/>
      <c r="B314" s="143" t="s">
        <v>35</v>
      </c>
      <c r="C314" s="143" t="s">
        <v>35</v>
      </c>
      <c r="D314" s="131">
        <v>74.656419999999997</v>
      </c>
      <c r="E314" s="131">
        <v>73.919870000000003</v>
      </c>
      <c r="F314" s="131">
        <v>75.392960000000002</v>
      </c>
    </row>
    <row r="315" spans="1:6" ht="15" customHeight="1">
      <c r="A315" s="140"/>
      <c r="C315" s="143" t="s">
        <v>36</v>
      </c>
      <c r="D315" s="131">
        <v>74.937970000000007</v>
      </c>
      <c r="E315" s="131">
        <v>74.185699999999997</v>
      </c>
      <c r="F315" s="131">
        <v>75.690240000000003</v>
      </c>
    </row>
    <row r="316" spans="1:6" ht="15" customHeight="1">
      <c r="A316" s="140"/>
      <c r="C316" s="143" t="s">
        <v>37</v>
      </c>
      <c r="D316" s="131">
        <v>75.553979999999996</v>
      </c>
      <c r="E316" s="131">
        <v>74.784589999999994</v>
      </c>
      <c r="F316" s="131">
        <v>76.323369999999997</v>
      </c>
    </row>
    <row r="317" spans="1:6" ht="15" customHeight="1">
      <c r="A317" s="140"/>
      <c r="C317" s="143" t="s">
        <v>38</v>
      </c>
      <c r="D317" s="131">
        <v>75.970359999999999</v>
      </c>
      <c r="E317" s="131">
        <v>75.198359999999994</v>
      </c>
      <c r="F317" s="131">
        <v>76.742350000000002</v>
      </c>
    </row>
    <row r="318" spans="1:6" ht="24" customHeight="1">
      <c r="A318" s="140"/>
      <c r="C318" s="143" t="s">
        <v>39</v>
      </c>
      <c r="D318" s="131">
        <v>76.036079999999998</v>
      </c>
      <c r="E318" s="131">
        <v>75.270359999999997</v>
      </c>
      <c r="F318" s="131">
        <v>76.801789999999997</v>
      </c>
    </row>
    <row r="319" spans="1:6" ht="15" customHeight="1">
      <c r="A319" s="140"/>
      <c r="B319" s="143" t="s">
        <v>40</v>
      </c>
      <c r="C319" s="143" t="s">
        <v>40</v>
      </c>
      <c r="D319" s="131">
        <v>76.259209999999996</v>
      </c>
      <c r="E319" s="131">
        <v>75.508380000000002</v>
      </c>
      <c r="F319" s="131">
        <v>77.010040000000004</v>
      </c>
    </row>
    <row r="320" spans="1:6" ht="15" customHeight="1">
      <c r="A320" s="140"/>
      <c r="C320" s="143" t="s">
        <v>114</v>
      </c>
      <c r="D320" s="131">
        <v>76.70599</v>
      </c>
      <c r="E320" s="131">
        <v>75.986239999999995</v>
      </c>
      <c r="F320" s="131">
        <v>77.425740000000005</v>
      </c>
    </row>
    <row r="321" spans="1:6" ht="15" customHeight="1">
      <c r="A321" s="140"/>
      <c r="C321" s="143" t="s">
        <v>132</v>
      </c>
      <c r="D321" s="131">
        <v>77.239879999999999</v>
      </c>
      <c r="E321" s="131">
        <v>76.533749999999998</v>
      </c>
      <c r="F321" s="131">
        <v>77.946010000000001</v>
      </c>
    </row>
    <row r="322" spans="1:6" ht="15" customHeight="1">
      <c r="A322" s="140"/>
      <c r="B322" s="143" t="s">
        <v>169</v>
      </c>
      <c r="C322" s="143" t="s">
        <v>133</v>
      </c>
      <c r="D322" s="131">
        <v>77.196359999999999</v>
      </c>
      <c r="E322" s="131">
        <v>76.475960000000001</v>
      </c>
      <c r="F322" s="131">
        <v>77.91677</v>
      </c>
    </row>
    <row r="323" spans="1:6" ht="24" customHeight="1">
      <c r="A323" s="140"/>
      <c r="C323" s="143" t="s">
        <v>172</v>
      </c>
      <c r="D323" s="131">
        <v>78.126750000000001</v>
      </c>
      <c r="E323" s="131">
        <v>77.411490000000001</v>
      </c>
      <c r="F323" s="131">
        <v>78.842010000000002</v>
      </c>
    </row>
    <row r="324" spans="1:6" ht="15" customHeight="1">
      <c r="A324" s="140"/>
      <c r="C324" s="143" t="s">
        <v>177</v>
      </c>
      <c r="D324" s="131">
        <v>78.218964457581478</v>
      </c>
      <c r="E324" s="131">
        <v>77.460235441861116</v>
      </c>
      <c r="F324" s="131">
        <v>78.977693473301841</v>
      </c>
    </row>
    <row r="325" spans="1:6" ht="15" customHeight="1">
      <c r="A325" s="140"/>
      <c r="B325" s="143" t="s">
        <v>199</v>
      </c>
      <c r="C325" s="143" t="s">
        <v>199</v>
      </c>
      <c r="D325" s="131">
        <v>78.209990113625409</v>
      </c>
      <c r="E325" s="131">
        <v>77.48522683913238</v>
      </c>
      <c r="F325" s="131">
        <v>78.934753388118438</v>
      </c>
    </row>
    <row r="326" spans="1:6" ht="15" customHeight="1">
      <c r="A326" s="140"/>
    </row>
    <row r="327" spans="1:6" ht="24" customHeight="1">
      <c r="A327" s="145" t="s">
        <v>212</v>
      </c>
      <c r="C327" s="143" t="s">
        <v>34</v>
      </c>
      <c r="D327" s="144">
        <v>74.775580000000005</v>
      </c>
      <c r="E327" s="144">
        <v>74.438680000000005</v>
      </c>
      <c r="F327" s="144">
        <v>75.112480000000005</v>
      </c>
    </row>
    <row r="328" spans="1:6" ht="15" customHeight="1">
      <c r="B328" s="143" t="s">
        <v>35</v>
      </c>
      <c r="C328" s="143" t="s">
        <v>35</v>
      </c>
      <c r="D328" s="144">
        <v>75.197289999999995</v>
      </c>
      <c r="E328" s="144">
        <v>74.860060000000004</v>
      </c>
      <c r="F328" s="144">
        <v>75.534520000000001</v>
      </c>
    </row>
    <row r="329" spans="1:6" ht="15" customHeight="1">
      <c r="C329" s="143" t="s">
        <v>36</v>
      </c>
      <c r="D329" s="144">
        <v>75.30641</v>
      </c>
      <c r="E329" s="144">
        <v>74.974289999999996</v>
      </c>
      <c r="F329" s="144">
        <v>75.638530000000003</v>
      </c>
    </row>
    <row r="330" spans="1:6" ht="15" customHeight="1">
      <c r="C330" s="143" t="s">
        <v>37</v>
      </c>
      <c r="D330" s="144">
        <v>75.578519999999997</v>
      </c>
      <c r="E330" s="144">
        <v>75.239410000000007</v>
      </c>
      <c r="F330" s="144">
        <v>75.917619999999999</v>
      </c>
    </row>
    <row r="331" spans="1:6" ht="15" customHeight="1">
      <c r="C331" s="143" t="s">
        <v>38</v>
      </c>
      <c r="D331" s="144">
        <v>75.880930000000006</v>
      </c>
      <c r="E331" s="144">
        <v>75.543009999999995</v>
      </c>
      <c r="F331" s="144">
        <v>76.218850000000003</v>
      </c>
    </row>
    <row r="332" spans="1:6" ht="24" customHeight="1">
      <c r="C332" s="143" t="s">
        <v>39</v>
      </c>
      <c r="D332" s="144">
        <v>76.118949999999998</v>
      </c>
      <c r="E332" s="144">
        <v>75.775750000000002</v>
      </c>
      <c r="F332" s="144">
        <v>76.462149999999994</v>
      </c>
    </row>
    <row r="333" spans="1:6" ht="15" customHeight="1">
      <c r="B333" s="143" t="s">
        <v>40</v>
      </c>
      <c r="C333" s="143" t="s">
        <v>40</v>
      </c>
      <c r="D333" s="144">
        <v>76.480609999999999</v>
      </c>
      <c r="E333" s="144">
        <v>76.142039999999994</v>
      </c>
      <c r="F333" s="144">
        <v>76.81917</v>
      </c>
    </row>
    <row r="334" spans="1:6" ht="15" customHeight="1">
      <c r="C334" s="143" t="s">
        <v>114</v>
      </c>
      <c r="D334" s="144">
        <v>76.782160000000005</v>
      </c>
      <c r="E334" s="144">
        <v>76.450640000000007</v>
      </c>
      <c r="F334" s="144">
        <v>77.113680000000002</v>
      </c>
    </row>
    <row r="335" spans="1:6" ht="15" customHeight="1">
      <c r="C335" s="143" t="s">
        <v>132</v>
      </c>
      <c r="D335" s="144">
        <v>77.21302</v>
      </c>
      <c r="E335" s="144">
        <v>76.888409999999993</v>
      </c>
      <c r="F335" s="144">
        <v>77.537629999999993</v>
      </c>
    </row>
    <row r="336" spans="1:6" ht="15" customHeight="1">
      <c r="B336" s="143" t="s">
        <v>169</v>
      </c>
      <c r="C336" s="143" t="s">
        <v>133</v>
      </c>
      <c r="D336" s="144">
        <v>77.281199999999998</v>
      </c>
      <c r="E336" s="144">
        <v>76.951059999999998</v>
      </c>
      <c r="F336" s="144">
        <v>77.611350000000002</v>
      </c>
    </row>
    <row r="337" spans="1:6" ht="24" customHeight="1">
      <c r="C337" s="143" t="s">
        <v>172</v>
      </c>
      <c r="D337" s="144">
        <v>77.481179999999995</v>
      </c>
      <c r="E337" s="144">
        <v>77.149559999999994</v>
      </c>
      <c r="F337" s="144">
        <v>77.812790000000007</v>
      </c>
    </row>
    <row r="338" spans="1:6" ht="15" customHeight="1">
      <c r="C338" s="143" t="s">
        <v>177</v>
      </c>
      <c r="D338" s="144">
        <v>77.809895162232593</v>
      </c>
      <c r="E338" s="144">
        <v>77.481238261032289</v>
      </c>
      <c r="F338" s="144">
        <v>78.138552063432897</v>
      </c>
    </row>
    <row r="339" spans="1:6" ht="15" customHeight="1">
      <c r="B339" s="143" t="s">
        <v>199</v>
      </c>
      <c r="C339" s="143" t="s">
        <v>199</v>
      </c>
      <c r="D339" s="144">
        <v>77.960016968638072</v>
      </c>
      <c r="E339" s="144">
        <v>77.638741719585923</v>
      </c>
      <c r="F339" s="144">
        <v>78.281292217690222</v>
      </c>
    </row>
    <row r="340" spans="1:6" ht="15" customHeight="1"/>
    <row r="341" spans="1:6" ht="24" customHeight="1">
      <c r="A341" s="140" t="s">
        <v>213</v>
      </c>
      <c r="C341" s="143" t="s">
        <v>34</v>
      </c>
      <c r="D341" s="131">
        <v>74.789540000000002</v>
      </c>
      <c r="E341" s="131">
        <v>74.154709999999994</v>
      </c>
      <c r="F341" s="131">
        <v>75.424369999999996</v>
      </c>
    </row>
    <row r="342" spans="1:6" ht="15" customHeight="1">
      <c r="B342" s="143" t="s">
        <v>35</v>
      </c>
      <c r="C342" s="143" t="s">
        <v>35</v>
      </c>
      <c r="D342" s="131">
        <v>75.419650000000004</v>
      </c>
      <c r="E342" s="131">
        <v>74.819710000000001</v>
      </c>
      <c r="F342" s="131">
        <v>76.019580000000005</v>
      </c>
    </row>
    <row r="343" spans="1:6" ht="15" customHeight="1">
      <c r="C343" s="143" t="s">
        <v>36</v>
      </c>
      <c r="D343" s="131">
        <v>75.673720000000003</v>
      </c>
      <c r="E343" s="131">
        <v>75.090059999999994</v>
      </c>
      <c r="F343" s="131">
        <v>76.257390000000001</v>
      </c>
    </row>
    <row r="344" spans="1:6" ht="15" customHeight="1">
      <c r="C344" s="143" t="s">
        <v>37</v>
      </c>
      <c r="D344" s="131">
        <v>76.086240000000004</v>
      </c>
      <c r="E344" s="131">
        <v>75.500050000000002</v>
      </c>
      <c r="F344" s="131">
        <v>76.672430000000006</v>
      </c>
    </row>
    <row r="345" spans="1:6" ht="15" customHeight="1">
      <c r="C345" s="143" t="s">
        <v>38</v>
      </c>
      <c r="D345" s="131">
        <v>76.165520000000001</v>
      </c>
      <c r="E345" s="131">
        <v>75.563270000000003</v>
      </c>
      <c r="F345" s="131">
        <v>76.767759999999996</v>
      </c>
    </row>
    <row r="346" spans="1:6" ht="24" customHeight="1">
      <c r="C346" s="143" t="s">
        <v>39</v>
      </c>
      <c r="D346" s="131">
        <v>76.418000000000006</v>
      </c>
      <c r="E346" s="131">
        <v>75.815169999999995</v>
      </c>
      <c r="F346" s="131">
        <v>77.020830000000004</v>
      </c>
    </row>
    <row r="347" spans="1:6" ht="15" customHeight="1">
      <c r="B347" s="143" t="s">
        <v>40</v>
      </c>
      <c r="C347" s="143" t="s">
        <v>40</v>
      </c>
      <c r="D347" s="131">
        <v>76.785499999999999</v>
      </c>
      <c r="E347" s="131">
        <v>76.191500000000005</v>
      </c>
      <c r="F347" s="131">
        <v>77.379499999999993</v>
      </c>
    </row>
    <row r="348" spans="1:6" ht="15" customHeight="1">
      <c r="C348" s="143" t="s">
        <v>114</v>
      </c>
      <c r="D348" s="131">
        <v>76.74776</v>
      </c>
      <c r="E348" s="131">
        <v>76.158029999999997</v>
      </c>
      <c r="F348" s="131">
        <v>77.337479999999999</v>
      </c>
    </row>
    <row r="349" spans="1:6" ht="15" customHeight="1">
      <c r="C349" s="143" t="s">
        <v>132</v>
      </c>
      <c r="D349" s="131">
        <v>77.252440000000007</v>
      </c>
      <c r="E349" s="131">
        <v>76.653170000000003</v>
      </c>
      <c r="F349" s="131">
        <v>77.851699999999994</v>
      </c>
    </row>
    <row r="350" spans="1:6" ht="15" customHeight="1">
      <c r="B350" s="143" t="s">
        <v>169</v>
      </c>
      <c r="C350" s="143" t="s">
        <v>133</v>
      </c>
      <c r="D350" s="131">
        <v>77.44753</v>
      </c>
      <c r="E350" s="131">
        <v>76.839079999999996</v>
      </c>
      <c r="F350" s="131">
        <v>78.055980000000005</v>
      </c>
    </row>
    <row r="351" spans="1:6" ht="24" customHeight="1">
      <c r="C351" s="143" t="s">
        <v>172</v>
      </c>
      <c r="D351" s="131">
        <v>77.955719999999999</v>
      </c>
      <c r="E351" s="131">
        <v>77.349950000000007</v>
      </c>
      <c r="F351" s="131">
        <v>78.561490000000006</v>
      </c>
    </row>
    <row r="352" spans="1:6" ht="15" customHeight="1">
      <c r="C352" s="143" t="s">
        <v>177</v>
      </c>
      <c r="D352" s="131">
        <v>77.96253815791907</v>
      </c>
      <c r="E352" s="131">
        <v>77.376619675992828</v>
      </c>
      <c r="F352" s="131">
        <v>78.548456639845313</v>
      </c>
    </row>
    <row r="353" spans="1:6" ht="15" customHeight="1">
      <c r="B353" s="143" t="s">
        <v>199</v>
      </c>
      <c r="C353" s="143" t="s">
        <v>199</v>
      </c>
      <c r="D353" s="131">
        <v>78.134199129315562</v>
      </c>
      <c r="E353" s="131">
        <v>77.562191019516646</v>
      </c>
      <c r="F353" s="131">
        <v>78.706207239114477</v>
      </c>
    </row>
    <row r="354" spans="1:6" ht="15" customHeight="1"/>
    <row r="355" spans="1:6" ht="24" customHeight="1">
      <c r="A355" s="145" t="s">
        <v>73</v>
      </c>
      <c r="C355" s="143" t="s">
        <v>34</v>
      </c>
      <c r="D355" s="144">
        <v>75.292029999999997</v>
      </c>
      <c r="E355" s="144">
        <v>74.604889999999997</v>
      </c>
      <c r="F355" s="144">
        <v>75.979179999999999</v>
      </c>
    </row>
    <row r="356" spans="1:6" ht="15" customHeight="1">
      <c r="B356" s="143" t="s">
        <v>35</v>
      </c>
      <c r="C356" s="143" t="s">
        <v>35</v>
      </c>
      <c r="D356" s="144">
        <v>75.767430000000004</v>
      </c>
      <c r="E356" s="144">
        <v>75.098770000000002</v>
      </c>
      <c r="F356" s="144">
        <v>76.436099999999996</v>
      </c>
    </row>
    <row r="357" spans="1:6" ht="15" customHeight="1">
      <c r="C357" s="143" t="s">
        <v>36</v>
      </c>
      <c r="D357" s="144">
        <v>75.790679999999995</v>
      </c>
      <c r="E357" s="144">
        <v>75.122839999999997</v>
      </c>
      <c r="F357" s="144">
        <v>76.458529999999996</v>
      </c>
    </row>
    <row r="358" spans="1:6" ht="15" customHeight="1">
      <c r="C358" s="143" t="s">
        <v>37</v>
      </c>
      <c r="D358" s="144">
        <v>76.221029999999999</v>
      </c>
      <c r="E358" s="144">
        <v>75.557879999999997</v>
      </c>
      <c r="F358" s="144">
        <v>76.884169999999997</v>
      </c>
    </row>
    <row r="359" spans="1:6" ht="15" customHeight="1">
      <c r="C359" s="143" t="s">
        <v>38</v>
      </c>
      <c r="D359" s="144">
        <v>76.041049999999998</v>
      </c>
      <c r="E359" s="144">
        <v>75.331100000000006</v>
      </c>
      <c r="F359" s="144">
        <v>76.750990000000002</v>
      </c>
    </row>
    <row r="360" spans="1:6" ht="24" customHeight="1">
      <c r="C360" s="143" t="s">
        <v>39</v>
      </c>
      <c r="D360" s="144">
        <v>76.838679999999997</v>
      </c>
      <c r="E360" s="144">
        <v>76.128929999999997</v>
      </c>
      <c r="F360" s="144">
        <v>77.548429999999996</v>
      </c>
    </row>
    <row r="361" spans="1:6" ht="15" customHeight="1">
      <c r="B361" s="143" t="s">
        <v>40</v>
      </c>
      <c r="C361" s="143" t="s">
        <v>40</v>
      </c>
      <c r="D361" s="144">
        <v>76.961749999999995</v>
      </c>
      <c r="E361" s="144">
        <v>76.234520000000003</v>
      </c>
      <c r="F361" s="144">
        <v>77.688980000000001</v>
      </c>
    </row>
    <row r="362" spans="1:6" ht="15" customHeight="1">
      <c r="C362" s="143" t="s">
        <v>114</v>
      </c>
      <c r="D362" s="144">
        <v>77.597930000000005</v>
      </c>
      <c r="E362" s="144">
        <v>76.891509999999997</v>
      </c>
      <c r="F362" s="144">
        <v>78.304339999999996</v>
      </c>
    </row>
    <row r="363" spans="1:6" ht="15" customHeight="1">
      <c r="C363" s="143" t="s">
        <v>132</v>
      </c>
      <c r="D363" s="144">
        <v>78.043419999999998</v>
      </c>
      <c r="E363" s="144">
        <v>77.350070000000002</v>
      </c>
      <c r="F363" s="144">
        <v>78.736770000000007</v>
      </c>
    </row>
    <row r="364" spans="1:6" ht="15" customHeight="1">
      <c r="B364" s="143" t="s">
        <v>169</v>
      </c>
      <c r="C364" s="143" t="s">
        <v>133</v>
      </c>
      <c r="D364" s="144">
        <v>78.143749999999997</v>
      </c>
      <c r="E364" s="144">
        <v>77.478260000000006</v>
      </c>
      <c r="F364" s="144">
        <v>78.809229999999999</v>
      </c>
    </row>
    <row r="365" spans="1:6" ht="24" customHeight="1">
      <c r="C365" s="143" t="s">
        <v>172</v>
      </c>
      <c r="D365" s="144">
        <v>78.429460000000006</v>
      </c>
      <c r="E365" s="144">
        <v>77.784729999999996</v>
      </c>
      <c r="F365" s="144">
        <v>79.074179999999998</v>
      </c>
    </row>
    <row r="366" spans="1:6" ht="15" customHeight="1">
      <c r="C366" s="143" t="s">
        <v>177</v>
      </c>
      <c r="D366" s="144">
        <v>78.583004641534785</v>
      </c>
      <c r="E366" s="144">
        <v>77.954601078601158</v>
      </c>
      <c r="F366" s="144">
        <v>79.211408204468412</v>
      </c>
    </row>
    <row r="367" spans="1:6" ht="15" customHeight="1">
      <c r="B367" s="143" t="s">
        <v>199</v>
      </c>
      <c r="C367" s="143" t="s">
        <v>199</v>
      </c>
      <c r="D367" s="144">
        <v>78.566231112016325</v>
      </c>
      <c r="E367" s="144">
        <v>77.939737678939252</v>
      </c>
      <c r="F367" s="144">
        <v>79.192724545093398</v>
      </c>
    </row>
    <row r="368" spans="1:6" ht="15" customHeight="1"/>
    <row r="369" spans="1:6" ht="24" customHeight="1">
      <c r="A369" s="145" t="s">
        <v>90</v>
      </c>
      <c r="C369" s="143" t="s">
        <v>34</v>
      </c>
      <c r="D369" s="144">
        <v>75.429239999999993</v>
      </c>
      <c r="E369" s="144">
        <v>74.735640000000004</v>
      </c>
      <c r="F369" s="144">
        <v>76.122839999999997</v>
      </c>
    </row>
    <row r="370" spans="1:6" ht="15" customHeight="1">
      <c r="B370" s="143" t="s">
        <v>35</v>
      </c>
      <c r="C370" s="143" t="s">
        <v>35</v>
      </c>
      <c r="D370" s="144">
        <v>75.277630000000002</v>
      </c>
      <c r="E370" s="144">
        <v>74.547510000000003</v>
      </c>
      <c r="F370" s="144">
        <v>76.007750000000001</v>
      </c>
    </row>
    <row r="371" spans="1:6" ht="15" customHeight="1">
      <c r="C371" s="143" t="s">
        <v>36</v>
      </c>
      <c r="D371" s="144">
        <v>75.883039999999994</v>
      </c>
      <c r="E371" s="144">
        <v>75.158519999999996</v>
      </c>
      <c r="F371" s="144">
        <v>76.607560000000007</v>
      </c>
    </row>
    <row r="372" spans="1:6" ht="15" customHeight="1">
      <c r="C372" s="143" t="s">
        <v>37</v>
      </c>
      <c r="D372" s="144">
        <v>76.547759999999997</v>
      </c>
      <c r="E372" s="144">
        <v>75.842420000000004</v>
      </c>
      <c r="F372" s="144">
        <v>77.253110000000007</v>
      </c>
    </row>
    <row r="373" spans="1:6" ht="15" customHeight="1">
      <c r="C373" s="143" t="s">
        <v>38</v>
      </c>
      <c r="D373" s="144">
        <v>76.689620000000005</v>
      </c>
      <c r="E373" s="144">
        <v>76.001140000000007</v>
      </c>
      <c r="F373" s="144">
        <v>77.378110000000007</v>
      </c>
    </row>
    <row r="374" spans="1:6" ht="24" customHeight="1">
      <c r="C374" s="143" t="s">
        <v>39</v>
      </c>
      <c r="D374" s="144">
        <v>77.226820000000004</v>
      </c>
      <c r="E374" s="144">
        <v>76.557599999999994</v>
      </c>
      <c r="F374" s="144">
        <v>77.896029999999996</v>
      </c>
    </row>
    <row r="375" spans="1:6" ht="15" customHeight="1">
      <c r="B375" s="143" t="s">
        <v>40</v>
      </c>
      <c r="C375" s="143" t="s">
        <v>40</v>
      </c>
      <c r="D375" s="144">
        <v>77.253889999999998</v>
      </c>
      <c r="E375" s="144">
        <v>76.569299999999998</v>
      </c>
      <c r="F375" s="144">
        <v>77.938479999999998</v>
      </c>
    </row>
    <row r="376" spans="1:6" ht="15" customHeight="1">
      <c r="C376" s="143" t="s">
        <v>114</v>
      </c>
      <c r="D376" s="144">
        <v>77.636309999999995</v>
      </c>
      <c r="E376" s="144">
        <v>76.9529</v>
      </c>
      <c r="F376" s="144">
        <v>78.319710000000001</v>
      </c>
    </row>
    <row r="377" spans="1:6" ht="15" customHeight="1">
      <c r="C377" s="143" t="s">
        <v>132</v>
      </c>
      <c r="D377" s="144">
        <v>77.97296</v>
      </c>
      <c r="E377" s="144">
        <v>77.292109999999994</v>
      </c>
      <c r="F377" s="144">
        <v>78.653819999999996</v>
      </c>
    </row>
    <row r="378" spans="1:6" ht="15" customHeight="1">
      <c r="B378" s="143" t="s">
        <v>169</v>
      </c>
      <c r="C378" s="143" t="s">
        <v>133</v>
      </c>
      <c r="D378" s="144">
        <v>78.609080000000006</v>
      </c>
      <c r="E378" s="144">
        <v>77.944370000000006</v>
      </c>
      <c r="F378" s="144">
        <v>79.273790000000005</v>
      </c>
    </row>
    <row r="379" spans="1:6" ht="24" customHeight="1">
      <c r="C379" s="143" t="s">
        <v>172</v>
      </c>
      <c r="D379" s="144">
        <v>79.200999999999993</v>
      </c>
      <c r="E379" s="144">
        <v>78.561790000000002</v>
      </c>
      <c r="F379" s="144">
        <v>79.840209999999999</v>
      </c>
    </row>
    <row r="380" spans="1:6" ht="15" customHeight="1">
      <c r="C380" s="143" t="s">
        <v>177</v>
      </c>
      <c r="D380" s="144">
        <v>79.233302063188873</v>
      </c>
      <c r="E380" s="144">
        <v>78.622093787669172</v>
      </c>
      <c r="F380" s="144">
        <v>79.844510338708574</v>
      </c>
    </row>
    <row r="381" spans="1:6" ht="15" customHeight="1">
      <c r="B381" s="143" t="s">
        <v>199</v>
      </c>
      <c r="C381" s="143" t="s">
        <v>199</v>
      </c>
      <c r="D381" s="144">
        <v>78.813821319086898</v>
      </c>
      <c r="E381" s="144">
        <v>78.201035256627208</v>
      </c>
      <c r="F381" s="144">
        <v>79.426607381546589</v>
      </c>
    </row>
    <row r="382" spans="1:6" ht="15" customHeight="1"/>
    <row r="383" spans="1:6" ht="24" customHeight="1">
      <c r="A383" s="145" t="s">
        <v>94</v>
      </c>
      <c r="C383" s="143" t="s">
        <v>34</v>
      </c>
      <c r="D383" s="144">
        <v>75.517880000000005</v>
      </c>
      <c r="E383" s="144">
        <v>74.773269999999997</v>
      </c>
      <c r="F383" s="144">
        <v>76.262500000000003</v>
      </c>
    </row>
    <row r="384" spans="1:6" ht="15" customHeight="1">
      <c r="B384" s="143" t="s">
        <v>35</v>
      </c>
      <c r="C384" s="143" t="s">
        <v>35</v>
      </c>
      <c r="D384" s="144">
        <v>75.698170000000005</v>
      </c>
      <c r="E384" s="144">
        <v>74.969890000000007</v>
      </c>
      <c r="F384" s="144">
        <v>76.426450000000003</v>
      </c>
    </row>
    <row r="385" spans="1:6" ht="15" customHeight="1">
      <c r="C385" s="143" t="s">
        <v>36</v>
      </c>
      <c r="D385" s="144">
        <v>76.349059999999994</v>
      </c>
      <c r="E385" s="144">
        <v>75.639420000000001</v>
      </c>
      <c r="F385" s="144">
        <v>77.058689999999999</v>
      </c>
    </row>
    <row r="386" spans="1:6" ht="15" customHeight="1">
      <c r="C386" s="143" t="s">
        <v>37</v>
      </c>
      <c r="D386" s="144">
        <v>76.647400000000005</v>
      </c>
      <c r="E386" s="144">
        <v>75.945049999999995</v>
      </c>
      <c r="F386" s="144">
        <v>77.34975</v>
      </c>
    </row>
    <row r="387" spans="1:6" ht="15" customHeight="1">
      <c r="C387" s="143" t="s">
        <v>38</v>
      </c>
      <c r="D387" s="144">
        <v>76.865089999999995</v>
      </c>
      <c r="E387" s="144">
        <v>76.153049999999993</v>
      </c>
      <c r="F387" s="144">
        <v>77.57714</v>
      </c>
    </row>
    <row r="388" spans="1:6" ht="24" customHeight="1">
      <c r="C388" s="143" t="s">
        <v>39</v>
      </c>
      <c r="D388" s="144">
        <v>77.052369999999996</v>
      </c>
      <c r="E388" s="144">
        <v>76.306920000000005</v>
      </c>
      <c r="F388" s="144">
        <v>77.797830000000005</v>
      </c>
    </row>
    <row r="389" spans="1:6" ht="15" customHeight="1">
      <c r="B389" s="143" t="s">
        <v>40</v>
      </c>
      <c r="C389" s="143" t="s">
        <v>40</v>
      </c>
      <c r="D389" s="144">
        <v>77.329220000000007</v>
      </c>
      <c r="E389" s="144">
        <v>76.549549999999996</v>
      </c>
      <c r="F389" s="144">
        <v>78.108890000000002</v>
      </c>
    </row>
    <row r="390" spans="1:6" ht="15" customHeight="1">
      <c r="C390" s="143" t="s">
        <v>114</v>
      </c>
      <c r="D390" s="144">
        <v>77.825310000000002</v>
      </c>
      <c r="E390" s="144">
        <v>77.053629999999998</v>
      </c>
      <c r="F390" s="144">
        <v>78.596990000000005</v>
      </c>
    </row>
    <row r="391" spans="1:6" ht="15" customHeight="1">
      <c r="C391" s="143" t="s">
        <v>132</v>
      </c>
      <c r="D391" s="144">
        <v>78.301349999999999</v>
      </c>
      <c r="E391" s="144">
        <v>77.516649999999998</v>
      </c>
      <c r="F391" s="144">
        <v>79.08605</v>
      </c>
    </row>
    <row r="392" spans="1:6" ht="15" customHeight="1">
      <c r="B392" s="143" t="s">
        <v>169</v>
      </c>
      <c r="C392" s="143" t="s">
        <v>133</v>
      </c>
      <c r="D392" s="144">
        <v>78.34</v>
      </c>
      <c r="E392" s="144">
        <v>77.584590000000006</v>
      </c>
      <c r="F392" s="144">
        <v>79.095410000000001</v>
      </c>
    </row>
    <row r="393" spans="1:6" ht="24" customHeight="1">
      <c r="C393" s="143" t="s">
        <v>172</v>
      </c>
      <c r="D393" s="144">
        <v>78.486339999999998</v>
      </c>
      <c r="E393" s="144">
        <v>77.732129999999998</v>
      </c>
      <c r="F393" s="144">
        <v>79.240560000000002</v>
      </c>
    </row>
    <row r="394" spans="1:6" ht="15" customHeight="1">
      <c r="C394" s="143" t="s">
        <v>177</v>
      </c>
      <c r="D394" s="144">
        <v>78.317813798631363</v>
      </c>
      <c r="E394" s="144">
        <v>77.601573454295433</v>
      </c>
      <c r="F394" s="144">
        <v>79.034054142967292</v>
      </c>
    </row>
    <row r="395" spans="1:6" ht="15" customHeight="1">
      <c r="B395" s="143" t="s">
        <v>199</v>
      </c>
      <c r="C395" s="143" t="s">
        <v>199</v>
      </c>
      <c r="D395" s="144">
        <v>78.541505100564009</v>
      </c>
      <c r="E395" s="144">
        <v>77.855690656087432</v>
      </c>
      <c r="F395" s="144">
        <v>79.227319545040586</v>
      </c>
    </row>
    <row r="396" spans="1:6" ht="15" customHeight="1"/>
    <row r="397" spans="1:6" ht="24" customHeight="1">
      <c r="A397" s="140" t="s">
        <v>77</v>
      </c>
      <c r="C397" s="143" t="s">
        <v>34</v>
      </c>
      <c r="D397" s="131">
        <v>75.622879999999995</v>
      </c>
      <c r="E397" s="131">
        <v>74.866829999999993</v>
      </c>
      <c r="F397" s="131">
        <v>76.378919999999994</v>
      </c>
    </row>
    <row r="398" spans="1:6" ht="15" customHeight="1">
      <c r="A398" s="140"/>
      <c r="B398" s="143" t="s">
        <v>35</v>
      </c>
      <c r="C398" s="143" t="s">
        <v>35</v>
      </c>
      <c r="D398" s="131">
        <v>75.608040000000003</v>
      </c>
      <c r="E398" s="131">
        <v>74.857960000000006</v>
      </c>
      <c r="F398" s="131">
        <v>76.358130000000003</v>
      </c>
    </row>
    <row r="399" spans="1:6" ht="15" customHeight="1">
      <c r="A399" s="140"/>
      <c r="C399" s="143" t="s">
        <v>36</v>
      </c>
      <c r="D399" s="131">
        <v>76.146559999999994</v>
      </c>
      <c r="E399" s="131">
        <v>75.428870000000003</v>
      </c>
      <c r="F399" s="131">
        <v>76.864239999999995</v>
      </c>
    </row>
    <row r="400" spans="1:6" ht="15" customHeight="1">
      <c r="A400" s="140"/>
      <c r="C400" s="143" t="s">
        <v>37</v>
      </c>
      <c r="D400" s="131">
        <v>76.314239999999998</v>
      </c>
      <c r="E400" s="131">
        <v>75.603399999999993</v>
      </c>
      <c r="F400" s="131">
        <v>77.025069999999999</v>
      </c>
    </row>
    <row r="401" spans="1:6" ht="15" customHeight="1">
      <c r="A401" s="140"/>
      <c r="C401" s="143" t="s">
        <v>38</v>
      </c>
      <c r="D401" s="131">
        <v>76.179469999999995</v>
      </c>
      <c r="E401" s="131">
        <v>75.455100000000002</v>
      </c>
      <c r="F401" s="131">
        <v>76.903840000000002</v>
      </c>
    </row>
    <row r="402" spans="1:6" ht="24" customHeight="1">
      <c r="A402" s="140"/>
      <c r="C402" s="143" t="s">
        <v>39</v>
      </c>
      <c r="D402" s="131">
        <v>76.586979999999997</v>
      </c>
      <c r="E402" s="131">
        <v>75.877780000000001</v>
      </c>
      <c r="F402" s="131">
        <v>77.296189999999996</v>
      </c>
    </row>
    <row r="403" spans="1:6" ht="15" customHeight="1">
      <c r="A403" s="140"/>
      <c r="B403" s="143" t="s">
        <v>40</v>
      </c>
      <c r="C403" s="143" t="s">
        <v>40</v>
      </c>
      <c r="D403" s="131">
        <v>76.732690000000005</v>
      </c>
      <c r="E403" s="131">
        <v>76.007840000000002</v>
      </c>
      <c r="F403" s="131">
        <v>77.457530000000006</v>
      </c>
    </row>
    <row r="404" spans="1:6" ht="15" customHeight="1">
      <c r="A404" s="140"/>
      <c r="C404" s="143" t="s">
        <v>114</v>
      </c>
      <c r="D404" s="131">
        <v>77.315690000000004</v>
      </c>
      <c r="E404" s="131">
        <v>76.593239999999994</v>
      </c>
      <c r="F404" s="131">
        <v>78.038139999999999</v>
      </c>
    </row>
    <row r="405" spans="1:6" ht="15" customHeight="1">
      <c r="A405" s="140"/>
      <c r="C405" s="143" t="s">
        <v>132</v>
      </c>
      <c r="D405" s="131">
        <v>77.48169</v>
      </c>
      <c r="E405" s="131">
        <v>76.730279999999993</v>
      </c>
      <c r="F405" s="131">
        <v>78.233099999999993</v>
      </c>
    </row>
    <row r="406" spans="1:6" ht="15" customHeight="1">
      <c r="A406" s="140"/>
      <c r="B406" s="143" t="s">
        <v>169</v>
      </c>
      <c r="C406" s="143" t="s">
        <v>133</v>
      </c>
      <c r="D406" s="131">
        <v>78.058499999999995</v>
      </c>
      <c r="E406" s="131">
        <v>77.333659999999995</v>
      </c>
      <c r="F406" s="131">
        <v>78.783339999999995</v>
      </c>
    </row>
    <row r="407" spans="1:6" ht="24" customHeight="1">
      <c r="A407" s="140"/>
      <c r="C407" s="143" t="s">
        <v>172</v>
      </c>
      <c r="D407" s="131">
        <v>78.391239999999996</v>
      </c>
      <c r="E407" s="131">
        <v>77.702579999999998</v>
      </c>
      <c r="F407" s="131">
        <v>79.079899999999995</v>
      </c>
    </row>
    <row r="408" spans="1:6" ht="15" customHeight="1">
      <c r="A408" s="140"/>
      <c r="C408" s="143" t="s">
        <v>177</v>
      </c>
      <c r="D408" s="131">
        <v>78.431733687220742</v>
      </c>
      <c r="E408" s="131">
        <v>77.76632373670418</v>
      </c>
      <c r="F408" s="131">
        <v>79.097143637737304</v>
      </c>
    </row>
    <row r="409" spans="1:6" ht="15" customHeight="1">
      <c r="A409" s="140"/>
      <c r="B409" s="143" t="s">
        <v>199</v>
      </c>
      <c r="C409" s="143" t="s">
        <v>199</v>
      </c>
      <c r="D409" s="131">
        <v>78.433251283503466</v>
      </c>
      <c r="E409" s="131">
        <v>77.774431766659916</v>
      </c>
      <c r="F409" s="131">
        <v>79.092070800347017</v>
      </c>
    </row>
    <row r="410" spans="1:6" ht="15" customHeight="1">
      <c r="A410" s="140"/>
    </row>
    <row r="411" spans="1:6" ht="24" customHeight="1">
      <c r="A411" s="140" t="s">
        <v>88</v>
      </c>
      <c r="C411" s="143" t="s">
        <v>34</v>
      </c>
      <c r="D411" s="131">
        <v>75.878709999999998</v>
      </c>
      <c r="E411" s="131">
        <v>74.361649999999997</v>
      </c>
      <c r="F411" s="131">
        <v>77.395759999999996</v>
      </c>
    </row>
    <row r="412" spans="1:6" ht="15" customHeight="1">
      <c r="A412" s="140"/>
      <c r="B412" s="143" t="s">
        <v>35</v>
      </c>
      <c r="C412" s="143" t="s">
        <v>35</v>
      </c>
      <c r="D412" s="131">
        <v>76.545929999999998</v>
      </c>
      <c r="E412" s="131">
        <v>75.050079999999994</v>
      </c>
      <c r="F412" s="131">
        <v>78.041790000000006</v>
      </c>
    </row>
    <row r="413" spans="1:6" ht="15" customHeight="1">
      <c r="A413" s="140"/>
      <c r="C413" s="143" t="s">
        <v>36</v>
      </c>
      <c r="D413" s="131">
        <v>76.485320000000002</v>
      </c>
      <c r="E413" s="131">
        <v>75.034030000000001</v>
      </c>
      <c r="F413" s="131">
        <v>77.936610000000002</v>
      </c>
    </row>
    <row r="414" spans="1:6" ht="15" customHeight="1">
      <c r="A414" s="140"/>
      <c r="C414" s="143" t="s">
        <v>37</v>
      </c>
      <c r="D414" s="131">
        <v>76.363770000000002</v>
      </c>
      <c r="E414" s="131">
        <v>74.910110000000003</v>
      </c>
      <c r="F414" s="131">
        <v>77.817430000000002</v>
      </c>
    </row>
    <row r="415" spans="1:6" ht="15" customHeight="1">
      <c r="A415" s="140"/>
      <c r="C415" s="143" t="s">
        <v>38</v>
      </c>
      <c r="D415" s="131">
        <v>75.321020000000004</v>
      </c>
      <c r="E415" s="131">
        <v>73.773179999999996</v>
      </c>
      <c r="F415" s="131">
        <v>76.868859999999998</v>
      </c>
    </row>
    <row r="416" spans="1:6" ht="24" customHeight="1">
      <c r="A416" s="140"/>
      <c r="C416" s="143" t="s">
        <v>39</v>
      </c>
      <c r="D416" s="131">
        <v>74.905690000000007</v>
      </c>
      <c r="E416" s="131">
        <v>73.274780000000007</v>
      </c>
      <c r="F416" s="131">
        <v>76.536590000000004</v>
      </c>
    </row>
    <row r="417" spans="1:6" ht="15" customHeight="1">
      <c r="A417" s="140"/>
      <c r="B417" s="143" t="s">
        <v>40</v>
      </c>
      <c r="C417" s="143" t="s">
        <v>40</v>
      </c>
      <c r="D417" s="131">
        <v>75.988399999999999</v>
      </c>
      <c r="E417" s="131">
        <v>74.377350000000007</v>
      </c>
      <c r="F417" s="131">
        <v>77.599450000000004</v>
      </c>
    </row>
    <row r="418" spans="1:6" ht="15" customHeight="1">
      <c r="A418" s="140"/>
      <c r="C418" s="143" t="s">
        <v>114</v>
      </c>
      <c r="D418" s="131">
        <v>77.824119999999994</v>
      </c>
      <c r="E418" s="131">
        <v>76.166020000000003</v>
      </c>
      <c r="F418" s="131">
        <v>79.482230000000001</v>
      </c>
    </row>
    <row r="419" spans="1:6" ht="15" customHeight="1">
      <c r="A419" s="140"/>
      <c r="C419" s="143" t="s">
        <v>132</v>
      </c>
      <c r="D419" s="131">
        <v>79.3399</v>
      </c>
      <c r="E419" s="131">
        <v>77.73169</v>
      </c>
      <c r="F419" s="131">
        <v>80.948120000000003</v>
      </c>
    </row>
    <row r="420" spans="1:6" ht="15" customHeight="1">
      <c r="A420" s="140"/>
      <c r="B420" s="143" t="s">
        <v>169</v>
      </c>
      <c r="C420" s="143" t="s">
        <v>133</v>
      </c>
      <c r="D420" s="131">
        <v>79.459559999999996</v>
      </c>
      <c r="E420" s="131">
        <v>77.79777</v>
      </c>
      <c r="F420" s="131">
        <v>81.121340000000004</v>
      </c>
    </row>
    <row r="421" spans="1:6" ht="24" customHeight="1">
      <c r="A421" s="140"/>
      <c r="C421" s="143" t="s">
        <v>172</v>
      </c>
      <c r="D421" s="131">
        <v>78.586590000000001</v>
      </c>
      <c r="E421" s="131">
        <v>76.987039999999993</v>
      </c>
      <c r="F421" s="131">
        <v>80.186139999999995</v>
      </c>
    </row>
    <row r="422" spans="1:6" ht="15" customHeight="1">
      <c r="A422" s="140"/>
      <c r="C422" s="143" t="s">
        <v>177</v>
      </c>
      <c r="D422" s="131">
        <v>78.650804258044403</v>
      </c>
      <c r="E422" s="131">
        <v>77.047229489709295</v>
      </c>
      <c r="F422" s="131">
        <v>80.25437902637951</v>
      </c>
    </row>
    <row r="423" spans="1:6" ht="15" customHeight="1">
      <c r="A423" s="140"/>
      <c r="B423" s="143" t="s">
        <v>199</v>
      </c>
      <c r="C423" s="143" t="s">
        <v>199</v>
      </c>
      <c r="D423" s="131">
        <v>78.792875290718214</v>
      </c>
      <c r="E423" s="131">
        <v>77.285674702143297</v>
      </c>
      <c r="F423" s="131">
        <v>80.300075879293132</v>
      </c>
    </row>
    <row r="424" spans="1:6" ht="15" customHeight="1">
      <c r="A424" s="140"/>
    </row>
    <row r="425" spans="1:6" ht="24" customHeight="1">
      <c r="A425" s="145" t="s">
        <v>215</v>
      </c>
      <c r="C425" s="143" t="s">
        <v>34</v>
      </c>
      <c r="D425" s="144">
        <v>75.931839999999994</v>
      </c>
      <c r="E425" s="144">
        <v>75.302729999999997</v>
      </c>
      <c r="F425" s="144">
        <v>76.560940000000002</v>
      </c>
    </row>
    <row r="426" spans="1:6" ht="15" customHeight="1">
      <c r="B426" s="143" t="s">
        <v>35</v>
      </c>
      <c r="C426" s="143" t="s">
        <v>35</v>
      </c>
      <c r="D426" s="144">
        <v>76.153840000000002</v>
      </c>
      <c r="E426" s="144">
        <v>75.538060000000002</v>
      </c>
      <c r="F426" s="144">
        <v>76.769620000000003</v>
      </c>
    </row>
    <row r="427" spans="1:6" ht="15" customHeight="1">
      <c r="C427" s="143" t="s">
        <v>36</v>
      </c>
      <c r="D427" s="144">
        <v>76.307680000000005</v>
      </c>
      <c r="E427" s="144">
        <v>75.686359999999993</v>
      </c>
      <c r="F427" s="144">
        <v>76.929010000000005</v>
      </c>
    </row>
    <row r="428" spans="1:6" ht="15" customHeight="1">
      <c r="C428" s="143" t="s">
        <v>37</v>
      </c>
      <c r="D428" s="144">
        <v>76.36224</v>
      </c>
      <c r="E428" s="144">
        <v>75.751919999999998</v>
      </c>
      <c r="F428" s="144">
        <v>76.972570000000005</v>
      </c>
    </row>
    <row r="429" spans="1:6" ht="15" customHeight="1">
      <c r="C429" s="143" t="s">
        <v>38</v>
      </c>
      <c r="D429" s="144">
        <v>76.685879999999997</v>
      </c>
      <c r="E429" s="144">
        <v>76.077759999999998</v>
      </c>
      <c r="F429" s="144">
        <v>77.293999999999997</v>
      </c>
    </row>
    <row r="430" spans="1:6" ht="24" customHeight="1">
      <c r="C430" s="143" t="s">
        <v>39</v>
      </c>
      <c r="D430" s="144">
        <v>77.334090000000003</v>
      </c>
      <c r="E430" s="144">
        <v>76.758219999999994</v>
      </c>
      <c r="F430" s="144">
        <v>77.909959999999998</v>
      </c>
    </row>
    <row r="431" spans="1:6" ht="15" customHeight="1">
      <c r="B431" s="143" t="s">
        <v>40</v>
      </c>
      <c r="C431" s="143" t="s">
        <v>40</v>
      </c>
      <c r="D431" s="144">
        <v>77.96078</v>
      </c>
      <c r="E431" s="144">
        <v>77.381389999999996</v>
      </c>
      <c r="F431" s="144">
        <v>78.540180000000007</v>
      </c>
    </row>
    <row r="432" spans="1:6" ht="15" customHeight="1">
      <c r="C432" s="143" t="s">
        <v>114</v>
      </c>
      <c r="D432" s="144">
        <v>78.816919999999996</v>
      </c>
      <c r="E432" s="144">
        <v>78.250780000000006</v>
      </c>
      <c r="F432" s="144">
        <v>79.383070000000004</v>
      </c>
    </row>
    <row r="433" spans="1:6" ht="15" customHeight="1">
      <c r="C433" s="143" t="s">
        <v>132</v>
      </c>
      <c r="D433" s="144">
        <v>79.140199999999993</v>
      </c>
      <c r="E433" s="144">
        <v>78.574920000000006</v>
      </c>
      <c r="F433" s="144">
        <v>79.705479999999994</v>
      </c>
    </row>
    <row r="434" spans="1:6" ht="15" customHeight="1">
      <c r="B434" s="143" t="s">
        <v>169</v>
      </c>
      <c r="C434" s="143" t="s">
        <v>133</v>
      </c>
      <c r="D434" s="144">
        <v>79.399000000000001</v>
      </c>
      <c r="E434" s="144">
        <v>78.861130000000003</v>
      </c>
      <c r="F434" s="144">
        <v>79.936869999999999</v>
      </c>
    </row>
    <row r="435" spans="1:6" ht="24" customHeight="1">
      <c r="C435" s="143" t="s">
        <v>172</v>
      </c>
      <c r="D435" s="144">
        <v>79.180080000000004</v>
      </c>
      <c r="E435" s="144">
        <v>78.642200000000003</v>
      </c>
      <c r="F435" s="144">
        <v>79.717960000000005</v>
      </c>
    </row>
    <row r="436" spans="1:6" ht="15" customHeight="1">
      <c r="C436" s="143" t="s">
        <v>177</v>
      </c>
      <c r="D436" s="144">
        <v>79.393325132148874</v>
      </c>
      <c r="E436" s="144">
        <v>78.842143773954604</v>
      </c>
      <c r="F436" s="144">
        <v>79.944506490343144</v>
      </c>
    </row>
    <row r="437" spans="1:6" ht="15" customHeight="1">
      <c r="B437" s="143" t="s">
        <v>199</v>
      </c>
      <c r="C437" s="143" t="s">
        <v>199</v>
      </c>
      <c r="D437" s="144">
        <v>79.756043709393978</v>
      </c>
      <c r="E437" s="144">
        <v>79.198507207622185</v>
      </c>
      <c r="F437" s="144">
        <v>80.313580211165771</v>
      </c>
    </row>
    <row r="438" spans="1:6" ht="15" customHeight="1"/>
    <row r="439" spans="1:6" ht="24" customHeight="1">
      <c r="A439" s="140" t="s">
        <v>119</v>
      </c>
      <c r="C439" s="143" t="s">
        <v>34</v>
      </c>
      <c r="D439" s="131">
        <v>75.937460000000002</v>
      </c>
      <c r="E439" s="131">
        <v>75.181129999999996</v>
      </c>
      <c r="F439" s="131">
        <v>76.693780000000004</v>
      </c>
    </row>
    <row r="440" spans="1:6" ht="15" customHeight="1">
      <c r="A440" s="140"/>
      <c r="B440" s="143" t="s">
        <v>35</v>
      </c>
      <c r="C440" s="143" t="s">
        <v>35</v>
      </c>
      <c r="D440" s="131">
        <v>76.43356</v>
      </c>
      <c r="E440" s="131">
        <v>75.689710000000005</v>
      </c>
      <c r="F440" s="131">
        <v>77.177400000000006</v>
      </c>
    </row>
    <row r="441" spans="1:6" ht="15" customHeight="1">
      <c r="A441" s="140"/>
      <c r="C441" s="143" t="s">
        <v>36</v>
      </c>
      <c r="D441" s="131">
        <v>76.886780000000002</v>
      </c>
      <c r="E441" s="131">
        <v>76.147760000000005</v>
      </c>
      <c r="F441" s="131">
        <v>77.625799999999998</v>
      </c>
    </row>
    <row r="442" spans="1:6" ht="15" customHeight="1">
      <c r="A442" s="140"/>
      <c r="C442" s="143" t="s">
        <v>37</v>
      </c>
      <c r="D442" s="131">
        <v>77.320999999999998</v>
      </c>
      <c r="E442" s="131">
        <v>76.551320000000004</v>
      </c>
      <c r="F442" s="131">
        <v>78.090689999999995</v>
      </c>
    </row>
    <row r="443" spans="1:6" ht="15" customHeight="1">
      <c r="A443" s="140"/>
      <c r="C443" s="143" t="s">
        <v>38</v>
      </c>
      <c r="D443" s="131">
        <v>77.451239999999999</v>
      </c>
      <c r="E443" s="131">
        <v>76.68817</v>
      </c>
      <c r="F443" s="131">
        <v>78.214320000000001</v>
      </c>
    </row>
    <row r="444" spans="1:6" ht="24" customHeight="1">
      <c r="A444" s="140"/>
      <c r="C444" s="143" t="s">
        <v>39</v>
      </c>
      <c r="D444" s="131">
        <v>77.483580000000003</v>
      </c>
      <c r="E444" s="131">
        <v>76.713880000000003</v>
      </c>
      <c r="F444" s="131">
        <v>78.253280000000004</v>
      </c>
    </row>
    <row r="445" spans="1:6" ht="15" customHeight="1">
      <c r="A445" s="140"/>
      <c r="B445" s="143" t="s">
        <v>40</v>
      </c>
      <c r="C445" s="143" t="s">
        <v>40</v>
      </c>
      <c r="D445" s="131">
        <v>77.888069999999999</v>
      </c>
      <c r="E445" s="131">
        <v>77.115449999999996</v>
      </c>
      <c r="F445" s="131">
        <v>78.660700000000006</v>
      </c>
    </row>
    <row r="446" spans="1:6" ht="15" customHeight="1">
      <c r="A446" s="140"/>
      <c r="C446" s="143" t="s">
        <v>114</v>
      </c>
      <c r="D446" s="131">
        <v>78.285349999999994</v>
      </c>
      <c r="E446" s="131">
        <v>77.511740000000003</v>
      </c>
      <c r="F446" s="131">
        <v>79.058959999999999</v>
      </c>
    </row>
    <row r="447" spans="1:6" ht="15" customHeight="1">
      <c r="A447" s="140"/>
      <c r="C447" s="143" t="s">
        <v>132</v>
      </c>
      <c r="D447" s="131">
        <v>78.896039999999999</v>
      </c>
      <c r="E447" s="131">
        <v>78.131529999999998</v>
      </c>
      <c r="F447" s="131">
        <v>79.660560000000004</v>
      </c>
    </row>
    <row r="448" spans="1:6" ht="15" customHeight="1">
      <c r="A448" s="140"/>
      <c r="B448" s="143" t="s">
        <v>169</v>
      </c>
      <c r="C448" s="143" t="s">
        <v>133</v>
      </c>
      <c r="D448" s="131">
        <v>79.691419999999994</v>
      </c>
      <c r="E448" s="131">
        <v>78.927729999999997</v>
      </c>
      <c r="F448" s="131">
        <v>80.455119999999994</v>
      </c>
    </row>
    <row r="449" spans="1:7" ht="24" customHeight="1">
      <c r="A449" s="140"/>
      <c r="C449" s="143" t="s">
        <v>172</v>
      </c>
      <c r="D449" s="131">
        <v>79.475430000000003</v>
      </c>
      <c r="E449" s="131">
        <v>78.692800000000005</v>
      </c>
      <c r="F449" s="131">
        <v>80.25806</v>
      </c>
    </row>
    <row r="450" spans="1:7" ht="15" customHeight="1">
      <c r="A450" s="140"/>
      <c r="C450" s="143" t="s">
        <v>177</v>
      </c>
      <c r="D450" s="131">
        <v>79.663570098512977</v>
      </c>
      <c r="E450" s="131">
        <v>78.913389510743045</v>
      </c>
      <c r="F450" s="131">
        <v>80.41375068628291</v>
      </c>
      <c r="G450" s="131"/>
    </row>
    <row r="451" spans="1:7" ht="15" customHeight="1">
      <c r="A451" s="140"/>
      <c r="B451" s="143" t="s">
        <v>199</v>
      </c>
      <c r="C451" s="143" t="s">
        <v>199</v>
      </c>
      <c r="D451" s="131">
        <v>79.282818253028509</v>
      </c>
      <c r="E451" s="131">
        <v>78.548313158188961</v>
      </c>
      <c r="F451" s="131">
        <v>80.017323347868057</v>
      </c>
    </row>
    <row r="452" spans="1:7" ht="15" customHeight="1">
      <c r="A452" s="140"/>
    </row>
    <row r="453" spans="1:7" ht="24" customHeight="1">
      <c r="A453" s="140" t="s">
        <v>118</v>
      </c>
      <c r="C453" s="143" t="s">
        <v>34</v>
      </c>
      <c r="D453" s="131">
        <v>76.098159999999993</v>
      </c>
      <c r="E453" s="131">
        <v>75.62003</v>
      </c>
      <c r="F453" s="131">
        <v>76.57629</v>
      </c>
    </row>
    <row r="454" spans="1:7" ht="15" customHeight="1">
      <c r="A454" s="140"/>
      <c r="B454" s="143" t="s">
        <v>35</v>
      </c>
      <c r="C454" s="143" t="s">
        <v>35</v>
      </c>
      <c r="D454" s="131">
        <v>76.252009999999999</v>
      </c>
      <c r="E454" s="131">
        <v>75.772040000000004</v>
      </c>
      <c r="F454" s="131">
        <v>76.731979999999993</v>
      </c>
    </row>
    <row r="455" spans="1:7" ht="15" customHeight="1">
      <c r="A455" s="140"/>
      <c r="C455" s="143" t="s">
        <v>36</v>
      </c>
      <c r="D455" s="131">
        <v>76.662940000000006</v>
      </c>
      <c r="E455" s="131">
        <v>76.185239999999993</v>
      </c>
      <c r="F455" s="131">
        <v>77.140640000000005</v>
      </c>
    </row>
    <row r="456" spans="1:7" ht="15" customHeight="1">
      <c r="A456" s="140"/>
      <c r="C456" s="143" t="s">
        <v>37</v>
      </c>
      <c r="D456" s="131">
        <v>76.927139999999994</v>
      </c>
      <c r="E456" s="131">
        <v>76.447879999999998</v>
      </c>
      <c r="F456" s="131">
        <v>77.406409999999994</v>
      </c>
    </row>
    <row r="457" spans="1:7" ht="15" customHeight="1">
      <c r="A457" s="140"/>
      <c r="C457" s="143" t="s">
        <v>38</v>
      </c>
      <c r="D457" s="131">
        <v>77.466059999999999</v>
      </c>
      <c r="E457" s="131">
        <v>77.003990000000002</v>
      </c>
      <c r="F457" s="131">
        <v>77.928120000000007</v>
      </c>
    </row>
    <row r="458" spans="1:7" ht="24" customHeight="1">
      <c r="A458" s="140"/>
      <c r="C458" s="143" t="s">
        <v>39</v>
      </c>
      <c r="D458" s="131">
        <v>77.432839999999999</v>
      </c>
      <c r="E458" s="131">
        <v>76.975520000000003</v>
      </c>
      <c r="F458" s="131">
        <v>77.890169999999998</v>
      </c>
    </row>
    <row r="459" spans="1:7" ht="15" customHeight="1">
      <c r="A459" s="140"/>
      <c r="B459" s="143" t="s">
        <v>40</v>
      </c>
      <c r="C459" s="143" t="s">
        <v>40</v>
      </c>
      <c r="D459" s="131">
        <v>77.892930000000007</v>
      </c>
      <c r="E459" s="131">
        <v>77.450950000000006</v>
      </c>
      <c r="F459" s="131">
        <v>78.334909999999994</v>
      </c>
    </row>
    <row r="460" spans="1:7" ht="15" customHeight="1">
      <c r="A460" s="140"/>
      <c r="C460" s="143" t="s">
        <v>114</v>
      </c>
      <c r="D460" s="131">
        <v>77.993719999999996</v>
      </c>
      <c r="E460" s="131">
        <v>77.548460000000006</v>
      </c>
      <c r="F460" s="131">
        <v>78.438990000000004</v>
      </c>
    </row>
    <row r="461" spans="1:7" ht="15" customHeight="1">
      <c r="A461" s="140"/>
      <c r="C461" s="143" t="s">
        <v>132</v>
      </c>
      <c r="D461" s="131">
        <v>78.401319999999998</v>
      </c>
      <c r="E461" s="131">
        <v>77.958110000000005</v>
      </c>
      <c r="F461" s="131">
        <v>78.844539999999995</v>
      </c>
    </row>
    <row r="462" spans="1:7" ht="15" customHeight="1">
      <c r="A462" s="140"/>
      <c r="B462" s="143" t="s">
        <v>169</v>
      </c>
      <c r="C462" s="143" t="s">
        <v>133</v>
      </c>
      <c r="D462" s="131">
        <v>78.799139999999994</v>
      </c>
      <c r="E462" s="131">
        <v>78.357929999999996</v>
      </c>
      <c r="F462" s="131">
        <v>79.240350000000007</v>
      </c>
    </row>
    <row r="463" spans="1:7" ht="24" customHeight="1">
      <c r="A463" s="140"/>
      <c r="C463" s="143" t="s">
        <v>172</v>
      </c>
      <c r="D463" s="131">
        <v>79.134969999999996</v>
      </c>
      <c r="E463" s="131">
        <v>78.707549999999998</v>
      </c>
      <c r="F463" s="131">
        <v>79.562389999999994</v>
      </c>
    </row>
    <row r="464" spans="1:7" ht="15" customHeight="1">
      <c r="A464" s="140"/>
      <c r="C464" s="143" t="s">
        <v>177</v>
      </c>
      <c r="D464" s="131">
        <v>79.335025501648516</v>
      </c>
      <c r="E464" s="131">
        <v>78.916926735988511</v>
      </c>
      <c r="F464" s="131">
        <v>79.753124267308522</v>
      </c>
    </row>
    <row r="465" spans="1:6" ht="15" customHeight="1">
      <c r="A465" s="140"/>
      <c r="B465" s="143" t="s">
        <v>199</v>
      </c>
      <c r="C465" s="143" t="s">
        <v>199</v>
      </c>
      <c r="D465" s="131">
        <v>79.151359772454839</v>
      </c>
      <c r="E465" s="131">
        <v>78.741727486019386</v>
      </c>
      <c r="F465" s="131">
        <v>79.560992058890292</v>
      </c>
    </row>
    <row r="466" spans="1:6" ht="15" customHeight="1">
      <c r="A466" s="140"/>
    </row>
    <row r="467" spans="1:6" ht="24" customHeight="1">
      <c r="A467" s="140" t="s">
        <v>129</v>
      </c>
      <c r="C467" s="143" t="s">
        <v>34</v>
      </c>
      <c r="D467" s="131">
        <v>77.091679999999997</v>
      </c>
      <c r="E467" s="131">
        <v>76.419809999999998</v>
      </c>
      <c r="F467" s="131">
        <v>77.763559999999998</v>
      </c>
    </row>
    <row r="468" spans="1:6" ht="15" customHeight="1">
      <c r="A468" s="140"/>
      <c r="B468" s="143" t="s">
        <v>35</v>
      </c>
      <c r="C468" s="143" t="s">
        <v>35</v>
      </c>
      <c r="D468" s="131">
        <v>76.913830000000004</v>
      </c>
      <c r="E468" s="131">
        <v>76.213629999999995</v>
      </c>
      <c r="F468" s="131">
        <v>77.614040000000003</v>
      </c>
    </row>
    <row r="469" spans="1:6" ht="15" customHeight="1">
      <c r="A469" s="140"/>
      <c r="C469" s="143" t="s">
        <v>36</v>
      </c>
      <c r="D469" s="131">
        <v>77.549319999999994</v>
      </c>
      <c r="E469" s="131">
        <v>76.873189999999994</v>
      </c>
      <c r="F469" s="131">
        <v>78.225440000000006</v>
      </c>
    </row>
    <row r="470" spans="1:6" ht="15" customHeight="1">
      <c r="A470" s="140"/>
      <c r="C470" s="143" t="s">
        <v>37</v>
      </c>
      <c r="D470" s="131">
        <v>77.834339999999997</v>
      </c>
      <c r="E470" s="131">
        <v>77.159009999999995</v>
      </c>
      <c r="F470" s="131">
        <v>78.50967</v>
      </c>
    </row>
    <row r="471" spans="1:6" ht="15" customHeight="1">
      <c r="A471" s="140"/>
      <c r="C471" s="143" t="s">
        <v>38</v>
      </c>
      <c r="D471" s="131">
        <v>77.914680000000004</v>
      </c>
      <c r="E471" s="131">
        <v>77.255859999999998</v>
      </c>
      <c r="F471" s="131">
        <v>78.573490000000007</v>
      </c>
    </row>
    <row r="472" spans="1:6" ht="24" customHeight="1">
      <c r="A472" s="140"/>
      <c r="C472" s="143" t="s">
        <v>39</v>
      </c>
      <c r="D472" s="131">
        <v>77.927989999999994</v>
      </c>
      <c r="E472" s="131">
        <v>77.23706</v>
      </c>
      <c r="F472" s="131">
        <v>78.618920000000003</v>
      </c>
    </row>
    <row r="473" spans="1:6" ht="15" customHeight="1">
      <c r="A473" s="140"/>
      <c r="B473" s="143" t="s">
        <v>40</v>
      </c>
      <c r="C473" s="143" t="s">
        <v>40</v>
      </c>
      <c r="D473" s="131">
        <v>78.233050000000006</v>
      </c>
      <c r="E473" s="131">
        <v>77.53116</v>
      </c>
      <c r="F473" s="131">
        <v>78.934950000000001</v>
      </c>
    </row>
    <row r="474" spans="1:6" ht="15" customHeight="1">
      <c r="A474" s="140"/>
      <c r="C474" s="143" t="s">
        <v>114</v>
      </c>
      <c r="D474" s="131">
        <v>79.261870000000002</v>
      </c>
      <c r="E474" s="131">
        <v>78.581659999999999</v>
      </c>
      <c r="F474" s="131">
        <v>79.942080000000004</v>
      </c>
    </row>
    <row r="475" spans="1:6" ht="15" customHeight="1">
      <c r="A475" s="140"/>
      <c r="C475" s="143" t="s">
        <v>132</v>
      </c>
      <c r="D475" s="144">
        <v>79.543909999999997</v>
      </c>
      <c r="E475" s="144">
        <v>78.855119999999999</v>
      </c>
      <c r="F475" s="144">
        <v>80.232699999999994</v>
      </c>
    </row>
    <row r="476" spans="1:6" ht="15" customHeight="1">
      <c r="A476" s="140"/>
      <c r="B476" s="143" t="s">
        <v>169</v>
      </c>
      <c r="C476" s="143" t="s">
        <v>133</v>
      </c>
      <c r="D476" s="144">
        <v>79.789720000000003</v>
      </c>
      <c r="E476" s="144">
        <v>79.111130000000003</v>
      </c>
      <c r="F476" s="144">
        <v>80.468320000000006</v>
      </c>
    </row>
    <row r="477" spans="1:6" ht="24" customHeight="1">
      <c r="A477" s="140"/>
      <c r="C477" s="143" t="s">
        <v>172</v>
      </c>
      <c r="D477" s="144">
        <v>80.266549999999995</v>
      </c>
      <c r="E477" s="144">
        <v>79.584680000000006</v>
      </c>
      <c r="F477" s="144">
        <v>80.948430000000002</v>
      </c>
    </row>
    <row r="478" spans="1:6" ht="15" customHeight="1">
      <c r="A478" s="140"/>
      <c r="C478" s="143" t="s">
        <v>177</v>
      </c>
      <c r="D478" s="144">
        <v>80.516835546035949</v>
      </c>
      <c r="E478" s="144">
        <v>79.859406189482584</v>
      </c>
      <c r="F478" s="144">
        <v>81.174264902589314</v>
      </c>
    </row>
    <row r="479" spans="1:6" ht="15" customHeight="1">
      <c r="A479" s="140"/>
      <c r="B479" s="143" t="s">
        <v>199</v>
      </c>
      <c r="C479" s="143" t="s">
        <v>199</v>
      </c>
      <c r="D479" s="144">
        <v>80.483060242024578</v>
      </c>
      <c r="E479" s="144">
        <v>79.82794637705679</v>
      </c>
      <c r="F479" s="144">
        <v>81.138174106992366</v>
      </c>
    </row>
    <row r="480" spans="1:6" ht="15" customHeight="1">
      <c r="A480" s="140"/>
    </row>
    <row r="481" spans="1:2" ht="15" customHeight="1">
      <c r="A481" s="193" t="s">
        <v>196</v>
      </c>
      <c r="B481" s="193"/>
    </row>
    <row r="482" spans="1:2" ht="24" customHeight="1">
      <c r="A482" s="140"/>
    </row>
    <row r="483" spans="1:2" ht="15" customHeight="1">
      <c r="A483" s="140"/>
    </row>
    <row r="484" spans="1:2" ht="15" customHeight="1">
      <c r="A484" s="140"/>
    </row>
    <row r="487" spans="1:2" ht="18.75" customHeight="1"/>
    <row r="488" spans="1:2" ht="18.75" customHeight="1"/>
    <row r="490" spans="1:2" ht="12.75" customHeight="1"/>
    <row r="491" spans="1:2" ht="12.75" customHeight="1">
      <c r="A491" s="10"/>
    </row>
  </sheetData>
  <mergeCells count="3">
    <mergeCell ref="I1:K1"/>
    <mergeCell ref="A1:H2"/>
    <mergeCell ref="A481:B481"/>
  </mergeCells>
  <phoneticPr fontId="0" type="noConversion"/>
  <pageMargins left="0.2" right="0.2" top="0.28999999999999998" bottom="0.39" header="0.22" footer="0.19"/>
  <pageSetup paperSize="9" scale="34" orientation="landscape" r:id="rId1"/>
  <headerFooter alignWithMargins="0">
    <oddFooter>&amp;R&amp;9&amp;D  &amp;F  &amp;A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10</vt:i4>
      </vt:variant>
      <vt:variant>
        <vt:lpstr>Charts</vt:lpstr>
      </vt:variant>
      <vt:variant>
        <vt:i4>10</vt:i4>
      </vt:variant>
      <vt:variant>
        <vt:lpstr>Named Ranges</vt:lpstr>
      </vt:variant>
      <vt:variant>
        <vt:i4>3</vt:i4>
      </vt:variant>
    </vt:vector>
  </HeadingPairs>
  <TitlesOfParts>
    <vt:vector size="23" baseType="lpstr">
      <vt:lpstr>Contents</vt:lpstr>
      <vt:lpstr>Fig 1 data</vt:lpstr>
      <vt:lpstr>Fig 1a data</vt:lpstr>
      <vt:lpstr>Fig 1a chart data</vt:lpstr>
      <vt:lpstr>Fig 2a data</vt:lpstr>
      <vt:lpstr>Fig 2b data</vt:lpstr>
      <vt:lpstr>Fig 3 data</vt:lpstr>
      <vt:lpstr>Fig 4 data</vt:lpstr>
      <vt:lpstr>Fig 5 data</vt:lpstr>
      <vt:lpstr>Fig 6 data</vt:lpstr>
      <vt:lpstr>Figure 1</vt:lpstr>
      <vt:lpstr>Figure 1a</vt:lpstr>
      <vt:lpstr>Figure 2a</vt:lpstr>
      <vt:lpstr>Figure 2b</vt:lpstr>
      <vt:lpstr>Figure 3</vt:lpstr>
      <vt:lpstr>Figure 4</vt:lpstr>
      <vt:lpstr>Figure 5</vt:lpstr>
      <vt:lpstr>Figure 5(cont)</vt:lpstr>
      <vt:lpstr>Figure 6</vt:lpstr>
      <vt:lpstr>Figure 6(cont)</vt:lpstr>
      <vt:lpstr>'Fig 1a chart data'!OLE_LINK3</vt:lpstr>
      <vt:lpstr>'Fig 3 data'!Print_Area</vt:lpstr>
      <vt:lpstr>'Fig 4 data'!Print_Area</vt:lpstr>
    </vt:vector>
  </TitlesOfParts>
  <Company>Scottish Executive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u209365</cp:lastModifiedBy>
  <cp:lastPrinted>2015-10-06T10:20:17Z</cp:lastPrinted>
  <dcterms:created xsi:type="dcterms:W3CDTF">2011-06-10T12:53:16Z</dcterms:created>
  <dcterms:modified xsi:type="dcterms:W3CDTF">2016-11-29T10:33:47Z</dcterms:modified>
</cp:coreProperties>
</file>