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228" windowWidth="10776" windowHeight="7920" tabRatio="815" activeTab="0"/>
  </bookViews>
  <sheets>
    <sheet name="Contents" sheetId="1" r:id="rId1"/>
    <sheet name="Metadata" sheetId="2" r:id="rId2"/>
    <sheet name="Table A" sheetId="3" r:id="rId3"/>
    <sheet name="Table B" sheetId="4" r:id="rId4"/>
    <sheet name="Table1" sheetId="5" r:id="rId5"/>
    <sheet name="Table2" sheetId="6" r:id="rId6"/>
    <sheet name="Table3" sheetId="7" r:id="rId7"/>
    <sheet name="Table4" sheetId="8" r:id="rId8"/>
    <sheet name="Table5" sheetId="9" r:id="rId9"/>
    <sheet name="Table6" sheetId="10" r:id="rId10"/>
  </sheets>
  <definedNames>
    <definedName name="_xlnm.Print_Area" localSheetId="2">'Table A'!$A$1:$F$45</definedName>
    <definedName name="_xlnm.Print_Area" localSheetId="4">'Table1'!$A$1:$AB$58</definedName>
    <definedName name="_xlnm.Print_Area" localSheetId="6">'Table3'!$A$1:$Z$58</definedName>
    <definedName name="_xlnm.Print_Area" localSheetId="7">'Table4'!$A$1:$AB$59</definedName>
    <definedName name="_xlnm.Print_Area" localSheetId="8">'Table5'!$A$1:$N$58</definedName>
  </definedNames>
  <calcPr fullCalcOnLoad="1"/>
</workbook>
</file>

<file path=xl/sharedStrings.xml><?xml version="1.0" encoding="utf-8"?>
<sst xmlns="http://schemas.openxmlformats.org/spreadsheetml/2006/main" count="1107" uniqueCount="173">
  <si>
    <t>(persons)</t>
  </si>
  <si>
    <t>Area</t>
  </si>
  <si>
    <t>SCOTLAND</t>
  </si>
  <si>
    <t>Council areas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</si>
  <si>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</si>
  <si>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</si>
  <si>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</si>
  <si>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</si>
  <si>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</si>
  <si>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</si>
  <si>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</si>
  <si>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</si>
  <si>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</si>
  <si>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</si>
  <si>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</si>
  <si>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</si>
  <si>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</si>
  <si>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</si>
  <si>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</si>
  <si>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</si>
  <si>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</si>
  <si>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</si>
  <si>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</si>
  <si>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</si>
  <si>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</si>
  <si>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</si>
  <si>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</si>
  <si>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</si>
  <si>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</si>
  <si>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</si>
  <si>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</si>
  <si>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</si>
  <si>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</si>
  <si>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</si>
  <si>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</si>
  <si>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</si>
  <si>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Ayrshire &amp; Arran</t>
  </si>
  <si>
    <t>Borders</t>
  </si>
  <si>
    <t>Forth Valley</t>
  </si>
  <si>
    <t>Grampian</t>
  </si>
  <si>
    <t>Lanarkshire</t>
  </si>
  <si>
    <t>Lothian</t>
  </si>
  <si>
    <t>Orkney</t>
  </si>
  <si>
    <t>Shetland</t>
  </si>
  <si>
    <t>Tayside</t>
  </si>
  <si>
    <t>Western Isles</t>
  </si>
  <si>
    <t xml:space="preserve"> </t>
  </si>
  <si>
    <t>Persons</t>
  </si>
  <si>
    <t>Males</t>
  </si>
  <si>
    <t>Females</t>
  </si>
  <si>
    <t>All Ages</t>
  </si>
  <si>
    <t>(thousands)</t>
  </si>
  <si>
    <t>All ages</t>
  </si>
  <si>
    <t>0-15</t>
  </si>
  <si>
    <t>75+</t>
  </si>
  <si>
    <t>16-29</t>
  </si>
  <si>
    <t>30-49</t>
  </si>
  <si>
    <t>50-64</t>
  </si>
  <si>
    <t>65-74</t>
  </si>
  <si>
    <t>Contents</t>
  </si>
  <si>
    <t>Tables</t>
  </si>
  <si>
    <t xml:space="preserve">Back to contents page </t>
  </si>
  <si>
    <t>Table 1</t>
  </si>
  <si>
    <t>Table 2</t>
  </si>
  <si>
    <t>Table 3</t>
  </si>
  <si>
    <t>Table 4</t>
  </si>
  <si>
    <t>Table 5</t>
  </si>
  <si>
    <t>Table B</t>
  </si>
  <si>
    <t>Table A</t>
  </si>
  <si>
    <t>Children (0-15)</t>
  </si>
  <si>
    <t>Greater Glasgow &amp; Clyde</t>
  </si>
  <si>
    <t>Principal</t>
  </si>
  <si>
    <t>High migration</t>
  </si>
  <si>
    <t>Table 6</t>
  </si>
  <si>
    <t>Low migration</t>
  </si>
  <si>
    <t>NHS Board areas</t>
  </si>
  <si>
    <t>2010 based</t>
  </si>
  <si>
    <t>Zero migration</t>
  </si>
  <si>
    <t>Low fertility</t>
  </si>
  <si>
    <t>Low life expectancy</t>
  </si>
  <si>
    <t>High life expectancy</t>
  </si>
  <si>
    <t>High fertility</t>
  </si>
  <si>
    <r>
      <t>Natural change</t>
    </r>
    <r>
      <rPr>
        <vertAlign val="superscript"/>
        <sz val="10"/>
        <rFont val="Arial"/>
        <family val="2"/>
      </rPr>
      <t>1</t>
    </r>
  </si>
  <si>
    <r>
      <t>Net migration</t>
    </r>
    <r>
      <rPr>
        <vertAlign val="superscript"/>
        <sz val="10"/>
        <rFont val="Arial"/>
        <family val="2"/>
      </rPr>
      <t>2</t>
    </r>
  </si>
  <si>
    <r>
      <t>Working Ages</t>
    </r>
    <r>
      <rPr>
        <vertAlign val="superscript"/>
        <sz val="10"/>
        <rFont val="Arial"/>
        <family val="2"/>
      </rPr>
      <t>1</t>
    </r>
  </si>
  <si>
    <t>Metadata</t>
  </si>
  <si>
    <t>Metadata associated with the projected population data in these tables</t>
  </si>
  <si>
    <t>General Details</t>
  </si>
  <si>
    <t>Dataset Title:</t>
  </si>
  <si>
    <t>Time Period of Dataset:</t>
  </si>
  <si>
    <t>Geographic Coverage:</t>
  </si>
  <si>
    <t>Supplier:</t>
  </si>
  <si>
    <t>National Records of Scotland (NRS)</t>
  </si>
  <si>
    <t>Department:</t>
  </si>
  <si>
    <t>Methodology:</t>
  </si>
  <si>
    <t>For more information on how the population projections are created please refer to the Methodology Guide within the Sub-National Population Projections section of the NRS website.</t>
  </si>
  <si>
    <t>Percentage projected population change</t>
  </si>
  <si>
    <r>
      <t>Council areas sorted</t>
    </r>
    <r>
      <rPr>
        <b/>
        <vertAlign val="superscript"/>
        <sz val="10"/>
        <rFont val="Arial"/>
        <family val="2"/>
      </rPr>
      <t>3</t>
    </r>
  </si>
  <si>
    <r>
      <t>Council areas sorted</t>
    </r>
    <r>
      <rPr>
        <b/>
        <vertAlign val="superscript"/>
        <sz val="10"/>
        <rFont val="Arial"/>
        <family val="2"/>
      </rPr>
      <t>2</t>
    </r>
  </si>
  <si>
    <t>2012 based</t>
  </si>
  <si>
    <t>Projected percentage population change (2012-2037)</t>
  </si>
  <si>
    <t>2012-based Population Projections Scotland, Tables</t>
  </si>
  <si>
    <t>Mid year 2012-2037</t>
  </si>
  <si>
    <t>Commentary and the assumptions used for the projections can be found within the Population Projections Scotland (2012-based) publication, also available within the Sub-National Population Projections section of the NRS website.</t>
  </si>
  <si>
    <t>For more information on how the population estimates are produced which are used for 2012 data please refer to the Mid-Year Population Estimates for Scotland: Methodology Guide within the Mid-Year Population Estimates section of the NRS website.</t>
  </si>
  <si>
    <t>Components of projected population change for Council areas, 2012-2037</t>
  </si>
  <si>
    <t>Projected percentage change in population (2012-based), by broad age group and Council areas, 2012-2037</t>
  </si>
  <si>
    <t>Projected population by Council and NHS Board area (2012-based), 2012-2037</t>
  </si>
  <si>
    <t>Projected population (2012-based) by sex and broad age group, Council and NHS Board areas, selected years</t>
  </si>
  <si>
    <t>Projected percentage change in population (2012-based), by broad age group, Council and NHS Board areas, selected years</t>
  </si>
  <si>
    <t>Comparison between principal and variant population projections, by Council and NHS Board areas, 2012-2037</t>
  </si>
  <si>
    <t>Comparison between 2010 and 2012-based population projections, by Council and NHS Board areas, 2010-2035</t>
  </si>
  <si>
    <t>These tables are published in '2012-based sub-national population population projections', available from the National Records of Scotland website.</t>
  </si>
  <si>
    <t>Footnotes</t>
  </si>
  <si>
    <t>1) April 2014 NHS Board areas.</t>
  </si>
  <si>
    <r>
      <t>NHS Board areas</t>
    </r>
    <r>
      <rPr>
        <b/>
        <vertAlign val="superscript"/>
        <sz val="10"/>
        <rFont val="Arial"/>
        <family val="2"/>
      </rPr>
      <t>1</t>
    </r>
  </si>
  <si>
    <t>© Crown Copyright 2014</t>
  </si>
  <si>
    <t>1) Projected natural change between 2012 and 2037 per 100 population at 2012.</t>
  </si>
  <si>
    <t>3) Ordered by projected population change.</t>
  </si>
  <si>
    <t>2) Projected change due to migration between 2012 and 2037 per 100 population at 2012.</t>
  </si>
  <si>
    <t>2) Ordered by projected population change.</t>
  </si>
  <si>
    <r>
      <t>Working Ages</t>
    </r>
    <r>
      <rPr>
        <vertAlign val="superscript"/>
        <sz val="10"/>
        <rFont val="Arial"/>
        <family val="2"/>
      </rPr>
      <t>2</t>
    </r>
  </si>
  <si>
    <r>
      <t>Pensionable Ages</t>
    </r>
    <r>
      <rPr>
        <vertAlign val="superscript"/>
        <sz val="10"/>
        <rFont val="Arial"/>
        <family val="2"/>
      </rPr>
      <t>2</t>
    </r>
  </si>
  <si>
    <t>Projected births (2012-based), by Council and NHS Board areas, 2012-2037</t>
  </si>
  <si>
    <t>1) Children under 16, working age and pensionable age populations based on state pension age (SPA) for a given year. Between 2012 and 2018, SPA will change from 65 years for men and 61 years for women, to 65 years for both sexes. Then between 2019 and 2020, SPA will change from 65 years to 66 years for both men and women. Between 2034 and 2036, SPA will increase in to 67 years for both sexes.</t>
  </si>
  <si>
    <t>Scotland, Council areas, NHS Board areas (April 2014 boundaries)</t>
  </si>
  <si>
    <t>Demography, Population and Migration Statistics Branch</t>
  </si>
  <si>
    <t>Table A: Components of projected population change for Council areas, 2012-2037</t>
  </si>
  <si>
    <t>Table B: Projected percentage change in population (2012-based), by broad age group and Council areas, 2012-2037</t>
  </si>
  <si>
    <t>Table 1: Projected population by Council and NHS Board area (2012-based), 2012-2037</t>
  </si>
  <si>
    <t>Table 2: Projected population (2012-based) by sex and broad age group, Council and NHS Board areas, selected years</t>
  </si>
  <si>
    <t>Table 3: Projected percentage change in population (2012-based), by broad age group, Council and NHS Board areas, selected years</t>
  </si>
  <si>
    <t>Table 4: Projected births (2012-based), by Council and NHS Board areas, 2012-2037</t>
  </si>
  <si>
    <t>2012        -2013</t>
  </si>
  <si>
    <t>2013               -2014</t>
  </si>
  <si>
    <t>2014                               -2015</t>
  </si>
  <si>
    <t>2015                    -2016</t>
  </si>
  <si>
    <t>2016                    -2017</t>
  </si>
  <si>
    <t>2017                    -2018</t>
  </si>
  <si>
    <t>2018                 -2019</t>
  </si>
  <si>
    <t>2019                   -2020</t>
  </si>
  <si>
    <t>2020                   -2021</t>
  </si>
  <si>
    <t>2021                       -2022</t>
  </si>
  <si>
    <t>2022                      -2023</t>
  </si>
  <si>
    <t>2023                              -2024</t>
  </si>
  <si>
    <t>2024                          -2025</t>
  </si>
  <si>
    <t>2025                    -2026</t>
  </si>
  <si>
    <t>2026                    -2027</t>
  </si>
  <si>
    <t>2027         -2028</t>
  </si>
  <si>
    <t>2028            -2029</t>
  </si>
  <si>
    <t>2029                       -2030</t>
  </si>
  <si>
    <t>2030                               -2031</t>
  </si>
  <si>
    <t>2031                            -2032</t>
  </si>
  <si>
    <t>2032                        -2033</t>
  </si>
  <si>
    <t>2033                     -2034</t>
  </si>
  <si>
    <t>2034                              -2035</t>
  </si>
  <si>
    <t>2035                          -2036</t>
  </si>
  <si>
    <t>2036                      -2037</t>
  </si>
  <si>
    <t>Footnote</t>
  </si>
  <si>
    <t>Table 5: Comparison between 2010 and 2012-based population projections, by Council and NHS Board areas, 2012-2035</t>
  </si>
  <si>
    <t>Table 6: Comparison between principal and variant population projections, by Council and NHS Board areas, 2012-2037</t>
  </si>
  <si>
    <t>Population Projections for Scottish Areas (2012-based)</t>
  </si>
  <si>
    <t>Age</t>
  </si>
  <si>
    <t>group</t>
  </si>
  <si>
    <t>Borders - go to Scottish Borders Council area</t>
  </si>
  <si>
    <t>Dumfries &amp; Galloway - go to Dumfries &amp; Galloway Council area</t>
  </si>
  <si>
    <t>Fife - go to Fife Council area</t>
  </si>
  <si>
    <t>Orkney - go to Orkney Islands Council area</t>
  </si>
  <si>
    <t>Shetland - go to Shetland Islands Council area</t>
  </si>
  <si>
    <t>Western Isles - go to Eilean Siar Council area</t>
  </si>
  <si>
    <t>Back to contents page</t>
  </si>
  <si>
    <t>2) Between 2012 and 2018, State Pension age (SPA) will change from 65 years for men and 61 years for women, to 65 years for both sexes. Then between 2019 and 2020, SPA will change from 65 years to 66 years for both men and women. Between 2034 and 2036, SPA will increase to 67 years for both sexes.</t>
  </si>
  <si>
    <t>2) Data for each year of the projection period (2012-2037) for each variant by sex and single year of age is available in the 2012 based sub-national population projection section of the National Records of Scotland website under detailed tables.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</si>
</sst>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0\ \ \ "/>
    <numFmt numFmtId="168" formatCode="0.0%"/>
    <numFmt numFmtId="169" formatCode="#,##0.0000"/>
    <numFmt numFmtId="170" formatCode="#,##0_ ;\-#,##0\ "/>
    <numFmt numFmtId="171" formatCode="0_ ;\-0\ "/>
  </numFmts>
  <fonts count="51">
    <font>
      <sz val="8"/>
      <name val="Arial"/>
      <family val="0"/>
    </font>
    <font>
      <sz val="10"/>
      <color indexed="8"/>
      <name val="Arial"/>
      <family val="2"/>
    </font>
    <font>
      <sz val="8"/>
      <name val="Helv"/>
      <family val="0"/>
    </font>
    <font>
      <sz val="8.25"/>
      <name val="Arial"/>
      <family val="2"/>
    </font>
    <font>
      <sz val="10"/>
      <name val="Arial"/>
      <family val="2"/>
    </font>
    <font>
      <u val="single"/>
      <sz val="8"/>
      <color indexed="12"/>
      <name val="Arial"/>
      <family val="2"/>
    </font>
    <font>
      <b/>
      <sz val="12"/>
      <name val="Arial"/>
      <family val="2"/>
    </font>
    <font>
      <sz val="12"/>
      <name val="Arial"/>
      <family val="2"/>
    </font>
    <font>
      <b/>
      <sz val="11"/>
      <name val="Arial"/>
      <family val="2"/>
    </font>
    <font>
      <b/>
      <sz val="10"/>
      <name val="Arial"/>
      <family val="2"/>
    </font>
    <font>
      <u val="single"/>
      <sz val="10"/>
      <color indexed="12"/>
      <name val="Arial"/>
      <family val="2"/>
    </font>
    <font>
      <vertAlign val="superscript"/>
      <sz val="10"/>
      <name val="Arial"/>
      <family val="2"/>
    </font>
    <font>
      <b/>
      <sz val="10"/>
      <color indexed="8"/>
      <name val="Arial"/>
      <family val="2"/>
    </font>
    <font>
      <b/>
      <vertAlign val="superscript"/>
      <sz val="10"/>
      <name val="Arial"/>
      <family val="2"/>
    </font>
    <font>
      <b/>
      <sz val="8"/>
      <name val="Arial"/>
      <family val="2"/>
    </font>
    <font>
      <sz val="8"/>
      <color indexed="8"/>
      <name val="Arial"/>
      <family val="2"/>
    </font>
    <font>
      <b/>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bottom/>
    </border>
    <border>
      <left/>
      <right/>
      <top/>
      <bottom style="hair"/>
    </border>
    <border>
      <left/>
      <right/>
      <top style="medium"/>
      <bottom style="thin"/>
    </border>
    <border>
      <left/>
      <right style="hair"/>
      <top/>
      <bottom style="thin"/>
    </border>
    <border>
      <left/>
      <right style="thin"/>
      <top style="medium"/>
      <bottom style="medium"/>
    </border>
    <border>
      <left style="thin"/>
      <right style="thin"/>
      <top style="medium"/>
      <bottom style="medium"/>
    </border>
    <border>
      <left/>
      <right/>
      <top style="medium"/>
      <bottom style="medium"/>
    </border>
    <border>
      <left style="hair"/>
      <right/>
      <top/>
      <bottom style="hair"/>
    </border>
    <border>
      <left/>
      <right style="hair"/>
      <top/>
      <bottom style="hair"/>
    </border>
    <border>
      <left/>
      <right style="hair"/>
      <top style="thin"/>
      <bottom style="hair"/>
    </border>
    <border>
      <left/>
      <right/>
      <top style="thin"/>
      <bottom style="hair"/>
    </border>
    <border>
      <left/>
      <right style="hair"/>
      <top/>
      <bottom/>
    </border>
    <border>
      <left/>
      <right/>
      <top style="hair"/>
      <bottom/>
    </border>
    <border>
      <left style="hair"/>
      <right/>
      <top/>
      <bottom style="thin"/>
    </border>
    <border>
      <left style="hair"/>
      <right/>
      <top style="thin"/>
      <bottom/>
    </border>
    <border>
      <left style="hair"/>
      <right/>
      <top/>
      <bottom/>
    </border>
    <border>
      <left style="thin"/>
      <right/>
      <top/>
      <bottom style="hair"/>
    </border>
    <border>
      <left/>
      <right style="thin"/>
      <top/>
      <bottom style="hair"/>
    </border>
    <border>
      <left style="thin"/>
      <right/>
      <top/>
      <bottom/>
    </border>
    <border>
      <left/>
      <right style="thin"/>
      <top/>
      <bottom/>
    </border>
    <border>
      <left/>
      <right style="thin"/>
      <top/>
      <bottom style="thin"/>
    </border>
    <border>
      <left style="thin"/>
      <right/>
      <top/>
      <bottom style="thin"/>
    </border>
    <border>
      <left style="hair"/>
      <right style="hair"/>
      <top/>
      <bottom/>
    </border>
    <border>
      <left style="hair"/>
      <right style="hair"/>
      <top/>
      <bottom style="thin"/>
    </border>
    <border>
      <left/>
      <right style="hair"/>
      <top style="thin"/>
      <bottom/>
    </border>
    <border>
      <left/>
      <right style="hair"/>
      <top style="hair"/>
      <bottom/>
    </border>
    <border>
      <left style="hair"/>
      <right>
        <color indexed="63"/>
      </right>
      <top style="hair"/>
      <bottom>
        <color indexed="63"/>
      </bottom>
    </border>
    <border>
      <left style="hair"/>
      <right/>
      <top style="thin"/>
      <bottom style="hair"/>
    </border>
    <border>
      <left/>
      <right style="thin"/>
      <top style="thin"/>
      <bottom>
        <color indexed="63"/>
      </bottom>
    </border>
    <border>
      <left style="thin"/>
      <right/>
      <top style="thin"/>
      <bottom>
        <color indexed="63"/>
      </bottom>
    </border>
    <border>
      <left/>
      <right style="thin"/>
      <top style="thin"/>
      <bottom style="hair"/>
    </border>
    <border>
      <left style="thin"/>
      <right/>
      <top style="thin"/>
      <bottom style="hair"/>
    </border>
    <border>
      <left style="hair"/>
      <right style="hair"/>
      <top style="thin"/>
      <bottom/>
    </border>
    <border>
      <left style="hair"/>
      <right style="hair"/>
      <top/>
      <bottom style="hair"/>
    </border>
  </borders>
  <cellStyleXfs count="75">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166"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166"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3" fontId="0" fillId="0" borderId="0">
      <alignment/>
      <protection/>
    </xf>
    <xf numFmtId="0" fontId="4" fillId="0" borderId="0">
      <alignment/>
      <protection/>
    </xf>
    <xf numFmtId="0" fontId="4" fillId="0" borderId="0">
      <alignment/>
      <protection/>
    </xf>
    <xf numFmtId="3" fontId="3" fillId="0" borderId="0">
      <alignment/>
      <protection/>
    </xf>
    <xf numFmtId="165" fontId="0" fillId="0" borderId="0">
      <alignment horizontal="center"/>
      <protection/>
    </xf>
    <xf numFmtId="0" fontId="0" fillId="0" borderId="0">
      <alignment/>
      <protection/>
    </xf>
    <xf numFmtId="3" fontId="4" fillId="0" borderId="0">
      <alignment/>
      <protection/>
    </xf>
    <xf numFmtId="0" fontId="0" fillId="32" borderId="7" applyNumberFormat="0" applyFont="0" applyAlignment="0" applyProtection="0"/>
    <xf numFmtId="0" fontId="47" fillId="27" borderId="8" applyNumberFormat="0" applyAlignment="0" applyProtection="0"/>
    <xf numFmtId="9" fontId="2"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06">
    <xf numFmtId="166" fontId="0" fillId="0" borderId="0" xfId="0" applyAlignment="1">
      <alignment/>
    </xf>
    <xf numFmtId="0" fontId="7" fillId="0" borderId="0" xfId="61" applyFont="1">
      <alignment/>
      <protection/>
    </xf>
    <xf numFmtId="0" fontId="7" fillId="0" borderId="0" xfId="64" applyFont="1">
      <alignment/>
      <protection/>
    </xf>
    <xf numFmtId="0" fontId="4" fillId="0" borderId="0" xfId="64" applyFont="1">
      <alignment/>
      <protection/>
    </xf>
    <xf numFmtId="0" fontId="4" fillId="0" borderId="0" xfId="61" applyFont="1">
      <alignment/>
      <protection/>
    </xf>
    <xf numFmtId="0" fontId="10" fillId="0" borderId="0" xfId="53" applyFont="1" applyAlignment="1" applyProtection="1">
      <alignment/>
      <protection/>
    </xf>
    <xf numFmtId="0" fontId="4" fillId="0" borderId="10" xfId="61" applyFont="1" applyBorder="1">
      <alignment/>
      <protection/>
    </xf>
    <xf numFmtId="0" fontId="9" fillId="0" borderId="0" xfId="61" applyFont="1" applyAlignment="1">
      <alignment/>
      <protection/>
    </xf>
    <xf numFmtId="165" fontId="9" fillId="0" borderId="0" xfId="61" applyNumberFormat="1" applyFont="1">
      <alignment/>
      <protection/>
    </xf>
    <xf numFmtId="164" fontId="4" fillId="0" borderId="0" xfId="61" applyNumberFormat="1" applyFont="1">
      <alignment/>
      <protection/>
    </xf>
    <xf numFmtId="0" fontId="4" fillId="0" borderId="0" xfId="61" applyNumberFormat="1" applyFont="1" applyAlignment="1">
      <alignment/>
      <protection/>
    </xf>
    <xf numFmtId="165" fontId="4" fillId="0" borderId="0" xfId="61" applyNumberFormat="1" applyFont="1">
      <alignment/>
      <protection/>
    </xf>
    <xf numFmtId="0" fontId="4" fillId="0" borderId="0" xfId="61" applyFont="1" applyAlignment="1">
      <alignment/>
      <protection/>
    </xf>
    <xf numFmtId="0" fontId="4" fillId="0" borderId="10" xfId="61" applyNumberFormat="1" applyFont="1" applyBorder="1" applyAlignment="1">
      <alignment/>
      <protection/>
    </xf>
    <xf numFmtId="0" fontId="9" fillId="0" borderId="0" xfId="61" applyFont="1" applyAlignment="1">
      <alignment horizontal="right"/>
      <protection/>
    </xf>
    <xf numFmtId="3" fontId="4" fillId="0" borderId="0" xfId="0" applyNumberFormat="1" applyFont="1" applyAlignment="1">
      <alignment/>
    </xf>
    <xf numFmtId="0" fontId="9" fillId="0" borderId="0" xfId="61" applyFont="1">
      <alignment/>
      <protection/>
    </xf>
    <xf numFmtId="168" fontId="4" fillId="0" borderId="0" xfId="61" applyNumberFormat="1" applyFont="1">
      <alignment/>
      <protection/>
    </xf>
    <xf numFmtId="0" fontId="4" fillId="0" borderId="0" xfId="61" applyFont="1" applyAlignment="1">
      <alignment horizontal="right"/>
      <protection/>
    </xf>
    <xf numFmtId="3" fontId="9" fillId="0" borderId="0" xfId="65" applyFont="1" applyBorder="1" applyAlignment="1">
      <alignment vertical="center"/>
      <protection/>
    </xf>
    <xf numFmtId="166" fontId="9" fillId="0" borderId="0" xfId="0" applyFont="1" applyBorder="1" applyAlignment="1">
      <alignment horizontal="right"/>
    </xf>
    <xf numFmtId="3" fontId="9" fillId="0" borderId="0" xfId="65" applyFont="1" applyBorder="1" applyAlignment="1">
      <alignment horizontal="center" vertical="center"/>
      <protection/>
    </xf>
    <xf numFmtId="166" fontId="4" fillId="0" borderId="0" xfId="0" applyFont="1" applyBorder="1" applyAlignment="1">
      <alignment/>
    </xf>
    <xf numFmtId="166" fontId="4" fillId="0" borderId="0" xfId="0" applyFont="1" applyAlignment="1">
      <alignment/>
    </xf>
    <xf numFmtId="0" fontId="10" fillId="0" borderId="11" xfId="53" applyFont="1" applyBorder="1" applyAlignment="1" applyProtection="1">
      <alignment horizontal="left"/>
      <protection/>
    </xf>
    <xf numFmtId="166" fontId="9" fillId="0" borderId="0" xfId="0" applyFont="1" applyBorder="1" applyAlignment="1">
      <alignment horizontal="left"/>
    </xf>
    <xf numFmtId="3" fontId="12" fillId="0" borderId="0" xfId="0" applyNumberFormat="1" applyFont="1" applyBorder="1" applyAlignment="1">
      <alignment/>
    </xf>
    <xf numFmtId="3" fontId="9" fillId="0" borderId="0" xfId="0" applyNumberFormat="1" applyFont="1" applyBorder="1" applyAlignment="1">
      <alignment/>
    </xf>
    <xf numFmtId="3" fontId="12" fillId="0" borderId="0" xfId="0" applyNumberFormat="1" applyFont="1" applyBorder="1" applyAlignment="1">
      <alignment horizontal="right"/>
    </xf>
    <xf numFmtId="9" fontId="12" fillId="0" borderId="0" xfId="0" applyNumberFormat="1" applyFont="1" applyBorder="1" applyAlignment="1">
      <alignment horizontal="center"/>
    </xf>
    <xf numFmtId="9" fontId="12" fillId="0" borderId="0" xfId="0" applyNumberFormat="1" applyFont="1" applyBorder="1" applyAlignment="1">
      <alignment/>
    </xf>
    <xf numFmtId="9" fontId="9" fillId="0" borderId="0" xfId="65" applyNumberFormat="1" applyFont="1" applyBorder="1">
      <alignment/>
      <protection/>
    </xf>
    <xf numFmtId="3" fontId="1" fillId="0" borderId="0" xfId="0" applyNumberFormat="1" applyFont="1" applyBorder="1" applyAlignment="1">
      <alignment horizontal="right"/>
    </xf>
    <xf numFmtId="3" fontId="4" fillId="0" borderId="0" xfId="65" applyNumberFormat="1" applyFont="1" applyBorder="1">
      <alignment/>
      <protection/>
    </xf>
    <xf numFmtId="3" fontId="1"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horizontal="right"/>
    </xf>
    <xf numFmtId="9" fontId="9" fillId="0" borderId="0" xfId="0" applyNumberFormat="1" applyFont="1" applyBorder="1" applyAlignment="1">
      <alignment horizontal="right"/>
    </xf>
    <xf numFmtId="3" fontId="4" fillId="0" borderId="0" xfId="71" applyNumberFormat="1" applyFont="1" applyBorder="1" applyAlignment="1">
      <alignment horizontal="right"/>
    </xf>
    <xf numFmtId="9" fontId="9" fillId="0" borderId="0" xfId="0" applyNumberFormat="1" applyFont="1" applyAlignment="1">
      <alignment/>
    </xf>
    <xf numFmtId="3" fontId="4" fillId="0" borderId="0" xfId="65" applyFont="1" applyBorder="1">
      <alignment/>
      <protection/>
    </xf>
    <xf numFmtId="166" fontId="4" fillId="0" borderId="0" xfId="0" applyFont="1" applyBorder="1" applyAlignment="1">
      <alignment horizontal="center"/>
    </xf>
    <xf numFmtId="166" fontId="9" fillId="0" borderId="0" xfId="0" applyFont="1" applyAlignment="1">
      <alignment horizontal="right"/>
    </xf>
    <xf numFmtId="3" fontId="4" fillId="0" borderId="12" xfId="65" applyFont="1" applyBorder="1">
      <alignment/>
      <protection/>
    </xf>
    <xf numFmtId="3" fontId="9" fillId="0" borderId="0" xfId="0" applyNumberFormat="1" applyFont="1" applyAlignment="1">
      <alignment horizontal="right"/>
    </xf>
    <xf numFmtId="166" fontId="9" fillId="0" borderId="0" xfId="0" applyFont="1" applyAlignment="1">
      <alignment/>
    </xf>
    <xf numFmtId="0" fontId="10" fillId="0" borderId="13" xfId="53" applyFont="1" applyBorder="1" applyAlignment="1" applyProtection="1">
      <alignment/>
      <protection/>
    </xf>
    <xf numFmtId="166" fontId="9" fillId="0" borderId="11" xfId="0" applyFont="1" applyBorder="1" applyAlignment="1">
      <alignment horizontal="left"/>
    </xf>
    <xf numFmtId="1" fontId="4" fillId="0" borderId="0" xfId="0" applyNumberFormat="1" applyFont="1" applyAlignment="1">
      <alignment horizontal="right"/>
    </xf>
    <xf numFmtId="3" fontId="9" fillId="0" borderId="0" xfId="65" applyNumberFormat="1" applyFont="1">
      <alignment/>
      <protection/>
    </xf>
    <xf numFmtId="166" fontId="4" fillId="0" borderId="0" xfId="0" applyFont="1" applyAlignment="1">
      <alignment horizontal="left"/>
    </xf>
    <xf numFmtId="3" fontId="4" fillId="0" borderId="0" xfId="65" applyNumberFormat="1" applyFont="1">
      <alignment/>
      <protection/>
    </xf>
    <xf numFmtId="3" fontId="11" fillId="0" borderId="0" xfId="65" applyFont="1">
      <alignment/>
      <protection/>
    </xf>
    <xf numFmtId="3" fontId="9" fillId="0" borderId="0" xfId="65" applyFont="1" applyAlignment="1">
      <alignment vertical="center"/>
      <protection/>
    </xf>
    <xf numFmtId="3" fontId="9" fillId="0" borderId="11" xfId="65" applyFont="1" applyBorder="1" applyAlignment="1">
      <alignment vertical="center"/>
      <protection/>
    </xf>
    <xf numFmtId="3" fontId="4" fillId="0" borderId="0" xfId="65" applyFont="1" applyAlignment="1">
      <alignment horizontal="center" vertical="center"/>
      <protection/>
    </xf>
    <xf numFmtId="3" fontId="9" fillId="0" borderId="0" xfId="65" applyFont="1">
      <alignment/>
      <protection/>
    </xf>
    <xf numFmtId="1" fontId="4" fillId="0" borderId="0" xfId="71" applyNumberFormat="1" applyFont="1" applyBorder="1" applyAlignment="1">
      <alignment/>
    </xf>
    <xf numFmtId="3" fontId="4" fillId="0" borderId="0" xfId="65" applyFont="1">
      <alignment/>
      <protection/>
    </xf>
    <xf numFmtId="2" fontId="4" fillId="0" borderId="0" xfId="65" applyNumberFormat="1" applyFont="1">
      <alignment/>
      <protection/>
    </xf>
    <xf numFmtId="166" fontId="4" fillId="0" borderId="0" xfId="57" applyFont="1" applyAlignment="1">
      <alignment/>
      <protection/>
    </xf>
    <xf numFmtId="166" fontId="9" fillId="0" borderId="0" xfId="57" applyFont="1" applyBorder="1" applyAlignment="1">
      <alignment horizontal="right"/>
      <protection/>
    </xf>
    <xf numFmtId="166" fontId="9" fillId="0" borderId="0" xfId="57" applyFont="1" applyBorder="1" applyAlignment="1">
      <alignment horizontal="left"/>
      <protection/>
    </xf>
    <xf numFmtId="166" fontId="4" fillId="0" borderId="0" xfId="57" applyFont="1">
      <alignment/>
      <protection/>
    </xf>
    <xf numFmtId="165" fontId="4" fillId="0" borderId="0" xfId="66" applyFont="1">
      <alignment horizontal="center"/>
      <protection/>
    </xf>
    <xf numFmtId="3" fontId="9" fillId="0" borderId="0" xfId="65" applyNumberFormat="1" applyFont="1" applyAlignment="1">
      <alignment horizontal="center"/>
      <protection/>
    </xf>
    <xf numFmtId="0" fontId="4" fillId="0" borderId="0" xfId="63" applyFont="1">
      <alignment/>
      <protection/>
    </xf>
    <xf numFmtId="165" fontId="9" fillId="0" borderId="0" xfId="66" applyFont="1" applyAlignment="1">
      <alignment horizontal="center"/>
      <protection/>
    </xf>
    <xf numFmtId="49" fontId="9" fillId="0" borderId="0" xfId="66" applyNumberFormat="1" applyFont="1" applyAlignment="1">
      <alignment horizontal="center"/>
      <protection/>
    </xf>
    <xf numFmtId="166" fontId="4" fillId="0" borderId="0" xfId="0" applyFont="1" applyAlignment="1">
      <alignment/>
    </xf>
    <xf numFmtId="166" fontId="9" fillId="0" borderId="0" xfId="0" applyFont="1" applyAlignment="1">
      <alignment/>
    </xf>
    <xf numFmtId="3" fontId="4" fillId="0" borderId="0" xfId="65" applyNumberFormat="1" applyFont="1" applyAlignment="1">
      <alignment horizontal="center" vertical="center"/>
      <protection/>
    </xf>
    <xf numFmtId="3" fontId="4" fillId="0" borderId="0" xfId="0" applyNumberFormat="1" applyFont="1" applyBorder="1" applyAlignment="1">
      <alignment horizontal="left"/>
    </xf>
    <xf numFmtId="3" fontId="11" fillId="0" borderId="0" xfId="65" applyNumberFormat="1" applyFont="1">
      <alignment/>
      <protection/>
    </xf>
    <xf numFmtId="0" fontId="4" fillId="0" borderId="10" xfId="64" applyFont="1" applyBorder="1">
      <alignment/>
      <protection/>
    </xf>
    <xf numFmtId="0" fontId="4" fillId="0" borderId="14" xfId="64" applyFont="1" applyBorder="1" applyAlignment="1">
      <alignment vertical="center"/>
      <protection/>
    </xf>
    <xf numFmtId="0" fontId="4" fillId="0" borderId="0" xfId="64" applyFont="1" applyAlignment="1">
      <alignment vertical="center"/>
      <protection/>
    </xf>
    <xf numFmtId="0" fontId="9" fillId="0" borderId="0" xfId="64" applyFont="1" applyBorder="1">
      <alignment/>
      <protection/>
    </xf>
    <xf numFmtId="165" fontId="9" fillId="0" borderId="0" xfId="71" applyNumberFormat="1" applyFont="1" applyAlignment="1">
      <alignment/>
    </xf>
    <xf numFmtId="165" fontId="9" fillId="0" borderId="0" xfId="71" applyNumberFormat="1" applyFont="1" applyFill="1" applyBorder="1" applyAlignment="1">
      <alignment/>
    </xf>
    <xf numFmtId="165" fontId="9" fillId="0" borderId="0" xfId="64" applyNumberFormat="1" applyFont="1">
      <alignment/>
      <protection/>
    </xf>
    <xf numFmtId="165" fontId="4" fillId="0" borderId="0" xfId="71" applyNumberFormat="1" applyFont="1" applyAlignment="1">
      <alignment/>
    </xf>
    <xf numFmtId="165" fontId="4" fillId="0" borderId="0" xfId="71" applyNumberFormat="1" applyFont="1" applyFill="1" applyBorder="1" applyAlignment="1">
      <alignment/>
    </xf>
    <xf numFmtId="165" fontId="4" fillId="0" borderId="0" xfId="64" applyNumberFormat="1" applyFont="1">
      <alignment/>
      <protection/>
    </xf>
    <xf numFmtId="165" fontId="4" fillId="0" borderId="0" xfId="64" applyNumberFormat="1" applyFont="1" applyBorder="1">
      <alignment/>
      <protection/>
    </xf>
    <xf numFmtId="0" fontId="4" fillId="0" borderId="0" xfId="61" applyNumberFormat="1" applyFont="1" applyBorder="1" applyAlignment="1">
      <alignment/>
      <protection/>
    </xf>
    <xf numFmtId="165" fontId="4" fillId="0" borderId="0" xfId="71" applyNumberFormat="1" applyFont="1" applyBorder="1" applyAlignment="1">
      <alignment/>
    </xf>
    <xf numFmtId="3" fontId="6" fillId="0" borderId="0" xfId="65" applyFont="1" applyBorder="1" applyAlignment="1">
      <alignment vertical="center"/>
      <protection/>
    </xf>
    <xf numFmtId="166" fontId="6" fillId="0" borderId="0" xfId="0" applyFont="1" applyBorder="1" applyAlignment="1">
      <alignment horizontal="right"/>
    </xf>
    <xf numFmtId="3" fontId="6" fillId="0" borderId="0" xfId="65" applyFont="1" applyBorder="1" applyAlignment="1">
      <alignment horizontal="center" vertical="center"/>
      <protection/>
    </xf>
    <xf numFmtId="166" fontId="7" fillId="0" borderId="0" xfId="0" applyFont="1" applyBorder="1" applyAlignment="1">
      <alignment/>
    </xf>
    <xf numFmtId="166" fontId="7" fillId="0" borderId="0" xfId="0" applyFont="1" applyAlignment="1">
      <alignment/>
    </xf>
    <xf numFmtId="166" fontId="6" fillId="0" borderId="0" xfId="0" applyFont="1" applyAlignment="1">
      <alignment horizontal="right"/>
    </xf>
    <xf numFmtId="3" fontId="6" fillId="0" borderId="0" xfId="0" applyNumberFormat="1" applyFont="1" applyAlignment="1">
      <alignment horizontal="right"/>
    </xf>
    <xf numFmtId="166" fontId="6" fillId="0" borderId="0" xfId="0" applyFont="1" applyAlignment="1">
      <alignment/>
    </xf>
    <xf numFmtId="3" fontId="6" fillId="0" borderId="0" xfId="65" applyFont="1" applyAlignment="1">
      <alignment vertical="center"/>
      <protection/>
    </xf>
    <xf numFmtId="166" fontId="7" fillId="0" borderId="0" xfId="0" applyFont="1" applyAlignment="1">
      <alignment/>
    </xf>
    <xf numFmtId="166" fontId="6" fillId="0" borderId="0" xfId="0" applyFont="1" applyAlignment="1">
      <alignment/>
    </xf>
    <xf numFmtId="0" fontId="0" fillId="0" borderId="0" xfId="61" applyFont="1">
      <alignment/>
      <protection/>
    </xf>
    <xf numFmtId="0" fontId="0" fillId="0" borderId="0" xfId="61" applyFont="1" applyAlignment="1">
      <alignment/>
      <protection/>
    </xf>
    <xf numFmtId="165" fontId="0" fillId="0" borderId="0" xfId="61" applyNumberFormat="1" applyFont="1">
      <alignment/>
      <protection/>
    </xf>
    <xf numFmtId="3" fontId="0" fillId="0" borderId="0" xfId="0" applyNumberFormat="1" applyFont="1" applyAlignment="1">
      <alignment/>
    </xf>
    <xf numFmtId="0" fontId="0" fillId="0" borderId="0" xfId="64" applyFont="1">
      <alignment/>
      <protection/>
    </xf>
    <xf numFmtId="3" fontId="0" fillId="0" borderId="0" xfId="65" applyNumberFormat="1" applyFont="1" applyAlignment="1">
      <alignment horizontal="center"/>
      <protection/>
    </xf>
    <xf numFmtId="3" fontId="0" fillId="0" borderId="0" xfId="65" applyNumberFormat="1" applyFont="1">
      <alignment/>
      <protection/>
    </xf>
    <xf numFmtId="166" fontId="0" fillId="0" borderId="0" xfId="0" applyFont="1" applyBorder="1" applyAlignment="1">
      <alignment/>
    </xf>
    <xf numFmtId="3" fontId="0" fillId="0" borderId="0" xfId="65" applyFont="1">
      <alignment/>
      <protection/>
    </xf>
    <xf numFmtId="2" fontId="0" fillId="0" borderId="0" xfId="65" applyNumberFormat="1" applyFont="1">
      <alignment/>
      <protection/>
    </xf>
    <xf numFmtId="0" fontId="4" fillId="0" borderId="14" xfId="64" applyFont="1" applyBorder="1" applyAlignment="1">
      <alignment horizontal="right" vertical="center"/>
      <protection/>
    </xf>
    <xf numFmtId="3" fontId="0" fillId="0" borderId="0" xfId="0" applyNumberFormat="1" applyFont="1" applyAlignment="1">
      <alignment/>
    </xf>
    <xf numFmtId="166" fontId="7" fillId="0" borderId="0" xfId="57" applyFont="1">
      <alignment/>
      <protection/>
    </xf>
    <xf numFmtId="1" fontId="7" fillId="0" borderId="0" xfId="66" applyNumberFormat="1" applyFont="1">
      <alignment horizontal="center"/>
      <protection/>
    </xf>
    <xf numFmtId="165" fontId="7" fillId="0" borderId="0" xfId="66" applyFont="1" applyAlignment="1">
      <alignment horizontal="center"/>
      <protection/>
    </xf>
    <xf numFmtId="165" fontId="7" fillId="0" borderId="0" xfId="66" applyFont="1">
      <alignment horizontal="center"/>
      <protection/>
    </xf>
    <xf numFmtId="3" fontId="6" fillId="0" borderId="0" xfId="65" applyNumberFormat="1" applyFont="1" applyAlignment="1">
      <alignment horizontal="center"/>
      <protection/>
    </xf>
    <xf numFmtId="0" fontId="7" fillId="0" borderId="0" xfId="63" applyFont="1">
      <alignment/>
      <protection/>
    </xf>
    <xf numFmtId="165" fontId="7" fillId="0" borderId="0" xfId="66" applyFont="1" applyAlignment="1">
      <alignment horizontal="right"/>
      <protection/>
    </xf>
    <xf numFmtId="165" fontId="6" fillId="0" borderId="0" xfId="66" applyNumberFormat="1" applyFont="1" applyAlignment="1">
      <alignment horizontal="right"/>
      <protection/>
    </xf>
    <xf numFmtId="165" fontId="7" fillId="0" borderId="0" xfId="66" applyNumberFormat="1" applyFont="1" applyAlignment="1">
      <alignment horizontal="right"/>
      <protection/>
    </xf>
    <xf numFmtId="165" fontId="7" fillId="0" borderId="0" xfId="66" applyFont="1" applyBorder="1" applyAlignment="1">
      <alignment horizontal="right"/>
      <protection/>
    </xf>
    <xf numFmtId="165" fontId="7" fillId="0" borderId="0" xfId="66" applyFont="1" applyBorder="1">
      <alignment horizontal="center"/>
      <protection/>
    </xf>
    <xf numFmtId="3" fontId="7" fillId="0" borderId="0" xfId="62" applyFont="1" applyBorder="1">
      <alignment/>
      <protection/>
    </xf>
    <xf numFmtId="3" fontId="6" fillId="0" borderId="0" xfId="65" applyNumberFormat="1" applyFont="1" applyBorder="1" applyAlignment="1">
      <alignment horizontal="center"/>
      <protection/>
    </xf>
    <xf numFmtId="166" fontId="7" fillId="0" borderId="11" xfId="57" applyFont="1" applyBorder="1">
      <alignment/>
      <protection/>
    </xf>
    <xf numFmtId="166" fontId="7" fillId="0" borderId="15" xfId="57" applyFont="1" applyBorder="1">
      <alignment/>
      <protection/>
    </xf>
    <xf numFmtId="166" fontId="7" fillId="0" borderId="0" xfId="57" applyFont="1" applyBorder="1">
      <alignment/>
      <protection/>
    </xf>
    <xf numFmtId="166" fontId="6" fillId="0" borderId="0" xfId="57" applyFont="1" applyAlignment="1">
      <alignment/>
      <protection/>
    </xf>
    <xf numFmtId="165" fontId="6" fillId="0" borderId="0" xfId="66" applyFont="1" applyAlignment="1">
      <alignment horizontal="center" vertical="center"/>
      <protection/>
    </xf>
    <xf numFmtId="165" fontId="7" fillId="0" borderId="0" xfId="66" applyFont="1" applyAlignment="1">
      <alignment horizontal="center" vertical="center"/>
      <protection/>
    </xf>
    <xf numFmtId="166" fontId="7" fillId="0" borderId="0" xfId="57" applyNumberFormat="1" applyFont="1">
      <alignment/>
      <protection/>
    </xf>
    <xf numFmtId="165" fontId="6" fillId="0" borderId="0" xfId="66" applyFont="1" applyAlignment="1">
      <alignment horizontal="right" vertical="center"/>
      <protection/>
    </xf>
    <xf numFmtId="3" fontId="0" fillId="0" borderId="0" xfId="0" applyNumberFormat="1" applyFont="1" applyAlignment="1">
      <alignment/>
    </xf>
    <xf numFmtId="3" fontId="1" fillId="0" borderId="0" xfId="0" applyNumberFormat="1" applyFont="1" applyBorder="1" applyAlignment="1">
      <alignment horizontal="right"/>
    </xf>
    <xf numFmtId="0" fontId="0" fillId="0" borderId="0" xfId="61" applyFont="1" applyAlignment="1">
      <alignment horizontal="left"/>
      <protection/>
    </xf>
    <xf numFmtId="166" fontId="4" fillId="33" borderId="16" xfId="0" applyFont="1" applyFill="1" applyBorder="1" applyAlignment="1">
      <alignment wrapText="1"/>
    </xf>
    <xf numFmtId="166" fontId="4" fillId="33" borderId="17" xfId="0" applyFont="1" applyFill="1" applyBorder="1" applyAlignment="1">
      <alignment horizontal="right" vertical="center" wrapText="1"/>
    </xf>
    <xf numFmtId="166" fontId="4" fillId="33" borderId="18" xfId="0" applyFont="1" applyFill="1" applyBorder="1" applyAlignment="1">
      <alignment horizontal="right" vertical="center" wrapText="1"/>
    </xf>
    <xf numFmtId="166" fontId="4" fillId="33" borderId="0" xfId="0" applyFont="1" applyFill="1" applyBorder="1" applyAlignment="1">
      <alignment/>
    </xf>
    <xf numFmtId="166" fontId="4" fillId="33" borderId="0" xfId="0" applyFont="1" applyFill="1" applyAlignment="1">
      <alignment/>
    </xf>
    <xf numFmtId="0" fontId="4" fillId="0" borderId="0" xfId="60" applyFont="1" applyBorder="1">
      <alignment/>
      <protection/>
    </xf>
    <xf numFmtId="3" fontId="14" fillId="33" borderId="0" xfId="0" applyNumberFormat="1" applyFont="1" applyFill="1" applyBorder="1" applyAlignment="1">
      <alignment horizontal="left"/>
    </xf>
    <xf numFmtId="166" fontId="4" fillId="33" borderId="0" xfId="0" applyFont="1" applyFill="1" applyBorder="1" applyAlignment="1">
      <alignment horizontal="left"/>
    </xf>
    <xf numFmtId="166" fontId="4" fillId="33" borderId="0" xfId="0" applyFont="1" applyFill="1" applyBorder="1" applyAlignment="1">
      <alignment/>
    </xf>
    <xf numFmtId="3" fontId="4" fillId="33" borderId="0" xfId="67" applyNumberFormat="1" applyFont="1" applyFill="1" applyBorder="1">
      <alignment/>
      <protection/>
    </xf>
    <xf numFmtId="166" fontId="0" fillId="33" borderId="0" xfId="0" applyFont="1" applyFill="1" applyBorder="1" applyAlignment="1">
      <alignment horizontal="left"/>
    </xf>
    <xf numFmtId="3" fontId="7" fillId="33" borderId="0" xfId="67" applyNumberFormat="1" applyFont="1" applyFill="1">
      <alignment/>
      <protection/>
    </xf>
    <xf numFmtId="3" fontId="0" fillId="33" borderId="0" xfId="0" applyNumberFormat="1" applyFont="1" applyFill="1" applyBorder="1" applyAlignment="1">
      <alignment horizontal="left"/>
    </xf>
    <xf numFmtId="166" fontId="14" fillId="33" borderId="0" xfId="0" applyFont="1" applyFill="1" applyBorder="1" applyAlignment="1">
      <alignment/>
    </xf>
    <xf numFmtId="166" fontId="0" fillId="33" borderId="0" xfId="0" applyFill="1" applyBorder="1" applyAlignment="1">
      <alignment/>
    </xf>
    <xf numFmtId="166" fontId="0" fillId="33" borderId="0" xfId="0" applyFont="1" applyFill="1" applyBorder="1" applyAlignment="1" quotePrefix="1">
      <alignment horizontal="left" wrapText="1"/>
    </xf>
    <xf numFmtId="165" fontId="4" fillId="0" borderId="0" xfId="61" applyNumberFormat="1" applyFont="1" applyBorder="1" applyAlignment="1">
      <alignment/>
      <protection/>
    </xf>
    <xf numFmtId="3" fontId="9" fillId="0" borderId="0" xfId="65" applyNumberFormat="1" applyFont="1" applyBorder="1" applyAlignment="1">
      <alignment horizontal="right"/>
      <protection/>
    </xf>
    <xf numFmtId="165" fontId="4" fillId="0" borderId="10" xfId="71" applyNumberFormat="1" applyFont="1" applyBorder="1" applyAlignment="1">
      <alignment/>
    </xf>
    <xf numFmtId="165" fontId="4" fillId="0" borderId="10" xfId="71" applyNumberFormat="1" applyFont="1" applyFill="1" applyBorder="1" applyAlignment="1">
      <alignment/>
    </xf>
    <xf numFmtId="165" fontId="4" fillId="0" borderId="10" xfId="64" applyNumberFormat="1" applyFont="1" applyBorder="1">
      <alignment/>
      <protection/>
    </xf>
    <xf numFmtId="166" fontId="6" fillId="0" borderId="0" xfId="0" applyFont="1" applyBorder="1" applyAlignment="1">
      <alignment/>
    </xf>
    <xf numFmtId="166" fontId="0" fillId="0" borderId="11" xfId="0" applyBorder="1" applyAlignment="1">
      <alignment/>
    </xf>
    <xf numFmtId="169" fontId="9" fillId="0" borderId="0" xfId="65" applyNumberFormat="1" applyFont="1" applyAlignment="1">
      <alignment vertical="center"/>
      <protection/>
    </xf>
    <xf numFmtId="1" fontId="4" fillId="0" borderId="19" xfId="65" applyNumberFormat="1" applyFont="1" applyBorder="1" applyAlignment="1">
      <alignment horizontal="right" vertical="center"/>
      <protection/>
    </xf>
    <xf numFmtId="1" fontId="4" fillId="0" borderId="13" xfId="65" applyNumberFormat="1" applyFont="1" applyBorder="1" applyAlignment="1">
      <alignment horizontal="right" vertical="center"/>
      <protection/>
    </xf>
    <xf numFmtId="1" fontId="4" fillId="0" borderId="20" xfId="65" applyNumberFormat="1" applyFont="1" applyBorder="1" applyAlignment="1">
      <alignment horizontal="right" vertical="center"/>
      <protection/>
    </xf>
    <xf numFmtId="3" fontId="9" fillId="0" borderId="0" xfId="65" applyNumberFormat="1" applyFont="1">
      <alignment/>
      <protection/>
    </xf>
    <xf numFmtId="3" fontId="9" fillId="0" borderId="0" xfId="59" applyNumberFormat="1" applyFont="1" applyBorder="1" applyAlignment="1">
      <alignment/>
      <protection/>
    </xf>
    <xf numFmtId="3" fontId="4" fillId="0" borderId="0" xfId="65" applyNumberFormat="1" applyFont="1">
      <alignment/>
      <protection/>
    </xf>
    <xf numFmtId="3" fontId="4" fillId="0" borderId="11" xfId="65" applyNumberFormat="1" applyFont="1" applyBorder="1">
      <alignment/>
      <protection/>
    </xf>
    <xf numFmtId="3" fontId="4" fillId="0" borderId="21" xfId="65" applyNumberFormat="1" applyFont="1" applyBorder="1" applyAlignment="1">
      <alignment horizontal="left" vertical="center"/>
      <protection/>
    </xf>
    <xf numFmtId="0" fontId="4" fillId="0" borderId="22" xfId="65" applyNumberFormat="1" applyFont="1" applyBorder="1" applyAlignment="1">
      <alignment horizontal="right" vertical="center"/>
      <protection/>
    </xf>
    <xf numFmtId="0" fontId="4" fillId="0" borderId="21" xfId="65" applyNumberFormat="1" applyFont="1" applyBorder="1" applyAlignment="1">
      <alignment horizontal="right" vertical="center"/>
      <protection/>
    </xf>
    <xf numFmtId="3" fontId="9" fillId="0" borderId="23" xfId="59" applyNumberFormat="1" applyFont="1" applyBorder="1" applyAlignment="1">
      <alignment/>
      <protection/>
    </xf>
    <xf numFmtId="3" fontId="9" fillId="0" borderId="0" xfId="0" applyNumberFormat="1" applyFont="1" applyAlignment="1">
      <alignment horizontal="right"/>
    </xf>
    <xf numFmtId="3" fontId="9" fillId="0" borderId="23" xfId="0" applyNumberFormat="1" applyFont="1" applyBorder="1" applyAlignment="1">
      <alignment horizontal="right"/>
    </xf>
    <xf numFmtId="3" fontId="9" fillId="0" borderId="24" xfId="59" applyNumberFormat="1" applyFont="1" applyBorder="1" applyAlignment="1">
      <alignment/>
      <protection/>
    </xf>
    <xf numFmtId="3" fontId="4" fillId="0" borderId="23" xfId="59" applyNumberFormat="1" applyFont="1" applyBorder="1" applyAlignment="1">
      <alignment/>
      <protection/>
    </xf>
    <xf numFmtId="3" fontId="4" fillId="0" borderId="0" xfId="0" applyNumberFormat="1" applyFont="1" applyAlignment="1">
      <alignment horizontal="right"/>
    </xf>
    <xf numFmtId="3" fontId="4" fillId="0" borderId="23" xfId="0" applyNumberFormat="1" applyFont="1" applyBorder="1" applyAlignment="1">
      <alignment horizontal="right"/>
    </xf>
    <xf numFmtId="3" fontId="4" fillId="0" borderId="0" xfId="59" applyNumberFormat="1" applyFont="1" applyBorder="1" applyAlignment="1">
      <alignment/>
      <protection/>
    </xf>
    <xf numFmtId="0" fontId="9" fillId="0" borderId="23" xfId="60" applyFont="1" applyBorder="1">
      <alignment/>
      <protection/>
    </xf>
    <xf numFmtId="3" fontId="4" fillId="0" borderId="0" xfId="0" applyNumberFormat="1" applyFont="1" applyAlignment="1">
      <alignment/>
    </xf>
    <xf numFmtId="3" fontId="4" fillId="0" borderId="23" xfId="0" applyNumberFormat="1" applyFont="1" applyBorder="1" applyAlignment="1">
      <alignment/>
    </xf>
    <xf numFmtId="3" fontId="4" fillId="0" borderId="25" xfId="0" applyNumberFormat="1" applyFont="1" applyBorder="1" applyAlignment="1">
      <alignment/>
    </xf>
    <xf numFmtId="3" fontId="4" fillId="0" borderId="11" xfId="0" applyNumberFormat="1" applyFont="1" applyBorder="1" applyAlignment="1">
      <alignment/>
    </xf>
    <xf numFmtId="0" fontId="4" fillId="0" borderId="25" xfId="60" applyFont="1" applyBorder="1">
      <alignment/>
      <protection/>
    </xf>
    <xf numFmtId="3" fontId="4" fillId="0" borderId="26" xfId="0" applyNumberFormat="1" applyFont="1" applyBorder="1" applyAlignment="1">
      <alignment horizontal="right"/>
    </xf>
    <xf numFmtId="3" fontId="4" fillId="0" borderId="19" xfId="0" applyNumberFormat="1" applyFont="1" applyBorder="1" applyAlignment="1">
      <alignment horizontal="right" vertical="top"/>
    </xf>
    <xf numFmtId="3" fontId="9" fillId="0" borderId="23" xfId="65" applyNumberFormat="1" applyFont="1" applyBorder="1">
      <alignment/>
      <protection/>
    </xf>
    <xf numFmtId="3" fontId="9" fillId="0" borderId="0" xfId="0" applyNumberFormat="1" applyFont="1" applyAlignment="1">
      <alignment/>
    </xf>
    <xf numFmtId="3" fontId="9" fillId="0" borderId="27" xfId="0" applyNumberFormat="1" applyFont="1" applyBorder="1" applyAlignment="1">
      <alignment/>
    </xf>
    <xf numFmtId="3" fontId="4" fillId="0" borderId="27" xfId="0" applyNumberFormat="1" applyFont="1" applyBorder="1" applyAlignment="1">
      <alignment/>
    </xf>
    <xf numFmtId="3" fontId="4" fillId="0" borderId="23" xfId="65" applyNumberFormat="1" applyFont="1" applyBorder="1">
      <alignment/>
      <protection/>
    </xf>
    <xf numFmtId="166" fontId="4" fillId="0" borderId="0" xfId="0" applyFont="1" applyAlignment="1">
      <alignment/>
    </xf>
    <xf numFmtId="3" fontId="9" fillId="0" borderId="0" xfId="65" applyNumberFormat="1" applyFont="1" applyBorder="1">
      <alignment/>
      <protection/>
    </xf>
    <xf numFmtId="166" fontId="4" fillId="0" borderId="15" xfId="0" applyFont="1" applyBorder="1" applyAlignment="1">
      <alignment/>
    </xf>
    <xf numFmtId="166" fontId="4" fillId="0" borderId="11" xfId="0" applyFont="1" applyBorder="1" applyAlignment="1">
      <alignment/>
    </xf>
    <xf numFmtId="1" fontId="4" fillId="0" borderId="28" xfId="65" applyNumberFormat="1" applyFont="1" applyBorder="1" applyAlignment="1">
      <alignment horizontal="right" vertical="center" wrapText="1"/>
      <protection/>
    </xf>
    <xf numFmtId="1" fontId="4" fillId="0" borderId="20" xfId="65" applyNumberFormat="1" applyFont="1" applyBorder="1" applyAlignment="1">
      <alignment horizontal="right" vertical="center" wrapText="1"/>
      <protection/>
    </xf>
    <xf numFmtId="1" fontId="4" fillId="0" borderId="13" xfId="65" applyNumberFormat="1" applyFont="1" applyBorder="1" applyAlignment="1">
      <alignment horizontal="right" vertical="center" wrapText="1"/>
      <protection/>
    </xf>
    <xf numFmtId="1" fontId="4" fillId="0" borderId="19" xfId="65" applyNumberFormat="1" applyFont="1" applyBorder="1" applyAlignment="1">
      <alignment horizontal="right" vertical="center" wrapText="1"/>
      <protection/>
    </xf>
    <xf numFmtId="1" fontId="4" fillId="0" borderId="29" xfId="65" applyNumberFormat="1" applyFont="1" applyBorder="1" applyAlignment="1">
      <alignment horizontal="right" vertical="center" wrapText="1"/>
      <protection/>
    </xf>
    <xf numFmtId="3" fontId="9" fillId="0" borderId="24" xfId="65" applyNumberFormat="1" applyFont="1" applyBorder="1">
      <alignment/>
      <protection/>
    </xf>
    <xf numFmtId="3" fontId="12" fillId="0" borderId="30" xfId="0" applyNumberFormat="1" applyFont="1" applyBorder="1" applyAlignment="1">
      <alignment/>
    </xf>
    <xf numFmtId="3" fontId="9" fillId="0" borderId="23" xfId="0" applyNumberFormat="1" applyFont="1" applyBorder="1" applyAlignment="1">
      <alignment/>
    </xf>
    <xf numFmtId="3" fontId="12" fillId="0" borderId="0" xfId="0" applyNumberFormat="1" applyFont="1" applyBorder="1" applyAlignment="1">
      <alignment/>
    </xf>
    <xf numFmtId="3" fontId="12" fillId="0" borderId="27" xfId="0" applyNumberFormat="1" applyFont="1" applyBorder="1" applyAlignment="1">
      <alignment/>
    </xf>
    <xf numFmtId="3" fontId="9" fillId="0" borderId="31" xfId="0" applyNumberFormat="1" applyFont="1" applyBorder="1" applyAlignment="1">
      <alignment/>
    </xf>
    <xf numFmtId="3" fontId="4" fillId="0" borderId="0" xfId="65" applyNumberFormat="1" applyFont="1" applyBorder="1">
      <alignment/>
      <protection/>
    </xf>
    <xf numFmtId="3" fontId="1" fillId="0" borderId="30" xfId="0" applyNumberFormat="1" applyFont="1" applyBorder="1" applyAlignment="1">
      <alignment/>
    </xf>
    <xf numFmtId="3" fontId="1" fillId="0" borderId="0" xfId="0" applyNumberFormat="1" applyFont="1" applyBorder="1" applyAlignment="1">
      <alignment/>
    </xf>
    <xf numFmtId="3" fontId="1" fillId="0" borderId="27" xfId="0" applyNumberFormat="1" applyFont="1" applyBorder="1" applyAlignment="1">
      <alignment/>
    </xf>
    <xf numFmtId="3" fontId="4" fillId="0" borderId="31" xfId="0" applyNumberFormat="1" applyFont="1" applyBorder="1" applyAlignment="1">
      <alignment/>
    </xf>
    <xf numFmtId="3" fontId="4" fillId="0" borderId="30" xfId="0" applyNumberFormat="1" applyFont="1" applyBorder="1" applyAlignment="1">
      <alignment horizontal="right"/>
    </xf>
    <xf numFmtId="3" fontId="4" fillId="0" borderId="0" xfId="0" applyNumberFormat="1" applyFont="1" applyBorder="1" applyAlignment="1">
      <alignment horizontal="right"/>
    </xf>
    <xf numFmtId="3" fontId="4" fillId="0" borderId="30" xfId="0" applyNumberFormat="1" applyFont="1" applyBorder="1" applyAlignment="1">
      <alignment/>
    </xf>
    <xf numFmtId="3" fontId="4" fillId="0" borderId="23" xfId="71" applyNumberFormat="1" applyFont="1" applyBorder="1" applyAlignment="1">
      <alignment horizontal="right"/>
    </xf>
    <xf numFmtId="3" fontId="4" fillId="0" borderId="0" xfId="0" applyNumberFormat="1" applyFont="1" applyBorder="1" applyAlignment="1">
      <alignment/>
    </xf>
    <xf numFmtId="3" fontId="1" fillId="0" borderId="23" xfId="0" applyNumberFormat="1" applyFont="1" applyBorder="1" applyAlignment="1">
      <alignment horizontal="right"/>
    </xf>
    <xf numFmtId="3" fontId="1" fillId="0" borderId="23" xfId="0" applyNumberFormat="1" applyFont="1" applyBorder="1" applyAlignment="1">
      <alignment/>
    </xf>
    <xf numFmtId="3" fontId="1" fillId="0" borderId="31" xfId="0" applyNumberFormat="1" applyFont="1" applyBorder="1" applyAlignment="1">
      <alignment/>
    </xf>
    <xf numFmtId="3" fontId="4" fillId="0" borderId="32" xfId="65" applyNumberFormat="1" applyFont="1" applyBorder="1">
      <alignment/>
      <protection/>
    </xf>
    <xf numFmtId="3" fontId="4" fillId="0" borderId="33" xfId="0" applyNumberFormat="1" applyFont="1" applyBorder="1" applyAlignment="1">
      <alignment/>
    </xf>
    <xf numFmtId="3" fontId="1" fillId="0" borderId="15" xfId="0" applyNumberFormat="1" applyFont="1" applyBorder="1" applyAlignment="1">
      <alignment horizontal="right"/>
    </xf>
    <xf numFmtId="3" fontId="4" fillId="0" borderId="15" xfId="0" applyNumberFormat="1" applyFont="1" applyBorder="1" applyAlignment="1">
      <alignment/>
    </xf>
    <xf numFmtId="3" fontId="4" fillId="0" borderId="32" xfId="0" applyNumberFormat="1" applyFont="1" applyBorder="1" applyAlignment="1">
      <alignment/>
    </xf>
    <xf numFmtId="1" fontId="4" fillId="0" borderId="19" xfId="65" applyNumberFormat="1" applyFont="1" applyBorder="1" applyAlignment="1">
      <alignment horizontal="right" wrapText="1"/>
      <protection/>
    </xf>
    <xf numFmtId="1" fontId="4" fillId="0" borderId="13" xfId="65" applyNumberFormat="1" applyFont="1" applyBorder="1" applyAlignment="1">
      <alignment horizontal="right" wrapText="1"/>
      <protection/>
    </xf>
    <xf numFmtId="1" fontId="4" fillId="0" borderId="20" xfId="65" applyNumberFormat="1" applyFont="1" applyBorder="1" applyAlignment="1">
      <alignment horizontal="right" wrapText="1"/>
      <protection/>
    </xf>
    <xf numFmtId="3" fontId="9" fillId="0" borderId="34" xfId="65" applyNumberFormat="1" applyFont="1" applyBorder="1" applyAlignment="1">
      <alignment horizontal="right"/>
      <protection/>
    </xf>
    <xf numFmtId="3" fontId="9" fillId="0" borderId="27" xfId="65" applyNumberFormat="1" applyFont="1" applyBorder="1">
      <alignment/>
      <protection/>
    </xf>
    <xf numFmtId="3" fontId="9" fillId="0" borderId="0" xfId="0" applyNumberFormat="1" applyFont="1" applyBorder="1" applyAlignment="1">
      <alignment/>
    </xf>
    <xf numFmtId="3" fontId="12" fillId="0" borderId="23" xfId="0" applyNumberFormat="1" applyFont="1" applyBorder="1" applyAlignment="1">
      <alignment horizontal="right"/>
    </xf>
    <xf numFmtId="3" fontId="12" fillId="0" borderId="0" xfId="0" applyNumberFormat="1" applyFont="1" applyBorder="1" applyAlignment="1">
      <alignment horizontal="right"/>
    </xf>
    <xf numFmtId="3" fontId="9" fillId="0" borderId="34" xfId="65" applyNumberFormat="1" applyFont="1" applyBorder="1">
      <alignment/>
      <protection/>
    </xf>
    <xf numFmtId="3" fontId="1" fillId="0" borderId="0" xfId="0" applyNumberFormat="1" applyFont="1" applyBorder="1" applyAlignment="1">
      <alignment horizontal="right"/>
    </xf>
    <xf numFmtId="3" fontId="4" fillId="0" borderId="34" xfId="65" applyNumberFormat="1" applyFont="1" applyBorder="1">
      <alignment/>
      <protection/>
    </xf>
    <xf numFmtId="3" fontId="4" fillId="0" borderId="27" xfId="65" applyNumberFormat="1" applyFont="1" applyBorder="1">
      <alignment/>
      <protection/>
    </xf>
    <xf numFmtId="3" fontId="4" fillId="0" borderId="0" xfId="71" applyNumberFormat="1" applyFont="1" applyBorder="1" applyAlignment="1">
      <alignment horizontal="right"/>
    </xf>
    <xf numFmtId="3" fontId="4" fillId="0" borderId="35" xfId="65" applyNumberFormat="1" applyFont="1" applyBorder="1">
      <alignment/>
      <protection/>
    </xf>
    <xf numFmtId="3" fontId="1" fillId="0" borderId="11" xfId="0" applyNumberFormat="1" applyFont="1" applyBorder="1" applyAlignment="1">
      <alignment horizontal="right"/>
    </xf>
    <xf numFmtId="0" fontId="10" fillId="0" borderId="0" xfId="53" applyFont="1" applyBorder="1" applyAlignment="1" applyProtection="1">
      <alignment/>
      <protection/>
    </xf>
    <xf numFmtId="165" fontId="4" fillId="0" borderId="10" xfId="61" applyNumberFormat="1" applyFont="1" applyBorder="1">
      <alignment/>
      <protection/>
    </xf>
    <xf numFmtId="170" fontId="1" fillId="0" borderId="0" xfId="0" applyNumberFormat="1" applyFont="1" applyBorder="1" applyAlignment="1">
      <alignment horizontal="right"/>
    </xf>
    <xf numFmtId="170" fontId="1" fillId="0" borderId="25" xfId="0" applyNumberFormat="1" applyFont="1" applyBorder="1" applyAlignment="1">
      <alignment horizontal="right"/>
    </xf>
    <xf numFmtId="170" fontId="1" fillId="0" borderId="11" xfId="0" applyNumberFormat="1" applyFont="1" applyBorder="1" applyAlignment="1">
      <alignment horizontal="right"/>
    </xf>
    <xf numFmtId="166" fontId="4" fillId="0" borderId="22" xfId="0" applyFont="1" applyBorder="1" applyAlignment="1">
      <alignment horizontal="left" vertical="center"/>
    </xf>
    <xf numFmtId="171" fontId="9" fillId="0" borderId="27" xfId="71" applyNumberFormat="1" applyFont="1" applyBorder="1" applyAlignment="1">
      <alignment/>
    </xf>
    <xf numFmtId="171" fontId="9" fillId="0" borderId="0" xfId="71" applyNumberFormat="1" applyFont="1" applyAlignment="1">
      <alignment/>
    </xf>
    <xf numFmtId="171" fontId="9" fillId="0" borderId="0" xfId="71" applyNumberFormat="1" applyFont="1" applyBorder="1" applyAlignment="1">
      <alignment/>
    </xf>
    <xf numFmtId="171" fontId="9" fillId="0" borderId="23" xfId="71" applyNumberFormat="1" applyFont="1" applyBorder="1" applyAlignment="1">
      <alignment/>
    </xf>
    <xf numFmtId="171" fontId="9" fillId="0" borderId="0" xfId="0" applyNumberFormat="1" applyFont="1" applyBorder="1" applyAlignment="1">
      <alignment/>
    </xf>
    <xf numFmtId="171" fontId="4" fillId="0" borderId="27" xfId="71" applyNumberFormat="1" applyFont="1" applyBorder="1" applyAlignment="1">
      <alignment/>
    </xf>
    <xf numFmtId="171" fontId="4" fillId="0" borderId="0" xfId="71" applyNumberFormat="1" applyFont="1" applyAlignment="1">
      <alignment/>
    </xf>
    <xf numFmtId="171" fontId="4" fillId="0" borderId="0" xfId="71" applyNumberFormat="1" applyFont="1" applyBorder="1" applyAlignment="1">
      <alignment/>
    </xf>
    <xf numFmtId="171" fontId="4" fillId="0" borderId="23" xfId="71" applyNumberFormat="1" applyFont="1" applyBorder="1" applyAlignment="1">
      <alignment/>
    </xf>
    <xf numFmtId="171" fontId="4" fillId="0" borderId="0" xfId="0" applyNumberFormat="1" applyFont="1" applyBorder="1" applyAlignment="1">
      <alignment/>
    </xf>
    <xf numFmtId="171" fontId="4" fillId="0" borderId="27" xfId="0" applyNumberFormat="1" applyFont="1" applyBorder="1" applyAlignment="1">
      <alignment/>
    </xf>
    <xf numFmtId="171" fontId="4" fillId="0" borderId="0" xfId="65" applyNumberFormat="1" applyFont="1" applyBorder="1">
      <alignment/>
      <protection/>
    </xf>
    <xf numFmtId="171" fontId="4" fillId="0" borderId="0" xfId="0" applyNumberFormat="1" applyFont="1" applyAlignment="1">
      <alignment/>
    </xf>
    <xf numFmtId="171" fontId="4" fillId="0" borderId="0" xfId="71" applyNumberFormat="1" applyFont="1" applyAlignment="1">
      <alignment horizontal="right"/>
    </xf>
    <xf numFmtId="171" fontId="4" fillId="0" borderId="25" xfId="71" applyNumberFormat="1" applyFont="1" applyBorder="1" applyAlignment="1">
      <alignment/>
    </xf>
    <xf numFmtId="171" fontId="4" fillId="0" borderId="11" xfId="71" applyNumberFormat="1" applyFont="1" applyBorder="1" applyAlignment="1">
      <alignment/>
    </xf>
    <xf numFmtId="171" fontId="4" fillId="0" borderId="15" xfId="71" applyNumberFormat="1" applyFont="1" applyBorder="1" applyAlignment="1">
      <alignment/>
    </xf>
    <xf numFmtId="0" fontId="6" fillId="0" borderId="0" xfId="61" applyFont="1" applyAlignment="1">
      <alignment/>
      <protection/>
    </xf>
    <xf numFmtId="0" fontId="6" fillId="0" borderId="0" xfId="64" applyFont="1" applyAlignment="1">
      <alignment/>
      <protection/>
    </xf>
    <xf numFmtId="0" fontId="9" fillId="0" borderId="0" xfId="64" applyFont="1" applyBorder="1" applyAlignment="1">
      <alignment wrapText="1"/>
      <protection/>
    </xf>
    <xf numFmtId="0" fontId="6" fillId="34" borderId="0" xfId="58" applyFont="1" applyFill="1" applyAlignment="1">
      <alignment horizontal="left"/>
      <protection/>
    </xf>
    <xf numFmtId="0" fontId="4" fillId="34" borderId="0" xfId="58" applyFill="1">
      <alignment/>
      <protection/>
    </xf>
    <xf numFmtId="0" fontId="9" fillId="34" borderId="0" xfId="58" applyFont="1" applyFill="1">
      <alignment/>
      <protection/>
    </xf>
    <xf numFmtId="0" fontId="4" fillId="34" borderId="0" xfId="58" applyFill="1" applyAlignment="1">
      <alignment/>
      <protection/>
    </xf>
    <xf numFmtId="166" fontId="7" fillId="34" borderId="0" xfId="0" applyFont="1" applyFill="1" applyAlignment="1">
      <alignment/>
    </xf>
    <xf numFmtId="166" fontId="9" fillId="34" borderId="0" xfId="0" applyFont="1" applyFill="1" applyAlignment="1">
      <alignment/>
    </xf>
    <xf numFmtId="166" fontId="8" fillId="34" borderId="0" xfId="0" applyFont="1" applyFill="1" applyAlignment="1">
      <alignment horizontal="center"/>
    </xf>
    <xf numFmtId="166" fontId="4" fillId="34" borderId="0" xfId="0" applyFont="1" applyFill="1" applyAlignment="1">
      <alignment/>
    </xf>
    <xf numFmtId="166" fontId="0" fillId="34" borderId="0" xfId="0" applyFill="1" applyAlignment="1">
      <alignment/>
    </xf>
    <xf numFmtId="0" fontId="10" fillId="34" borderId="0" xfId="53" applyFont="1" applyFill="1" applyAlignment="1" applyProtection="1">
      <alignment/>
      <protection/>
    </xf>
    <xf numFmtId="166" fontId="4" fillId="34" borderId="0" xfId="0" applyFont="1" applyFill="1" applyAlignment="1">
      <alignment/>
    </xf>
    <xf numFmtId="166" fontId="4" fillId="34" borderId="0" xfId="0" applyFont="1" applyFill="1" applyAlignment="1">
      <alignment horizontal="left"/>
    </xf>
    <xf numFmtId="166" fontId="10" fillId="34" borderId="0" xfId="53" applyNumberFormat="1" applyFont="1" applyFill="1" applyAlignment="1" applyProtection="1">
      <alignment/>
      <protection/>
    </xf>
    <xf numFmtId="166" fontId="10" fillId="34" borderId="0" xfId="53" applyNumberFormat="1" applyFont="1" applyFill="1" applyBorder="1" applyAlignment="1" applyProtection="1">
      <alignment/>
      <protection/>
    </xf>
    <xf numFmtId="166" fontId="4" fillId="34" borderId="0" xfId="0" applyFont="1" applyFill="1" applyBorder="1" applyAlignment="1">
      <alignment/>
    </xf>
    <xf numFmtId="166" fontId="6" fillId="34" borderId="0" xfId="0" applyFont="1" applyFill="1" applyBorder="1" applyAlignment="1">
      <alignment/>
    </xf>
    <xf numFmtId="3" fontId="0" fillId="0" borderId="0" xfId="65" applyNumberFormat="1" applyFont="1" applyBorder="1">
      <alignment/>
      <protection/>
    </xf>
    <xf numFmtId="3" fontId="0" fillId="0" borderId="0" xfId="0" applyNumberFormat="1" applyFont="1" applyBorder="1" applyAlignment="1">
      <alignment/>
    </xf>
    <xf numFmtId="3" fontId="15" fillId="0" borderId="0" xfId="0" applyNumberFormat="1" applyFont="1" applyBorder="1" applyAlignment="1">
      <alignment horizontal="right"/>
    </xf>
    <xf numFmtId="9" fontId="16" fillId="0" borderId="0" xfId="0" applyNumberFormat="1" applyFont="1" applyBorder="1" applyAlignment="1">
      <alignment horizontal="center"/>
    </xf>
    <xf numFmtId="9" fontId="14" fillId="0" borderId="0" xfId="0" applyNumberFormat="1" applyFont="1" applyAlignment="1">
      <alignment/>
    </xf>
    <xf numFmtId="9" fontId="14" fillId="0" borderId="0" xfId="65" applyNumberFormat="1" applyFont="1" applyBorder="1">
      <alignment/>
      <protection/>
    </xf>
    <xf numFmtId="3" fontId="0" fillId="0" borderId="0" xfId="65" applyNumberFormat="1" applyFont="1" applyBorder="1" applyAlignment="1">
      <alignment horizontal="left"/>
      <protection/>
    </xf>
    <xf numFmtId="3" fontId="0" fillId="0" borderId="0" xfId="65" applyNumberFormat="1" applyFont="1" applyBorder="1" applyAlignment="1">
      <alignment/>
      <protection/>
    </xf>
    <xf numFmtId="3" fontId="0" fillId="0" borderId="0" xfId="65" applyFont="1" applyBorder="1">
      <alignment/>
      <protection/>
    </xf>
    <xf numFmtId="166" fontId="0" fillId="0" borderId="0" xfId="0" applyFont="1" applyBorder="1" applyAlignment="1">
      <alignment horizontal="center"/>
    </xf>
    <xf numFmtId="166" fontId="0" fillId="0" borderId="0" xfId="0" applyFont="1" applyAlignment="1">
      <alignment/>
    </xf>
    <xf numFmtId="166" fontId="7" fillId="0" borderId="0" xfId="57" applyFont="1" applyAlignment="1">
      <alignment/>
      <protection/>
    </xf>
    <xf numFmtId="166" fontId="6" fillId="0" borderId="0" xfId="57" applyFont="1" applyBorder="1" applyAlignment="1">
      <alignment/>
      <protection/>
    </xf>
    <xf numFmtId="165" fontId="6" fillId="0" borderId="0" xfId="66" applyFont="1" applyAlignment="1">
      <alignment horizontal="right"/>
      <protection/>
    </xf>
    <xf numFmtId="1" fontId="4" fillId="0" borderId="12" xfId="66" applyNumberFormat="1" applyFont="1" applyBorder="1" applyAlignment="1">
      <alignment horizontal="center"/>
      <protection/>
    </xf>
    <xf numFmtId="1" fontId="4" fillId="0" borderId="36" xfId="66" applyNumberFormat="1" applyFont="1" applyBorder="1">
      <alignment horizontal="center"/>
      <protection/>
    </xf>
    <xf numFmtId="1" fontId="4" fillId="0" borderId="22" xfId="66" applyNumberFormat="1" applyFont="1" applyBorder="1">
      <alignment horizontal="center"/>
      <protection/>
    </xf>
    <xf numFmtId="1" fontId="4" fillId="0" borderId="22" xfId="66" applyNumberFormat="1" applyFont="1" applyBorder="1" applyAlignment="1">
      <alignment horizontal="center"/>
      <protection/>
    </xf>
    <xf numFmtId="165" fontId="4" fillId="0" borderId="13" xfId="66" applyFont="1" applyBorder="1" applyAlignment="1">
      <alignment horizontal="center"/>
      <protection/>
    </xf>
    <xf numFmtId="165" fontId="4" fillId="0" borderId="20" xfId="66" applyFont="1" applyBorder="1" applyAlignment="1">
      <alignment horizontal="center"/>
      <protection/>
    </xf>
    <xf numFmtId="165" fontId="4" fillId="0" borderId="13" xfId="66" applyFont="1" applyBorder="1" applyAlignment="1">
      <alignment horizontal="right"/>
      <protection/>
    </xf>
    <xf numFmtId="165" fontId="4" fillId="0" borderId="23" xfId="66" applyFont="1" applyBorder="1">
      <alignment horizontal="center"/>
      <protection/>
    </xf>
    <xf numFmtId="165" fontId="9" fillId="0" borderId="23" xfId="66" applyFont="1" applyBorder="1">
      <alignment horizontal="center"/>
      <protection/>
    </xf>
    <xf numFmtId="166" fontId="9" fillId="0" borderId="0" xfId="66" applyNumberFormat="1" applyFont="1" applyAlignment="1">
      <alignment horizontal="right"/>
      <protection/>
    </xf>
    <xf numFmtId="165" fontId="4" fillId="0" borderId="0" xfId="66" applyFont="1" applyAlignment="1">
      <alignment horizontal="center"/>
      <protection/>
    </xf>
    <xf numFmtId="165" fontId="4" fillId="0" borderId="23" xfId="66" applyFont="1" applyBorder="1" applyAlignment="1">
      <alignment horizontal="right"/>
      <protection/>
    </xf>
    <xf numFmtId="166" fontId="4" fillId="0" borderId="0" xfId="66" applyNumberFormat="1" applyFont="1" applyAlignment="1">
      <alignment horizontal="right"/>
      <protection/>
    </xf>
    <xf numFmtId="49" fontId="4" fillId="0" borderId="0" xfId="66" applyNumberFormat="1" applyFont="1" applyAlignment="1">
      <alignment horizontal="center"/>
      <protection/>
    </xf>
    <xf numFmtId="165" fontId="9" fillId="0" borderId="0" xfId="66" applyFont="1" applyAlignment="1">
      <alignment/>
      <protection/>
    </xf>
    <xf numFmtId="166" fontId="4" fillId="0" borderId="11" xfId="57" applyFont="1" applyBorder="1">
      <alignment/>
      <protection/>
    </xf>
    <xf numFmtId="166" fontId="4" fillId="0" borderId="15" xfId="57" applyFont="1" applyBorder="1">
      <alignment/>
      <protection/>
    </xf>
    <xf numFmtId="166" fontId="4" fillId="0" borderId="0" xfId="57" applyFont="1" applyBorder="1">
      <alignment/>
      <protection/>
    </xf>
    <xf numFmtId="166" fontId="0" fillId="0" borderId="0" xfId="57" applyFont="1" applyBorder="1">
      <alignment/>
      <protection/>
    </xf>
    <xf numFmtId="166" fontId="9" fillId="0" borderId="0" xfId="57" applyFont="1" applyAlignment="1">
      <alignment/>
      <protection/>
    </xf>
    <xf numFmtId="165" fontId="9" fillId="0" borderId="0" xfId="66" applyFont="1" applyAlignment="1">
      <alignment horizontal="center" vertical="center"/>
      <protection/>
    </xf>
    <xf numFmtId="165" fontId="9" fillId="0" borderId="0" xfId="66" applyFont="1" applyAlignment="1">
      <alignment horizontal="right"/>
      <protection/>
    </xf>
    <xf numFmtId="165" fontId="4" fillId="0" borderId="37" xfId="66" applyFont="1" applyBorder="1">
      <alignment horizontal="center"/>
      <protection/>
    </xf>
    <xf numFmtId="1" fontId="4" fillId="0" borderId="0" xfId="66" applyNumberFormat="1" applyFont="1">
      <alignment horizontal="center"/>
      <protection/>
    </xf>
    <xf numFmtId="165" fontId="4" fillId="0" borderId="0" xfId="66" applyFont="1" applyAlignment="1">
      <alignment horizontal="right"/>
      <protection/>
    </xf>
    <xf numFmtId="165" fontId="9" fillId="0" borderId="0" xfId="66" applyNumberFormat="1" applyFont="1" applyAlignment="1">
      <alignment horizontal="right"/>
      <protection/>
    </xf>
    <xf numFmtId="165" fontId="4" fillId="0" borderId="0" xfId="66" applyNumberFormat="1" applyFont="1" applyAlignment="1">
      <alignment horizontal="right"/>
      <protection/>
    </xf>
    <xf numFmtId="165" fontId="4" fillId="0" borderId="11" xfId="66" applyFont="1" applyBorder="1" applyAlignment="1">
      <alignment horizontal="center"/>
      <protection/>
    </xf>
    <xf numFmtId="165" fontId="4" fillId="0" borderId="15" xfId="66" applyFont="1" applyBorder="1">
      <alignment horizontal="center"/>
      <protection/>
    </xf>
    <xf numFmtId="166" fontId="4" fillId="0" borderId="11" xfId="66" applyNumberFormat="1" applyFont="1" applyBorder="1" applyAlignment="1">
      <alignment horizontal="right"/>
      <protection/>
    </xf>
    <xf numFmtId="165" fontId="0" fillId="0" borderId="0" xfId="66" applyNumberFormat="1" applyFont="1" applyAlignment="1">
      <alignment horizontal="right"/>
      <protection/>
    </xf>
    <xf numFmtId="165" fontId="4" fillId="0" borderId="0" xfId="66" applyNumberFormat="1" applyFont="1" applyBorder="1" applyAlignment="1">
      <alignment horizontal="right"/>
      <protection/>
    </xf>
    <xf numFmtId="166" fontId="0" fillId="0" borderId="0" xfId="57" applyFont="1">
      <alignment/>
      <protection/>
    </xf>
    <xf numFmtId="165" fontId="0" fillId="0" borderId="0" xfId="66" applyFont="1">
      <alignment horizontal="center"/>
      <protection/>
    </xf>
    <xf numFmtId="165" fontId="9" fillId="0" borderId="0" xfId="66" applyFont="1" applyAlignment="1">
      <alignment horizontal="right" vertical="center"/>
      <protection/>
    </xf>
    <xf numFmtId="166" fontId="10" fillId="34" borderId="0" xfId="53" applyNumberFormat="1" applyFont="1" applyFill="1" applyAlignment="1" applyProtection="1">
      <alignment horizontal="left"/>
      <protection/>
    </xf>
    <xf numFmtId="166" fontId="0" fillId="34" borderId="0" xfId="0" applyFont="1" applyFill="1" applyAlignment="1">
      <alignment horizontal="left"/>
    </xf>
    <xf numFmtId="166" fontId="10" fillId="34" borderId="0" xfId="53" applyNumberFormat="1" applyFont="1" applyFill="1" applyAlignment="1" applyProtection="1">
      <alignment horizontal="left"/>
      <protection/>
    </xf>
    <xf numFmtId="166" fontId="6" fillId="34" borderId="0" xfId="0" applyFont="1" applyFill="1" applyAlignment="1">
      <alignment horizontal="left"/>
    </xf>
    <xf numFmtId="166" fontId="0" fillId="34" borderId="0" xfId="0" applyFont="1" applyFill="1" applyAlignment="1">
      <alignment horizontal="left"/>
    </xf>
    <xf numFmtId="0" fontId="10" fillId="34" borderId="0" xfId="53" applyFont="1" applyFill="1" applyAlignment="1" applyProtection="1">
      <alignment horizontal="left"/>
      <protection/>
    </xf>
    <xf numFmtId="166" fontId="10" fillId="34" borderId="0" xfId="53" applyNumberFormat="1" applyFont="1" applyFill="1" applyAlignment="1" applyProtection="1">
      <alignment/>
      <protection/>
    </xf>
    <xf numFmtId="166" fontId="10" fillId="34" borderId="0" xfId="53" applyNumberFormat="1" applyFont="1" applyFill="1" applyBorder="1" applyAlignment="1" applyProtection="1">
      <alignment horizontal="left"/>
      <protection/>
    </xf>
    <xf numFmtId="0" fontId="10" fillId="0" borderId="0" xfId="53" applyFont="1" applyAlignment="1" applyProtection="1">
      <alignment horizontal="left"/>
      <protection/>
    </xf>
    <xf numFmtId="0" fontId="4" fillId="34" borderId="0" xfId="58" applyFont="1" applyFill="1" applyAlignment="1">
      <alignment horizontal="left" wrapText="1"/>
      <protection/>
    </xf>
    <xf numFmtId="0" fontId="4" fillId="34" borderId="0" xfId="58" applyFont="1" applyFill="1" applyAlignment="1">
      <alignment horizontal="left"/>
      <protection/>
    </xf>
    <xf numFmtId="0" fontId="4" fillId="34" borderId="0" xfId="58" applyFill="1" applyAlignment="1">
      <alignment horizontal="left"/>
      <protection/>
    </xf>
    <xf numFmtId="0" fontId="4" fillId="34" borderId="0" xfId="58" applyFont="1" applyFill="1" applyAlignment="1">
      <alignment horizontal="left"/>
      <protection/>
    </xf>
    <xf numFmtId="166" fontId="0" fillId="33" borderId="0" xfId="0" applyFont="1" applyFill="1" applyBorder="1" applyAlignment="1" quotePrefix="1">
      <alignment horizontal="left" wrapText="1"/>
    </xf>
    <xf numFmtId="0" fontId="6" fillId="0" borderId="0" xfId="61" applyFont="1" applyAlignment="1">
      <alignment horizontal="left"/>
      <protection/>
    </xf>
    <xf numFmtId="0" fontId="0" fillId="0" borderId="0" xfId="64" applyFont="1" applyAlignment="1" quotePrefix="1">
      <alignment horizontal="left" wrapText="1"/>
      <protection/>
    </xf>
    <xf numFmtId="0" fontId="0" fillId="0" borderId="0" xfId="64" applyFont="1" applyAlignment="1">
      <alignment horizontal="left"/>
      <protection/>
    </xf>
    <xf numFmtId="0" fontId="6" fillId="0" borderId="0" xfId="64" applyFont="1" applyAlignment="1">
      <alignment horizontal="left"/>
      <protection/>
    </xf>
    <xf numFmtId="166" fontId="6" fillId="0" borderId="0" xfId="0" applyFont="1" applyBorder="1" applyAlignment="1">
      <alignment horizontal="left"/>
    </xf>
    <xf numFmtId="165" fontId="9" fillId="0" borderId="27" xfId="66" applyFont="1" applyBorder="1" applyAlignment="1">
      <alignment/>
      <protection/>
    </xf>
    <xf numFmtId="165" fontId="9" fillId="0" borderId="0" xfId="66" applyFont="1" applyAlignment="1">
      <alignment/>
      <protection/>
    </xf>
    <xf numFmtId="165" fontId="9" fillId="0" borderId="27" xfId="66" applyFont="1" applyBorder="1" applyAlignment="1">
      <alignment horizontal="left"/>
      <protection/>
    </xf>
    <xf numFmtId="165" fontId="9" fillId="0" borderId="0" xfId="66" applyFont="1" applyAlignment="1">
      <alignment horizontal="left"/>
      <protection/>
    </xf>
    <xf numFmtId="165" fontId="9" fillId="0" borderId="27" xfId="66" applyNumberFormat="1" applyFont="1" applyBorder="1" applyAlignment="1">
      <alignment horizontal="center"/>
      <protection/>
    </xf>
    <xf numFmtId="165" fontId="9" fillId="0" borderId="0" xfId="66" applyNumberFormat="1" applyFont="1" applyAlignment="1">
      <alignment horizontal="center"/>
      <protection/>
    </xf>
    <xf numFmtId="3" fontId="0" fillId="0" borderId="0" xfId="0" applyNumberFormat="1" applyFont="1" applyAlignment="1">
      <alignment horizontal="left"/>
    </xf>
    <xf numFmtId="3" fontId="0" fillId="0" borderId="0" xfId="0" applyNumberFormat="1" applyFont="1" applyAlignment="1">
      <alignment horizontal="left"/>
    </xf>
    <xf numFmtId="165" fontId="9" fillId="0" borderId="27" xfId="66" applyFont="1" applyBorder="1" applyAlignment="1">
      <alignment horizontal="center"/>
      <protection/>
    </xf>
    <xf numFmtId="165" fontId="9" fillId="0" borderId="0" xfId="66" applyFont="1" applyAlignment="1">
      <alignment horizontal="center"/>
      <protection/>
    </xf>
    <xf numFmtId="165" fontId="9" fillId="0" borderId="38" xfId="66" applyFont="1" applyBorder="1" applyAlignment="1">
      <alignment horizontal="center"/>
      <protection/>
    </xf>
    <xf numFmtId="165" fontId="9" fillId="0" borderId="24" xfId="66" applyFont="1" applyBorder="1" applyAlignment="1">
      <alignment horizontal="center"/>
      <protection/>
    </xf>
    <xf numFmtId="3" fontId="9" fillId="0" borderId="27" xfId="65" applyNumberFormat="1" applyFont="1" applyBorder="1" applyAlignment="1">
      <alignment horizontal="center"/>
      <protection/>
    </xf>
    <xf numFmtId="3" fontId="9" fillId="0" borderId="0" xfId="65" applyNumberFormat="1" applyFont="1" applyAlignment="1">
      <alignment horizontal="center"/>
      <protection/>
    </xf>
    <xf numFmtId="3" fontId="9" fillId="0" borderId="38" xfId="65" applyNumberFormat="1" applyFont="1" applyBorder="1" applyAlignment="1">
      <alignment horizontal="center"/>
      <protection/>
    </xf>
    <xf numFmtId="3" fontId="9" fillId="0" borderId="24" xfId="65" applyNumberFormat="1" applyFont="1" applyBorder="1" applyAlignment="1">
      <alignment horizontal="center"/>
      <protection/>
    </xf>
    <xf numFmtId="0" fontId="10" fillId="0" borderId="11" xfId="53" applyFont="1" applyBorder="1" applyAlignment="1" applyProtection="1">
      <alignment/>
      <protection/>
    </xf>
    <xf numFmtId="166" fontId="6" fillId="0" borderId="0" xfId="57" applyFont="1" applyBorder="1" applyAlignment="1">
      <alignment horizontal="left"/>
      <protection/>
    </xf>
    <xf numFmtId="166" fontId="6" fillId="0" borderId="0" xfId="0" applyFont="1" applyAlignment="1">
      <alignment horizontal="left"/>
    </xf>
    <xf numFmtId="167" fontId="4" fillId="0" borderId="39" xfId="65" applyNumberFormat="1" applyFont="1" applyBorder="1" applyAlignment="1">
      <alignment horizontal="center" vertical="center"/>
      <protection/>
    </xf>
    <xf numFmtId="167" fontId="4" fillId="0" borderId="22" xfId="65" applyNumberFormat="1" applyFont="1" applyBorder="1" applyAlignment="1">
      <alignment horizontal="center" vertical="center"/>
      <protection/>
    </xf>
    <xf numFmtId="3" fontId="0" fillId="33" borderId="0" xfId="0" applyNumberFormat="1" applyFont="1" applyFill="1" applyBorder="1" applyAlignment="1">
      <alignment horizontal="left" wrapText="1"/>
    </xf>
    <xf numFmtId="1" fontId="4" fillId="0" borderId="36" xfId="65" applyNumberFormat="1" applyFont="1" applyBorder="1" applyAlignment="1">
      <alignment horizontal="left" vertical="center"/>
      <protection/>
    </xf>
    <xf numFmtId="1" fontId="4" fillId="0" borderId="20" xfId="65" applyNumberFormat="1" applyFont="1" applyBorder="1" applyAlignment="1">
      <alignment horizontal="left" vertical="center"/>
      <protection/>
    </xf>
    <xf numFmtId="167" fontId="4" fillId="0" borderId="21" xfId="65" applyNumberFormat="1" applyFont="1" applyBorder="1" applyAlignment="1">
      <alignment horizontal="center" vertical="center"/>
      <protection/>
    </xf>
    <xf numFmtId="1" fontId="4" fillId="0" borderId="12" xfId="0" applyNumberFormat="1" applyFont="1" applyBorder="1" applyAlignment="1">
      <alignment horizontal="right" vertical="center" wrapText="1"/>
    </xf>
    <xf numFmtId="1" fontId="4" fillId="0" borderId="13" xfId="0" applyNumberFormat="1" applyFont="1" applyBorder="1" applyAlignment="1">
      <alignment horizontal="right" vertical="center" wrapText="1"/>
    </xf>
    <xf numFmtId="1" fontId="4" fillId="0" borderId="36" xfId="0" applyNumberFormat="1" applyFont="1" applyBorder="1" applyAlignment="1">
      <alignment horizontal="left" vertical="top"/>
    </xf>
    <xf numFmtId="1" fontId="4" fillId="0" borderId="20" xfId="0" applyNumberFormat="1" applyFont="1" applyBorder="1" applyAlignment="1">
      <alignment horizontal="left" vertical="top"/>
    </xf>
    <xf numFmtId="1" fontId="4" fillId="0" borderId="12" xfId="0" applyNumberFormat="1" applyFont="1" applyBorder="1" applyAlignment="1">
      <alignment horizontal="center" vertical="top"/>
    </xf>
    <xf numFmtId="1" fontId="4" fillId="0" borderId="13" xfId="0" applyNumberFormat="1" applyFont="1" applyBorder="1" applyAlignment="1">
      <alignment horizontal="center" vertical="top"/>
    </xf>
    <xf numFmtId="1" fontId="4" fillId="0" borderId="26" xfId="0" applyNumberFormat="1" applyFont="1" applyBorder="1" applyAlignment="1">
      <alignment horizontal="right" vertical="center" wrapText="1"/>
    </xf>
    <xf numFmtId="1" fontId="4" fillId="0" borderId="19" xfId="0" applyNumberFormat="1" applyFont="1" applyBorder="1" applyAlignment="1">
      <alignment horizontal="right" vertical="center" wrapText="1"/>
    </xf>
    <xf numFmtId="1" fontId="4" fillId="0" borderId="36" xfId="0" applyNumberFormat="1" applyFont="1" applyBorder="1" applyAlignment="1">
      <alignment horizontal="right" vertical="center" wrapText="1"/>
    </xf>
    <xf numFmtId="1" fontId="4" fillId="0" borderId="20" xfId="0" applyNumberFormat="1" applyFont="1" applyBorder="1" applyAlignment="1">
      <alignment horizontal="right" vertical="center" wrapText="1"/>
    </xf>
    <xf numFmtId="166" fontId="6" fillId="0" borderId="0" xfId="0" applyFont="1" applyBorder="1" applyAlignment="1">
      <alignment horizontal="left"/>
    </xf>
    <xf numFmtId="1" fontId="4" fillId="0" borderId="40" xfId="65" applyNumberFormat="1" applyFont="1" applyBorder="1" applyAlignment="1">
      <alignment horizontal="left" vertical="top"/>
      <protection/>
    </xf>
    <xf numFmtId="1" fontId="4" fillId="0" borderId="29" xfId="65" applyNumberFormat="1" applyFont="1" applyBorder="1" applyAlignment="1">
      <alignment horizontal="left" vertical="top"/>
      <protection/>
    </xf>
    <xf numFmtId="1" fontId="4" fillId="0" borderId="41" xfId="65" applyNumberFormat="1" applyFont="1" applyBorder="1" applyAlignment="1">
      <alignment horizontal="left" vertical="top"/>
      <protection/>
    </xf>
    <xf numFmtId="1" fontId="4" fillId="0" borderId="28" xfId="65" applyNumberFormat="1" applyFont="1" applyBorder="1" applyAlignment="1">
      <alignment horizontal="left" vertical="top"/>
      <protection/>
    </xf>
    <xf numFmtId="0" fontId="4" fillId="0" borderId="39" xfId="0" applyNumberFormat="1" applyFont="1" applyBorder="1" applyAlignment="1">
      <alignment horizontal="center" vertical="center"/>
    </xf>
    <xf numFmtId="0" fontId="4" fillId="0" borderId="42"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43" xfId="65" applyNumberFormat="1" applyFont="1" applyBorder="1" applyAlignment="1">
      <alignment horizontal="center" vertical="center"/>
      <protection/>
    </xf>
    <xf numFmtId="166" fontId="4" fillId="0" borderId="21" xfId="0" applyFont="1" applyBorder="1" applyAlignment="1">
      <alignment horizontal="center" vertical="center"/>
    </xf>
    <xf numFmtId="3" fontId="0" fillId="0" borderId="0" xfId="65" applyNumberFormat="1" applyFont="1" applyBorder="1" applyAlignment="1">
      <alignment horizontal="left" wrapText="1"/>
      <protection/>
    </xf>
    <xf numFmtId="0" fontId="9" fillId="0" borderId="26"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9" fillId="0" borderId="36" xfId="0" applyNumberFormat="1" applyFont="1" applyBorder="1" applyAlignment="1">
      <alignment horizontal="center" vertical="center"/>
    </xf>
    <xf numFmtId="166" fontId="6" fillId="0" borderId="0" xfId="0" applyFont="1" applyBorder="1" applyAlignment="1">
      <alignment horizontal="left" vertical="center"/>
    </xf>
    <xf numFmtId="1" fontId="4" fillId="0" borderId="36" xfId="65" applyNumberFormat="1" applyFont="1" applyBorder="1" applyAlignment="1">
      <alignment horizontal="left" vertical="top"/>
      <protection/>
    </xf>
    <xf numFmtId="1" fontId="4" fillId="0" borderId="20" xfId="65" applyNumberFormat="1" applyFont="1" applyBorder="1" applyAlignment="1">
      <alignment horizontal="left" vertical="top"/>
      <protection/>
    </xf>
    <xf numFmtId="1" fontId="9" fillId="0" borderId="44" xfId="65" applyNumberFormat="1" applyFont="1" applyBorder="1" applyAlignment="1">
      <alignment horizontal="right" vertical="top"/>
      <protection/>
    </xf>
    <xf numFmtId="1" fontId="9" fillId="0" borderId="45" xfId="65" applyNumberFormat="1" applyFont="1" applyBorder="1" applyAlignment="1">
      <alignment horizontal="right" vertical="top"/>
      <protection/>
    </xf>
    <xf numFmtId="3" fontId="0" fillId="0" borderId="0" xfId="65" applyNumberFormat="1" applyFont="1" applyBorder="1" applyAlignment="1">
      <alignment horizontal="left"/>
      <protection/>
    </xf>
    <xf numFmtId="3" fontId="0" fillId="33" borderId="0" xfId="0" applyNumberFormat="1" applyFont="1" applyFill="1" applyBorder="1" applyAlignment="1">
      <alignment horizontal="left"/>
    </xf>
    <xf numFmtId="3" fontId="0" fillId="0" borderId="0" xfId="0" applyNumberFormat="1" applyFont="1" applyAlignment="1">
      <alignment/>
    </xf>
    <xf numFmtId="166" fontId="4" fillId="34" borderId="0" xfId="0" applyFont="1" applyFill="1" applyAlignment="1">
      <alignment horizontal="left"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00 based projection tables" xfId="57"/>
    <cellStyle name="Normal_10pop-proj-scottishareas-allfigs" xfId="58"/>
    <cellStyle name="Normal_A1.3" xfId="59"/>
    <cellStyle name="Normal_A1.4" xfId="60"/>
    <cellStyle name="Normal_Components of projected change 2006-2031" xfId="61"/>
    <cellStyle name="Normal_TABLE 2 " xfId="62"/>
    <cellStyle name="Normal_TABLE 2  (2)" xfId="63"/>
    <cellStyle name="Normal_Table B" xfId="64"/>
    <cellStyle name="Normal_TABLE1" xfId="65"/>
    <cellStyle name="Normal_TABLE2" xfId="66"/>
    <cellStyle name="Normal_TABLE4" xfId="67"/>
    <cellStyle name="Normal10"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24"/>
  <sheetViews>
    <sheetView tabSelected="1" zoomScalePageLayoutView="0" workbookViewId="0" topLeftCell="A1">
      <selection activeCell="A1" sqref="A1:F1"/>
    </sheetView>
  </sheetViews>
  <sheetFormatPr defaultColWidth="9.33203125" defaultRowHeight="11.25"/>
  <cols>
    <col min="1" max="10" width="14" style="271" customWidth="1"/>
    <col min="11" max="11" width="15.16015625" style="271" customWidth="1"/>
    <col min="12" max="12" width="15.83203125" style="271" customWidth="1"/>
    <col min="13" max="15" width="13" style="271" customWidth="1"/>
    <col min="16" max="16384" width="9.33203125" style="271" customWidth="1"/>
  </cols>
  <sheetData>
    <row r="1" spans="1:6" s="267" customFormat="1" ht="18" customHeight="1">
      <c r="A1" s="331" t="s">
        <v>161</v>
      </c>
      <c r="B1" s="331"/>
      <c r="C1" s="331"/>
      <c r="D1" s="331"/>
      <c r="E1" s="331"/>
      <c r="F1" s="331"/>
    </row>
    <row r="2" s="267" customFormat="1" ht="15">
      <c r="A2" s="268" t="s">
        <v>60</v>
      </c>
    </row>
    <row r="3" s="267" customFormat="1" ht="15"/>
    <row r="4" spans="1:2" s="267" customFormat="1" ht="15">
      <c r="A4" s="268" t="s">
        <v>59</v>
      </c>
      <c r="B4" s="269"/>
    </row>
    <row r="5" spans="1:12" s="267" customFormat="1" ht="15">
      <c r="A5" s="270" t="s">
        <v>85</v>
      </c>
      <c r="B5" s="333" t="s">
        <v>86</v>
      </c>
      <c r="C5" s="333"/>
      <c r="D5" s="333"/>
      <c r="E5" s="333"/>
      <c r="F5" s="333"/>
      <c r="G5" s="333"/>
      <c r="H5" s="271"/>
      <c r="I5" s="272"/>
      <c r="J5" s="272"/>
      <c r="K5" s="272"/>
      <c r="L5" s="272"/>
    </row>
    <row r="6" spans="1:9" s="270" customFormat="1" ht="12.75">
      <c r="A6" s="270" t="s">
        <v>68</v>
      </c>
      <c r="B6" s="334" t="s">
        <v>105</v>
      </c>
      <c r="C6" s="334"/>
      <c r="D6" s="334"/>
      <c r="E6" s="334"/>
      <c r="F6" s="334"/>
      <c r="G6" s="334"/>
      <c r="H6" s="271"/>
      <c r="I6" s="271"/>
    </row>
    <row r="7" spans="1:11" s="270" customFormat="1" ht="12.75">
      <c r="A7" s="270" t="s">
        <v>67</v>
      </c>
      <c r="B7" s="330" t="s">
        <v>106</v>
      </c>
      <c r="C7" s="330"/>
      <c r="D7" s="330"/>
      <c r="E7" s="330"/>
      <c r="F7" s="330"/>
      <c r="G7" s="330"/>
      <c r="H7" s="330"/>
      <c r="I7" s="330"/>
      <c r="J7" s="330"/>
      <c r="K7" s="271"/>
    </row>
    <row r="8" spans="1:8" s="270" customFormat="1" ht="12.75">
      <c r="A8" s="273" t="s">
        <v>62</v>
      </c>
      <c r="B8" s="330" t="s">
        <v>107</v>
      </c>
      <c r="C8" s="330"/>
      <c r="D8" s="330"/>
      <c r="E8" s="330"/>
      <c r="F8" s="330"/>
      <c r="G8" s="330"/>
      <c r="H8" s="330"/>
    </row>
    <row r="9" spans="1:12" s="270" customFormat="1" ht="12.75">
      <c r="A9" s="270" t="s">
        <v>63</v>
      </c>
      <c r="B9" s="330" t="s">
        <v>108</v>
      </c>
      <c r="C9" s="330"/>
      <c r="D9" s="330"/>
      <c r="E9" s="330"/>
      <c r="F9" s="330"/>
      <c r="G9" s="330"/>
      <c r="H9" s="330"/>
      <c r="I9" s="330"/>
      <c r="J9" s="330"/>
      <c r="L9" s="274"/>
    </row>
    <row r="10" spans="1:12" s="270" customFormat="1" ht="12.75">
      <c r="A10" s="270" t="s">
        <v>64</v>
      </c>
      <c r="B10" s="330" t="s">
        <v>109</v>
      </c>
      <c r="C10" s="330"/>
      <c r="D10" s="330"/>
      <c r="E10" s="330"/>
      <c r="F10" s="330"/>
      <c r="G10" s="330"/>
      <c r="H10" s="330"/>
      <c r="I10" s="330"/>
      <c r="J10" s="330"/>
      <c r="K10" s="330"/>
      <c r="L10" s="271"/>
    </row>
    <row r="11" spans="1:8" s="270" customFormat="1" ht="12.75">
      <c r="A11" s="270" t="s">
        <v>65</v>
      </c>
      <c r="B11" s="328" t="s">
        <v>123</v>
      </c>
      <c r="C11" s="328"/>
      <c r="D11" s="328"/>
      <c r="E11" s="328"/>
      <c r="F11" s="328"/>
      <c r="G11" s="328"/>
      <c r="H11" s="275"/>
    </row>
    <row r="12" spans="1:12" s="270" customFormat="1" ht="12.75">
      <c r="A12" s="270" t="s">
        <v>66</v>
      </c>
      <c r="B12" s="328" t="s">
        <v>111</v>
      </c>
      <c r="C12" s="328"/>
      <c r="D12" s="328"/>
      <c r="E12" s="328"/>
      <c r="F12" s="328"/>
      <c r="G12" s="328"/>
      <c r="H12" s="328"/>
      <c r="I12" s="328"/>
      <c r="J12" s="328"/>
      <c r="L12" s="274"/>
    </row>
    <row r="13" spans="1:13" s="270" customFormat="1" ht="12.75">
      <c r="A13" s="270" t="s">
        <v>73</v>
      </c>
      <c r="B13" s="335" t="s">
        <v>110</v>
      </c>
      <c r="C13" s="335"/>
      <c r="D13" s="335"/>
      <c r="E13" s="335"/>
      <c r="F13" s="335"/>
      <c r="G13" s="335"/>
      <c r="H13" s="335"/>
      <c r="I13" s="335"/>
      <c r="J13" s="335"/>
      <c r="L13" s="276"/>
      <c r="M13" s="276"/>
    </row>
    <row r="14" s="270" customFormat="1" ht="12.75">
      <c r="B14" s="277"/>
    </row>
    <row r="15" spans="1:10" s="270" customFormat="1" ht="27.75" customHeight="1">
      <c r="A15" s="405" t="s">
        <v>112</v>
      </c>
      <c r="B15" s="405"/>
      <c r="C15" s="405"/>
      <c r="D15" s="405"/>
      <c r="E15" s="405"/>
      <c r="F15" s="405"/>
      <c r="G15" s="405"/>
      <c r="H15" s="405"/>
      <c r="I15" s="405"/>
      <c r="J15" s="405"/>
    </row>
    <row r="16" s="267" customFormat="1" ht="15"/>
    <row r="17" spans="1:2" s="267" customFormat="1" ht="15">
      <c r="A17" s="329" t="s">
        <v>116</v>
      </c>
      <c r="B17" s="332"/>
    </row>
    <row r="18" s="267" customFormat="1" ht="15"/>
    <row r="24" ht="15">
      <c r="B24" s="278"/>
    </row>
  </sheetData>
  <sheetProtection/>
  <mergeCells count="12">
    <mergeCell ref="B13:J13"/>
    <mergeCell ref="B12:J12"/>
    <mergeCell ref="B7:J7"/>
    <mergeCell ref="B8:H8"/>
    <mergeCell ref="B11:G11"/>
    <mergeCell ref="A15:J15"/>
    <mergeCell ref="B10:K10"/>
    <mergeCell ref="A1:F1"/>
    <mergeCell ref="A17:B17"/>
    <mergeCell ref="B9:J9"/>
    <mergeCell ref="B5:G5"/>
    <mergeCell ref="B6:G6"/>
  </mergeCells>
  <hyperlinks>
    <hyperlink ref="B8" location="Table1!A1" display="Projected population by council and NHS board area (2004-based), 2004-2024"/>
    <hyperlink ref="B9" location="Table2!A1" display="Projected population (2004-based) by sex and broad age group, council and NHS board areas, selected years"/>
    <hyperlink ref="B10" location="Table3!A1" display="Projected percentage change in population (2008-based), by broad age group, council and NHS board areas, selected years"/>
    <hyperlink ref="B11" location="Table4!A1" display="Projected births (2004-based), by council and NHS board areas, 2004-2024"/>
    <hyperlink ref="B12" location="Table5!A1" display="Comparison between 2006 and 2008-based population projections, by council and NHS board areas, 2008-2031"/>
    <hyperlink ref="B7" location="'Table B'!A1" display="Projected percentage change in population (2008-based), by broad age group and council areas, 2008-2033"/>
    <hyperlink ref="B6" location="'Table A'!A1" display="Components of projected population change for council areas, 2008-2033"/>
    <hyperlink ref="B13" location="Table6!A1" display="Comparison between principal, low and high migration variant population projections, by Council and NHS board areas, 2013-2033"/>
    <hyperlink ref="B5" location="Metadata!A1" display="Metadata associated with the projected population data in these tables"/>
    <hyperlink ref="B6:G6" location="'Table A'!A1" display="Components of projected population change for Council areas, 2012-2037"/>
    <hyperlink ref="B7:I7" location="'Table B'!A1" display="Projected percentage change in population (2012-based), by broad age group and Council areas, 2012-2037"/>
    <hyperlink ref="B8:G8" location="Table1!A1" display="Projected population by Council and NHS Board area (2012-based), 2012-2037"/>
    <hyperlink ref="B9:J9" location="Table2!A1" display="Projected population (2012-based) by sex and broad age group, Council and NHS Board areas, selected years"/>
    <hyperlink ref="B10:K10" location="Table3!A1" display="Projected percentage change in population (2012-based), by broad age group, Council and NHS Board areas, selected years"/>
    <hyperlink ref="B11:G11" location="Table4!A1" display="Projected births (2012-based), by Council and NHS Board areas, 2012-2037"/>
    <hyperlink ref="B12:J12" location="Table5!A1" display="Comparison between 2010 and 2012-based population projections, by Council and NHS Board areas, 2010-2035"/>
    <hyperlink ref="B13:J13" location="Table6!A1" display="Comparison between principal and variant population projections, by Council and NHS Board areas, 2012-2037"/>
  </hyperlinks>
  <printOptions/>
  <pageMargins left="0.75" right="0.75" top="1" bottom="1" header="0.5" footer="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G59"/>
  <sheetViews>
    <sheetView showGridLines="0" zoomScalePageLayoutView="0" workbookViewId="0" topLeftCell="A1">
      <selection activeCell="A1" sqref="A1:L1"/>
    </sheetView>
  </sheetViews>
  <sheetFormatPr defaultColWidth="9.33203125" defaultRowHeight="11.25"/>
  <cols>
    <col min="1" max="1" width="26.5" style="22" customWidth="1"/>
    <col min="2" max="2" width="11.83203125" style="22" customWidth="1"/>
    <col min="3" max="5" width="12.5" style="22" customWidth="1"/>
    <col min="6" max="6" width="14.5" style="22" customWidth="1"/>
    <col min="7" max="7" width="12.5" style="22" customWidth="1"/>
    <col min="8" max="8" width="13.66015625" style="22" customWidth="1"/>
    <col min="9" max="10" width="12.5" style="22" customWidth="1"/>
    <col min="11" max="13" width="12.33203125" style="22" customWidth="1"/>
    <col min="14" max="14" width="14.16015625" style="22" customWidth="1"/>
    <col min="15" max="15" width="12.33203125" style="22" customWidth="1"/>
    <col min="16" max="16" width="13.66015625" style="22" customWidth="1"/>
    <col min="17" max="18" width="12.33203125" style="22" customWidth="1"/>
    <col min="19" max="19" width="14.33203125" style="22" customWidth="1"/>
    <col min="20" max="21" width="14.16015625" style="22" customWidth="1"/>
    <col min="22" max="22" width="1.5" style="22" customWidth="1"/>
    <col min="23" max="25" width="14.16015625" style="22" customWidth="1"/>
    <col min="26" max="26" width="1.5" style="22" customWidth="1"/>
    <col min="27" max="28" width="27.66015625" style="41" customWidth="1"/>
    <col min="29" max="29" width="1.171875" style="22" customWidth="1"/>
    <col min="30" max="30" width="18.16015625" style="22" customWidth="1"/>
    <col min="31" max="31" width="19.33203125" style="22" customWidth="1"/>
    <col min="32" max="32" width="9.33203125" style="22" customWidth="1"/>
    <col min="33" max="33" width="12.33203125" style="23" bestFit="1" customWidth="1"/>
    <col min="34" max="16384" width="9.33203125" style="22" customWidth="1"/>
  </cols>
  <sheetData>
    <row r="1" spans="1:33" s="90" customFormat="1" ht="18" customHeight="1">
      <c r="A1" s="397" t="s">
        <v>160</v>
      </c>
      <c r="B1" s="397"/>
      <c r="C1" s="397"/>
      <c r="D1" s="397"/>
      <c r="E1" s="397"/>
      <c r="F1" s="397"/>
      <c r="G1" s="397"/>
      <c r="H1" s="397"/>
      <c r="I1" s="397"/>
      <c r="J1" s="397"/>
      <c r="K1" s="397"/>
      <c r="L1" s="397"/>
      <c r="M1" s="155"/>
      <c r="N1" s="155"/>
      <c r="O1" s="155"/>
      <c r="P1" s="155"/>
      <c r="Q1" s="155"/>
      <c r="S1" s="87"/>
      <c r="T1" s="87"/>
      <c r="U1" s="87"/>
      <c r="V1" s="87"/>
      <c r="W1" s="87"/>
      <c r="X1" s="87"/>
      <c r="Y1" s="87"/>
      <c r="Z1" s="87"/>
      <c r="AA1" s="89"/>
      <c r="AB1" s="89"/>
      <c r="AC1" s="87"/>
      <c r="AD1" s="87"/>
      <c r="AG1" s="91"/>
    </row>
    <row r="2" spans="1:30" ht="12.75">
      <c r="A2" s="24" t="s">
        <v>61</v>
      </c>
      <c r="B2" s="25"/>
      <c r="C2" s="25"/>
      <c r="D2" s="25"/>
      <c r="E2" s="25"/>
      <c r="F2" s="25"/>
      <c r="G2" s="25"/>
      <c r="H2" s="25"/>
      <c r="I2" s="25"/>
      <c r="J2" s="25"/>
      <c r="K2" s="25"/>
      <c r="L2" s="25"/>
      <c r="M2" s="19"/>
      <c r="N2" s="19"/>
      <c r="O2" s="19"/>
      <c r="P2" s="19"/>
      <c r="Q2" s="19"/>
      <c r="R2" s="20"/>
      <c r="S2" s="19"/>
      <c r="T2" s="19"/>
      <c r="U2" s="19"/>
      <c r="V2" s="19"/>
      <c r="W2" s="19"/>
      <c r="X2" s="19"/>
      <c r="Y2" s="19"/>
      <c r="Z2" s="19"/>
      <c r="AA2" s="21"/>
      <c r="AB2" s="21"/>
      <c r="AC2" s="19"/>
      <c r="AD2" s="19"/>
    </row>
    <row r="3" spans="1:33" ht="15" customHeight="1">
      <c r="A3" s="398" t="s">
        <v>1</v>
      </c>
      <c r="B3" s="400">
        <v>2012</v>
      </c>
      <c r="C3" s="394">
        <v>2037</v>
      </c>
      <c r="D3" s="395"/>
      <c r="E3" s="395"/>
      <c r="F3" s="395"/>
      <c r="G3" s="395"/>
      <c r="H3" s="395"/>
      <c r="I3" s="395"/>
      <c r="J3" s="396"/>
      <c r="K3" s="394" t="s">
        <v>100</v>
      </c>
      <c r="L3" s="395"/>
      <c r="M3" s="395"/>
      <c r="N3" s="395"/>
      <c r="O3" s="395"/>
      <c r="P3" s="395"/>
      <c r="Q3" s="395"/>
      <c r="R3" s="395"/>
      <c r="AA3" s="22"/>
      <c r="AB3" s="22"/>
      <c r="AG3" s="22"/>
    </row>
    <row r="4" spans="1:33" ht="26.25">
      <c r="A4" s="399"/>
      <c r="B4" s="401"/>
      <c r="C4" s="222" t="s">
        <v>77</v>
      </c>
      <c r="D4" s="223" t="s">
        <v>74</v>
      </c>
      <c r="E4" s="223" t="s">
        <v>78</v>
      </c>
      <c r="F4" s="223" t="s">
        <v>79</v>
      </c>
      <c r="G4" s="223" t="s">
        <v>71</v>
      </c>
      <c r="H4" s="223" t="s">
        <v>80</v>
      </c>
      <c r="I4" s="223" t="s">
        <v>81</v>
      </c>
      <c r="J4" s="224" t="s">
        <v>72</v>
      </c>
      <c r="K4" s="222" t="s">
        <v>77</v>
      </c>
      <c r="L4" s="223" t="s">
        <v>74</v>
      </c>
      <c r="M4" s="223" t="s">
        <v>78</v>
      </c>
      <c r="N4" s="223" t="s">
        <v>79</v>
      </c>
      <c r="O4" s="223" t="s">
        <v>71</v>
      </c>
      <c r="P4" s="223" t="s">
        <v>80</v>
      </c>
      <c r="Q4" s="223" t="s">
        <v>81</v>
      </c>
      <c r="R4" s="223" t="s">
        <v>72</v>
      </c>
      <c r="AA4" s="22"/>
      <c r="AB4" s="22"/>
      <c r="AG4" s="22"/>
    </row>
    <row r="5" spans="1:33" ht="20.25" customHeight="1">
      <c r="A5" s="198" t="s">
        <v>2</v>
      </c>
      <c r="B5" s="225">
        <v>5313600</v>
      </c>
      <c r="C5" s="226">
        <v>5269945</v>
      </c>
      <c r="D5" s="201">
        <v>5550629</v>
      </c>
      <c r="E5" s="227">
        <v>5648533</v>
      </c>
      <c r="F5" s="190">
        <v>5701685</v>
      </c>
      <c r="G5" s="201">
        <v>5780371</v>
      </c>
      <c r="H5" s="227">
        <v>5855738</v>
      </c>
      <c r="I5" s="227">
        <v>5946838</v>
      </c>
      <c r="J5" s="228">
        <v>6010034</v>
      </c>
      <c r="K5" s="229">
        <v>-0.8215710629328515</v>
      </c>
      <c r="L5" s="229">
        <v>4.460798705209275</v>
      </c>
      <c r="M5" s="229">
        <v>6.303316019271304</v>
      </c>
      <c r="N5" s="229">
        <v>7.303617133393556</v>
      </c>
      <c r="O5" s="229">
        <v>8.784458747365251</v>
      </c>
      <c r="P5" s="229">
        <v>10.202838000602227</v>
      </c>
      <c r="Q5" s="229">
        <v>11.917306534176452</v>
      </c>
      <c r="R5" s="229">
        <v>13.106632038542607</v>
      </c>
      <c r="S5" s="28"/>
      <c r="T5" s="26"/>
      <c r="U5" s="27"/>
      <c r="V5" s="26"/>
      <c r="W5" s="26"/>
      <c r="X5" s="26"/>
      <c r="Y5" s="27"/>
      <c r="Z5" s="26"/>
      <c r="AA5" s="29"/>
      <c r="AB5" s="29"/>
      <c r="AC5" s="26"/>
      <c r="AD5" s="30"/>
      <c r="AE5" s="31"/>
      <c r="AG5" s="22"/>
    </row>
    <row r="6" spans="1:33" ht="15" customHeight="1">
      <c r="A6" s="162" t="s">
        <v>3</v>
      </c>
      <c r="B6" s="230"/>
      <c r="C6" s="226"/>
      <c r="D6" s="201"/>
      <c r="E6" s="227"/>
      <c r="F6" s="190"/>
      <c r="G6" s="201"/>
      <c r="H6" s="227"/>
      <c r="I6" s="227"/>
      <c r="J6" s="228"/>
      <c r="K6" s="231"/>
      <c r="L6" s="231"/>
      <c r="M6" s="231"/>
      <c r="N6" s="231"/>
      <c r="O6" s="231"/>
      <c r="P6" s="231"/>
      <c r="Q6" s="231"/>
      <c r="R6" s="231"/>
      <c r="S6" s="28"/>
      <c r="T6" s="26"/>
      <c r="U6" s="27"/>
      <c r="V6" s="26"/>
      <c r="W6" s="26"/>
      <c r="X6" s="26"/>
      <c r="Y6" s="27"/>
      <c r="Z6" s="26"/>
      <c r="AA6" s="29"/>
      <c r="AB6" s="29"/>
      <c r="AC6" s="26"/>
      <c r="AD6" s="30"/>
      <c r="AE6" s="31"/>
      <c r="AG6" s="22"/>
    </row>
    <row r="7" spans="1:33" ht="14.25" customHeight="1">
      <c r="A7" s="204" t="s">
        <v>4</v>
      </c>
      <c r="B7" s="232">
        <v>224970</v>
      </c>
      <c r="C7" s="187">
        <v>224809</v>
      </c>
      <c r="D7" s="206">
        <v>271065</v>
      </c>
      <c r="E7" s="213">
        <v>282296</v>
      </c>
      <c r="F7" s="213">
        <v>285884</v>
      </c>
      <c r="G7" s="206">
        <v>288788</v>
      </c>
      <c r="H7" s="213">
        <v>291586</v>
      </c>
      <c r="I7" s="213">
        <v>296962</v>
      </c>
      <c r="J7" s="214">
        <v>306173</v>
      </c>
      <c r="K7" s="239">
        <v>-0.07156509756856469</v>
      </c>
      <c r="L7" s="239">
        <v>20.489398586478195</v>
      </c>
      <c r="M7" s="239">
        <v>25.481619771525093</v>
      </c>
      <c r="N7" s="239">
        <v>27.07649908876739</v>
      </c>
      <c r="O7" s="239">
        <v>28.367337867271193</v>
      </c>
      <c r="P7" s="239">
        <v>29.611059252344756</v>
      </c>
      <c r="Q7" s="239">
        <v>32.00071120593857</v>
      </c>
      <c r="R7" s="239">
        <v>36.09503489354135</v>
      </c>
      <c r="S7" s="36"/>
      <c r="T7" s="34"/>
      <c r="U7" s="35"/>
      <c r="V7" s="34"/>
      <c r="W7" s="34"/>
      <c r="X7" s="34"/>
      <c r="Y7" s="35"/>
      <c r="Z7" s="34"/>
      <c r="AA7" s="29"/>
      <c r="AB7" s="29"/>
      <c r="AC7" s="34"/>
      <c r="AD7" s="30"/>
      <c r="AE7" s="31"/>
      <c r="AG7" s="22"/>
    </row>
    <row r="8" spans="1:33" ht="12.75" customHeight="1">
      <c r="A8" s="204" t="s">
        <v>5</v>
      </c>
      <c r="B8" s="232">
        <v>255540</v>
      </c>
      <c r="C8" s="187">
        <v>259544</v>
      </c>
      <c r="D8" s="206">
        <v>291787</v>
      </c>
      <c r="E8" s="213">
        <v>293234</v>
      </c>
      <c r="F8" s="213">
        <v>296168</v>
      </c>
      <c r="G8" s="206">
        <v>299813</v>
      </c>
      <c r="H8" s="213">
        <v>303189</v>
      </c>
      <c r="I8" s="213">
        <v>308132</v>
      </c>
      <c r="J8" s="214">
        <v>308935</v>
      </c>
      <c r="K8" s="239">
        <v>1.5668779838772795</v>
      </c>
      <c r="L8" s="239">
        <v>14.184472098301637</v>
      </c>
      <c r="M8" s="239">
        <v>14.75072395711043</v>
      </c>
      <c r="N8" s="239">
        <v>15.898880801440088</v>
      </c>
      <c r="O8" s="239">
        <v>17.32527197307662</v>
      </c>
      <c r="P8" s="239">
        <v>18.646395867574547</v>
      </c>
      <c r="Q8" s="239">
        <v>20.58073100101745</v>
      </c>
      <c r="R8" s="239">
        <v>20.894967519762076</v>
      </c>
      <c r="S8" s="32"/>
      <c r="T8" s="34"/>
      <c r="U8" s="35"/>
      <c r="V8" s="34"/>
      <c r="W8" s="34"/>
      <c r="X8" s="34"/>
      <c r="Y8" s="35"/>
      <c r="Z8" s="34"/>
      <c r="AA8" s="29"/>
      <c r="AB8" s="29"/>
      <c r="AC8" s="34"/>
      <c r="AD8" s="30"/>
      <c r="AE8" s="31"/>
      <c r="AG8" s="22"/>
    </row>
    <row r="9" spans="1:33" ht="12.75" customHeight="1">
      <c r="A9" s="204" t="s">
        <v>6</v>
      </c>
      <c r="B9" s="232">
        <v>116210</v>
      </c>
      <c r="C9" s="233">
        <v>111903</v>
      </c>
      <c r="D9" s="206">
        <v>112161</v>
      </c>
      <c r="E9" s="213">
        <v>112934</v>
      </c>
      <c r="F9" s="204">
        <v>113439</v>
      </c>
      <c r="G9" s="206">
        <v>115327</v>
      </c>
      <c r="H9" s="213">
        <v>117042</v>
      </c>
      <c r="I9" s="213">
        <v>118307</v>
      </c>
      <c r="J9" s="214">
        <v>117781</v>
      </c>
      <c r="K9" s="239">
        <v>-3.7062214955683674</v>
      </c>
      <c r="L9" s="239">
        <v>-3.4842096205145854</v>
      </c>
      <c r="M9" s="239">
        <v>-2.819034506496859</v>
      </c>
      <c r="N9" s="239">
        <v>-2.384476378969108</v>
      </c>
      <c r="O9" s="239">
        <v>-0.7598313398158506</v>
      </c>
      <c r="P9" s="239">
        <v>0.7159452714912657</v>
      </c>
      <c r="Q9" s="239">
        <v>1.8044918681696929</v>
      </c>
      <c r="R9" s="239">
        <v>1.3518630066259307</v>
      </c>
      <c r="S9" s="32"/>
      <c r="T9" s="34"/>
      <c r="U9" s="35"/>
      <c r="V9" s="34"/>
      <c r="W9" s="34"/>
      <c r="X9" s="34"/>
      <c r="Y9" s="35"/>
      <c r="Z9" s="34"/>
      <c r="AA9" s="29"/>
      <c r="AB9" s="29"/>
      <c r="AC9" s="34"/>
      <c r="AD9" s="30"/>
      <c r="AE9" s="31"/>
      <c r="AG9" s="22"/>
    </row>
    <row r="10" spans="1:33" ht="12.75" customHeight="1">
      <c r="A10" s="204" t="s">
        <v>7</v>
      </c>
      <c r="B10" s="232">
        <v>86900</v>
      </c>
      <c r="C10" s="233">
        <v>79813</v>
      </c>
      <c r="D10" s="206">
        <v>70086</v>
      </c>
      <c r="E10" s="213">
        <v>73657</v>
      </c>
      <c r="F10" s="204">
        <v>73801</v>
      </c>
      <c r="G10" s="206">
        <v>75183</v>
      </c>
      <c r="H10" s="213">
        <v>76560</v>
      </c>
      <c r="I10" s="213">
        <v>77231</v>
      </c>
      <c r="J10" s="214">
        <v>79059</v>
      </c>
      <c r="K10" s="239">
        <v>-8.155350978135788</v>
      </c>
      <c r="L10" s="239">
        <v>-19.34867663981588</v>
      </c>
      <c r="M10" s="239">
        <v>-15.239355581127734</v>
      </c>
      <c r="N10" s="239">
        <v>-15.073647871116226</v>
      </c>
      <c r="O10" s="239">
        <v>-13.48331415420023</v>
      </c>
      <c r="P10" s="239">
        <v>-11.89873417721519</v>
      </c>
      <c r="Q10" s="239">
        <v>-11.126582278481012</v>
      </c>
      <c r="R10" s="239">
        <v>-9.023014959723819</v>
      </c>
      <c r="S10" s="32"/>
      <c r="T10" s="34"/>
      <c r="U10" s="35"/>
      <c r="V10" s="34"/>
      <c r="W10" s="34"/>
      <c r="X10" s="34"/>
      <c r="Y10" s="35"/>
      <c r="Z10" s="34"/>
      <c r="AA10" s="29"/>
      <c r="AB10" s="29"/>
      <c r="AC10" s="34"/>
      <c r="AD10" s="30"/>
      <c r="AE10" s="31"/>
      <c r="AG10" s="22"/>
    </row>
    <row r="11" spans="1:33" ht="12.75" customHeight="1">
      <c r="A11" s="204" t="s">
        <v>8</v>
      </c>
      <c r="B11" s="232">
        <v>51280</v>
      </c>
      <c r="C11" s="233">
        <v>52721</v>
      </c>
      <c r="D11" s="206">
        <v>48752</v>
      </c>
      <c r="E11" s="213">
        <v>48821</v>
      </c>
      <c r="F11" s="204">
        <v>49215</v>
      </c>
      <c r="G11" s="206">
        <v>50043</v>
      </c>
      <c r="H11" s="213">
        <v>50763</v>
      </c>
      <c r="I11" s="213">
        <v>51492</v>
      </c>
      <c r="J11" s="214">
        <v>51453</v>
      </c>
      <c r="K11" s="239">
        <v>2.8100624024961</v>
      </c>
      <c r="L11" s="239">
        <v>-4.929797191887675</v>
      </c>
      <c r="M11" s="239">
        <v>-4.795241809672387</v>
      </c>
      <c r="N11" s="239">
        <v>-4.026911076443058</v>
      </c>
      <c r="O11" s="239">
        <v>-2.4122464898595943</v>
      </c>
      <c r="P11" s="239">
        <v>-1.0081903276131046</v>
      </c>
      <c r="Q11" s="239">
        <v>0.41341653666146644</v>
      </c>
      <c r="R11" s="239">
        <v>0.33736349453978853</v>
      </c>
      <c r="S11" s="32"/>
      <c r="T11" s="34"/>
      <c r="U11" s="35"/>
      <c r="V11" s="34"/>
      <c r="W11" s="34"/>
      <c r="X11" s="34"/>
      <c r="Y11" s="35"/>
      <c r="Z11" s="34"/>
      <c r="AA11" s="29"/>
      <c r="AB11" s="29"/>
      <c r="AC11" s="34"/>
      <c r="AD11" s="30"/>
      <c r="AE11" s="31"/>
      <c r="AG11" s="22"/>
    </row>
    <row r="12" spans="1:33" ht="18" customHeight="1">
      <c r="A12" s="204" t="s">
        <v>9</v>
      </c>
      <c r="B12" s="232">
        <v>150830</v>
      </c>
      <c r="C12" s="233">
        <v>141191</v>
      </c>
      <c r="D12" s="206">
        <v>135218</v>
      </c>
      <c r="E12" s="213">
        <v>138569</v>
      </c>
      <c r="F12" s="204">
        <v>139114</v>
      </c>
      <c r="G12" s="206">
        <v>141619</v>
      </c>
      <c r="H12" s="213">
        <v>144000</v>
      </c>
      <c r="I12" s="213">
        <v>145452</v>
      </c>
      <c r="J12" s="214">
        <v>147854</v>
      </c>
      <c r="K12" s="239">
        <v>-6.390638467148444</v>
      </c>
      <c r="L12" s="239">
        <v>-10.35072598289465</v>
      </c>
      <c r="M12" s="239">
        <v>-8.129019425843666</v>
      </c>
      <c r="N12" s="239">
        <v>-7.767685473712126</v>
      </c>
      <c r="O12" s="239">
        <v>-6.106875290061659</v>
      </c>
      <c r="P12" s="239">
        <v>-4.528276867997083</v>
      </c>
      <c r="Q12" s="239">
        <v>-3.565603659749387</v>
      </c>
      <c r="R12" s="239">
        <v>-1.9730822780613888</v>
      </c>
      <c r="S12" s="32"/>
      <c r="T12" s="34"/>
      <c r="U12" s="35"/>
      <c r="V12" s="34"/>
      <c r="W12" s="34"/>
      <c r="X12" s="34"/>
      <c r="Y12" s="35"/>
      <c r="Z12" s="34"/>
      <c r="AA12" s="29"/>
      <c r="AB12" s="29"/>
      <c r="AC12" s="34"/>
      <c r="AD12" s="30"/>
      <c r="AE12" s="31"/>
      <c r="AG12" s="22"/>
    </row>
    <row r="13" spans="1:33" ht="12.75" customHeight="1">
      <c r="A13" s="204" t="s">
        <v>10</v>
      </c>
      <c r="B13" s="232">
        <v>147800</v>
      </c>
      <c r="C13" s="233">
        <v>148137</v>
      </c>
      <c r="D13" s="206">
        <v>162698</v>
      </c>
      <c r="E13" s="213">
        <v>166424</v>
      </c>
      <c r="F13" s="204">
        <v>168702</v>
      </c>
      <c r="G13" s="206">
        <v>170811</v>
      </c>
      <c r="H13" s="213">
        <v>172795</v>
      </c>
      <c r="I13" s="213">
        <v>176238</v>
      </c>
      <c r="J13" s="214">
        <v>180399</v>
      </c>
      <c r="K13" s="239">
        <v>0.22801082543978346</v>
      </c>
      <c r="L13" s="239">
        <v>10.079837618403248</v>
      </c>
      <c r="M13" s="239">
        <v>12.600811907983761</v>
      </c>
      <c r="N13" s="239">
        <v>14.142083897158322</v>
      </c>
      <c r="O13" s="239">
        <v>15.569012178619756</v>
      </c>
      <c r="P13" s="239">
        <v>16.911366711772665</v>
      </c>
      <c r="Q13" s="239">
        <v>19.24086603518268</v>
      </c>
      <c r="R13" s="239">
        <v>22.056156968876863</v>
      </c>
      <c r="S13" s="32"/>
      <c r="T13" s="34"/>
      <c r="U13" s="35"/>
      <c r="V13" s="34"/>
      <c r="W13" s="34"/>
      <c r="X13" s="34"/>
      <c r="Y13" s="35"/>
      <c r="Z13" s="34"/>
      <c r="AA13" s="29"/>
      <c r="AB13" s="29"/>
      <c r="AC13" s="34"/>
      <c r="AD13" s="30"/>
      <c r="AE13" s="31"/>
      <c r="AG13" s="22"/>
    </row>
    <row r="14" spans="1:33" ht="12.75" customHeight="1">
      <c r="A14" s="204" t="s">
        <v>11</v>
      </c>
      <c r="B14" s="232">
        <v>122720</v>
      </c>
      <c r="C14" s="233">
        <v>120682</v>
      </c>
      <c r="D14" s="206">
        <v>119227</v>
      </c>
      <c r="E14" s="213">
        <v>119172</v>
      </c>
      <c r="F14" s="204">
        <v>120052</v>
      </c>
      <c r="G14" s="206">
        <v>121928</v>
      </c>
      <c r="H14" s="213">
        <v>123760</v>
      </c>
      <c r="I14" s="213">
        <v>125448</v>
      </c>
      <c r="J14" s="214">
        <v>124615</v>
      </c>
      <c r="K14" s="239">
        <v>-1.660691003911343</v>
      </c>
      <c r="L14" s="239">
        <v>-2.846316818774446</v>
      </c>
      <c r="M14" s="239">
        <v>-2.8911342894393743</v>
      </c>
      <c r="N14" s="239">
        <v>-2.1740547588005215</v>
      </c>
      <c r="O14" s="239">
        <v>-0.6453715775749674</v>
      </c>
      <c r="P14" s="239">
        <v>0.847457627118644</v>
      </c>
      <c r="Q14" s="239">
        <v>2.2229465449804433</v>
      </c>
      <c r="R14" s="239">
        <v>1.5441655801825327</v>
      </c>
      <c r="S14" s="32"/>
      <c r="T14" s="34"/>
      <c r="U14" s="35"/>
      <c r="V14" s="34"/>
      <c r="W14" s="34"/>
      <c r="X14" s="34"/>
      <c r="Y14" s="35"/>
      <c r="Z14" s="34"/>
      <c r="AA14" s="29"/>
      <c r="AB14" s="29"/>
      <c r="AC14" s="34"/>
      <c r="AD14" s="30"/>
      <c r="AE14" s="31"/>
      <c r="AG14" s="22"/>
    </row>
    <row r="15" spans="1:33" ht="12.75" customHeight="1">
      <c r="A15" s="204" t="s">
        <v>12</v>
      </c>
      <c r="B15" s="232">
        <v>105880</v>
      </c>
      <c r="C15" s="233">
        <v>103940</v>
      </c>
      <c r="D15" s="206">
        <v>97318</v>
      </c>
      <c r="E15" s="213">
        <v>96805</v>
      </c>
      <c r="F15" s="204">
        <v>97215</v>
      </c>
      <c r="G15" s="206">
        <v>98696</v>
      </c>
      <c r="H15" s="213">
        <v>100120</v>
      </c>
      <c r="I15" s="213">
        <v>101074</v>
      </c>
      <c r="J15" s="214">
        <v>101182</v>
      </c>
      <c r="K15" s="239">
        <v>-1.832262939176426</v>
      </c>
      <c r="L15" s="239">
        <v>-8.08651303362297</v>
      </c>
      <c r="M15" s="239">
        <v>-8.5710238005289</v>
      </c>
      <c r="N15" s="239">
        <v>-8.183792973177182</v>
      </c>
      <c r="O15" s="239">
        <v>-6.785039667548168</v>
      </c>
      <c r="P15" s="239">
        <v>-5.4401208915753685</v>
      </c>
      <c r="Q15" s="239">
        <v>-4.539100868908198</v>
      </c>
      <c r="R15" s="239">
        <v>-4.437098602191158</v>
      </c>
      <c r="S15" s="32"/>
      <c r="T15" s="34"/>
      <c r="U15" s="35"/>
      <c r="V15" s="34"/>
      <c r="W15" s="34"/>
      <c r="X15" s="34"/>
      <c r="Y15" s="35"/>
      <c r="Z15" s="34"/>
      <c r="AA15" s="29"/>
      <c r="AB15" s="29"/>
      <c r="AC15" s="34"/>
      <c r="AD15" s="30"/>
      <c r="AE15" s="31"/>
      <c r="AG15" s="22"/>
    </row>
    <row r="16" spans="1:33" ht="12.75" customHeight="1">
      <c r="A16" s="204" t="s">
        <v>13</v>
      </c>
      <c r="B16" s="232">
        <v>100850</v>
      </c>
      <c r="C16" s="233">
        <v>103048</v>
      </c>
      <c r="D16" s="206">
        <v>121298</v>
      </c>
      <c r="E16" s="213">
        <v>121364</v>
      </c>
      <c r="F16" s="204">
        <v>122802</v>
      </c>
      <c r="G16" s="206">
        <v>124351</v>
      </c>
      <c r="H16" s="213">
        <v>125840</v>
      </c>
      <c r="I16" s="213">
        <v>128069</v>
      </c>
      <c r="J16" s="214">
        <v>127970</v>
      </c>
      <c r="K16" s="239">
        <v>2.179474467030243</v>
      </c>
      <c r="L16" s="239">
        <v>20.275656916212196</v>
      </c>
      <c r="M16" s="239">
        <v>20.341100644521568</v>
      </c>
      <c r="N16" s="239">
        <v>21.766980664353</v>
      </c>
      <c r="O16" s="239">
        <v>23.302925136341102</v>
      </c>
      <c r="P16" s="239">
        <v>24.77937530986614</v>
      </c>
      <c r="Q16" s="239">
        <v>26.989588497768963</v>
      </c>
      <c r="R16" s="239">
        <v>26.891422905304907</v>
      </c>
      <c r="S16" s="32"/>
      <c r="T16" s="34"/>
      <c r="U16" s="35"/>
      <c r="V16" s="34"/>
      <c r="W16" s="34"/>
      <c r="X16" s="34"/>
      <c r="Y16" s="35"/>
      <c r="Z16" s="34"/>
      <c r="AA16" s="29"/>
      <c r="AB16" s="29"/>
      <c r="AC16" s="34"/>
      <c r="AD16" s="30"/>
      <c r="AE16" s="31"/>
      <c r="AG16" s="22"/>
    </row>
    <row r="17" spans="1:33" ht="18" customHeight="1">
      <c r="A17" s="204" t="s">
        <v>14</v>
      </c>
      <c r="B17" s="232">
        <v>91030</v>
      </c>
      <c r="C17" s="233">
        <v>92887</v>
      </c>
      <c r="D17" s="206">
        <v>92946</v>
      </c>
      <c r="E17" s="213">
        <v>92376</v>
      </c>
      <c r="F17" s="204">
        <v>93160</v>
      </c>
      <c r="G17" s="206">
        <v>94387</v>
      </c>
      <c r="H17" s="213">
        <v>95607</v>
      </c>
      <c r="I17" s="213">
        <v>96983</v>
      </c>
      <c r="J17" s="214">
        <v>96687</v>
      </c>
      <c r="K17" s="239">
        <v>2.0399868175326814</v>
      </c>
      <c r="L17" s="239">
        <v>2.104800615181808</v>
      </c>
      <c r="M17" s="239">
        <v>1.4786334175546523</v>
      </c>
      <c r="N17" s="239">
        <v>2.339887949027793</v>
      </c>
      <c r="O17" s="239">
        <v>3.687795232340987</v>
      </c>
      <c r="P17" s="239">
        <v>5.028012743051741</v>
      </c>
      <c r="Q17" s="239">
        <v>6.539602328902559</v>
      </c>
      <c r="R17" s="239">
        <v>6.214434801713731</v>
      </c>
      <c r="S17" s="32"/>
      <c r="T17" s="34"/>
      <c r="U17" s="35"/>
      <c r="V17" s="34"/>
      <c r="W17" s="34"/>
      <c r="X17" s="34"/>
      <c r="Y17" s="35"/>
      <c r="Z17" s="34"/>
      <c r="AA17" s="29"/>
      <c r="AB17" s="29"/>
      <c r="AC17" s="34"/>
      <c r="AD17" s="30"/>
      <c r="AE17" s="31"/>
      <c r="AG17" s="22"/>
    </row>
    <row r="18" spans="1:33" ht="12.75" customHeight="1">
      <c r="A18" s="204" t="s">
        <v>15</v>
      </c>
      <c r="B18" s="232">
        <v>482640</v>
      </c>
      <c r="C18" s="233">
        <v>481182</v>
      </c>
      <c r="D18" s="206">
        <v>577393</v>
      </c>
      <c r="E18" s="213">
        <v>605818</v>
      </c>
      <c r="F18" s="204">
        <v>612919</v>
      </c>
      <c r="G18" s="206">
        <v>618978</v>
      </c>
      <c r="H18" s="213">
        <v>624849</v>
      </c>
      <c r="I18" s="213">
        <v>635545</v>
      </c>
      <c r="J18" s="214">
        <v>664257</v>
      </c>
      <c r="K18" s="239">
        <v>-0.3020885131775236</v>
      </c>
      <c r="L18" s="239">
        <v>19.63223106248964</v>
      </c>
      <c r="M18" s="239">
        <v>25.521713906845683</v>
      </c>
      <c r="N18" s="239">
        <v>26.992996850654734</v>
      </c>
      <c r="O18" s="239">
        <v>28.248383888612633</v>
      </c>
      <c r="P18" s="239">
        <v>29.46481849825957</v>
      </c>
      <c r="Q18" s="239">
        <v>31.68096303663186</v>
      </c>
      <c r="R18" s="239">
        <v>37.62991049229238</v>
      </c>
      <c r="S18" s="32"/>
      <c r="T18" s="34"/>
      <c r="U18" s="35"/>
      <c r="V18" s="34"/>
      <c r="W18" s="34"/>
      <c r="X18" s="34"/>
      <c r="Y18" s="35"/>
      <c r="Z18" s="34"/>
      <c r="AA18" s="29"/>
      <c r="AB18" s="29"/>
      <c r="AC18" s="34"/>
      <c r="AD18" s="30"/>
      <c r="AE18" s="31"/>
      <c r="AG18" s="22"/>
    </row>
    <row r="19" spans="1:33" ht="12.75" customHeight="1">
      <c r="A19" s="204" t="s">
        <v>16</v>
      </c>
      <c r="B19" s="232">
        <v>27560</v>
      </c>
      <c r="C19" s="233">
        <v>24975</v>
      </c>
      <c r="D19" s="206">
        <v>23391</v>
      </c>
      <c r="E19" s="213">
        <v>24142</v>
      </c>
      <c r="F19" s="204">
        <v>24088</v>
      </c>
      <c r="G19" s="206">
        <v>24596</v>
      </c>
      <c r="H19" s="213">
        <v>25032</v>
      </c>
      <c r="I19" s="213">
        <v>25114</v>
      </c>
      <c r="J19" s="214">
        <v>26102</v>
      </c>
      <c r="K19" s="239">
        <v>-9.379535558780843</v>
      </c>
      <c r="L19" s="239">
        <v>-15.12699564586357</v>
      </c>
      <c r="M19" s="239">
        <v>-12.402031930333818</v>
      </c>
      <c r="N19" s="239">
        <v>-12.597968069666182</v>
      </c>
      <c r="O19" s="239">
        <v>-10.754716981132075</v>
      </c>
      <c r="P19" s="239">
        <v>-9.172714078374455</v>
      </c>
      <c r="Q19" s="239">
        <v>-8.875181422351233</v>
      </c>
      <c r="R19" s="239">
        <v>-5.290275761973873</v>
      </c>
      <c r="S19" s="32"/>
      <c r="T19" s="34"/>
      <c r="U19" s="35"/>
      <c r="V19" s="34"/>
      <c r="W19" s="34"/>
      <c r="X19" s="34"/>
      <c r="Y19" s="35"/>
      <c r="Z19" s="34"/>
      <c r="AA19" s="29"/>
      <c r="AB19" s="29"/>
      <c r="AC19" s="34"/>
      <c r="AD19" s="30"/>
      <c r="AE19" s="31"/>
      <c r="AG19" s="22"/>
    </row>
    <row r="20" spans="1:33" ht="12.75" customHeight="1">
      <c r="A20" s="204" t="s">
        <v>17</v>
      </c>
      <c r="B20" s="232">
        <v>156800</v>
      </c>
      <c r="C20" s="233">
        <v>158213</v>
      </c>
      <c r="D20" s="206">
        <v>170480</v>
      </c>
      <c r="E20" s="213">
        <v>169109</v>
      </c>
      <c r="F20" s="204">
        <v>170806</v>
      </c>
      <c r="G20" s="206">
        <v>173130</v>
      </c>
      <c r="H20" s="213">
        <v>175391</v>
      </c>
      <c r="I20" s="213">
        <v>178248</v>
      </c>
      <c r="J20" s="214">
        <v>176171</v>
      </c>
      <c r="K20" s="239">
        <v>0.9011479591836735</v>
      </c>
      <c r="L20" s="239">
        <v>8.724489795918368</v>
      </c>
      <c r="M20" s="239">
        <v>7.8501275510204085</v>
      </c>
      <c r="N20" s="239">
        <v>8.932397959183673</v>
      </c>
      <c r="O20" s="239">
        <v>10.41454081632653</v>
      </c>
      <c r="P20" s="239">
        <v>11.856505102040817</v>
      </c>
      <c r="Q20" s="239">
        <v>13.678571428571429</v>
      </c>
      <c r="R20" s="239">
        <v>12.353954081632645</v>
      </c>
      <c r="S20" s="32"/>
      <c r="T20" s="34"/>
      <c r="U20" s="35"/>
      <c r="V20" s="34"/>
      <c r="W20" s="34"/>
      <c r="X20" s="34"/>
      <c r="Y20" s="35"/>
      <c r="Z20" s="34"/>
      <c r="AA20" s="29"/>
      <c r="AB20" s="29"/>
      <c r="AC20" s="34"/>
      <c r="AD20" s="30"/>
      <c r="AE20" s="31"/>
      <c r="AG20" s="22"/>
    </row>
    <row r="21" spans="1:33" ht="12.75" customHeight="1">
      <c r="A21" s="204" t="s">
        <v>18</v>
      </c>
      <c r="B21" s="232">
        <v>366220</v>
      </c>
      <c r="C21" s="233">
        <v>368017</v>
      </c>
      <c r="D21" s="206">
        <v>382566</v>
      </c>
      <c r="E21" s="213">
        <v>388490</v>
      </c>
      <c r="F21" s="204">
        <v>392341</v>
      </c>
      <c r="G21" s="206">
        <v>397989</v>
      </c>
      <c r="H21" s="213">
        <v>403383</v>
      </c>
      <c r="I21" s="213">
        <v>409900</v>
      </c>
      <c r="J21" s="214">
        <v>411736</v>
      </c>
      <c r="K21" s="239">
        <v>0.49068865709136583</v>
      </c>
      <c r="L21" s="239">
        <v>4.463437278138824</v>
      </c>
      <c r="M21" s="239">
        <v>6.081044181093332</v>
      </c>
      <c r="N21" s="239">
        <v>7.1325978919775</v>
      </c>
      <c r="O21" s="239">
        <v>8.674840259953033</v>
      </c>
      <c r="P21" s="239">
        <v>10.147725410955163</v>
      </c>
      <c r="Q21" s="239">
        <v>11.92725684015073</v>
      </c>
      <c r="R21" s="239">
        <v>12.428594833706509</v>
      </c>
      <c r="S21" s="32"/>
      <c r="T21" s="34"/>
      <c r="U21" s="35"/>
      <c r="V21" s="34"/>
      <c r="W21" s="34"/>
      <c r="X21" s="34"/>
      <c r="Y21" s="35"/>
      <c r="Z21" s="34"/>
      <c r="AA21" s="29"/>
      <c r="AB21" s="29"/>
      <c r="AC21" s="34"/>
      <c r="AD21" s="30"/>
      <c r="AE21" s="31"/>
      <c r="AG21" s="22"/>
    </row>
    <row r="22" spans="1:33" ht="18" customHeight="1">
      <c r="A22" s="204" t="s">
        <v>19</v>
      </c>
      <c r="B22" s="232">
        <v>595080</v>
      </c>
      <c r="C22" s="233">
        <v>592754</v>
      </c>
      <c r="D22" s="206">
        <v>646692</v>
      </c>
      <c r="E22" s="213">
        <v>667440</v>
      </c>
      <c r="F22" s="204">
        <v>676347</v>
      </c>
      <c r="G22" s="206">
        <v>684744</v>
      </c>
      <c r="H22" s="213">
        <v>692779</v>
      </c>
      <c r="I22" s="213">
        <v>706514</v>
      </c>
      <c r="J22" s="214">
        <v>723017</v>
      </c>
      <c r="K22" s="239">
        <v>-0.39087181555421113</v>
      </c>
      <c r="L22" s="239">
        <v>8.673119580560597</v>
      </c>
      <c r="M22" s="239">
        <v>12.159709618874773</v>
      </c>
      <c r="N22" s="239">
        <v>13.656483161927808</v>
      </c>
      <c r="O22" s="239">
        <v>15.067553942327084</v>
      </c>
      <c r="P22" s="239">
        <v>16.41779256570545</v>
      </c>
      <c r="Q22" s="239">
        <v>18.72588559521409</v>
      </c>
      <c r="R22" s="239">
        <v>21.499126167910187</v>
      </c>
      <c r="S22" s="32"/>
      <c r="T22" s="34"/>
      <c r="U22" s="35"/>
      <c r="V22" s="34"/>
      <c r="W22" s="34"/>
      <c r="X22" s="34"/>
      <c r="Y22" s="35"/>
      <c r="Z22" s="34"/>
      <c r="AA22" s="29"/>
      <c r="AB22" s="29"/>
      <c r="AC22" s="34"/>
      <c r="AD22" s="30"/>
      <c r="AE22" s="31"/>
      <c r="AG22" s="22"/>
    </row>
    <row r="23" spans="1:33" ht="12.75" customHeight="1">
      <c r="A23" s="204" t="s">
        <v>20</v>
      </c>
      <c r="B23" s="232">
        <v>232910</v>
      </c>
      <c r="C23" s="233">
        <v>226945</v>
      </c>
      <c r="D23" s="206">
        <v>234238</v>
      </c>
      <c r="E23" s="213">
        <v>238517</v>
      </c>
      <c r="F23" s="204">
        <v>239791</v>
      </c>
      <c r="G23" s="206">
        <v>243493</v>
      </c>
      <c r="H23" s="213">
        <v>247159</v>
      </c>
      <c r="I23" s="213">
        <v>249914</v>
      </c>
      <c r="J23" s="214">
        <v>254269</v>
      </c>
      <c r="K23" s="239">
        <v>-2.5610750933837103</v>
      </c>
      <c r="L23" s="239">
        <v>0.5701773217122494</v>
      </c>
      <c r="M23" s="239">
        <v>2.407367652741402</v>
      </c>
      <c r="N23" s="239">
        <v>2.9543600532394487</v>
      </c>
      <c r="O23" s="239">
        <v>4.543815207590915</v>
      </c>
      <c r="P23" s="239">
        <v>6.117813747799579</v>
      </c>
      <c r="Q23" s="239">
        <v>7.300674080116782</v>
      </c>
      <c r="R23" s="239">
        <v>9.170495041002958</v>
      </c>
      <c r="S23" s="32"/>
      <c r="T23" s="34"/>
      <c r="U23" s="35"/>
      <c r="V23" s="34"/>
      <c r="W23" s="34"/>
      <c r="X23" s="34"/>
      <c r="Y23" s="35"/>
      <c r="Z23" s="34"/>
      <c r="AA23" s="29"/>
      <c r="AB23" s="29"/>
      <c r="AC23" s="34"/>
      <c r="AD23" s="30"/>
      <c r="AE23" s="31"/>
      <c r="AG23" s="22"/>
    </row>
    <row r="24" spans="1:33" ht="12.75" customHeight="1">
      <c r="A24" s="204" t="s">
        <v>21</v>
      </c>
      <c r="B24" s="232">
        <v>80680</v>
      </c>
      <c r="C24" s="233">
        <v>75958</v>
      </c>
      <c r="D24" s="206">
        <v>62646</v>
      </c>
      <c r="E24" s="213">
        <v>63718</v>
      </c>
      <c r="F24" s="204">
        <v>63735</v>
      </c>
      <c r="G24" s="206">
        <v>65014</v>
      </c>
      <c r="H24" s="213">
        <v>66258</v>
      </c>
      <c r="I24" s="213">
        <v>66787</v>
      </c>
      <c r="J24" s="214">
        <v>66469</v>
      </c>
      <c r="K24" s="239">
        <v>-5.852751611303917</v>
      </c>
      <c r="L24" s="239">
        <v>-22.352503718393653</v>
      </c>
      <c r="M24" s="239">
        <v>-21.023797719385225</v>
      </c>
      <c r="N24" s="239">
        <v>-21.00272682201289</v>
      </c>
      <c r="O24" s="239">
        <v>-19.4174516608825</v>
      </c>
      <c r="P24" s="239">
        <v>-17.875557759048093</v>
      </c>
      <c r="Q24" s="239">
        <v>-17.219881011403075</v>
      </c>
      <c r="R24" s="239">
        <v>-17.614030738720878</v>
      </c>
      <c r="S24" s="32"/>
      <c r="T24" s="34"/>
      <c r="U24" s="35"/>
      <c r="V24" s="34"/>
      <c r="W24" s="34"/>
      <c r="X24" s="34"/>
      <c r="Y24" s="35"/>
      <c r="Z24" s="34"/>
      <c r="AA24" s="29"/>
      <c r="AB24" s="29"/>
      <c r="AC24" s="34"/>
      <c r="AD24" s="30"/>
      <c r="AE24" s="31"/>
      <c r="AG24" s="22"/>
    </row>
    <row r="25" spans="1:33" ht="12.75" customHeight="1">
      <c r="A25" s="204" t="s">
        <v>22</v>
      </c>
      <c r="B25" s="232">
        <v>84240</v>
      </c>
      <c r="C25" s="233">
        <v>86515</v>
      </c>
      <c r="D25" s="206">
        <v>96327</v>
      </c>
      <c r="E25" s="213">
        <v>96612</v>
      </c>
      <c r="F25" s="204">
        <v>97832</v>
      </c>
      <c r="G25" s="206">
        <v>99090</v>
      </c>
      <c r="H25" s="213">
        <v>100316</v>
      </c>
      <c r="I25" s="213">
        <v>102140</v>
      </c>
      <c r="J25" s="214">
        <v>100522</v>
      </c>
      <c r="K25" s="239">
        <v>2.700617283950617</v>
      </c>
      <c r="L25" s="239">
        <v>14.348290598290598</v>
      </c>
      <c r="M25" s="239">
        <v>14.686609686609685</v>
      </c>
      <c r="N25" s="239">
        <v>16.134852801519468</v>
      </c>
      <c r="O25" s="239">
        <v>17.628205128205128</v>
      </c>
      <c r="P25" s="239">
        <v>19.083570750237417</v>
      </c>
      <c r="Q25" s="239">
        <v>21.248812915479583</v>
      </c>
      <c r="R25" s="239">
        <v>19.32811016144349</v>
      </c>
      <c r="S25" s="32"/>
      <c r="T25" s="34"/>
      <c r="U25" s="35"/>
      <c r="V25" s="34"/>
      <c r="W25" s="34"/>
      <c r="X25" s="34"/>
      <c r="Y25" s="35"/>
      <c r="Z25" s="34"/>
      <c r="AA25" s="29"/>
      <c r="AB25" s="29"/>
      <c r="AC25" s="34"/>
      <c r="AD25" s="30"/>
      <c r="AE25" s="31"/>
      <c r="AG25" s="22"/>
    </row>
    <row r="26" spans="1:33" ht="12.75" customHeight="1">
      <c r="A26" s="204" t="s">
        <v>23</v>
      </c>
      <c r="B26" s="232">
        <v>92910</v>
      </c>
      <c r="C26" s="233">
        <v>91913</v>
      </c>
      <c r="D26" s="206">
        <v>86700</v>
      </c>
      <c r="E26" s="213">
        <v>88888</v>
      </c>
      <c r="F26" s="204">
        <v>89532</v>
      </c>
      <c r="G26" s="206">
        <v>90889</v>
      </c>
      <c r="H26" s="213">
        <v>92244</v>
      </c>
      <c r="I26" s="213">
        <v>93446</v>
      </c>
      <c r="J26" s="214">
        <v>95924</v>
      </c>
      <c r="K26" s="239">
        <v>-1.0730814766978796</v>
      </c>
      <c r="L26" s="239">
        <v>-6.683887633193413</v>
      </c>
      <c r="M26" s="239">
        <v>-4.3289204606608545</v>
      </c>
      <c r="N26" s="239">
        <v>-3.635776557959315</v>
      </c>
      <c r="O26" s="239">
        <v>-2.175223334409644</v>
      </c>
      <c r="P26" s="239">
        <v>-0.7168227316758152</v>
      </c>
      <c r="Q26" s="239">
        <v>0.5769023786460015</v>
      </c>
      <c r="R26" s="239">
        <v>3.2439995694758306</v>
      </c>
      <c r="S26" s="32"/>
      <c r="T26" s="34"/>
      <c r="U26" s="35"/>
      <c r="V26" s="34"/>
      <c r="W26" s="34"/>
      <c r="X26" s="34"/>
      <c r="Y26" s="35"/>
      <c r="Z26" s="34"/>
      <c r="AA26" s="29"/>
      <c r="AB26" s="29"/>
      <c r="AC26" s="34"/>
      <c r="AD26" s="30"/>
      <c r="AE26" s="31"/>
      <c r="AG26" s="22"/>
    </row>
    <row r="27" spans="1:33" ht="18" customHeight="1">
      <c r="A27" s="204" t="s">
        <v>24</v>
      </c>
      <c r="B27" s="232">
        <v>137560</v>
      </c>
      <c r="C27" s="233">
        <v>133683</v>
      </c>
      <c r="D27" s="206">
        <v>122426</v>
      </c>
      <c r="E27" s="213">
        <v>122656</v>
      </c>
      <c r="F27" s="204">
        <v>123289</v>
      </c>
      <c r="G27" s="206">
        <v>125465</v>
      </c>
      <c r="H27" s="213">
        <v>127588</v>
      </c>
      <c r="I27" s="213">
        <v>129080</v>
      </c>
      <c r="J27" s="214">
        <v>128238</v>
      </c>
      <c r="K27" s="239">
        <v>-2.8184065135213725</v>
      </c>
      <c r="L27" s="239">
        <v>-11.001744693224774</v>
      </c>
      <c r="M27" s="239">
        <v>-10.834544925850539</v>
      </c>
      <c r="N27" s="239">
        <v>-10.374382087816226</v>
      </c>
      <c r="O27" s="239">
        <v>-8.792526897353882</v>
      </c>
      <c r="P27" s="239">
        <v>-7.249200348938645</v>
      </c>
      <c r="Q27" s="239">
        <v>-6.164582727537074</v>
      </c>
      <c r="R27" s="239">
        <v>-6.776679267228847</v>
      </c>
      <c r="S27" s="32"/>
      <c r="T27" s="34"/>
      <c r="U27" s="35"/>
      <c r="V27" s="34"/>
      <c r="W27" s="34"/>
      <c r="X27" s="34"/>
      <c r="Y27" s="35"/>
      <c r="Z27" s="34"/>
      <c r="AA27" s="29"/>
      <c r="AB27" s="29"/>
      <c r="AC27" s="34"/>
      <c r="AD27" s="30"/>
      <c r="AE27" s="31"/>
      <c r="AG27" s="22"/>
    </row>
    <row r="28" spans="1:33" ht="12.75" customHeight="1">
      <c r="A28" s="204" t="s">
        <v>25</v>
      </c>
      <c r="B28" s="232">
        <v>337870</v>
      </c>
      <c r="C28" s="233">
        <v>341612</v>
      </c>
      <c r="D28" s="206">
        <v>331325</v>
      </c>
      <c r="E28" s="213">
        <v>330032</v>
      </c>
      <c r="F28" s="204">
        <v>333038</v>
      </c>
      <c r="G28" s="206">
        <v>338195</v>
      </c>
      <c r="H28" s="213">
        <v>342999</v>
      </c>
      <c r="I28" s="213">
        <v>348545</v>
      </c>
      <c r="J28" s="214">
        <v>342190</v>
      </c>
      <c r="K28" s="239">
        <v>1.1075265634711575</v>
      </c>
      <c r="L28" s="239">
        <v>-1.9371355846923373</v>
      </c>
      <c r="M28" s="239">
        <v>-2.3198271524550864</v>
      </c>
      <c r="N28" s="239">
        <v>-1.4301358510669784</v>
      </c>
      <c r="O28" s="239">
        <v>0.09619084263178146</v>
      </c>
      <c r="P28" s="239">
        <v>1.5180394826412524</v>
      </c>
      <c r="Q28" s="239">
        <v>3.159499215674668</v>
      </c>
      <c r="R28" s="239">
        <v>1.2785982774439875</v>
      </c>
      <c r="S28" s="32"/>
      <c r="T28" s="34"/>
      <c r="U28" s="35"/>
      <c r="V28" s="34"/>
      <c r="W28" s="34"/>
      <c r="X28" s="34"/>
      <c r="Y28" s="35"/>
      <c r="Z28" s="34"/>
      <c r="AA28" s="29"/>
      <c r="AB28" s="29"/>
      <c r="AC28" s="34"/>
      <c r="AD28" s="30"/>
      <c r="AE28" s="31"/>
      <c r="AG28" s="22"/>
    </row>
    <row r="29" spans="1:33" ht="12.75" customHeight="1">
      <c r="A29" s="204" t="s">
        <v>26</v>
      </c>
      <c r="B29" s="232">
        <v>21530</v>
      </c>
      <c r="C29" s="233">
        <v>20557</v>
      </c>
      <c r="D29" s="206">
        <v>21172</v>
      </c>
      <c r="E29" s="213">
        <v>22302</v>
      </c>
      <c r="F29" s="204">
        <v>22349</v>
      </c>
      <c r="G29" s="206">
        <v>22724</v>
      </c>
      <c r="H29" s="213">
        <v>23014</v>
      </c>
      <c r="I29" s="213">
        <v>23271</v>
      </c>
      <c r="J29" s="214">
        <v>24440</v>
      </c>
      <c r="K29" s="239">
        <v>-4.519275429633071</v>
      </c>
      <c r="L29" s="239">
        <v>-1.662796098467255</v>
      </c>
      <c r="M29" s="239">
        <v>3.5856943799349743</v>
      </c>
      <c r="N29" s="239">
        <v>3.8039944263817933</v>
      </c>
      <c r="O29" s="239">
        <v>5.545750116117046</v>
      </c>
      <c r="P29" s="239">
        <v>6.892707849512308</v>
      </c>
      <c r="Q29" s="239">
        <v>8.086391082210868</v>
      </c>
      <c r="R29" s="239">
        <v>13.516024152345562</v>
      </c>
      <c r="S29" s="32"/>
      <c r="T29" s="34"/>
      <c r="U29" s="35"/>
      <c r="V29" s="34"/>
      <c r="W29" s="34"/>
      <c r="X29" s="34"/>
      <c r="Y29" s="35"/>
      <c r="Z29" s="34"/>
      <c r="AA29" s="29"/>
      <c r="AB29" s="29"/>
      <c r="AC29" s="34"/>
      <c r="AD29" s="30"/>
      <c r="AE29" s="31"/>
      <c r="AG29" s="22"/>
    </row>
    <row r="30" spans="1:33" ht="12.75" customHeight="1">
      <c r="A30" s="204" t="s">
        <v>27</v>
      </c>
      <c r="B30" s="232">
        <v>147740</v>
      </c>
      <c r="C30" s="233">
        <v>142991</v>
      </c>
      <c r="D30" s="206">
        <v>174149</v>
      </c>
      <c r="E30" s="213">
        <v>179512</v>
      </c>
      <c r="F30" s="204">
        <v>181204</v>
      </c>
      <c r="G30" s="206">
        <v>183468</v>
      </c>
      <c r="H30" s="213">
        <v>185765</v>
      </c>
      <c r="I30" s="213">
        <v>188320</v>
      </c>
      <c r="J30" s="214">
        <v>191629</v>
      </c>
      <c r="K30" s="239">
        <v>-3.214430756734804</v>
      </c>
      <c r="L30" s="239">
        <v>17.87532151076215</v>
      </c>
      <c r="M30" s="239">
        <v>21.50534723162312</v>
      </c>
      <c r="N30" s="239">
        <v>22.650602409638555</v>
      </c>
      <c r="O30" s="239">
        <v>24.183024231758495</v>
      </c>
      <c r="P30" s="239">
        <v>25.73778259103831</v>
      </c>
      <c r="Q30" s="239">
        <v>27.46717205902261</v>
      </c>
      <c r="R30" s="239">
        <v>29.706917557871936</v>
      </c>
      <c r="S30" s="32"/>
      <c r="T30" s="34"/>
      <c r="U30" s="35"/>
      <c r="V30" s="34"/>
      <c r="W30" s="34"/>
      <c r="X30" s="34"/>
      <c r="Y30" s="35"/>
      <c r="Z30" s="34"/>
      <c r="AA30" s="29"/>
      <c r="AB30" s="29"/>
      <c r="AC30" s="34"/>
      <c r="AD30" s="30"/>
      <c r="AE30" s="31"/>
      <c r="AG30" s="22"/>
    </row>
    <row r="31" spans="1:33" ht="12.75" customHeight="1">
      <c r="A31" s="204" t="s">
        <v>28</v>
      </c>
      <c r="B31" s="232">
        <v>174310</v>
      </c>
      <c r="C31" s="233">
        <v>170802</v>
      </c>
      <c r="D31" s="206">
        <v>171422</v>
      </c>
      <c r="E31" s="213">
        <v>171219</v>
      </c>
      <c r="F31" s="204">
        <v>172686</v>
      </c>
      <c r="G31" s="206">
        <v>175382</v>
      </c>
      <c r="H31" s="213">
        <v>177927</v>
      </c>
      <c r="I31" s="213">
        <v>180633</v>
      </c>
      <c r="J31" s="214">
        <v>178404</v>
      </c>
      <c r="K31" s="239">
        <v>-2.0125064540187023</v>
      </c>
      <c r="L31" s="239">
        <v>-1.656818312202398</v>
      </c>
      <c r="M31" s="239">
        <v>-1.7732774941196718</v>
      </c>
      <c r="N31" s="239">
        <v>-0.9316734553381907</v>
      </c>
      <c r="O31" s="239">
        <v>0.6149962710114165</v>
      </c>
      <c r="P31" s="239">
        <v>2.075038724112214</v>
      </c>
      <c r="Q31" s="239">
        <v>3.627445355974987</v>
      </c>
      <c r="R31" s="239">
        <v>2.3486891170902524</v>
      </c>
      <c r="S31" s="32"/>
      <c r="T31" s="34"/>
      <c r="U31" s="35"/>
      <c r="V31" s="34"/>
      <c r="W31" s="34"/>
      <c r="X31" s="34"/>
      <c r="Y31" s="35"/>
      <c r="Z31" s="34"/>
      <c r="AA31" s="29"/>
      <c r="AB31" s="29"/>
      <c r="AC31" s="34"/>
      <c r="AD31" s="30"/>
      <c r="AE31" s="31"/>
      <c r="AG31" s="22"/>
    </row>
    <row r="32" spans="1:33" ht="18" customHeight="1">
      <c r="A32" s="204" t="s">
        <v>29</v>
      </c>
      <c r="B32" s="232">
        <v>113710</v>
      </c>
      <c r="C32" s="233">
        <v>110025</v>
      </c>
      <c r="D32" s="206">
        <v>108458</v>
      </c>
      <c r="E32" s="213">
        <v>111479</v>
      </c>
      <c r="F32" s="204">
        <v>111887</v>
      </c>
      <c r="G32" s="206">
        <v>113725</v>
      </c>
      <c r="H32" s="213">
        <v>115512</v>
      </c>
      <c r="I32" s="213">
        <v>116593</v>
      </c>
      <c r="J32" s="214">
        <v>119348</v>
      </c>
      <c r="K32" s="239">
        <v>-3.240700026382904</v>
      </c>
      <c r="L32" s="239">
        <v>-4.618767038958755</v>
      </c>
      <c r="M32" s="239">
        <v>-1.962008618415267</v>
      </c>
      <c r="N32" s="239">
        <v>-1.6032011256705656</v>
      </c>
      <c r="O32" s="239">
        <v>0.013191451939143437</v>
      </c>
      <c r="P32" s="239">
        <v>1.5847330929557646</v>
      </c>
      <c r="Q32" s="239">
        <v>2.5353970627033684</v>
      </c>
      <c r="R32" s="239">
        <v>4.958227068859378</v>
      </c>
      <c r="S32" s="32"/>
      <c r="T32" s="34"/>
      <c r="U32" s="35"/>
      <c r="V32" s="34"/>
      <c r="W32" s="34"/>
      <c r="X32" s="34"/>
      <c r="Y32" s="35"/>
      <c r="Z32" s="34"/>
      <c r="AA32" s="29"/>
      <c r="AB32" s="29"/>
      <c r="AC32" s="34"/>
      <c r="AD32" s="30"/>
      <c r="AE32" s="31"/>
      <c r="AG32" s="22"/>
    </row>
    <row r="33" spans="1:33" ht="12.75" customHeight="1">
      <c r="A33" s="204" t="s">
        <v>30</v>
      </c>
      <c r="B33" s="232">
        <v>23210</v>
      </c>
      <c r="C33" s="233">
        <v>23870</v>
      </c>
      <c r="D33" s="206">
        <v>23527</v>
      </c>
      <c r="E33" s="213">
        <v>24537</v>
      </c>
      <c r="F33" s="204">
        <v>24755</v>
      </c>
      <c r="G33" s="206">
        <v>25147</v>
      </c>
      <c r="H33" s="213">
        <v>25460</v>
      </c>
      <c r="I33" s="213">
        <v>25889</v>
      </c>
      <c r="J33" s="214">
        <v>26845</v>
      </c>
      <c r="K33" s="239">
        <v>2.843601895734597</v>
      </c>
      <c r="L33" s="239">
        <v>1.3657906074967685</v>
      </c>
      <c r="M33" s="239">
        <v>5.717363205514864</v>
      </c>
      <c r="N33" s="239">
        <v>6.656613528651444</v>
      </c>
      <c r="O33" s="239">
        <v>8.345540715208962</v>
      </c>
      <c r="P33" s="239">
        <v>9.69409737182249</v>
      </c>
      <c r="Q33" s="239">
        <v>11.542438604049979</v>
      </c>
      <c r="R33" s="239">
        <v>15.661352865144341</v>
      </c>
      <c r="S33" s="32"/>
      <c r="T33" s="34"/>
      <c r="U33" s="35"/>
      <c r="V33" s="34"/>
      <c r="W33" s="34"/>
      <c r="X33" s="34"/>
      <c r="Y33" s="35"/>
      <c r="Z33" s="34"/>
      <c r="AA33" s="29"/>
      <c r="AB33" s="29"/>
      <c r="AC33" s="34"/>
      <c r="AD33" s="30"/>
      <c r="AE33" s="31"/>
      <c r="AG33" s="22"/>
    </row>
    <row r="34" spans="1:33" ht="12.75" customHeight="1">
      <c r="A34" s="204" t="s">
        <v>31</v>
      </c>
      <c r="B34" s="232">
        <v>112910</v>
      </c>
      <c r="C34" s="233">
        <v>104356</v>
      </c>
      <c r="D34" s="206">
        <v>106503</v>
      </c>
      <c r="E34" s="213">
        <v>107929</v>
      </c>
      <c r="F34" s="204">
        <v>108227</v>
      </c>
      <c r="G34" s="206">
        <v>110158</v>
      </c>
      <c r="H34" s="213">
        <v>111990</v>
      </c>
      <c r="I34" s="213">
        <v>112970</v>
      </c>
      <c r="J34" s="214">
        <v>112960</v>
      </c>
      <c r="K34" s="239">
        <v>-7.575945443273404</v>
      </c>
      <c r="L34" s="239">
        <v>-5.674430962713665</v>
      </c>
      <c r="M34" s="239">
        <v>-4.41147816845275</v>
      </c>
      <c r="N34" s="239">
        <v>-4.147551146931184</v>
      </c>
      <c r="O34" s="239">
        <v>-2.4373394739172793</v>
      </c>
      <c r="P34" s="239">
        <v>-0.8148082543618811</v>
      </c>
      <c r="Q34" s="239">
        <v>0.05313966876273138</v>
      </c>
      <c r="R34" s="239">
        <v>0.044283057302285656</v>
      </c>
      <c r="S34" s="32"/>
      <c r="T34" s="34"/>
      <c r="U34" s="35"/>
      <c r="V34" s="34"/>
      <c r="W34" s="34"/>
      <c r="X34" s="34"/>
      <c r="Y34" s="35"/>
      <c r="Z34" s="34"/>
      <c r="AA34" s="29"/>
      <c r="AB34" s="29"/>
      <c r="AC34" s="34"/>
      <c r="AD34" s="30"/>
      <c r="AE34" s="31"/>
      <c r="AG34" s="22"/>
    </row>
    <row r="35" spans="1:33" ht="12.75" customHeight="1">
      <c r="A35" s="204" t="s">
        <v>32</v>
      </c>
      <c r="B35" s="232">
        <v>314360</v>
      </c>
      <c r="C35" s="233">
        <v>310299</v>
      </c>
      <c r="D35" s="206">
        <v>315136</v>
      </c>
      <c r="E35" s="213">
        <v>314304</v>
      </c>
      <c r="F35" s="204">
        <v>316806</v>
      </c>
      <c r="G35" s="206">
        <v>321653</v>
      </c>
      <c r="H35" s="213">
        <v>326323</v>
      </c>
      <c r="I35" s="213">
        <v>330953</v>
      </c>
      <c r="J35" s="214">
        <v>329775</v>
      </c>
      <c r="K35" s="239">
        <v>-1.2918310217584934</v>
      </c>
      <c r="L35" s="239">
        <v>0.24685074436951265</v>
      </c>
      <c r="M35" s="239">
        <v>-0.017813971243160708</v>
      </c>
      <c r="N35" s="239">
        <v>0.7780888153709123</v>
      </c>
      <c r="O35" s="239">
        <v>2.31995164779234</v>
      </c>
      <c r="P35" s="239">
        <v>3.805509606820206</v>
      </c>
      <c r="Q35" s="239">
        <v>5.278343300674386</v>
      </c>
      <c r="R35" s="239">
        <v>4.9036136913093165</v>
      </c>
      <c r="S35" s="32"/>
      <c r="T35" s="34"/>
      <c r="U35" s="35"/>
      <c r="V35" s="34"/>
      <c r="W35" s="34"/>
      <c r="X35" s="34"/>
      <c r="Y35" s="35"/>
      <c r="Z35" s="34"/>
      <c r="AA35" s="29"/>
      <c r="AB35" s="29"/>
      <c r="AC35" s="34"/>
      <c r="AD35" s="30"/>
      <c r="AE35" s="31"/>
      <c r="AG35" s="22"/>
    </row>
    <row r="36" spans="1:33" ht="12.75" customHeight="1">
      <c r="A36" s="204" t="s">
        <v>33</v>
      </c>
      <c r="B36" s="232">
        <v>91020</v>
      </c>
      <c r="C36" s="233">
        <v>90190</v>
      </c>
      <c r="D36" s="206">
        <v>100504</v>
      </c>
      <c r="E36" s="213">
        <v>103579</v>
      </c>
      <c r="F36" s="204">
        <v>104620</v>
      </c>
      <c r="G36" s="206">
        <v>105860</v>
      </c>
      <c r="H36" s="213">
        <v>107063</v>
      </c>
      <c r="I36" s="213">
        <v>108678</v>
      </c>
      <c r="J36" s="214">
        <v>110006</v>
      </c>
      <c r="K36" s="239">
        <v>-0.9118874972533509</v>
      </c>
      <c r="L36" s="239">
        <v>10.419687980663591</v>
      </c>
      <c r="M36" s="239">
        <v>13.798066359041968</v>
      </c>
      <c r="N36" s="239">
        <v>14.941771039332014</v>
      </c>
      <c r="O36" s="239">
        <v>16.304108987035818</v>
      </c>
      <c r="P36" s="239">
        <v>17.62579652823555</v>
      </c>
      <c r="Q36" s="239">
        <v>19.400131839156227</v>
      </c>
      <c r="R36" s="239">
        <v>20.85915183476159</v>
      </c>
      <c r="S36" s="32"/>
      <c r="T36" s="34"/>
      <c r="U36" s="35"/>
      <c r="V36" s="34"/>
      <c r="W36" s="34"/>
      <c r="X36" s="34"/>
      <c r="Y36" s="35"/>
      <c r="Z36" s="34"/>
      <c r="AA36" s="29"/>
      <c r="AB36" s="29"/>
      <c r="AC36" s="34"/>
      <c r="AD36" s="30"/>
      <c r="AE36" s="31"/>
      <c r="AG36" s="22"/>
    </row>
    <row r="37" spans="1:33" ht="18" customHeight="1">
      <c r="A37" s="204" t="s">
        <v>34</v>
      </c>
      <c r="B37" s="232">
        <v>90340</v>
      </c>
      <c r="C37" s="233">
        <v>89119</v>
      </c>
      <c r="D37" s="206">
        <v>81731</v>
      </c>
      <c r="E37" s="213">
        <v>81064</v>
      </c>
      <c r="F37" s="204">
        <v>81703</v>
      </c>
      <c r="G37" s="206">
        <v>83061</v>
      </c>
      <c r="H37" s="213">
        <v>84418</v>
      </c>
      <c r="I37" s="213">
        <v>85733</v>
      </c>
      <c r="J37" s="214">
        <v>84750</v>
      </c>
      <c r="K37" s="239">
        <v>-1.351560770422847</v>
      </c>
      <c r="L37" s="239">
        <v>-9.529555014390082</v>
      </c>
      <c r="M37" s="239">
        <v>-10.267876909453177</v>
      </c>
      <c r="N37" s="239">
        <v>-9.560549036971441</v>
      </c>
      <c r="O37" s="239">
        <v>-8.057338941775514</v>
      </c>
      <c r="P37" s="239">
        <v>-6.5552357759574935</v>
      </c>
      <c r="Q37" s="239">
        <v>-5.099623644011512</v>
      </c>
      <c r="R37" s="239">
        <v>-6.187735222492807</v>
      </c>
      <c r="S37" s="32"/>
      <c r="T37" s="34"/>
      <c r="U37" s="35"/>
      <c r="V37" s="34"/>
      <c r="W37" s="34"/>
      <c r="X37" s="34"/>
      <c r="Y37" s="35"/>
      <c r="Z37" s="34"/>
      <c r="AA37" s="29"/>
      <c r="AB37" s="29"/>
      <c r="AC37" s="34"/>
      <c r="AD37" s="30"/>
      <c r="AE37" s="31"/>
      <c r="AG37" s="22"/>
    </row>
    <row r="38" spans="1:33" ht="12.75" customHeight="1">
      <c r="A38" s="204" t="s">
        <v>35</v>
      </c>
      <c r="B38" s="232">
        <v>175990</v>
      </c>
      <c r="C38" s="233">
        <v>187294</v>
      </c>
      <c r="D38" s="206">
        <v>191287</v>
      </c>
      <c r="E38" s="213">
        <v>191534</v>
      </c>
      <c r="F38" s="204">
        <v>194178</v>
      </c>
      <c r="G38" s="206">
        <v>196664</v>
      </c>
      <c r="H38" s="213">
        <v>199006</v>
      </c>
      <c r="I38" s="213">
        <v>203177</v>
      </c>
      <c r="J38" s="214">
        <v>200874</v>
      </c>
      <c r="K38" s="239">
        <v>6.423092221148929</v>
      </c>
      <c r="L38" s="239">
        <v>8.691971134723564</v>
      </c>
      <c r="M38" s="239">
        <v>8.832320018182852</v>
      </c>
      <c r="N38" s="239">
        <v>10.334678106710609</v>
      </c>
      <c r="O38" s="239">
        <v>11.747258366952668</v>
      </c>
      <c r="P38" s="239">
        <v>13.078015796352066</v>
      </c>
      <c r="Q38" s="239">
        <v>15.448036820273881</v>
      </c>
      <c r="R38" s="239">
        <v>14.139439740894378</v>
      </c>
      <c r="S38" s="32"/>
      <c r="T38" s="34"/>
      <c r="U38" s="35"/>
      <c r="V38" s="34"/>
      <c r="W38" s="34"/>
      <c r="X38" s="34"/>
      <c r="Y38" s="35"/>
      <c r="Z38" s="34"/>
      <c r="AA38" s="29"/>
      <c r="AB38" s="29"/>
      <c r="AC38" s="34"/>
      <c r="AD38" s="30"/>
      <c r="AE38" s="31"/>
      <c r="AG38" s="22"/>
    </row>
    <row r="39" spans="1:33" ht="18" customHeight="1">
      <c r="A39" s="190" t="s">
        <v>115</v>
      </c>
      <c r="B39" s="232"/>
      <c r="C39" s="233"/>
      <c r="D39" s="206"/>
      <c r="E39" s="213"/>
      <c r="F39" s="204"/>
      <c r="G39" s="206"/>
      <c r="H39" s="213"/>
      <c r="I39" s="213"/>
      <c r="J39" s="214"/>
      <c r="K39" s="239"/>
      <c r="L39" s="239"/>
      <c r="M39" s="239"/>
      <c r="N39" s="239"/>
      <c r="O39" s="239"/>
      <c r="P39" s="239"/>
      <c r="Q39" s="239"/>
      <c r="R39" s="239"/>
      <c r="S39" s="15"/>
      <c r="T39" s="34"/>
      <c r="U39" s="35"/>
      <c r="V39" s="36"/>
      <c r="W39" s="34"/>
      <c r="X39" s="36"/>
      <c r="Y39" s="35"/>
      <c r="Z39" s="36"/>
      <c r="AA39" s="29"/>
      <c r="AB39" s="29"/>
      <c r="AC39" s="36"/>
      <c r="AD39" s="37"/>
      <c r="AE39" s="31"/>
      <c r="AG39" s="22"/>
    </row>
    <row r="40" spans="1:33" ht="12.75" customHeight="1">
      <c r="A40" s="204" t="s">
        <v>36</v>
      </c>
      <c r="B40" s="232">
        <v>373190</v>
      </c>
      <c r="C40" s="233">
        <v>358721</v>
      </c>
      <c r="D40" s="210">
        <v>348156</v>
      </c>
      <c r="E40" s="213">
        <v>349757</v>
      </c>
      <c r="F40" s="204">
        <v>351568</v>
      </c>
      <c r="G40" s="210">
        <v>357551</v>
      </c>
      <c r="H40" s="213">
        <v>363338</v>
      </c>
      <c r="I40" s="234">
        <v>367498</v>
      </c>
      <c r="J40" s="212">
        <v>365813</v>
      </c>
      <c r="K40" s="239">
        <v>-3.8771135346606282</v>
      </c>
      <c r="L40" s="239">
        <v>-6.708111149816448</v>
      </c>
      <c r="M40" s="239">
        <v>-6.2791071572121435</v>
      </c>
      <c r="N40" s="239">
        <v>-5.793831560331199</v>
      </c>
      <c r="O40" s="239">
        <v>-4.1906267584876336</v>
      </c>
      <c r="P40" s="239">
        <v>-2.639942120635601</v>
      </c>
      <c r="Q40" s="239">
        <v>-1.5252284359173611</v>
      </c>
      <c r="R40" s="239">
        <v>-1.976741070232324</v>
      </c>
      <c r="S40" s="38"/>
      <c r="T40" s="15"/>
      <c r="U40" s="34"/>
      <c r="V40" s="15"/>
      <c r="W40" s="36"/>
      <c r="X40" s="15"/>
      <c r="Y40" s="36"/>
      <c r="Z40" s="15"/>
      <c r="AA40" s="29"/>
      <c r="AB40" s="29"/>
      <c r="AC40" s="15"/>
      <c r="AD40" s="39"/>
      <c r="AE40" s="31"/>
      <c r="AG40" s="22"/>
    </row>
    <row r="41" spans="1:33" ht="12.75" customHeight="1">
      <c r="A41" s="204" t="s">
        <v>37</v>
      </c>
      <c r="B41" s="232">
        <v>113710</v>
      </c>
      <c r="C41" s="187">
        <v>110025</v>
      </c>
      <c r="D41" s="213">
        <v>108458</v>
      </c>
      <c r="E41" s="234">
        <v>111479</v>
      </c>
      <c r="F41" s="213">
        <v>111887</v>
      </c>
      <c r="G41" s="213">
        <v>113725</v>
      </c>
      <c r="H41" s="234">
        <v>115512</v>
      </c>
      <c r="I41" s="231">
        <v>116593</v>
      </c>
      <c r="J41" s="214">
        <v>119348</v>
      </c>
      <c r="K41" s="239">
        <v>-3.240700026382904</v>
      </c>
      <c r="L41" s="239">
        <v>-4.618767038958755</v>
      </c>
      <c r="M41" s="239">
        <v>-1.962008618415267</v>
      </c>
      <c r="N41" s="239">
        <v>-1.6032011256705656</v>
      </c>
      <c r="O41" s="239">
        <v>0.013191451939143437</v>
      </c>
      <c r="P41" s="239">
        <v>1.5847330929557646</v>
      </c>
      <c r="Q41" s="239">
        <v>2.5353970627033684</v>
      </c>
      <c r="R41" s="239">
        <v>4.958227068859378</v>
      </c>
      <c r="S41" s="32"/>
      <c r="T41" s="15"/>
      <c r="U41" s="15"/>
      <c r="V41" s="15"/>
      <c r="W41" s="15"/>
      <c r="X41" s="15"/>
      <c r="Y41" s="15"/>
      <c r="Z41" s="15"/>
      <c r="AA41" s="29"/>
      <c r="AB41" s="29"/>
      <c r="AC41" s="15"/>
      <c r="AD41" s="39"/>
      <c r="AE41" s="31"/>
      <c r="AG41" s="22"/>
    </row>
    <row r="42" spans="1:33" ht="12.75" customHeight="1">
      <c r="A42" s="204" t="s">
        <v>9</v>
      </c>
      <c r="B42" s="232">
        <v>150830</v>
      </c>
      <c r="C42" s="187">
        <v>141191</v>
      </c>
      <c r="D42" s="213">
        <v>135218</v>
      </c>
      <c r="E42" s="231">
        <v>138569</v>
      </c>
      <c r="F42" s="213">
        <v>139114</v>
      </c>
      <c r="G42" s="213">
        <v>141619</v>
      </c>
      <c r="H42" s="231">
        <v>144000</v>
      </c>
      <c r="I42" s="231">
        <v>145452</v>
      </c>
      <c r="J42" s="214">
        <v>147854</v>
      </c>
      <c r="K42" s="239">
        <v>-6.390638467148444</v>
      </c>
      <c r="L42" s="239">
        <v>-10.35072598289465</v>
      </c>
      <c r="M42" s="239">
        <v>-8.129019425843666</v>
      </c>
      <c r="N42" s="239">
        <v>-7.767685473712126</v>
      </c>
      <c r="O42" s="239">
        <v>-6.106875290061659</v>
      </c>
      <c r="P42" s="239">
        <v>-4.528276867997083</v>
      </c>
      <c r="Q42" s="239">
        <v>-3.565603659749387</v>
      </c>
      <c r="R42" s="239">
        <v>-1.9730822780613888</v>
      </c>
      <c r="S42" s="32"/>
      <c r="T42" s="15"/>
      <c r="U42" s="15"/>
      <c r="V42" s="15"/>
      <c r="W42" s="15"/>
      <c r="X42" s="15"/>
      <c r="Y42" s="15"/>
      <c r="Z42" s="15"/>
      <c r="AA42" s="29"/>
      <c r="AB42" s="29"/>
      <c r="AC42" s="15"/>
      <c r="AD42" s="39"/>
      <c r="AE42" s="31"/>
      <c r="AG42" s="22"/>
    </row>
    <row r="43" spans="1:33" ht="12.75" customHeight="1">
      <c r="A43" s="204" t="s">
        <v>18</v>
      </c>
      <c r="B43" s="232">
        <v>366220</v>
      </c>
      <c r="C43" s="187">
        <v>368017</v>
      </c>
      <c r="D43" s="213">
        <v>382566</v>
      </c>
      <c r="E43" s="231">
        <v>388490</v>
      </c>
      <c r="F43" s="213">
        <v>392341</v>
      </c>
      <c r="G43" s="213">
        <v>397989</v>
      </c>
      <c r="H43" s="231">
        <v>403383</v>
      </c>
      <c r="I43" s="231">
        <v>409900</v>
      </c>
      <c r="J43" s="214">
        <v>411736</v>
      </c>
      <c r="K43" s="239">
        <v>0.49068865709136583</v>
      </c>
      <c r="L43" s="239">
        <v>4.463437278138824</v>
      </c>
      <c r="M43" s="239">
        <v>6.081044181093332</v>
      </c>
      <c r="N43" s="239">
        <v>7.1325978919775</v>
      </c>
      <c r="O43" s="239">
        <v>8.674840259953033</v>
      </c>
      <c r="P43" s="239">
        <v>10.147725410955163</v>
      </c>
      <c r="Q43" s="239">
        <v>11.92725684015073</v>
      </c>
      <c r="R43" s="239">
        <v>12.428594833706509</v>
      </c>
      <c r="S43" s="32"/>
      <c r="T43" s="15"/>
      <c r="U43" s="15"/>
      <c r="V43" s="15"/>
      <c r="W43" s="15"/>
      <c r="X43" s="15"/>
      <c r="Y43" s="15"/>
      <c r="Z43" s="15"/>
      <c r="AA43" s="29"/>
      <c r="AB43" s="29"/>
      <c r="AC43" s="15"/>
      <c r="AD43" s="39"/>
      <c r="AE43" s="31"/>
      <c r="AG43" s="22"/>
    </row>
    <row r="44" spans="1:33" ht="18" customHeight="1">
      <c r="A44" s="204" t="s">
        <v>38</v>
      </c>
      <c r="B44" s="232">
        <v>299100</v>
      </c>
      <c r="C44" s="187">
        <v>301124</v>
      </c>
      <c r="D44" s="213">
        <v>319736</v>
      </c>
      <c r="E44" s="231">
        <v>321509</v>
      </c>
      <c r="F44" s="213">
        <v>324641</v>
      </c>
      <c r="G44" s="213">
        <v>329033</v>
      </c>
      <c r="H44" s="231">
        <v>333217</v>
      </c>
      <c r="I44" s="231">
        <v>338418</v>
      </c>
      <c r="J44" s="214">
        <v>337630</v>
      </c>
      <c r="K44" s="239">
        <v>0.6766967569374791</v>
      </c>
      <c r="L44" s="239">
        <v>6.899364760949515</v>
      </c>
      <c r="M44" s="239">
        <v>7.49214309595453</v>
      </c>
      <c r="N44" s="239">
        <v>8.539284520227348</v>
      </c>
      <c r="O44" s="239">
        <v>10.007689735874289</v>
      </c>
      <c r="P44" s="239">
        <v>11.406552992310264</v>
      </c>
      <c r="Q44" s="239">
        <v>13.145436308926781</v>
      </c>
      <c r="R44" s="239">
        <v>12.881979271146783</v>
      </c>
      <c r="S44" s="32"/>
      <c r="T44" s="15"/>
      <c r="U44" s="15"/>
      <c r="V44" s="15"/>
      <c r="W44" s="15"/>
      <c r="X44" s="15"/>
      <c r="Y44" s="15"/>
      <c r="Z44" s="15"/>
      <c r="AA44" s="29"/>
      <c r="AB44" s="29"/>
      <c r="AC44" s="15"/>
      <c r="AD44" s="39"/>
      <c r="AE44" s="31"/>
      <c r="AG44" s="22"/>
    </row>
    <row r="45" spans="1:33" ht="12.75" customHeight="1">
      <c r="A45" s="204" t="s">
        <v>39</v>
      </c>
      <c r="B45" s="232">
        <v>573420</v>
      </c>
      <c r="C45" s="187">
        <v>576266</v>
      </c>
      <c r="D45" s="213">
        <v>649552</v>
      </c>
      <c r="E45" s="231">
        <v>664418</v>
      </c>
      <c r="F45" s="213">
        <v>671584</v>
      </c>
      <c r="G45" s="213">
        <v>679490</v>
      </c>
      <c r="H45" s="231">
        <v>687019</v>
      </c>
      <c r="I45" s="231">
        <v>698540</v>
      </c>
      <c r="J45" s="214">
        <v>711032</v>
      </c>
      <c r="K45" s="239">
        <v>0.49632032367200307</v>
      </c>
      <c r="L45" s="239">
        <v>13.276830246590631</v>
      </c>
      <c r="M45" s="239">
        <v>15.869345331519655</v>
      </c>
      <c r="N45" s="239">
        <v>17.119040145094345</v>
      </c>
      <c r="O45" s="239">
        <v>18.497785218513478</v>
      </c>
      <c r="P45" s="239">
        <v>19.81078441630916</v>
      </c>
      <c r="Q45" s="239">
        <v>21.8199574482927</v>
      </c>
      <c r="R45" s="239">
        <v>23.998465348261313</v>
      </c>
      <c r="S45" s="32"/>
      <c r="T45" s="15"/>
      <c r="U45" s="15"/>
      <c r="V45" s="15"/>
      <c r="W45" s="15"/>
      <c r="X45" s="15"/>
      <c r="Y45" s="15"/>
      <c r="Z45" s="15"/>
      <c r="AA45" s="29"/>
      <c r="AB45" s="29"/>
      <c r="AC45" s="15"/>
      <c r="AD45" s="39"/>
      <c r="AE45" s="31"/>
      <c r="AG45" s="22"/>
    </row>
    <row r="46" spans="1:33" ht="12.75" customHeight="1">
      <c r="A46" s="204" t="s">
        <v>70</v>
      </c>
      <c r="B46" s="232">
        <v>1137320</v>
      </c>
      <c r="C46" s="187">
        <v>1125460</v>
      </c>
      <c r="D46" s="213">
        <v>1152755</v>
      </c>
      <c r="E46" s="231">
        <v>1172622</v>
      </c>
      <c r="F46" s="213">
        <v>1184846</v>
      </c>
      <c r="G46" s="213">
        <v>1201284</v>
      </c>
      <c r="H46" s="231">
        <v>1217109</v>
      </c>
      <c r="I46" s="231">
        <v>1237724</v>
      </c>
      <c r="J46" s="214">
        <v>1250509</v>
      </c>
      <c r="K46" s="239">
        <v>-1.04280237751908</v>
      </c>
      <c r="L46" s="239">
        <v>1.3571378327999155</v>
      </c>
      <c r="M46" s="239">
        <v>3.10396370414659</v>
      </c>
      <c r="N46" s="239">
        <v>4.178771146203355</v>
      </c>
      <c r="O46" s="239">
        <v>5.624098758484859</v>
      </c>
      <c r="P46" s="239">
        <v>7.015527731860866</v>
      </c>
      <c r="Q46" s="239">
        <v>8.828122252312454</v>
      </c>
      <c r="R46" s="239">
        <v>9.952256181197905</v>
      </c>
      <c r="S46" s="32"/>
      <c r="T46" s="15"/>
      <c r="U46" s="15"/>
      <c r="V46" s="15"/>
      <c r="W46" s="15"/>
      <c r="X46" s="15"/>
      <c r="Y46" s="15"/>
      <c r="Z46" s="15"/>
      <c r="AA46" s="29"/>
      <c r="AB46" s="29"/>
      <c r="AC46" s="15"/>
      <c r="AD46" s="39"/>
      <c r="AE46" s="31"/>
      <c r="AG46" s="22"/>
    </row>
    <row r="47" spans="1:33" ht="12.75" customHeight="1">
      <c r="A47" s="204" t="s">
        <v>20</v>
      </c>
      <c r="B47" s="232">
        <v>319810</v>
      </c>
      <c r="C47" s="187">
        <v>306758</v>
      </c>
      <c r="D47" s="213">
        <v>304324</v>
      </c>
      <c r="E47" s="231">
        <v>312174</v>
      </c>
      <c r="F47" s="213">
        <v>313592</v>
      </c>
      <c r="G47" s="213">
        <v>318676</v>
      </c>
      <c r="H47" s="231">
        <v>323719</v>
      </c>
      <c r="I47" s="231">
        <v>327145</v>
      </c>
      <c r="J47" s="214">
        <v>333328</v>
      </c>
      <c r="K47" s="239">
        <v>-4.081173196585473</v>
      </c>
      <c r="L47" s="239">
        <v>-4.842250085988556</v>
      </c>
      <c r="M47" s="239">
        <v>-2.3876676776836248</v>
      </c>
      <c r="N47" s="239">
        <v>-1.9442794159031926</v>
      </c>
      <c r="O47" s="239">
        <v>-0.35458553516150215</v>
      </c>
      <c r="P47" s="239">
        <v>1.222288233638723</v>
      </c>
      <c r="Q47" s="239">
        <v>2.293549294893843</v>
      </c>
      <c r="R47" s="239">
        <v>4.226884712798218</v>
      </c>
      <c r="S47" s="32"/>
      <c r="T47" s="15"/>
      <c r="U47" s="15"/>
      <c r="V47" s="15"/>
      <c r="W47" s="15"/>
      <c r="X47" s="15"/>
      <c r="Y47" s="15"/>
      <c r="Z47" s="15"/>
      <c r="AA47" s="29"/>
      <c r="AB47" s="29"/>
      <c r="AC47" s="15"/>
      <c r="AD47" s="39"/>
      <c r="AE47" s="31"/>
      <c r="AG47" s="22"/>
    </row>
    <row r="48" spans="1:33" ht="12.75" customHeight="1">
      <c r="A48" s="204" t="s">
        <v>40</v>
      </c>
      <c r="B48" s="232">
        <v>652230</v>
      </c>
      <c r="C48" s="187">
        <v>651911</v>
      </c>
      <c r="D48" s="213">
        <v>646461</v>
      </c>
      <c r="E48" s="231">
        <v>644336</v>
      </c>
      <c r="F48" s="213">
        <v>649844</v>
      </c>
      <c r="G48" s="213">
        <v>659848</v>
      </c>
      <c r="H48" s="231">
        <v>669322</v>
      </c>
      <c r="I48" s="231">
        <v>679498</v>
      </c>
      <c r="J48" s="214">
        <v>671965</v>
      </c>
      <c r="K48" s="239">
        <v>-0.04890912714839857</v>
      </c>
      <c r="L48" s="239">
        <v>-0.8845039326617911</v>
      </c>
      <c r="M48" s="239">
        <v>-1.2103092467381138</v>
      </c>
      <c r="N48" s="239">
        <v>-0.3658218726522852</v>
      </c>
      <c r="O48" s="239">
        <v>1.167992885945142</v>
      </c>
      <c r="P48" s="239">
        <v>2.6205479662082394</v>
      </c>
      <c r="Q48" s="239">
        <v>4.180733790227373</v>
      </c>
      <c r="R48" s="239">
        <v>3.0257731168452873</v>
      </c>
      <c r="S48" s="32"/>
      <c r="T48" s="15"/>
      <c r="U48" s="15"/>
      <c r="V48" s="15"/>
      <c r="W48" s="15"/>
      <c r="X48" s="15"/>
      <c r="Y48" s="15"/>
      <c r="Z48" s="15"/>
      <c r="AA48" s="29"/>
      <c r="AB48" s="29"/>
      <c r="AC48" s="15"/>
      <c r="AD48" s="39"/>
      <c r="AE48" s="31"/>
      <c r="AG48" s="22"/>
    </row>
    <row r="49" spans="1:33" ht="18" customHeight="1">
      <c r="A49" s="204" t="s">
        <v>41</v>
      </c>
      <c r="B49" s="232">
        <v>843720</v>
      </c>
      <c r="C49" s="187">
        <v>858039</v>
      </c>
      <c r="D49" s="213">
        <v>986305</v>
      </c>
      <c r="E49" s="231">
        <v>1015328</v>
      </c>
      <c r="F49" s="213">
        <v>1027731</v>
      </c>
      <c r="G49" s="213">
        <v>1039083</v>
      </c>
      <c r="H49" s="231">
        <v>1050011</v>
      </c>
      <c r="I49" s="231">
        <v>1068931</v>
      </c>
      <c r="J49" s="214">
        <v>1093623</v>
      </c>
      <c r="K49" s="239">
        <v>1.6971270089603185</v>
      </c>
      <c r="L49" s="239">
        <v>16.899563836343813</v>
      </c>
      <c r="M49" s="239">
        <v>20.339449106338595</v>
      </c>
      <c r="N49" s="239">
        <v>21.809486559522117</v>
      </c>
      <c r="O49" s="239">
        <v>23.154956620679844</v>
      </c>
      <c r="P49" s="239">
        <v>24.450173043189682</v>
      </c>
      <c r="Q49" s="239">
        <v>26.69262314511923</v>
      </c>
      <c r="R49" s="239">
        <v>29.61918645996302</v>
      </c>
      <c r="S49" s="32"/>
      <c r="T49" s="15"/>
      <c r="U49" s="15"/>
      <c r="V49" s="15"/>
      <c r="W49" s="15"/>
      <c r="X49" s="15"/>
      <c r="Y49" s="15"/>
      <c r="Z49" s="15"/>
      <c r="AA49" s="29"/>
      <c r="AB49" s="29"/>
      <c r="AC49" s="15"/>
      <c r="AD49" s="39"/>
      <c r="AE49" s="31"/>
      <c r="AG49" s="22"/>
    </row>
    <row r="50" spans="1:33" ht="12.75" customHeight="1">
      <c r="A50" s="204" t="s">
        <v>42</v>
      </c>
      <c r="B50" s="232">
        <v>21530</v>
      </c>
      <c r="C50" s="187">
        <v>20557</v>
      </c>
      <c r="D50" s="213">
        <v>21172</v>
      </c>
      <c r="E50" s="231">
        <v>22302</v>
      </c>
      <c r="F50" s="213">
        <v>22349</v>
      </c>
      <c r="G50" s="213">
        <v>22724</v>
      </c>
      <c r="H50" s="231">
        <v>23014</v>
      </c>
      <c r="I50" s="231">
        <v>23271</v>
      </c>
      <c r="J50" s="214">
        <v>24440</v>
      </c>
      <c r="K50" s="239">
        <v>-4.519275429633071</v>
      </c>
      <c r="L50" s="239">
        <v>-1.662796098467255</v>
      </c>
      <c r="M50" s="239">
        <v>3.5856943799349743</v>
      </c>
      <c r="N50" s="239">
        <v>3.8039944263817933</v>
      </c>
      <c r="O50" s="239">
        <v>5.545750116117046</v>
      </c>
      <c r="P50" s="239">
        <v>6.892707849512308</v>
      </c>
      <c r="Q50" s="239">
        <v>8.086391082210868</v>
      </c>
      <c r="R50" s="239">
        <v>13.516024152345562</v>
      </c>
      <c r="S50" s="32"/>
      <c r="T50" s="15"/>
      <c r="U50" s="15"/>
      <c r="V50" s="15"/>
      <c r="W50" s="15"/>
      <c r="X50" s="15"/>
      <c r="Y50" s="15"/>
      <c r="Z50" s="15"/>
      <c r="AA50" s="29"/>
      <c r="AB50" s="29"/>
      <c r="AC50" s="15"/>
      <c r="AD50" s="39"/>
      <c r="AE50" s="31"/>
      <c r="AG50" s="22"/>
    </row>
    <row r="51" spans="1:33" ht="12.75" customHeight="1">
      <c r="A51" s="204" t="s">
        <v>43</v>
      </c>
      <c r="B51" s="232">
        <v>23210</v>
      </c>
      <c r="C51" s="187">
        <v>23870</v>
      </c>
      <c r="D51" s="213">
        <v>23527</v>
      </c>
      <c r="E51" s="231">
        <v>24537</v>
      </c>
      <c r="F51" s="213">
        <v>24755</v>
      </c>
      <c r="G51" s="213">
        <v>25147</v>
      </c>
      <c r="H51" s="231">
        <v>25460</v>
      </c>
      <c r="I51" s="231">
        <v>25889</v>
      </c>
      <c r="J51" s="214">
        <v>26845</v>
      </c>
      <c r="K51" s="239">
        <v>2.843601895734597</v>
      </c>
      <c r="L51" s="239">
        <v>1.3657906074967685</v>
      </c>
      <c r="M51" s="239">
        <v>5.717363205514864</v>
      </c>
      <c r="N51" s="239">
        <v>6.656613528651444</v>
      </c>
      <c r="O51" s="239">
        <v>8.345540715208962</v>
      </c>
      <c r="P51" s="239">
        <v>9.69409737182249</v>
      </c>
      <c r="Q51" s="239">
        <v>11.542438604049979</v>
      </c>
      <c r="R51" s="239">
        <v>15.661352865144341</v>
      </c>
      <c r="S51" s="32"/>
      <c r="T51" s="15"/>
      <c r="U51" s="15"/>
      <c r="V51" s="15"/>
      <c r="W51" s="15"/>
      <c r="X51" s="15"/>
      <c r="Y51" s="15"/>
      <c r="Z51" s="15"/>
      <c r="AA51" s="29"/>
      <c r="AB51" s="29"/>
      <c r="AC51" s="15"/>
      <c r="AD51" s="39"/>
      <c r="AE51" s="31"/>
      <c r="AG51" s="22"/>
    </row>
    <row r="52" spans="1:33" ht="12.75" customHeight="1">
      <c r="A52" s="204" t="s">
        <v>44</v>
      </c>
      <c r="B52" s="232">
        <v>411750</v>
      </c>
      <c r="C52" s="187">
        <v>403031</v>
      </c>
      <c r="D52" s="213">
        <v>449008</v>
      </c>
      <c r="E52" s="231">
        <v>458870</v>
      </c>
      <c r="F52" s="213">
        <v>463345</v>
      </c>
      <c r="G52" s="213">
        <v>469606</v>
      </c>
      <c r="H52" s="231">
        <v>475602</v>
      </c>
      <c r="I52" s="231">
        <v>482865</v>
      </c>
      <c r="J52" s="214">
        <v>489809</v>
      </c>
      <c r="K52" s="239">
        <v>-2.1175470552519733</v>
      </c>
      <c r="L52" s="239">
        <v>9.048694596235581</v>
      </c>
      <c r="M52" s="239">
        <v>11.443837279902853</v>
      </c>
      <c r="N52" s="239">
        <v>12.530661809350335</v>
      </c>
      <c r="O52" s="239">
        <v>14.05124468731026</v>
      </c>
      <c r="P52" s="239">
        <v>15.507468123861567</v>
      </c>
      <c r="Q52" s="239">
        <v>17.271402550091075</v>
      </c>
      <c r="R52" s="239">
        <v>18.957862780813596</v>
      </c>
      <c r="S52" s="32"/>
      <c r="T52" s="15"/>
      <c r="U52" s="15"/>
      <c r="V52" s="15"/>
      <c r="W52" s="15"/>
      <c r="X52" s="15"/>
      <c r="Y52" s="15"/>
      <c r="Z52" s="15"/>
      <c r="AA52" s="29"/>
      <c r="AB52" s="29"/>
      <c r="AC52" s="15"/>
      <c r="AD52" s="39"/>
      <c r="AE52" s="31"/>
      <c r="AG52" s="22"/>
    </row>
    <row r="53" spans="1:33" ht="12.75" customHeight="1">
      <c r="A53" s="164" t="s">
        <v>45</v>
      </c>
      <c r="B53" s="235">
        <v>27560</v>
      </c>
      <c r="C53" s="179">
        <v>24975</v>
      </c>
      <c r="D53" s="180">
        <v>23391</v>
      </c>
      <c r="E53" s="236">
        <v>24142</v>
      </c>
      <c r="F53" s="180">
        <v>24088</v>
      </c>
      <c r="G53" s="180">
        <v>24596</v>
      </c>
      <c r="H53" s="236">
        <v>25032</v>
      </c>
      <c r="I53" s="236">
        <v>25114</v>
      </c>
      <c r="J53" s="219">
        <v>26102</v>
      </c>
      <c r="K53" s="240">
        <v>-9.379535558780843</v>
      </c>
      <c r="L53" s="241">
        <v>-15.12699564586357</v>
      </c>
      <c r="M53" s="241">
        <v>-12.402031930333818</v>
      </c>
      <c r="N53" s="241">
        <v>-12.597968069666182</v>
      </c>
      <c r="O53" s="241">
        <v>-10.754716981132075</v>
      </c>
      <c r="P53" s="241">
        <v>-9.172714078374455</v>
      </c>
      <c r="Q53" s="241">
        <v>-8.875181422351233</v>
      </c>
      <c r="R53" s="239">
        <v>-5.290275761973873</v>
      </c>
      <c r="S53" s="32"/>
      <c r="T53" s="15"/>
      <c r="U53" s="15"/>
      <c r="V53" s="35"/>
      <c r="W53" s="15"/>
      <c r="X53" s="35"/>
      <c r="Y53" s="15"/>
      <c r="Z53" s="35"/>
      <c r="AA53" s="29"/>
      <c r="AB53" s="29"/>
      <c r="AC53" s="35"/>
      <c r="AD53" s="39"/>
      <c r="AE53" s="31"/>
      <c r="AG53" s="22"/>
    </row>
    <row r="54" spans="1:33" ht="12.75" customHeight="1">
      <c r="A54" s="33"/>
      <c r="B54" s="151"/>
      <c r="C54" s="35"/>
      <c r="D54" s="34"/>
      <c r="E54" s="35"/>
      <c r="F54" s="33"/>
      <c r="G54" s="34"/>
      <c r="H54" s="35"/>
      <c r="I54" s="35"/>
      <c r="J54" s="32"/>
      <c r="K54" s="132"/>
      <c r="L54" s="132"/>
      <c r="M54" s="132"/>
      <c r="N54" s="132"/>
      <c r="O54" s="132"/>
      <c r="P54" s="132"/>
      <c r="Q54" s="132"/>
      <c r="R54" s="132"/>
      <c r="S54" s="32"/>
      <c r="T54" s="15"/>
      <c r="U54" s="15"/>
      <c r="V54" s="35"/>
      <c r="W54" s="15"/>
      <c r="X54" s="35"/>
      <c r="Y54" s="15"/>
      <c r="Z54" s="35"/>
      <c r="AA54" s="29"/>
      <c r="AB54" s="29"/>
      <c r="AC54" s="35"/>
      <c r="AD54" s="39"/>
      <c r="AE54" s="31"/>
      <c r="AG54" s="22"/>
    </row>
    <row r="55" spans="1:31" s="105" customFormat="1" ht="12" customHeight="1">
      <c r="A55" s="140" t="s">
        <v>113</v>
      </c>
      <c r="B55" s="279"/>
      <c r="C55" s="280"/>
      <c r="D55" s="280"/>
      <c r="E55" s="281"/>
      <c r="F55" s="280"/>
      <c r="G55" s="280"/>
      <c r="H55" s="281"/>
      <c r="I55" s="281"/>
      <c r="J55" s="281"/>
      <c r="K55" s="281"/>
      <c r="L55" s="281"/>
      <c r="M55" s="281"/>
      <c r="N55" s="281"/>
      <c r="O55" s="281"/>
      <c r="P55" s="281"/>
      <c r="Q55" s="281"/>
      <c r="R55" s="281"/>
      <c r="S55" s="281"/>
      <c r="T55" s="101"/>
      <c r="U55" s="101"/>
      <c r="V55" s="280"/>
      <c r="W55" s="101"/>
      <c r="X55" s="280"/>
      <c r="Y55" s="101"/>
      <c r="Z55" s="280"/>
      <c r="AA55" s="282"/>
      <c r="AB55" s="282"/>
      <c r="AC55" s="280"/>
      <c r="AD55" s="283"/>
      <c r="AE55" s="284"/>
    </row>
    <row r="56" spans="1:30" s="105" customFormat="1" ht="12" customHeight="1">
      <c r="A56" s="402" t="s">
        <v>114</v>
      </c>
      <c r="B56" s="402"/>
      <c r="C56" s="286"/>
      <c r="D56" s="286"/>
      <c r="E56" s="286"/>
      <c r="F56" s="286"/>
      <c r="G56" s="286"/>
      <c r="H56" s="286"/>
      <c r="I56" s="286"/>
      <c r="J56" s="286"/>
      <c r="K56" s="286"/>
      <c r="L56" s="286"/>
      <c r="M56" s="286"/>
      <c r="N56" s="286"/>
      <c r="O56" s="286"/>
      <c r="P56" s="286"/>
      <c r="Q56" s="286"/>
      <c r="R56" s="281"/>
      <c r="S56" s="101"/>
      <c r="T56" s="101"/>
      <c r="U56" s="280"/>
      <c r="V56" s="101"/>
      <c r="W56" s="280"/>
      <c r="X56" s="101"/>
      <c r="Y56" s="280"/>
      <c r="Z56" s="282"/>
      <c r="AA56" s="282"/>
      <c r="AB56" s="280"/>
      <c r="AC56" s="283"/>
      <c r="AD56" s="284"/>
    </row>
    <row r="57" spans="1:31" s="105" customFormat="1" ht="12" customHeight="1">
      <c r="A57" s="393" t="s">
        <v>172</v>
      </c>
      <c r="B57" s="393"/>
      <c r="C57" s="393"/>
      <c r="D57" s="393"/>
      <c r="E57" s="393"/>
      <c r="F57" s="393"/>
      <c r="G57" s="393"/>
      <c r="H57" s="393"/>
      <c r="I57" s="393"/>
      <c r="J57" s="393"/>
      <c r="K57" s="393"/>
      <c r="L57" s="393"/>
      <c r="M57" s="393"/>
      <c r="N57" s="393"/>
      <c r="O57" s="393"/>
      <c r="P57" s="393"/>
      <c r="Q57" s="393"/>
      <c r="R57" s="393"/>
      <c r="S57" s="281"/>
      <c r="T57" s="101"/>
      <c r="U57" s="101"/>
      <c r="V57" s="280"/>
      <c r="W57" s="101"/>
      <c r="X57" s="280"/>
      <c r="Y57" s="101"/>
      <c r="Z57" s="280"/>
      <c r="AA57" s="282"/>
      <c r="AB57" s="282"/>
      <c r="AC57" s="280"/>
      <c r="AD57" s="283"/>
      <c r="AE57" s="284"/>
    </row>
    <row r="58" spans="1:31" s="105" customFormat="1" ht="12" customHeight="1">
      <c r="A58" s="285"/>
      <c r="B58" s="285"/>
      <c r="C58" s="285"/>
      <c r="D58" s="285"/>
      <c r="E58" s="285"/>
      <c r="F58" s="285"/>
      <c r="G58" s="285"/>
      <c r="H58" s="285"/>
      <c r="I58" s="285"/>
      <c r="J58" s="285"/>
      <c r="K58" s="285"/>
      <c r="L58" s="285"/>
      <c r="M58" s="285"/>
      <c r="N58" s="285"/>
      <c r="O58" s="285"/>
      <c r="P58" s="285"/>
      <c r="Q58" s="285"/>
      <c r="R58" s="281"/>
      <c r="S58" s="281"/>
      <c r="T58" s="101"/>
      <c r="U58" s="101"/>
      <c r="V58" s="280"/>
      <c r="W58" s="101"/>
      <c r="X58" s="280"/>
      <c r="Y58" s="101"/>
      <c r="Z58" s="280"/>
      <c r="AA58" s="282"/>
      <c r="AB58" s="282"/>
      <c r="AC58" s="280"/>
      <c r="AD58" s="283"/>
      <c r="AE58" s="284"/>
    </row>
    <row r="59" spans="1:33" s="105" customFormat="1" ht="12" customHeight="1">
      <c r="A59" s="144" t="s">
        <v>116</v>
      </c>
      <c r="D59" s="287"/>
      <c r="E59" s="287"/>
      <c r="G59" s="287"/>
      <c r="H59" s="287"/>
      <c r="M59" s="287"/>
      <c r="Q59" s="287"/>
      <c r="U59" s="287"/>
      <c r="W59" s="287"/>
      <c r="Y59" s="287"/>
      <c r="AA59" s="288"/>
      <c r="AB59" s="288"/>
      <c r="AG59" s="289"/>
    </row>
  </sheetData>
  <sheetProtection/>
  <mergeCells count="7">
    <mergeCell ref="A57:R57"/>
    <mergeCell ref="C3:J3"/>
    <mergeCell ref="K3:R3"/>
    <mergeCell ref="A1:L1"/>
    <mergeCell ref="A3:A4"/>
    <mergeCell ref="B3:B4"/>
    <mergeCell ref="A56:B56"/>
  </mergeCells>
  <hyperlinks>
    <hyperlink ref="A2" location="Contents!A1" display="Back to contents page "/>
  </hyperlinks>
  <printOptions/>
  <pageMargins left="0.38" right="0.41" top="0.52" bottom="0.52" header="0.5" footer="0.5"/>
  <pageSetup fitToHeight="1"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1:M13"/>
  <sheetViews>
    <sheetView zoomScalePageLayoutView="0" workbookViewId="0" topLeftCell="A1">
      <selection activeCell="A1" sqref="A1"/>
    </sheetView>
  </sheetViews>
  <sheetFormatPr defaultColWidth="10.66015625" defaultRowHeight="11.25"/>
  <cols>
    <col min="1" max="1" width="29.83203125" style="264" customWidth="1"/>
    <col min="2" max="16384" width="10.66015625" style="264" customWidth="1"/>
  </cols>
  <sheetData>
    <row r="1" spans="1:5" ht="15">
      <c r="A1" s="263" t="s">
        <v>87</v>
      </c>
      <c r="C1" s="336" t="s">
        <v>61</v>
      </c>
      <c r="D1" s="336"/>
      <c r="E1" s="336"/>
    </row>
    <row r="2" spans="1:13" ht="12.75">
      <c r="A2" s="265" t="s">
        <v>88</v>
      </c>
      <c r="B2" s="338" t="s">
        <v>101</v>
      </c>
      <c r="C2" s="339"/>
      <c r="D2" s="339"/>
      <c r="E2" s="339"/>
      <c r="F2" s="339"/>
      <c r="G2" s="266"/>
      <c r="H2" s="266"/>
      <c r="I2" s="266"/>
      <c r="J2" s="266"/>
      <c r="K2" s="266"/>
      <c r="L2" s="266"/>
      <c r="M2" s="266"/>
    </row>
    <row r="3" spans="1:4" ht="12.75">
      <c r="A3" s="265" t="s">
        <v>89</v>
      </c>
      <c r="B3" s="338" t="s">
        <v>102</v>
      </c>
      <c r="C3" s="338"/>
      <c r="D3" s="338"/>
    </row>
    <row r="4" spans="1:8" ht="12.75">
      <c r="A4" s="265" t="s">
        <v>90</v>
      </c>
      <c r="B4" s="339" t="s">
        <v>125</v>
      </c>
      <c r="C4" s="339"/>
      <c r="D4" s="339"/>
      <c r="E4" s="339"/>
      <c r="F4" s="339"/>
      <c r="G4" s="339"/>
      <c r="H4" s="339"/>
    </row>
    <row r="5" spans="1:5" ht="12.75">
      <c r="A5" s="265" t="s">
        <v>91</v>
      </c>
      <c r="B5" s="338" t="s">
        <v>92</v>
      </c>
      <c r="C5" s="338"/>
      <c r="D5" s="338"/>
      <c r="E5" s="338"/>
    </row>
    <row r="6" spans="1:7" ht="12.75">
      <c r="A6" s="265" t="s">
        <v>93</v>
      </c>
      <c r="B6" s="340" t="s">
        <v>126</v>
      </c>
      <c r="C6" s="338"/>
      <c r="D6" s="338"/>
      <c r="E6" s="338"/>
      <c r="F6" s="338"/>
      <c r="G6" s="338"/>
    </row>
    <row r="7" ht="12.75">
      <c r="A7" s="265"/>
    </row>
    <row r="8" ht="12.75">
      <c r="A8" s="265" t="s">
        <v>94</v>
      </c>
    </row>
    <row r="9" spans="1:13" ht="26.25" customHeight="1">
      <c r="A9" s="337" t="s">
        <v>95</v>
      </c>
      <c r="B9" s="337"/>
      <c r="C9" s="337"/>
      <c r="D9" s="337"/>
      <c r="E9" s="337"/>
      <c r="F9" s="337"/>
      <c r="G9" s="337"/>
      <c r="H9" s="337"/>
      <c r="I9" s="337"/>
      <c r="J9" s="337"/>
      <c r="K9" s="337"/>
      <c r="L9" s="337"/>
      <c r="M9" s="337"/>
    </row>
    <row r="10" spans="1:13" ht="26.25" customHeight="1">
      <c r="A10" s="337" t="s">
        <v>103</v>
      </c>
      <c r="B10" s="337"/>
      <c r="C10" s="337"/>
      <c r="D10" s="337"/>
      <c r="E10" s="337"/>
      <c r="F10" s="337"/>
      <c r="G10" s="337"/>
      <c r="H10" s="337"/>
      <c r="I10" s="337"/>
      <c r="J10" s="337"/>
      <c r="K10" s="337"/>
      <c r="L10" s="337"/>
      <c r="M10" s="337"/>
    </row>
    <row r="11" spans="1:13" ht="26.25" customHeight="1">
      <c r="A11" s="337" t="s">
        <v>104</v>
      </c>
      <c r="B11" s="337"/>
      <c r="C11" s="337"/>
      <c r="D11" s="337"/>
      <c r="E11" s="337"/>
      <c r="F11" s="337"/>
      <c r="G11" s="337"/>
      <c r="H11" s="337"/>
      <c r="I11" s="337"/>
      <c r="J11" s="337"/>
      <c r="K11" s="337"/>
      <c r="L11" s="337"/>
      <c r="M11" s="337"/>
    </row>
    <row r="13" spans="1:2" ht="12.75">
      <c r="A13" s="329" t="s">
        <v>116</v>
      </c>
      <c r="B13" s="332"/>
    </row>
  </sheetData>
  <sheetProtection/>
  <mergeCells count="10">
    <mergeCell ref="B3:D3"/>
    <mergeCell ref="C1:E1"/>
    <mergeCell ref="A13:B13"/>
    <mergeCell ref="A11:M11"/>
    <mergeCell ref="B2:F2"/>
    <mergeCell ref="A10:M10"/>
    <mergeCell ref="A9:M9"/>
    <mergeCell ref="B6:G6"/>
    <mergeCell ref="B5:E5"/>
    <mergeCell ref="B4:H4"/>
  </mergeCells>
  <hyperlinks>
    <hyperlink ref="C1" location="Contents!A1" display="Back to contents page "/>
  </hyperlink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Q114"/>
  <sheetViews>
    <sheetView showGridLines="0" zoomScalePageLayoutView="0" workbookViewId="0" topLeftCell="A1">
      <selection activeCell="A1" sqref="A1:F1"/>
    </sheetView>
  </sheetViews>
  <sheetFormatPr defaultColWidth="10.66015625" defaultRowHeight="11.25"/>
  <cols>
    <col min="1" max="1" width="23.66015625" style="16" customWidth="1"/>
    <col min="2" max="4" width="22.33203125" style="4" customWidth="1"/>
    <col min="5" max="5" width="17.5" style="4" customWidth="1"/>
    <col min="6" max="6" width="12.5" style="4" customWidth="1"/>
    <col min="7" max="16384" width="10.66015625" style="4" customWidth="1"/>
  </cols>
  <sheetData>
    <row r="1" spans="1:17" s="1" customFormat="1" ht="18" customHeight="1">
      <c r="A1" s="342" t="s">
        <v>127</v>
      </c>
      <c r="B1" s="342"/>
      <c r="C1" s="342"/>
      <c r="D1" s="342"/>
      <c r="E1" s="342"/>
      <c r="F1" s="342"/>
      <c r="G1" s="260"/>
      <c r="H1" s="260"/>
      <c r="I1" s="260"/>
      <c r="J1" s="260"/>
      <c r="K1" s="260"/>
      <c r="L1" s="260"/>
      <c r="M1" s="260"/>
      <c r="N1" s="260"/>
      <c r="O1" s="260"/>
      <c r="P1" s="260"/>
      <c r="Q1" s="260"/>
    </row>
    <row r="2" spans="1:4" ht="14.25" customHeight="1" thickBot="1">
      <c r="A2" s="5" t="s">
        <v>61</v>
      </c>
      <c r="B2" s="6"/>
      <c r="C2" s="6"/>
      <c r="D2" s="6"/>
    </row>
    <row r="3" spans="1:5" s="138" customFormat="1" ht="36" customHeight="1" thickBot="1">
      <c r="A3" s="134" t="s">
        <v>1</v>
      </c>
      <c r="B3" s="135" t="s">
        <v>82</v>
      </c>
      <c r="C3" s="135" t="s">
        <v>83</v>
      </c>
      <c r="D3" s="136" t="s">
        <v>96</v>
      </c>
      <c r="E3" s="137"/>
    </row>
    <row r="4" spans="1:6" ht="12.75">
      <c r="A4" s="7" t="s">
        <v>2</v>
      </c>
      <c r="B4" s="8">
        <v>1.6329983438723277</v>
      </c>
      <c r="C4" s="8">
        <v>7.153474104185486</v>
      </c>
      <c r="D4" s="78">
        <v>8.786472448057815</v>
      </c>
      <c r="E4" s="11"/>
      <c r="F4" s="9"/>
    </row>
    <row r="5" spans="1:6" ht="15">
      <c r="A5" s="7" t="s">
        <v>97</v>
      </c>
      <c r="B5" s="8"/>
      <c r="C5" s="8"/>
      <c r="D5" s="8"/>
      <c r="E5" s="11"/>
      <c r="F5" s="9"/>
    </row>
    <row r="6" spans="1:6" ht="15.75" customHeight="1">
      <c r="A6" s="10" t="s">
        <v>21</v>
      </c>
      <c r="B6" s="11">
        <v>-9.749628160634606</v>
      </c>
      <c r="C6" s="11">
        <v>-9.667823500247893</v>
      </c>
      <c r="D6" s="81">
        <f aca="true" t="shared" si="0" ref="D6:D37">C6+B6</f>
        <v>-19.4174516608825</v>
      </c>
      <c r="E6" s="11"/>
      <c r="F6" s="9"/>
    </row>
    <row r="7" spans="1:6" ht="15.75" customHeight="1">
      <c r="A7" s="12" t="s">
        <v>7</v>
      </c>
      <c r="B7" s="11">
        <v>-10.376294591484465</v>
      </c>
      <c r="C7" s="11">
        <v>-3.1070195627157653</v>
      </c>
      <c r="D7" s="81">
        <f t="shared" si="0"/>
        <v>-13.48331415420023</v>
      </c>
      <c r="E7" s="11"/>
      <c r="F7" s="9"/>
    </row>
    <row r="8" spans="1:6" ht="15.75" customHeight="1">
      <c r="A8" s="12" t="s">
        <v>16</v>
      </c>
      <c r="B8" s="11">
        <v>-14.201741654571842</v>
      </c>
      <c r="C8" s="11">
        <v>3.447024673439768</v>
      </c>
      <c r="D8" s="81">
        <f t="shared" si="0"/>
        <v>-10.754716981132074</v>
      </c>
      <c r="E8" s="11"/>
      <c r="F8" s="9"/>
    </row>
    <row r="9" spans="1:6" ht="15.75" customHeight="1">
      <c r="A9" s="12" t="s">
        <v>24</v>
      </c>
      <c r="B9" s="11">
        <v>-5.993748182611224</v>
      </c>
      <c r="C9" s="11">
        <v>-2.798778714742658</v>
      </c>
      <c r="D9" s="81">
        <f t="shared" si="0"/>
        <v>-8.792526897353882</v>
      </c>
      <c r="E9" s="11"/>
      <c r="F9" s="9"/>
    </row>
    <row r="10" spans="1:6" ht="15.75" customHeight="1">
      <c r="A10" s="10" t="s">
        <v>34</v>
      </c>
      <c r="B10" s="11">
        <v>-2.522692052247067</v>
      </c>
      <c r="C10" s="11">
        <v>-5.534646889528448</v>
      </c>
      <c r="D10" s="81">
        <f t="shared" si="0"/>
        <v>-8.057338941775514</v>
      </c>
      <c r="E10" s="11"/>
      <c r="F10" s="9"/>
    </row>
    <row r="11" spans="1:6" ht="19.5" customHeight="1">
      <c r="A11" s="12" t="s">
        <v>12</v>
      </c>
      <c r="B11" s="11">
        <v>-4.423876086135248</v>
      </c>
      <c r="C11" s="11">
        <v>-2.3611635814129204</v>
      </c>
      <c r="D11" s="81">
        <f t="shared" si="0"/>
        <v>-6.785039667548169</v>
      </c>
      <c r="E11" s="11"/>
      <c r="F11" s="9"/>
    </row>
    <row r="12" spans="1:6" ht="15.75" customHeight="1">
      <c r="A12" s="10" t="s">
        <v>9</v>
      </c>
      <c r="B12" s="11">
        <v>-7.631770867864483</v>
      </c>
      <c r="C12" s="11">
        <v>1.5248955778028244</v>
      </c>
      <c r="D12" s="81">
        <f t="shared" si="0"/>
        <v>-6.106875290061659</v>
      </c>
      <c r="E12" s="11"/>
      <c r="F12" s="9"/>
    </row>
    <row r="13" spans="1:6" ht="15.75" customHeight="1">
      <c r="A13" s="10" t="s">
        <v>31</v>
      </c>
      <c r="B13" s="11">
        <v>-8.814099725445045</v>
      </c>
      <c r="C13" s="11">
        <v>6.376760251527766</v>
      </c>
      <c r="D13" s="81">
        <f t="shared" si="0"/>
        <v>-2.4373394739172793</v>
      </c>
      <c r="E13" s="11"/>
      <c r="F13" s="9"/>
    </row>
    <row r="14" spans="1:6" ht="15.75" customHeight="1">
      <c r="A14" s="10" t="s">
        <v>8</v>
      </c>
      <c r="B14" s="11">
        <v>0.02535101404056162</v>
      </c>
      <c r="C14" s="11">
        <v>-2.437597503900156</v>
      </c>
      <c r="D14" s="81">
        <f t="shared" si="0"/>
        <v>-2.4122464898595943</v>
      </c>
      <c r="E14" s="11"/>
      <c r="F14" s="9"/>
    </row>
    <row r="15" spans="1:6" ht="15.75" customHeight="1">
      <c r="A15" s="10" t="s">
        <v>23</v>
      </c>
      <c r="B15" s="11">
        <v>-2.175223334409644</v>
      </c>
      <c r="C15" s="11">
        <v>0</v>
      </c>
      <c r="D15" s="81">
        <f t="shared" si="0"/>
        <v>-2.175223334409644</v>
      </c>
      <c r="E15" s="11"/>
      <c r="F15" s="9"/>
    </row>
    <row r="16" spans="1:6" ht="19.5" customHeight="1">
      <c r="A16" s="10" t="s">
        <v>6</v>
      </c>
      <c r="B16" s="11">
        <v>-4.976335943550469</v>
      </c>
      <c r="C16" s="11">
        <v>4.216504603734618</v>
      </c>
      <c r="D16" s="81">
        <f t="shared" si="0"/>
        <v>-0.7598313398158503</v>
      </c>
      <c r="E16" s="11"/>
      <c r="F16" s="9"/>
    </row>
    <row r="17" spans="1:6" ht="15.75" customHeight="1">
      <c r="A17" s="12" t="s">
        <v>11</v>
      </c>
      <c r="B17" s="11">
        <v>-2.6417861799217732</v>
      </c>
      <c r="C17" s="11">
        <v>1.9964146023468057</v>
      </c>
      <c r="D17" s="81">
        <f t="shared" si="0"/>
        <v>-0.6453715775749675</v>
      </c>
      <c r="E17" s="11"/>
      <c r="F17" s="9"/>
    </row>
    <row r="18" spans="1:6" ht="15.75" customHeight="1">
      <c r="A18" s="10" t="s">
        <v>29</v>
      </c>
      <c r="B18" s="11">
        <v>-6.45061999824114</v>
      </c>
      <c r="C18" s="11">
        <v>6.463811450180283</v>
      </c>
      <c r="D18" s="81">
        <f t="shared" si="0"/>
        <v>0.01319145193914295</v>
      </c>
      <c r="E18" s="11"/>
      <c r="F18" s="9"/>
    </row>
    <row r="19" spans="1:6" ht="15.75" customHeight="1">
      <c r="A19" s="10" t="s">
        <v>25</v>
      </c>
      <c r="B19" s="11">
        <v>1.3096753189096397</v>
      </c>
      <c r="C19" s="11">
        <v>-1.2134844762778585</v>
      </c>
      <c r="D19" s="81">
        <f t="shared" si="0"/>
        <v>0.09619084263178124</v>
      </c>
      <c r="E19" s="11"/>
      <c r="F19" s="9"/>
    </row>
    <row r="20" spans="1:6" ht="15.75" customHeight="1">
      <c r="A20" s="10" t="s">
        <v>28</v>
      </c>
      <c r="B20" s="11">
        <v>-0.7618610521484711</v>
      </c>
      <c r="C20" s="11">
        <v>1.3768573231598875</v>
      </c>
      <c r="D20" s="81">
        <f t="shared" si="0"/>
        <v>0.6149962710114164</v>
      </c>
      <c r="E20" s="11"/>
      <c r="F20" s="9"/>
    </row>
    <row r="21" spans="1:6" ht="19.5" customHeight="1">
      <c r="A21" s="10" t="s">
        <v>32</v>
      </c>
      <c r="B21" s="11">
        <v>-1.1951266064384782</v>
      </c>
      <c r="C21" s="11">
        <v>3.515078254230818</v>
      </c>
      <c r="D21" s="81">
        <f t="shared" si="0"/>
        <v>2.31995164779234</v>
      </c>
      <c r="E21" s="11"/>
      <c r="F21" s="9"/>
    </row>
    <row r="22" spans="1:6" ht="15.75" customHeight="1">
      <c r="A22" s="12" t="s">
        <v>14</v>
      </c>
      <c r="B22" s="11">
        <v>0.9414478743271448</v>
      </c>
      <c r="C22" s="11">
        <v>2.7463473580138413</v>
      </c>
      <c r="D22" s="81">
        <f t="shared" si="0"/>
        <v>3.687795232340986</v>
      </c>
      <c r="E22" s="11"/>
      <c r="F22" s="9"/>
    </row>
    <row r="23" spans="1:6" ht="15.75" customHeight="1">
      <c r="A23" s="10" t="s">
        <v>20</v>
      </c>
      <c r="B23" s="11">
        <v>-2.8195440298827874</v>
      </c>
      <c r="C23" s="11">
        <v>7.363359237473702</v>
      </c>
      <c r="D23" s="81">
        <f t="shared" si="0"/>
        <v>4.543815207590915</v>
      </c>
      <c r="E23" s="11"/>
      <c r="F23" s="9"/>
    </row>
    <row r="24" spans="1:6" ht="15.75" customHeight="1">
      <c r="A24" s="12" t="s">
        <v>26</v>
      </c>
      <c r="B24" s="11">
        <v>-4.904784022294473</v>
      </c>
      <c r="C24" s="11">
        <v>10.450534138411518</v>
      </c>
      <c r="D24" s="81">
        <f t="shared" si="0"/>
        <v>5.545750116117045</v>
      </c>
      <c r="E24" s="11"/>
      <c r="F24" s="9"/>
    </row>
    <row r="25" spans="1:6" ht="15.75" customHeight="1">
      <c r="A25" s="10" t="s">
        <v>30</v>
      </c>
      <c r="B25" s="11">
        <v>2.959931064196467</v>
      </c>
      <c r="C25" s="11">
        <v>5.385609651012495</v>
      </c>
      <c r="D25" s="81">
        <f t="shared" si="0"/>
        <v>8.345540715208962</v>
      </c>
      <c r="E25" s="11"/>
      <c r="F25" s="9"/>
    </row>
    <row r="26" spans="1:6" ht="19.5" customHeight="1">
      <c r="A26" s="10" t="s">
        <v>18</v>
      </c>
      <c r="B26" s="11">
        <v>1.6708535852766098</v>
      </c>
      <c r="C26" s="11">
        <v>7.003986674676424</v>
      </c>
      <c r="D26" s="81">
        <f t="shared" si="0"/>
        <v>8.674840259953035</v>
      </c>
      <c r="E26" s="11"/>
      <c r="F26" s="9"/>
    </row>
    <row r="27" spans="1:6" ht="15.75" customHeight="1">
      <c r="A27" s="10" t="s">
        <v>17</v>
      </c>
      <c r="B27" s="11">
        <v>2.4744897959183674</v>
      </c>
      <c r="C27" s="11">
        <v>7.940051020408164</v>
      </c>
      <c r="D27" s="81">
        <f t="shared" si="0"/>
        <v>10.41454081632653</v>
      </c>
      <c r="E27" s="11"/>
      <c r="F27" s="9"/>
    </row>
    <row r="28" spans="1:6" ht="15.75" customHeight="1">
      <c r="A28" s="85" t="s">
        <v>35</v>
      </c>
      <c r="B28" s="150">
        <v>9.076652082504689</v>
      </c>
      <c r="C28" s="150">
        <v>2.67060628444798</v>
      </c>
      <c r="D28" s="81">
        <f t="shared" si="0"/>
        <v>11.747258366952668</v>
      </c>
      <c r="E28" s="11"/>
      <c r="F28" s="9"/>
    </row>
    <row r="29" spans="1:6" ht="15.75" customHeight="1">
      <c r="A29" s="10" t="s">
        <v>19</v>
      </c>
      <c r="B29" s="11">
        <v>7.47193654634671</v>
      </c>
      <c r="C29" s="11">
        <v>7.595617395980373</v>
      </c>
      <c r="D29" s="81">
        <f t="shared" si="0"/>
        <v>15.067553942327082</v>
      </c>
      <c r="E29" s="11"/>
      <c r="F29" s="9"/>
    </row>
    <row r="30" spans="1:6" ht="15.75" customHeight="1">
      <c r="A30" s="10" t="s">
        <v>10</v>
      </c>
      <c r="B30" s="11">
        <v>6.367388362652232</v>
      </c>
      <c r="C30" s="11">
        <v>9.201623815967523</v>
      </c>
      <c r="D30" s="81">
        <f t="shared" si="0"/>
        <v>15.569012178619754</v>
      </c>
      <c r="E30" s="11"/>
      <c r="F30" s="9"/>
    </row>
    <row r="31" spans="1:6" ht="19.5" customHeight="1">
      <c r="A31" s="10" t="s">
        <v>33</v>
      </c>
      <c r="B31" s="11">
        <v>2.900461437046803</v>
      </c>
      <c r="C31" s="11">
        <v>13.403647549989014</v>
      </c>
      <c r="D31" s="81">
        <f t="shared" si="0"/>
        <v>16.304108987035818</v>
      </c>
      <c r="E31" s="11"/>
      <c r="F31" s="9"/>
    </row>
    <row r="32" spans="1:6" ht="15.75" customHeight="1">
      <c r="A32" s="10" t="s">
        <v>5</v>
      </c>
      <c r="B32" s="11">
        <v>5.174532362839477</v>
      </c>
      <c r="C32" s="11">
        <v>12.150739610237144</v>
      </c>
      <c r="D32" s="81">
        <f t="shared" si="0"/>
        <v>17.32527197307662</v>
      </c>
      <c r="E32" s="11"/>
      <c r="F32" s="9"/>
    </row>
    <row r="33" spans="1:6" ht="15.75" customHeight="1">
      <c r="A33" s="10" t="s">
        <v>22</v>
      </c>
      <c r="B33" s="11">
        <v>5.935422602089268</v>
      </c>
      <c r="C33" s="11">
        <v>11.69278252611586</v>
      </c>
      <c r="D33" s="81">
        <f t="shared" si="0"/>
        <v>17.628205128205128</v>
      </c>
      <c r="E33" s="11"/>
      <c r="F33" s="9"/>
    </row>
    <row r="34" spans="1:6" ht="15.75" customHeight="1">
      <c r="A34" s="85" t="s">
        <v>13</v>
      </c>
      <c r="B34" s="11">
        <v>5.950421417947447</v>
      </c>
      <c r="C34" s="11">
        <v>17.352503718393653</v>
      </c>
      <c r="D34" s="81">
        <f t="shared" si="0"/>
        <v>23.3029251363411</v>
      </c>
      <c r="E34" s="11"/>
      <c r="F34" s="9"/>
    </row>
    <row r="35" spans="1:6" ht="15.75" customHeight="1">
      <c r="A35" s="10" t="s">
        <v>27</v>
      </c>
      <c r="B35" s="11">
        <v>1.4403682144307566</v>
      </c>
      <c r="C35" s="11">
        <v>22.74265601732774</v>
      </c>
      <c r="D35" s="81">
        <f t="shared" si="0"/>
        <v>24.183024231758495</v>
      </c>
      <c r="E35" s="11"/>
      <c r="F35" s="9"/>
    </row>
    <row r="36" spans="1:6" ht="19.5" customHeight="1">
      <c r="A36" s="12" t="s">
        <v>15</v>
      </c>
      <c r="B36" s="11">
        <v>8.264545002486324</v>
      </c>
      <c r="C36" s="11">
        <v>19.983838886126307</v>
      </c>
      <c r="D36" s="81">
        <f t="shared" si="0"/>
        <v>28.24838388861263</v>
      </c>
      <c r="E36" s="11"/>
      <c r="F36" s="9"/>
    </row>
    <row r="37" spans="1:6" ht="15.75" customHeight="1" thickBot="1">
      <c r="A37" s="13" t="s">
        <v>4</v>
      </c>
      <c r="B37" s="238">
        <v>9.16477752589234</v>
      </c>
      <c r="C37" s="238">
        <v>19.20256034137885</v>
      </c>
      <c r="D37" s="238">
        <f t="shared" si="0"/>
        <v>28.36733786727119</v>
      </c>
      <c r="E37" s="11"/>
      <c r="F37" s="9"/>
    </row>
    <row r="38" spans="1:4" ht="3" customHeight="1">
      <c r="A38" s="14"/>
      <c r="B38" s="11"/>
      <c r="C38" s="11"/>
      <c r="D38" s="11"/>
    </row>
    <row r="39" spans="1:4" ht="12" customHeight="1">
      <c r="A39" s="14"/>
      <c r="B39" s="11"/>
      <c r="C39" s="11"/>
      <c r="D39" s="11"/>
    </row>
    <row r="40" spans="1:5" s="98" customFormat="1" ht="9.75">
      <c r="A40" s="147" t="s">
        <v>113</v>
      </c>
      <c r="B40" s="148"/>
      <c r="C40" s="148"/>
      <c r="D40" s="148"/>
      <c r="E40" s="99"/>
    </row>
    <row r="41" spans="1:5" s="98" customFormat="1" ht="9.75">
      <c r="A41" s="341" t="s">
        <v>117</v>
      </c>
      <c r="B41" s="341"/>
      <c r="C41" s="341"/>
      <c r="D41" s="341"/>
      <c r="E41" s="133"/>
    </row>
    <row r="42" spans="1:5" s="98" customFormat="1" ht="9.75">
      <c r="A42" s="341" t="s">
        <v>119</v>
      </c>
      <c r="B42" s="341"/>
      <c r="C42" s="341"/>
      <c r="D42" s="341"/>
      <c r="E42" s="99"/>
    </row>
    <row r="43" spans="1:4" s="98" customFormat="1" ht="12" customHeight="1">
      <c r="A43" s="341" t="s">
        <v>118</v>
      </c>
      <c r="B43" s="341"/>
      <c r="C43" s="341"/>
      <c r="D43" s="341"/>
    </row>
    <row r="44" spans="1:4" s="98" customFormat="1" ht="12" customHeight="1">
      <c r="A44" s="149"/>
      <c r="B44" s="149"/>
      <c r="C44" s="149"/>
      <c r="D44" s="149"/>
    </row>
    <row r="45" spans="1:4" s="98" customFormat="1" ht="9.75">
      <c r="A45" s="404" t="s">
        <v>116</v>
      </c>
      <c r="B45" s="404"/>
      <c r="C45" s="100"/>
      <c r="D45" s="100"/>
    </row>
    <row r="46" ht="14.25" customHeight="1"/>
    <row r="47" ht="12.75" customHeight="1"/>
    <row r="48" ht="14.25" customHeight="1"/>
    <row r="49" ht="12.75" customHeight="1"/>
    <row r="50" spans="1:4" ht="12.75">
      <c r="A50" s="12"/>
      <c r="B50" s="11"/>
      <c r="C50" s="11"/>
      <c r="D50" s="11"/>
    </row>
    <row r="51" spans="1:4" ht="12.75">
      <c r="A51" s="12"/>
      <c r="B51" s="11"/>
      <c r="C51" s="11"/>
      <c r="D51" s="11"/>
    </row>
    <row r="52" spans="1:4" ht="12.75">
      <c r="A52" s="12"/>
      <c r="B52" s="11"/>
      <c r="C52" s="11"/>
      <c r="D52" s="11"/>
    </row>
    <row r="53" spans="1:4" ht="12.75">
      <c r="A53" s="12"/>
      <c r="B53" s="11"/>
      <c r="C53" s="11"/>
      <c r="D53" s="11"/>
    </row>
    <row r="54" spans="1:4" ht="12.75">
      <c r="A54" s="12"/>
      <c r="B54" s="11"/>
      <c r="C54" s="11"/>
      <c r="D54" s="11"/>
    </row>
    <row r="55" spans="1:4" ht="12.75">
      <c r="A55" s="12"/>
      <c r="B55" s="11"/>
      <c r="C55" s="11"/>
      <c r="D55" s="11"/>
    </row>
    <row r="56" spans="2:3" ht="12.75">
      <c r="B56" s="17"/>
      <c r="C56" s="17"/>
    </row>
    <row r="57" spans="2:3" ht="12.75">
      <c r="B57" s="17"/>
      <c r="C57" s="17"/>
    </row>
    <row r="58" spans="1:3" ht="12.75">
      <c r="A58" s="14"/>
      <c r="B58" s="17"/>
      <c r="C58" s="17"/>
    </row>
    <row r="59" spans="1:3" ht="12.75">
      <c r="A59" s="14"/>
      <c r="B59" s="17"/>
      <c r="C59" s="17"/>
    </row>
    <row r="60" spans="1:3" ht="12.75">
      <c r="A60" s="18"/>
      <c r="B60" s="17"/>
      <c r="C60" s="17"/>
    </row>
    <row r="61" spans="1:3" ht="12.75">
      <c r="A61" s="18"/>
      <c r="B61" s="17"/>
      <c r="C61" s="17"/>
    </row>
    <row r="62" spans="1:3" ht="12.75">
      <c r="A62" s="18"/>
      <c r="B62" s="17"/>
      <c r="C62" s="17"/>
    </row>
    <row r="63" spans="1:3" ht="12.75">
      <c r="A63" s="18"/>
      <c r="B63" s="17"/>
      <c r="C63" s="17"/>
    </row>
    <row r="64" spans="1:3" ht="12.75">
      <c r="A64" s="18"/>
      <c r="B64" s="17"/>
      <c r="C64" s="17"/>
    </row>
    <row r="65" spans="1:3" ht="12.75">
      <c r="A65" s="18"/>
      <c r="B65" s="17"/>
      <c r="C65" s="17"/>
    </row>
    <row r="66" spans="1:3" ht="12.75">
      <c r="A66" s="18"/>
      <c r="B66" s="17"/>
      <c r="C66" s="17"/>
    </row>
    <row r="67" spans="1:3" ht="12.75">
      <c r="A67" s="18"/>
      <c r="B67" s="17"/>
      <c r="C67" s="17"/>
    </row>
    <row r="68" spans="1:3" ht="12.75">
      <c r="A68" s="18"/>
      <c r="B68" s="17"/>
      <c r="C68" s="17"/>
    </row>
    <row r="69" spans="1:3" ht="12.75">
      <c r="A69" s="18"/>
      <c r="B69" s="17"/>
      <c r="C69" s="17"/>
    </row>
    <row r="70" spans="1:3" ht="12.75">
      <c r="A70" s="18"/>
      <c r="B70" s="17"/>
      <c r="C70" s="17"/>
    </row>
    <row r="71" spans="1:3" ht="12.75">
      <c r="A71" s="18"/>
      <c r="B71" s="17"/>
      <c r="C71" s="17"/>
    </row>
    <row r="72" spans="1:3" ht="12.75">
      <c r="A72" s="18"/>
      <c r="B72" s="17"/>
      <c r="C72" s="17"/>
    </row>
    <row r="73" spans="1:3" ht="12.75">
      <c r="A73" s="18"/>
      <c r="B73" s="17"/>
      <c r="C73" s="17"/>
    </row>
    <row r="74" spans="2:3" ht="12.75">
      <c r="B74" s="17"/>
      <c r="C74" s="17"/>
    </row>
    <row r="75" spans="2:3" ht="12.75">
      <c r="B75" s="17"/>
      <c r="C75" s="17"/>
    </row>
    <row r="76" spans="2:3" ht="12.75">
      <c r="B76" s="17"/>
      <c r="C76" s="17"/>
    </row>
    <row r="77" spans="2:3" ht="12.75">
      <c r="B77" s="17"/>
      <c r="C77" s="17"/>
    </row>
    <row r="78" spans="2:3" ht="12.75">
      <c r="B78" s="17"/>
      <c r="C78" s="17"/>
    </row>
    <row r="79" spans="2:3" ht="12.75">
      <c r="B79" s="17"/>
      <c r="C79" s="17"/>
    </row>
    <row r="80" spans="2:3" ht="12.75">
      <c r="B80" s="17"/>
      <c r="C80" s="17"/>
    </row>
    <row r="81" spans="2:3" ht="12.75">
      <c r="B81" s="17"/>
      <c r="C81" s="17"/>
    </row>
    <row r="82" spans="2:3" ht="12.75">
      <c r="B82" s="17"/>
      <c r="C82" s="17"/>
    </row>
    <row r="83" spans="2:3" ht="12.75">
      <c r="B83" s="17"/>
      <c r="C83" s="17"/>
    </row>
    <row r="84" spans="2:3" ht="12.75">
      <c r="B84" s="17"/>
      <c r="C84" s="17"/>
    </row>
    <row r="85" spans="2:3" ht="12.75">
      <c r="B85" s="17"/>
      <c r="C85" s="17"/>
    </row>
    <row r="86" spans="2:3" ht="12.75">
      <c r="B86" s="17"/>
      <c r="C86" s="17"/>
    </row>
    <row r="87" spans="2:3" ht="12.75">
      <c r="B87" s="17"/>
      <c r="C87" s="17"/>
    </row>
    <row r="88" spans="2:3" ht="12.75">
      <c r="B88" s="17"/>
      <c r="C88" s="17"/>
    </row>
    <row r="89" spans="2:3" ht="12.75">
      <c r="B89" s="17"/>
      <c r="C89" s="17"/>
    </row>
    <row r="90" spans="2:3" ht="12.75">
      <c r="B90" s="17"/>
      <c r="C90" s="17"/>
    </row>
    <row r="91" spans="2:3" ht="12.75">
      <c r="B91" s="17"/>
      <c r="C91" s="17"/>
    </row>
    <row r="92" spans="2:3" ht="12.75">
      <c r="B92" s="17"/>
      <c r="C92" s="17"/>
    </row>
    <row r="93" spans="2:3" ht="12.75">
      <c r="B93" s="17"/>
      <c r="C93" s="17"/>
    </row>
    <row r="94" spans="2:3" ht="12.75">
      <c r="B94" s="17"/>
      <c r="C94" s="17"/>
    </row>
    <row r="95" spans="2:3" ht="12.75">
      <c r="B95" s="17"/>
      <c r="C95" s="17"/>
    </row>
    <row r="96" spans="2:3" ht="12.75">
      <c r="B96" s="17"/>
      <c r="C96" s="17"/>
    </row>
    <row r="97" spans="2:3" ht="12.75">
      <c r="B97" s="17"/>
      <c r="C97" s="17"/>
    </row>
    <row r="98" spans="2:3" ht="12.75">
      <c r="B98" s="17"/>
      <c r="C98" s="17"/>
    </row>
    <row r="99" spans="2:3" ht="12.75">
      <c r="B99" s="17"/>
      <c r="C99" s="17"/>
    </row>
    <row r="100" spans="2:3" ht="12.75">
      <c r="B100" s="17"/>
      <c r="C100" s="17"/>
    </row>
    <row r="101" spans="2:3" ht="12.75">
      <c r="B101" s="17"/>
      <c r="C101" s="17"/>
    </row>
    <row r="102" spans="2:3" ht="12.75">
      <c r="B102" s="17"/>
      <c r="C102" s="17"/>
    </row>
    <row r="103" spans="2:3" ht="12.75">
      <c r="B103" s="17"/>
      <c r="C103" s="17"/>
    </row>
    <row r="104" spans="2:3" ht="12.75">
      <c r="B104" s="17"/>
      <c r="C104" s="17"/>
    </row>
    <row r="105" spans="2:3" ht="12.75">
      <c r="B105" s="17"/>
      <c r="C105" s="17"/>
    </row>
    <row r="106" spans="2:3" ht="12.75">
      <c r="B106" s="17"/>
      <c r="C106" s="17"/>
    </row>
    <row r="107" spans="2:3" ht="12.75">
      <c r="B107" s="17"/>
      <c r="C107" s="17"/>
    </row>
    <row r="108" spans="2:3" ht="12.75">
      <c r="B108" s="17"/>
      <c r="C108" s="17"/>
    </row>
    <row r="109" spans="2:3" ht="12.75">
      <c r="B109" s="17"/>
      <c r="C109" s="17"/>
    </row>
    <row r="110" spans="2:3" ht="12.75">
      <c r="B110" s="17"/>
      <c r="C110" s="17"/>
    </row>
    <row r="111" spans="2:3" ht="12.75">
      <c r="B111" s="17"/>
      <c r="C111" s="17"/>
    </row>
    <row r="112" spans="2:3" ht="12.75">
      <c r="B112" s="17"/>
      <c r="C112" s="17"/>
    </row>
    <row r="113" spans="2:3" ht="12.75">
      <c r="B113" s="17"/>
      <c r="C113" s="17"/>
    </row>
    <row r="114" spans="2:3" ht="12.75">
      <c r="B114" s="17"/>
      <c r="C114" s="17"/>
    </row>
  </sheetData>
  <sheetProtection/>
  <mergeCells count="5">
    <mergeCell ref="A42:D42"/>
    <mergeCell ref="A43:D43"/>
    <mergeCell ref="A41:D41"/>
    <mergeCell ref="A1:F1"/>
    <mergeCell ref="A45:B45"/>
  </mergeCells>
  <hyperlinks>
    <hyperlink ref="A2" location="Contents!A1" display="Back to contents page "/>
  </hyperlink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Q43"/>
  <sheetViews>
    <sheetView showGridLines="0" zoomScalePageLayoutView="0" workbookViewId="0" topLeftCell="A1">
      <selection activeCell="A1" sqref="A1:I1"/>
    </sheetView>
  </sheetViews>
  <sheetFormatPr defaultColWidth="10.66015625" defaultRowHeight="11.25"/>
  <cols>
    <col min="1" max="1" width="23.66015625" style="3" customWidth="1"/>
    <col min="2" max="5" width="21.66015625" style="3" customWidth="1"/>
    <col min="6" max="7" width="10.66015625" style="3" customWidth="1"/>
    <col min="8" max="8" width="19.83203125" style="3" customWidth="1"/>
    <col min="9" max="16384" width="10.66015625" style="3" customWidth="1"/>
  </cols>
  <sheetData>
    <row r="1" spans="1:17" s="2" customFormat="1" ht="18" customHeight="1">
      <c r="A1" s="345" t="s">
        <v>128</v>
      </c>
      <c r="B1" s="345"/>
      <c r="C1" s="345"/>
      <c r="D1" s="345"/>
      <c r="E1" s="345"/>
      <c r="F1" s="345"/>
      <c r="G1" s="345"/>
      <c r="H1" s="345"/>
      <c r="I1" s="345"/>
      <c r="J1" s="261"/>
      <c r="K1" s="261"/>
      <c r="L1" s="261"/>
      <c r="M1" s="261"/>
      <c r="N1" s="261"/>
      <c r="O1" s="261"/>
      <c r="P1" s="261"/>
      <c r="Q1" s="261"/>
    </row>
    <row r="2" spans="1:5" ht="14.25" customHeight="1" thickBot="1">
      <c r="A2" s="5" t="s">
        <v>61</v>
      </c>
      <c r="B2" s="74"/>
      <c r="C2" s="74"/>
      <c r="D2" s="74"/>
      <c r="E2" s="74"/>
    </row>
    <row r="3" spans="1:5" s="76" customFormat="1" ht="16.5" customHeight="1">
      <c r="A3" s="75" t="s">
        <v>1</v>
      </c>
      <c r="B3" s="108" t="s">
        <v>52</v>
      </c>
      <c r="C3" s="108" t="s">
        <v>69</v>
      </c>
      <c r="D3" s="108" t="s">
        <v>84</v>
      </c>
      <c r="E3" s="108" t="s">
        <v>122</v>
      </c>
    </row>
    <row r="4" spans="1:5" ht="12.75">
      <c r="A4" s="77" t="s">
        <v>2</v>
      </c>
      <c r="B4" s="78">
        <v>8.784458747365251</v>
      </c>
      <c r="C4" s="79">
        <v>5.498479781254681</v>
      </c>
      <c r="D4" s="80">
        <v>4.045052440016668</v>
      </c>
      <c r="E4" s="80">
        <v>26.685795044149348</v>
      </c>
    </row>
    <row r="5" spans="1:5" ht="13.5" customHeight="1">
      <c r="A5" s="262" t="s">
        <v>98</v>
      </c>
      <c r="B5" s="81"/>
      <c r="C5" s="82"/>
      <c r="D5" s="83"/>
      <c r="E5" s="83"/>
    </row>
    <row r="6" spans="1:6" ht="12.75" customHeight="1">
      <c r="A6" s="10" t="s">
        <v>21</v>
      </c>
      <c r="B6" s="81">
        <v>-19.4174516608825</v>
      </c>
      <c r="C6" s="82">
        <v>-31.57502051779452</v>
      </c>
      <c r="D6" s="83">
        <v>-28.73979510164879</v>
      </c>
      <c r="E6" s="83">
        <v>16.929657245245938</v>
      </c>
      <c r="F6" s="81"/>
    </row>
    <row r="7" spans="1:6" ht="12.75" customHeight="1">
      <c r="A7" s="12" t="s">
        <v>7</v>
      </c>
      <c r="B7" s="81">
        <v>-13.48331415420023</v>
      </c>
      <c r="C7" s="82">
        <v>-18.34529817328879</v>
      </c>
      <c r="D7" s="83">
        <v>-21.737563807426685</v>
      </c>
      <c r="E7" s="83">
        <v>7.531911173282042</v>
      </c>
      <c r="F7" s="81"/>
    </row>
    <row r="8" spans="1:6" ht="12.75" customHeight="1">
      <c r="A8" s="10" t="s">
        <v>16</v>
      </c>
      <c r="B8" s="81">
        <v>-10.754716981132075</v>
      </c>
      <c r="C8" s="82">
        <v>-27.61259291648448</v>
      </c>
      <c r="D8" s="83">
        <v>-19.107644305772233</v>
      </c>
      <c r="E8" s="83">
        <v>19.551788536129866</v>
      </c>
      <c r="F8" s="81"/>
    </row>
    <row r="9" spans="1:6" ht="12.75" customHeight="1">
      <c r="A9" s="10" t="s">
        <v>24</v>
      </c>
      <c r="B9" s="81">
        <v>-8.792526897353882</v>
      </c>
      <c r="C9" s="82">
        <v>-16.541166735622674</v>
      </c>
      <c r="D9" s="83">
        <v>-17.77395351091936</v>
      </c>
      <c r="E9" s="83">
        <v>21.275424277756187</v>
      </c>
      <c r="F9" s="81"/>
    </row>
    <row r="10" spans="1:6" ht="12.75" customHeight="1">
      <c r="A10" s="12" t="s">
        <v>34</v>
      </c>
      <c r="B10" s="81">
        <v>-8.057338941775514</v>
      </c>
      <c r="C10" s="82">
        <v>-14.975177527807453</v>
      </c>
      <c r="D10" s="83">
        <v>-15.671904109107526</v>
      </c>
      <c r="E10" s="83">
        <v>22.939129442637913</v>
      </c>
      <c r="F10" s="81"/>
    </row>
    <row r="11" spans="1:6" ht="18" customHeight="1">
      <c r="A11" s="10" t="s">
        <v>12</v>
      </c>
      <c r="B11" s="81">
        <v>-6.785039667548168</v>
      </c>
      <c r="C11" s="82">
        <v>-13.377691225792493</v>
      </c>
      <c r="D11" s="83">
        <v>-17.22701058368718</v>
      </c>
      <c r="E11" s="83">
        <v>25.381003377543454</v>
      </c>
      <c r="F11" s="81"/>
    </row>
    <row r="12" spans="1:6" ht="12.75" customHeight="1">
      <c r="A12" s="12" t="s">
        <v>9</v>
      </c>
      <c r="B12" s="81">
        <v>-6.106875290061659</v>
      </c>
      <c r="C12" s="82">
        <v>-9.542573935651609</v>
      </c>
      <c r="D12" s="83">
        <v>-14.253900093647928</v>
      </c>
      <c r="E12" s="83">
        <v>14.537410742005589</v>
      </c>
      <c r="F12" s="81"/>
    </row>
    <row r="13" spans="1:6" ht="12.75" customHeight="1">
      <c r="A13" s="10" t="s">
        <v>31</v>
      </c>
      <c r="B13" s="81">
        <v>-2.4373394739172793</v>
      </c>
      <c r="C13" s="82">
        <v>-6.683100520405369</v>
      </c>
      <c r="D13" s="83">
        <v>-9.762951547840276</v>
      </c>
      <c r="E13" s="83">
        <v>17.318906765966418</v>
      </c>
      <c r="F13" s="81"/>
    </row>
    <row r="14" spans="1:6" ht="12.75" customHeight="1">
      <c r="A14" s="10" t="s">
        <v>8</v>
      </c>
      <c r="B14" s="81">
        <v>-2.4122464898595943</v>
      </c>
      <c r="C14" s="82">
        <v>-9.229762164521055</v>
      </c>
      <c r="D14" s="83">
        <v>-13.970059693096228</v>
      </c>
      <c r="E14" s="83">
        <v>40.31827616882475</v>
      </c>
      <c r="F14" s="81"/>
    </row>
    <row r="15" spans="1:6" ht="12.75" customHeight="1">
      <c r="A15" s="10" t="s">
        <v>23</v>
      </c>
      <c r="B15" s="81">
        <v>-2.175223334409644</v>
      </c>
      <c r="C15" s="82">
        <v>-13.268122899663945</v>
      </c>
      <c r="D15" s="83">
        <v>-7.6329453894359895</v>
      </c>
      <c r="E15" s="83">
        <v>21.83271229652873</v>
      </c>
      <c r="F15" s="81"/>
    </row>
    <row r="16" spans="1:6" ht="18" customHeight="1">
      <c r="A16" s="12" t="s">
        <v>6</v>
      </c>
      <c r="B16" s="81">
        <v>-0.7598313398158506</v>
      </c>
      <c r="C16" s="82">
        <v>-9.355290819901892</v>
      </c>
      <c r="D16" s="83">
        <v>-8.089197916969715</v>
      </c>
      <c r="E16" s="83">
        <v>23.819398966746707</v>
      </c>
      <c r="F16" s="81"/>
    </row>
    <row r="17" spans="1:6" ht="12.75" customHeight="1">
      <c r="A17" s="10" t="s">
        <v>11</v>
      </c>
      <c r="B17" s="81">
        <v>-0.6453715775749674</v>
      </c>
      <c r="C17" s="82">
        <v>-7.119005658102216</v>
      </c>
      <c r="D17" s="83">
        <v>-7.80730458647807</v>
      </c>
      <c r="E17" s="83">
        <v>26.25147812376823</v>
      </c>
      <c r="F17" s="81"/>
    </row>
    <row r="18" spans="1:6" ht="12.75" customHeight="1">
      <c r="A18" s="10" t="s">
        <v>29</v>
      </c>
      <c r="B18" s="81">
        <v>0.013191451939143437</v>
      </c>
      <c r="C18" s="82">
        <v>-7.453481078820825</v>
      </c>
      <c r="D18" s="83">
        <v>-10.07058610599982</v>
      </c>
      <c r="E18" s="83">
        <v>28.709859951902672</v>
      </c>
      <c r="F18" s="81"/>
    </row>
    <row r="19" spans="1:6" ht="12.75" customHeight="1">
      <c r="A19" s="10" t="s">
        <v>25</v>
      </c>
      <c r="B19" s="81">
        <v>0.09619084263178146</v>
      </c>
      <c r="C19" s="82">
        <v>-9.448953306124983</v>
      </c>
      <c r="D19" s="83">
        <v>-5.8807812917469375</v>
      </c>
      <c r="E19" s="83">
        <v>31.552670993509736</v>
      </c>
      <c r="F19" s="81"/>
    </row>
    <row r="20" spans="1:6" ht="12.75" customHeight="1">
      <c r="A20" s="10" t="s">
        <v>28</v>
      </c>
      <c r="B20" s="81">
        <v>0.6149962710114165</v>
      </c>
      <c r="C20" s="82">
        <v>-1.7631578947368423</v>
      </c>
      <c r="D20" s="83">
        <v>-6.5021496603628295</v>
      </c>
      <c r="E20" s="83">
        <v>24.9863595899262</v>
      </c>
      <c r="F20" s="81"/>
    </row>
    <row r="21" spans="1:6" ht="18" customHeight="1">
      <c r="A21" s="85" t="s">
        <v>32</v>
      </c>
      <c r="B21" s="81">
        <v>2.31995164779234</v>
      </c>
      <c r="C21" s="82">
        <v>-3.1516091788136817</v>
      </c>
      <c r="D21" s="83">
        <v>-5.4521825548505465</v>
      </c>
      <c r="E21" s="83">
        <v>31.473538181876165</v>
      </c>
      <c r="F21" s="81"/>
    </row>
    <row r="22" spans="1:6" ht="12.75" customHeight="1">
      <c r="A22" s="10" t="s">
        <v>14</v>
      </c>
      <c r="B22" s="81">
        <v>3.687795232340987</v>
      </c>
      <c r="C22" s="82">
        <v>-2.7216217729741836</v>
      </c>
      <c r="D22" s="83">
        <v>-3.1473904430414903</v>
      </c>
      <c r="E22" s="83">
        <v>28.93006263048017</v>
      </c>
      <c r="F22" s="81"/>
    </row>
    <row r="23" spans="1:6" ht="12.75" customHeight="1">
      <c r="A23" s="12" t="s">
        <v>20</v>
      </c>
      <c r="B23" s="81">
        <v>4.543815207590915</v>
      </c>
      <c r="C23" s="82">
        <v>-7.206281646730756</v>
      </c>
      <c r="D23" s="83">
        <v>-2.4203703835454657</v>
      </c>
      <c r="E23" s="83">
        <v>32.89361206092633</v>
      </c>
      <c r="F23" s="81"/>
    </row>
    <row r="24" spans="1:6" ht="12.75" customHeight="1">
      <c r="A24" s="85" t="s">
        <v>26</v>
      </c>
      <c r="B24" s="150">
        <v>5.545750116117046</v>
      </c>
      <c r="C24" s="150">
        <v>-3.051511758118701</v>
      </c>
      <c r="D24" s="150">
        <v>-1.3398389095415117</v>
      </c>
      <c r="E24" s="150">
        <v>29.25089179548157</v>
      </c>
      <c r="F24" s="81"/>
    </row>
    <row r="25" spans="1:6" ht="12.75" customHeight="1">
      <c r="A25" s="10" t="s">
        <v>30</v>
      </c>
      <c r="B25" s="81">
        <v>8.345540715208962</v>
      </c>
      <c r="C25" s="82">
        <v>-2.79291553133515</v>
      </c>
      <c r="D25" s="83">
        <v>0.3644519203812728</v>
      </c>
      <c r="E25" s="83">
        <v>44.24856765094756</v>
      </c>
      <c r="F25" s="81"/>
    </row>
    <row r="26" spans="1:6" ht="18" customHeight="1">
      <c r="A26" s="10" t="s">
        <v>18</v>
      </c>
      <c r="B26" s="81">
        <v>8.674840259953033</v>
      </c>
      <c r="C26" s="82">
        <v>7.937987386211824</v>
      </c>
      <c r="D26" s="83">
        <v>2.6913238115540397</v>
      </c>
      <c r="E26" s="83">
        <v>26.864289626750825</v>
      </c>
      <c r="F26" s="81"/>
    </row>
    <row r="27" spans="1:6" ht="12.75" customHeight="1">
      <c r="A27" s="10" t="s">
        <v>17</v>
      </c>
      <c r="B27" s="81">
        <v>10.41454081632653</v>
      </c>
      <c r="C27" s="82">
        <v>4.742638004433029</v>
      </c>
      <c r="D27" s="83">
        <v>4.632944704550323</v>
      </c>
      <c r="E27" s="83">
        <v>34.41001977587344</v>
      </c>
      <c r="F27" s="81"/>
    </row>
    <row r="28" spans="1:6" ht="12.75" customHeight="1">
      <c r="A28" s="85" t="s">
        <v>35</v>
      </c>
      <c r="B28" s="86">
        <v>11.747258366952668</v>
      </c>
      <c r="C28" s="82">
        <v>7.740562021004825</v>
      </c>
      <c r="D28" s="84">
        <v>3.7090140062548724</v>
      </c>
      <c r="E28" s="84">
        <v>47.34117324373436</v>
      </c>
      <c r="F28" s="150"/>
    </row>
    <row r="29" spans="1:6" ht="12.75" customHeight="1">
      <c r="A29" s="10" t="s">
        <v>19</v>
      </c>
      <c r="B29" s="81">
        <v>15.067553942327084</v>
      </c>
      <c r="C29" s="82">
        <v>17.735786335352106</v>
      </c>
      <c r="D29" s="83">
        <v>13.756161861011618</v>
      </c>
      <c r="E29" s="83">
        <v>17.996030052078886</v>
      </c>
      <c r="F29" s="81"/>
    </row>
    <row r="30" spans="1:6" ht="12.75" customHeight="1">
      <c r="A30" s="10" t="s">
        <v>10</v>
      </c>
      <c r="B30" s="81">
        <v>15.569012178619756</v>
      </c>
      <c r="C30" s="82">
        <v>25.99679676304476</v>
      </c>
      <c r="D30" s="83">
        <v>15.806802266028388</v>
      </c>
      <c r="E30" s="83">
        <v>6.056338028169014</v>
      </c>
      <c r="F30" s="81"/>
    </row>
    <row r="31" spans="1:6" ht="18" customHeight="1">
      <c r="A31" s="10" t="s">
        <v>33</v>
      </c>
      <c r="B31" s="81">
        <v>16.304108987035818</v>
      </c>
      <c r="C31" s="82">
        <v>12.74257363562143</v>
      </c>
      <c r="D31" s="83">
        <v>12.455233491523032</v>
      </c>
      <c r="E31" s="83">
        <v>31.2316715542522</v>
      </c>
      <c r="F31" s="81"/>
    </row>
    <row r="32" spans="1:6" ht="12.75" customHeight="1">
      <c r="A32" s="12" t="s">
        <v>5</v>
      </c>
      <c r="B32" s="81">
        <v>17.32527197307662</v>
      </c>
      <c r="C32" s="82">
        <v>13.769997487226737</v>
      </c>
      <c r="D32" s="83">
        <v>12.178039146401485</v>
      </c>
      <c r="E32" s="83">
        <v>37.31491623057888</v>
      </c>
      <c r="F32" s="81"/>
    </row>
    <row r="33" spans="1:6" ht="12.75" customHeight="1">
      <c r="A33" s="12" t="s">
        <v>22</v>
      </c>
      <c r="B33" s="81">
        <v>17.628205128205128</v>
      </c>
      <c r="C33" s="82">
        <v>21.77596485723251</v>
      </c>
      <c r="D33" s="83">
        <v>11.323434976356808</v>
      </c>
      <c r="E33" s="83">
        <v>32.87420193899267</v>
      </c>
      <c r="F33" s="81"/>
    </row>
    <row r="34" spans="1:6" ht="12.75" customHeight="1">
      <c r="A34" s="10" t="s">
        <v>13</v>
      </c>
      <c r="B34" s="81">
        <v>23.302925136341102</v>
      </c>
      <c r="C34" s="82">
        <v>27.533297815663293</v>
      </c>
      <c r="D34" s="83">
        <v>17.107485447241125</v>
      </c>
      <c r="E34" s="83">
        <v>37.449632614363594</v>
      </c>
      <c r="F34" s="81"/>
    </row>
    <row r="35" spans="1:6" ht="12.75" customHeight="1">
      <c r="A35" s="10" t="s">
        <v>27</v>
      </c>
      <c r="B35" s="81">
        <v>24.183024231758495</v>
      </c>
      <c r="C35" s="82">
        <v>26.041166106038766</v>
      </c>
      <c r="D35" s="83">
        <v>21.854892894967602</v>
      </c>
      <c r="E35" s="83">
        <v>28.703836141545324</v>
      </c>
      <c r="F35" s="81"/>
    </row>
    <row r="36" spans="1:6" ht="18" customHeight="1">
      <c r="A36" s="12" t="s">
        <v>15</v>
      </c>
      <c r="B36" s="81">
        <v>28.248383888612633</v>
      </c>
      <c r="C36" s="82">
        <v>26.97593331608123</v>
      </c>
      <c r="D36" s="83">
        <v>27.88534369210833</v>
      </c>
      <c r="E36" s="83">
        <v>30.89214711729622</v>
      </c>
      <c r="F36" s="81"/>
    </row>
    <row r="37" spans="1:5" ht="12.75" customHeight="1" thickBot="1">
      <c r="A37" s="13" t="s">
        <v>4</v>
      </c>
      <c r="B37" s="152">
        <v>28.367337867271193</v>
      </c>
      <c r="C37" s="153">
        <v>44.78922894568884</v>
      </c>
      <c r="D37" s="154">
        <v>26.163653207050913</v>
      </c>
      <c r="E37" s="154">
        <v>23.05856142584341</v>
      </c>
    </row>
    <row r="38" spans="1:5" ht="12.75" customHeight="1">
      <c r="A38" s="85"/>
      <c r="B38" s="150"/>
      <c r="C38" s="150"/>
      <c r="D38" s="150"/>
      <c r="E38" s="150"/>
    </row>
    <row r="39" spans="1:5" ht="12" customHeight="1">
      <c r="A39" s="147" t="s">
        <v>113</v>
      </c>
      <c r="B39" s="86"/>
      <c r="C39" s="82"/>
      <c r="D39" s="84"/>
      <c r="E39" s="84"/>
    </row>
    <row r="40" spans="1:5" s="102" customFormat="1" ht="44.25" customHeight="1">
      <c r="A40" s="343" t="s">
        <v>124</v>
      </c>
      <c r="B40" s="343"/>
      <c r="C40" s="343"/>
      <c r="D40" s="343"/>
      <c r="E40" s="343"/>
    </row>
    <row r="41" spans="1:5" s="102" customFormat="1" ht="12" customHeight="1">
      <c r="A41" s="344" t="s">
        <v>120</v>
      </c>
      <c r="B41" s="344"/>
      <c r="C41" s="344"/>
      <c r="D41" s="344"/>
      <c r="E41" s="344"/>
    </row>
    <row r="42" s="102" customFormat="1" ht="12" customHeight="1"/>
    <row r="43" ht="12" customHeight="1">
      <c r="A43" s="101" t="s">
        <v>116</v>
      </c>
    </row>
  </sheetData>
  <sheetProtection/>
  <mergeCells count="3">
    <mergeCell ref="A40:E40"/>
    <mergeCell ref="A41:E41"/>
    <mergeCell ref="A1:I1"/>
  </mergeCells>
  <hyperlinks>
    <hyperlink ref="A2" location="Contents!A1" display="Back to contents page "/>
  </hyperlinks>
  <printOptions/>
  <pageMargins left="0.75" right="0.75" top="1" bottom="1" header="0.5" footer="0.5"/>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CP113"/>
  <sheetViews>
    <sheetView showGridLines="0" zoomScalePageLayoutView="0" workbookViewId="0" topLeftCell="A1">
      <selection activeCell="A1" sqref="A1:J1"/>
    </sheetView>
  </sheetViews>
  <sheetFormatPr defaultColWidth="9.33203125" defaultRowHeight="8.25" customHeight="1"/>
  <cols>
    <col min="1" max="1" width="26.83203125" style="51" customWidth="1"/>
    <col min="2" max="27" width="11.66015625" style="51" bestFit="1" customWidth="1"/>
    <col min="28" max="28" width="26.33203125" style="23" customWidth="1"/>
    <col min="29" max="40" width="10.83203125" style="51" customWidth="1"/>
    <col min="41" max="16384" width="9.33203125" style="51" customWidth="1"/>
  </cols>
  <sheetData>
    <row r="1" spans="1:77" s="96" customFormat="1" ht="18" customHeight="1">
      <c r="A1" s="346" t="s">
        <v>129</v>
      </c>
      <c r="B1" s="346"/>
      <c r="C1" s="346"/>
      <c r="D1" s="346"/>
      <c r="E1" s="346"/>
      <c r="F1" s="346"/>
      <c r="G1" s="346"/>
      <c r="H1" s="346"/>
      <c r="I1" s="346"/>
      <c r="J1" s="346"/>
      <c r="K1" s="155"/>
      <c r="L1" s="155"/>
      <c r="M1" s="155"/>
      <c r="N1" s="155"/>
      <c r="O1" s="155"/>
      <c r="P1" s="155"/>
      <c r="Q1" s="155"/>
      <c r="AE1" s="88"/>
      <c r="AF1" s="97"/>
      <c r="BB1" s="88"/>
      <c r="BC1" s="97"/>
      <c r="BY1" s="88"/>
    </row>
    <row r="2" spans="1:77" s="69" customFormat="1" ht="18" customHeight="1">
      <c r="A2" s="5" t="s">
        <v>61</v>
      </c>
      <c r="B2" s="25"/>
      <c r="C2" s="25"/>
      <c r="D2" s="25"/>
      <c r="E2" s="25"/>
      <c r="F2" s="25"/>
      <c r="G2" s="25"/>
      <c r="H2" s="25"/>
      <c r="I2" s="25"/>
      <c r="J2" s="5"/>
      <c r="AB2" s="20" t="s">
        <v>0</v>
      </c>
      <c r="AE2" s="20"/>
      <c r="AF2" s="70"/>
      <c r="BB2" s="20"/>
      <c r="BC2" s="70"/>
      <c r="BY2" s="20"/>
    </row>
    <row r="3" spans="1:28" s="71" customFormat="1" ht="15" customHeight="1">
      <c r="A3" s="165" t="s">
        <v>1</v>
      </c>
      <c r="B3" s="166">
        <v>2012</v>
      </c>
      <c r="C3" s="166">
        <v>2013</v>
      </c>
      <c r="D3" s="166">
        <v>2014</v>
      </c>
      <c r="E3" s="166">
        <v>2015</v>
      </c>
      <c r="F3" s="166">
        <v>2016</v>
      </c>
      <c r="G3" s="166">
        <v>2017</v>
      </c>
      <c r="H3" s="166">
        <v>2018</v>
      </c>
      <c r="I3" s="166">
        <v>2019</v>
      </c>
      <c r="J3" s="166">
        <v>2020</v>
      </c>
      <c r="K3" s="166">
        <v>2021</v>
      </c>
      <c r="L3" s="166">
        <v>2022</v>
      </c>
      <c r="M3" s="166">
        <v>2023</v>
      </c>
      <c r="N3" s="166">
        <v>2024</v>
      </c>
      <c r="O3" s="166">
        <v>2025</v>
      </c>
      <c r="P3" s="166">
        <v>2026</v>
      </c>
      <c r="Q3" s="166">
        <v>2027</v>
      </c>
      <c r="R3" s="166">
        <v>2028</v>
      </c>
      <c r="S3" s="166">
        <v>2029</v>
      </c>
      <c r="T3" s="166">
        <v>2030</v>
      </c>
      <c r="U3" s="166">
        <v>2031</v>
      </c>
      <c r="V3" s="166">
        <v>2032</v>
      </c>
      <c r="W3" s="166">
        <v>2033</v>
      </c>
      <c r="X3" s="166">
        <v>2034</v>
      </c>
      <c r="Y3" s="166">
        <v>2035</v>
      </c>
      <c r="Z3" s="166">
        <v>2036</v>
      </c>
      <c r="AA3" s="167">
        <v>2037</v>
      </c>
      <c r="AB3" s="242" t="s">
        <v>1</v>
      </c>
    </row>
    <row r="4" spans="1:28" s="49" customFormat="1" ht="18" customHeight="1">
      <c r="A4" s="168" t="s">
        <v>2</v>
      </c>
      <c r="B4" s="169">
        <v>5313600</v>
      </c>
      <c r="C4" s="169">
        <v>5327898</v>
      </c>
      <c r="D4" s="169">
        <v>5346120</v>
      </c>
      <c r="E4" s="169">
        <v>5365420</v>
      </c>
      <c r="F4" s="169">
        <v>5385719</v>
      </c>
      <c r="G4" s="169">
        <v>5406997</v>
      </c>
      <c r="H4" s="169">
        <v>5429012</v>
      </c>
      <c r="I4" s="169">
        <v>5451660</v>
      </c>
      <c r="J4" s="169">
        <v>5474391</v>
      </c>
      <c r="K4" s="169">
        <v>5497079</v>
      </c>
      <c r="L4" s="169">
        <v>5519588</v>
      </c>
      <c r="M4" s="169">
        <v>5541816</v>
      </c>
      <c r="N4" s="169">
        <v>5563670</v>
      </c>
      <c r="O4" s="169">
        <v>5585040</v>
      </c>
      <c r="P4" s="169">
        <v>5605814</v>
      </c>
      <c r="Q4" s="169">
        <v>5625892</v>
      </c>
      <c r="R4" s="169">
        <v>5645150</v>
      </c>
      <c r="S4" s="169">
        <v>5663541</v>
      </c>
      <c r="T4" s="169">
        <v>5681121</v>
      </c>
      <c r="U4" s="169">
        <v>5697808</v>
      </c>
      <c r="V4" s="169">
        <v>5713523</v>
      </c>
      <c r="W4" s="169">
        <v>5728318</v>
      </c>
      <c r="X4" s="169">
        <v>5742297</v>
      </c>
      <c r="Y4" s="169">
        <v>5755558</v>
      </c>
      <c r="Z4" s="169">
        <v>5768217</v>
      </c>
      <c r="AA4" s="170">
        <v>5780371</v>
      </c>
      <c r="AB4" s="171" t="s">
        <v>2</v>
      </c>
    </row>
    <row r="5" spans="1:29" s="49" customFormat="1" ht="15" customHeight="1">
      <c r="A5" s="168" t="s">
        <v>3</v>
      </c>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70"/>
      <c r="AB5" s="162" t="s">
        <v>3</v>
      </c>
      <c r="AC5" s="72"/>
    </row>
    <row r="6" spans="1:29" s="49" customFormat="1" ht="12.75" customHeight="1">
      <c r="A6" s="172" t="s">
        <v>4</v>
      </c>
      <c r="B6" s="173">
        <v>224970</v>
      </c>
      <c r="C6" s="173">
        <v>226975</v>
      </c>
      <c r="D6" s="173">
        <v>229167</v>
      </c>
      <c r="E6" s="173">
        <v>231495</v>
      </c>
      <c r="F6" s="173">
        <v>233890</v>
      </c>
      <c r="G6" s="173">
        <v>236400</v>
      </c>
      <c r="H6" s="173">
        <v>239031</v>
      </c>
      <c r="I6" s="173">
        <v>241704</v>
      </c>
      <c r="J6" s="173">
        <v>244413</v>
      </c>
      <c r="K6" s="173">
        <v>247144</v>
      </c>
      <c r="L6" s="173">
        <v>249896</v>
      </c>
      <c r="M6" s="173">
        <v>252643</v>
      </c>
      <c r="N6" s="173">
        <v>255376</v>
      </c>
      <c r="O6" s="173">
        <v>258098</v>
      </c>
      <c r="P6" s="173">
        <v>260801</v>
      </c>
      <c r="Q6" s="173">
        <v>263477</v>
      </c>
      <c r="R6" s="173">
        <v>266115</v>
      </c>
      <c r="S6" s="173">
        <v>268723</v>
      </c>
      <c r="T6" s="173">
        <v>271302</v>
      </c>
      <c r="U6" s="173">
        <v>273863</v>
      </c>
      <c r="V6" s="173">
        <v>276397</v>
      </c>
      <c r="W6" s="173">
        <v>278887</v>
      </c>
      <c r="X6" s="173">
        <v>281368</v>
      </c>
      <c r="Y6" s="173">
        <v>283835</v>
      </c>
      <c r="Z6" s="173">
        <v>286308</v>
      </c>
      <c r="AA6" s="174">
        <v>288788</v>
      </c>
      <c r="AB6" s="175" t="s">
        <v>4</v>
      </c>
      <c r="AC6" s="72"/>
    </row>
    <row r="7" spans="1:29" ht="12.75" customHeight="1">
      <c r="A7" s="172" t="s">
        <v>5</v>
      </c>
      <c r="B7" s="173">
        <v>255540</v>
      </c>
      <c r="C7" s="173">
        <v>257128</v>
      </c>
      <c r="D7" s="173">
        <v>258869</v>
      </c>
      <c r="E7" s="173">
        <v>260620</v>
      </c>
      <c r="F7" s="173">
        <v>262396</v>
      </c>
      <c r="G7" s="173">
        <v>264248</v>
      </c>
      <c r="H7" s="173">
        <v>266128</v>
      </c>
      <c r="I7" s="173">
        <v>268020</v>
      </c>
      <c r="J7" s="173">
        <v>269912</v>
      </c>
      <c r="K7" s="173">
        <v>271808</v>
      </c>
      <c r="L7" s="173">
        <v>273706</v>
      </c>
      <c r="M7" s="173">
        <v>275608</v>
      </c>
      <c r="N7" s="173">
        <v>277502</v>
      </c>
      <c r="O7" s="173">
        <v>279381</v>
      </c>
      <c r="P7" s="173">
        <v>281251</v>
      </c>
      <c r="Q7" s="173">
        <v>283104</v>
      </c>
      <c r="R7" s="173">
        <v>284925</v>
      </c>
      <c r="S7" s="173">
        <v>286724</v>
      </c>
      <c r="T7" s="173">
        <v>288491</v>
      </c>
      <c r="U7" s="173">
        <v>290209</v>
      </c>
      <c r="V7" s="173">
        <v>291890</v>
      </c>
      <c r="W7" s="173">
        <v>293535</v>
      </c>
      <c r="X7" s="173">
        <v>295147</v>
      </c>
      <c r="Y7" s="173">
        <v>296724</v>
      </c>
      <c r="Z7" s="173">
        <v>298282</v>
      </c>
      <c r="AA7" s="174">
        <v>299813</v>
      </c>
      <c r="AB7" s="175" t="s">
        <v>5</v>
      </c>
      <c r="AC7" s="72"/>
    </row>
    <row r="8" spans="1:29" ht="12.75" customHeight="1">
      <c r="A8" s="172" t="s">
        <v>6</v>
      </c>
      <c r="B8" s="173">
        <v>116210</v>
      </c>
      <c r="C8" s="173">
        <v>116174</v>
      </c>
      <c r="D8" s="173">
        <v>116202</v>
      </c>
      <c r="E8" s="173">
        <v>116275</v>
      </c>
      <c r="F8" s="173">
        <v>116357</v>
      </c>
      <c r="G8" s="173">
        <v>116441</v>
      </c>
      <c r="H8" s="173">
        <v>116514</v>
      </c>
      <c r="I8" s="173">
        <v>116586</v>
      </c>
      <c r="J8" s="173">
        <v>116650</v>
      </c>
      <c r="K8" s="173">
        <v>116705</v>
      </c>
      <c r="L8" s="173">
        <v>116747</v>
      </c>
      <c r="M8" s="173">
        <v>116781</v>
      </c>
      <c r="N8" s="173">
        <v>116809</v>
      </c>
      <c r="O8" s="173">
        <v>116824</v>
      </c>
      <c r="P8" s="173">
        <v>116827</v>
      </c>
      <c r="Q8" s="173">
        <v>116808</v>
      </c>
      <c r="R8" s="173">
        <v>116765</v>
      </c>
      <c r="S8" s="173">
        <v>116699</v>
      </c>
      <c r="T8" s="173">
        <v>116613</v>
      </c>
      <c r="U8" s="173">
        <v>116506</v>
      </c>
      <c r="V8" s="173">
        <v>116374</v>
      </c>
      <c r="W8" s="173">
        <v>116218</v>
      </c>
      <c r="X8" s="173">
        <v>116029</v>
      </c>
      <c r="Y8" s="173">
        <v>115811</v>
      </c>
      <c r="Z8" s="173">
        <v>115577</v>
      </c>
      <c r="AA8" s="174">
        <v>115327</v>
      </c>
      <c r="AB8" s="175" t="s">
        <v>6</v>
      </c>
      <c r="AC8" s="72"/>
    </row>
    <row r="9" spans="1:29" ht="13.5" customHeight="1">
      <c r="A9" s="172" t="s">
        <v>7</v>
      </c>
      <c r="B9" s="173">
        <v>86900</v>
      </c>
      <c r="C9" s="173">
        <v>86392</v>
      </c>
      <c r="D9" s="173">
        <v>85947</v>
      </c>
      <c r="E9" s="173">
        <v>85510</v>
      </c>
      <c r="F9" s="173">
        <v>85072</v>
      </c>
      <c r="G9" s="173">
        <v>84689</v>
      </c>
      <c r="H9" s="173">
        <v>84304</v>
      </c>
      <c r="I9" s="173">
        <v>83915</v>
      </c>
      <c r="J9" s="173">
        <v>83531</v>
      </c>
      <c r="K9" s="173">
        <v>83143</v>
      </c>
      <c r="L9" s="173">
        <v>82753</v>
      </c>
      <c r="M9" s="173">
        <v>82355</v>
      </c>
      <c r="N9" s="173">
        <v>81940</v>
      </c>
      <c r="O9" s="173">
        <v>81526</v>
      </c>
      <c r="P9" s="173">
        <v>81097</v>
      </c>
      <c r="Q9" s="173">
        <v>80660</v>
      </c>
      <c r="R9" s="173">
        <v>80200</v>
      </c>
      <c r="S9" s="173">
        <v>79722</v>
      </c>
      <c r="T9" s="173">
        <v>79214</v>
      </c>
      <c r="U9" s="173">
        <v>78693</v>
      </c>
      <c r="V9" s="173">
        <v>78151</v>
      </c>
      <c r="W9" s="173">
        <v>77591</v>
      </c>
      <c r="X9" s="173">
        <v>77014</v>
      </c>
      <c r="Y9" s="173">
        <v>76423</v>
      </c>
      <c r="Z9" s="173">
        <v>75812</v>
      </c>
      <c r="AA9" s="174">
        <v>75183</v>
      </c>
      <c r="AB9" s="175" t="s">
        <v>7</v>
      </c>
      <c r="AC9" s="72"/>
    </row>
    <row r="10" spans="1:29" ht="12.75" customHeight="1">
      <c r="A10" s="172" t="s">
        <v>8</v>
      </c>
      <c r="B10" s="173">
        <v>51280</v>
      </c>
      <c r="C10" s="173">
        <v>51325</v>
      </c>
      <c r="D10" s="173">
        <v>51392</v>
      </c>
      <c r="E10" s="173">
        <v>51444</v>
      </c>
      <c r="F10" s="173">
        <v>51494</v>
      </c>
      <c r="G10" s="173">
        <v>51549</v>
      </c>
      <c r="H10" s="173">
        <v>51585</v>
      </c>
      <c r="I10" s="173">
        <v>51616</v>
      </c>
      <c r="J10" s="173">
        <v>51621</v>
      </c>
      <c r="K10" s="173">
        <v>51629</v>
      </c>
      <c r="L10" s="173">
        <v>51617</v>
      </c>
      <c r="M10" s="173">
        <v>51605</v>
      </c>
      <c r="N10" s="173">
        <v>51582</v>
      </c>
      <c r="O10" s="173">
        <v>51535</v>
      </c>
      <c r="P10" s="173">
        <v>51481</v>
      </c>
      <c r="Q10" s="173">
        <v>51423</v>
      </c>
      <c r="R10" s="173">
        <v>51350</v>
      </c>
      <c r="S10" s="173">
        <v>51256</v>
      </c>
      <c r="T10" s="173">
        <v>51151</v>
      </c>
      <c r="U10" s="173">
        <v>51032</v>
      </c>
      <c r="V10" s="173">
        <v>50895</v>
      </c>
      <c r="W10" s="173">
        <v>50745</v>
      </c>
      <c r="X10" s="173">
        <v>50588</v>
      </c>
      <c r="Y10" s="173">
        <v>50410</v>
      </c>
      <c r="Z10" s="173">
        <v>50232</v>
      </c>
      <c r="AA10" s="174">
        <v>50043</v>
      </c>
      <c r="AB10" s="175" t="s">
        <v>8</v>
      </c>
      <c r="AC10" s="72"/>
    </row>
    <row r="11" spans="1:29" s="49" customFormat="1" ht="18" customHeight="1">
      <c r="A11" s="172" t="s">
        <v>9</v>
      </c>
      <c r="B11" s="173">
        <v>150830</v>
      </c>
      <c r="C11" s="173">
        <v>150432</v>
      </c>
      <c r="D11" s="173">
        <v>150141</v>
      </c>
      <c r="E11" s="173">
        <v>149862</v>
      </c>
      <c r="F11" s="173">
        <v>149589</v>
      </c>
      <c r="G11" s="173">
        <v>149388</v>
      </c>
      <c r="H11" s="173">
        <v>149176</v>
      </c>
      <c r="I11" s="173">
        <v>148962</v>
      </c>
      <c r="J11" s="173">
        <v>148744</v>
      </c>
      <c r="K11" s="173">
        <v>148519</v>
      </c>
      <c r="L11" s="173">
        <v>148289</v>
      </c>
      <c r="M11" s="173">
        <v>148040</v>
      </c>
      <c r="N11" s="173">
        <v>147783</v>
      </c>
      <c r="O11" s="173">
        <v>147506</v>
      </c>
      <c r="P11" s="173">
        <v>147204</v>
      </c>
      <c r="Q11" s="173">
        <v>146868</v>
      </c>
      <c r="R11" s="173">
        <v>146505</v>
      </c>
      <c r="S11" s="173">
        <v>146110</v>
      </c>
      <c r="T11" s="173">
        <v>145677</v>
      </c>
      <c r="U11" s="173">
        <v>145203</v>
      </c>
      <c r="V11" s="173">
        <v>144688</v>
      </c>
      <c r="W11" s="173">
        <v>144136</v>
      </c>
      <c r="X11" s="173">
        <v>143552</v>
      </c>
      <c r="Y11" s="173">
        <v>142938</v>
      </c>
      <c r="Z11" s="173">
        <v>142289</v>
      </c>
      <c r="AA11" s="174">
        <v>141619</v>
      </c>
      <c r="AB11" s="175" t="s">
        <v>9</v>
      </c>
      <c r="AC11" s="72"/>
    </row>
    <row r="12" spans="1:29" ht="12.75" customHeight="1">
      <c r="A12" s="172" t="s">
        <v>10</v>
      </c>
      <c r="B12" s="173">
        <v>147800</v>
      </c>
      <c r="C12" s="173">
        <v>148283</v>
      </c>
      <c r="D12" s="173">
        <v>148913</v>
      </c>
      <c r="E12" s="173">
        <v>149606</v>
      </c>
      <c r="F12" s="173">
        <v>150409</v>
      </c>
      <c r="G12" s="173">
        <v>151279</v>
      </c>
      <c r="H12" s="173">
        <v>152194</v>
      </c>
      <c r="I12" s="173">
        <v>153159</v>
      </c>
      <c r="J12" s="173">
        <v>154160</v>
      </c>
      <c r="K12" s="173">
        <v>155182</v>
      </c>
      <c r="L12" s="173">
        <v>156221</v>
      </c>
      <c r="M12" s="173">
        <v>157268</v>
      </c>
      <c r="N12" s="173">
        <v>158315</v>
      </c>
      <c r="O12" s="173">
        <v>159360</v>
      </c>
      <c r="P12" s="173">
        <v>160404</v>
      </c>
      <c r="Q12" s="173">
        <v>161425</v>
      </c>
      <c r="R12" s="173">
        <v>162431</v>
      </c>
      <c r="S12" s="173">
        <v>163414</v>
      </c>
      <c r="T12" s="173">
        <v>164383</v>
      </c>
      <c r="U12" s="173">
        <v>165339</v>
      </c>
      <c r="V12" s="173">
        <v>166276</v>
      </c>
      <c r="W12" s="173">
        <v>167197</v>
      </c>
      <c r="X12" s="173">
        <v>168112</v>
      </c>
      <c r="Y12" s="173">
        <v>169015</v>
      </c>
      <c r="Z12" s="173">
        <v>169910</v>
      </c>
      <c r="AA12" s="174">
        <v>170811</v>
      </c>
      <c r="AB12" s="175" t="s">
        <v>10</v>
      </c>
      <c r="AC12" s="72"/>
    </row>
    <row r="13" spans="1:29" ht="12.75" customHeight="1">
      <c r="A13" s="172" t="s">
        <v>11</v>
      </c>
      <c r="B13" s="173">
        <v>122720</v>
      </c>
      <c r="C13" s="173">
        <v>122690</v>
      </c>
      <c r="D13" s="173">
        <v>122789</v>
      </c>
      <c r="E13" s="173">
        <v>122898</v>
      </c>
      <c r="F13" s="173">
        <v>123004</v>
      </c>
      <c r="G13" s="173">
        <v>123115</v>
      </c>
      <c r="H13" s="173">
        <v>123230</v>
      </c>
      <c r="I13" s="173">
        <v>123335</v>
      </c>
      <c r="J13" s="173">
        <v>123430</v>
      </c>
      <c r="K13" s="173">
        <v>123517</v>
      </c>
      <c r="L13" s="173">
        <v>123578</v>
      </c>
      <c r="M13" s="173">
        <v>123636</v>
      </c>
      <c r="N13" s="173">
        <v>123658</v>
      </c>
      <c r="O13" s="173">
        <v>123669</v>
      </c>
      <c r="P13" s="173">
        <v>123656</v>
      </c>
      <c r="Q13" s="173">
        <v>123618</v>
      </c>
      <c r="R13" s="173">
        <v>123560</v>
      </c>
      <c r="S13" s="173">
        <v>123476</v>
      </c>
      <c r="T13" s="173">
        <v>123368</v>
      </c>
      <c r="U13" s="173">
        <v>123232</v>
      </c>
      <c r="V13" s="173">
        <v>123065</v>
      </c>
      <c r="W13" s="173">
        <v>122879</v>
      </c>
      <c r="X13" s="173">
        <v>122676</v>
      </c>
      <c r="Y13" s="173">
        <v>122446</v>
      </c>
      <c r="Z13" s="173">
        <v>122194</v>
      </c>
      <c r="AA13" s="174">
        <v>121928</v>
      </c>
      <c r="AB13" s="175" t="s">
        <v>11</v>
      </c>
      <c r="AC13" s="72"/>
    </row>
    <row r="14" spans="1:29" ht="12.75" customHeight="1">
      <c r="A14" s="172" t="s">
        <v>12</v>
      </c>
      <c r="B14" s="173">
        <v>105880</v>
      </c>
      <c r="C14" s="173">
        <v>105707</v>
      </c>
      <c r="D14" s="173">
        <v>105571</v>
      </c>
      <c r="E14" s="173">
        <v>105422</v>
      </c>
      <c r="F14" s="173">
        <v>105271</v>
      </c>
      <c r="G14" s="173">
        <v>105108</v>
      </c>
      <c r="H14" s="173">
        <v>104937</v>
      </c>
      <c r="I14" s="173">
        <v>104754</v>
      </c>
      <c r="J14" s="173">
        <v>104557</v>
      </c>
      <c r="K14" s="173">
        <v>104352</v>
      </c>
      <c r="L14" s="173">
        <v>104142</v>
      </c>
      <c r="M14" s="173">
        <v>103915</v>
      </c>
      <c r="N14" s="173">
        <v>103679</v>
      </c>
      <c r="O14" s="173">
        <v>103420</v>
      </c>
      <c r="P14" s="173">
        <v>103148</v>
      </c>
      <c r="Q14" s="173">
        <v>102859</v>
      </c>
      <c r="R14" s="173">
        <v>102551</v>
      </c>
      <c r="S14" s="173">
        <v>102220</v>
      </c>
      <c r="T14" s="173">
        <v>101862</v>
      </c>
      <c r="U14" s="173">
        <v>101485</v>
      </c>
      <c r="V14" s="173">
        <v>101082</v>
      </c>
      <c r="W14" s="173">
        <v>100647</v>
      </c>
      <c r="X14" s="173">
        <v>100190</v>
      </c>
      <c r="Y14" s="173">
        <v>99708</v>
      </c>
      <c r="Z14" s="173">
        <v>99212</v>
      </c>
      <c r="AA14" s="174">
        <v>98696</v>
      </c>
      <c r="AB14" s="175" t="s">
        <v>12</v>
      </c>
      <c r="AC14" s="72"/>
    </row>
    <row r="15" spans="1:29" ht="12.75" customHeight="1">
      <c r="A15" s="172" t="s">
        <v>13</v>
      </c>
      <c r="B15" s="173">
        <v>100850</v>
      </c>
      <c r="C15" s="173">
        <v>101606</v>
      </c>
      <c r="D15" s="173">
        <v>102430</v>
      </c>
      <c r="E15" s="173">
        <v>103278</v>
      </c>
      <c r="F15" s="173">
        <v>104135</v>
      </c>
      <c r="G15" s="173">
        <v>105020</v>
      </c>
      <c r="H15" s="173">
        <v>105913</v>
      </c>
      <c r="I15" s="173">
        <v>106840</v>
      </c>
      <c r="J15" s="173">
        <v>107779</v>
      </c>
      <c r="K15" s="173">
        <v>108731</v>
      </c>
      <c r="L15" s="173">
        <v>109707</v>
      </c>
      <c r="M15" s="173">
        <v>110695</v>
      </c>
      <c r="N15" s="173">
        <v>111688</v>
      </c>
      <c r="O15" s="173">
        <v>112686</v>
      </c>
      <c r="P15" s="173">
        <v>113696</v>
      </c>
      <c r="Q15" s="173">
        <v>114708</v>
      </c>
      <c r="R15" s="173">
        <v>115714</v>
      </c>
      <c r="S15" s="173">
        <v>116719</v>
      </c>
      <c r="T15" s="173">
        <v>117717</v>
      </c>
      <c r="U15" s="173">
        <v>118700</v>
      </c>
      <c r="V15" s="173">
        <v>119671</v>
      </c>
      <c r="W15" s="173">
        <v>120630</v>
      </c>
      <c r="X15" s="173">
        <v>121576</v>
      </c>
      <c r="Y15" s="173">
        <v>122509</v>
      </c>
      <c r="Z15" s="173">
        <v>123434</v>
      </c>
      <c r="AA15" s="174">
        <v>124351</v>
      </c>
      <c r="AB15" s="175" t="s">
        <v>13</v>
      </c>
      <c r="AC15" s="72"/>
    </row>
    <row r="16" spans="1:29" s="49" customFormat="1" ht="18" customHeight="1">
      <c r="A16" s="172" t="s">
        <v>14</v>
      </c>
      <c r="B16" s="173">
        <v>91030</v>
      </c>
      <c r="C16" s="173">
        <v>91089</v>
      </c>
      <c r="D16" s="173">
        <v>91198</v>
      </c>
      <c r="E16" s="173">
        <v>91305</v>
      </c>
      <c r="F16" s="173">
        <v>91430</v>
      </c>
      <c r="G16" s="173">
        <v>91556</v>
      </c>
      <c r="H16" s="173">
        <v>91701</v>
      </c>
      <c r="I16" s="173">
        <v>91841</v>
      </c>
      <c r="J16" s="173">
        <v>92003</v>
      </c>
      <c r="K16" s="173">
        <v>92154</v>
      </c>
      <c r="L16" s="173">
        <v>92313</v>
      </c>
      <c r="M16" s="173">
        <v>92484</v>
      </c>
      <c r="N16" s="173">
        <v>92674</v>
      </c>
      <c r="O16" s="173">
        <v>92862</v>
      </c>
      <c r="P16" s="173">
        <v>93041</v>
      </c>
      <c r="Q16" s="173">
        <v>93223</v>
      </c>
      <c r="R16" s="173">
        <v>93396</v>
      </c>
      <c r="S16" s="173">
        <v>93559</v>
      </c>
      <c r="T16" s="173">
        <v>93714</v>
      </c>
      <c r="U16" s="173">
        <v>93859</v>
      </c>
      <c r="V16" s="173">
        <v>93983</v>
      </c>
      <c r="W16" s="173">
        <v>94092</v>
      </c>
      <c r="X16" s="173">
        <v>94196</v>
      </c>
      <c r="Y16" s="173">
        <v>94275</v>
      </c>
      <c r="Z16" s="173">
        <v>94346</v>
      </c>
      <c r="AA16" s="174">
        <v>94387</v>
      </c>
      <c r="AB16" s="175" t="s">
        <v>14</v>
      </c>
      <c r="AC16" s="72"/>
    </row>
    <row r="17" spans="1:29" ht="12.75" customHeight="1">
      <c r="A17" s="172" t="s">
        <v>15</v>
      </c>
      <c r="B17" s="173">
        <v>482640</v>
      </c>
      <c r="C17" s="173">
        <v>487148</v>
      </c>
      <c r="D17" s="173">
        <v>492126</v>
      </c>
      <c r="E17" s="173">
        <v>497282</v>
      </c>
      <c r="F17" s="173">
        <v>502615</v>
      </c>
      <c r="G17" s="173">
        <v>508102</v>
      </c>
      <c r="H17" s="173">
        <v>513787</v>
      </c>
      <c r="I17" s="173">
        <v>519542</v>
      </c>
      <c r="J17" s="173">
        <v>525341</v>
      </c>
      <c r="K17" s="173">
        <v>531174</v>
      </c>
      <c r="L17" s="173">
        <v>537007</v>
      </c>
      <c r="M17" s="173">
        <v>542821</v>
      </c>
      <c r="N17" s="173">
        <v>548590</v>
      </c>
      <c r="O17" s="173">
        <v>554326</v>
      </c>
      <c r="P17" s="173">
        <v>560015</v>
      </c>
      <c r="Q17" s="173">
        <v>565641</v>
      </c>
      <c r="R17" s="173">
        <v>571194</v>
      </c>
      <c r="S17" s="173">
        <v>576687</v>
      </c>
      <c r="T17" s="173">
        <v>582143</v>
      </c>
      <c r="U17" s="173">
        <v>587535</v>
      </c>
      <c r="V17" s="173">
        <v>592861</v>
      </c>
      <c r="W17" s="173">
        <v>598139</v>
      </c>
      <c r="X17" s="173">
        <v>603381</v>
      </c>
      <c r="Y17" s="173">
        <v>608603</v>
      </c>
      <c r="Z17" s="173">
        <v>613799</v>
      </c>
      <c r="AA17" s="174">
        <v>618978</v>
      </c>
      <c r="AB17" s="175" t="s">
        <v>15</v>
      </c>
      <c r="AC17" s="72"/>
    </row>
    <row r="18" spans="1:29" ht="12.75" customHeight="1">
      <c r="A18" s="172" t="s">
        <v>16</v>
      </c>
      <c r="B18" s="173">
        <v>27560</v>
      </c>
      <c r="C18" s="173">
        <v>27426</v>
      </c>
      <c r="D18" s="173">
        <v>27305</v>
      </c>
      <c r="E18" s="173">
        <v>27173</v>
      </c>
      <c r="F18" s="173">
        <v>27049</v>
      </c>
      <c r="G18" s="173">
        <v>26933</v>
      </c>
      <c r="H18" s="173">
        <v>26808</v>
      </c>
      <c r="I18" s="173">
        <v>26734</v>
      </c>
      <c r="J18" s="173">
        <v>26650</v>
      </c>
      <c r="K18" s="173">
        <v>26557</v>
      </c>
      <c r="L18" s="173">
        <v>26469</v>
      </c>
      <c r="M18" s="173">
        <v>26385</v>
      </c>
      <c r="N18" s="173">
        <v>26300</v>
      </c>
      <c r="O18" s="173">
        <v>26215</v>
      </c>
      <c r="P18" s="173">
        <v>26115</v>
      </c>
      <c r="Q18" s="173">
        <v>26011</v>
      </c>
      <c r="R18" s="173">
        <v>25893</v>
      </c>
      <c r="S18" s="173">
        <v>25777</v>
      </c>
      <c r="T18" s="173">
        <v>25657</v>
      </c>
      <c r="U18" s="173">
        <v>25525</v>
      </c>
      <c r="V18" s="173">
        <v>25386</v>
      </c>
      <c r="W18" s="173">
        <v>25243</v>
      </c>
      <c r="X18" s="173">
        <v>25088</v>
      </c>
      <c r="Y18" s="173">
        <v>24931</v>
      </c>
      <c r="Z18" s="173">
        <v>24763</v>
      </c>
      <c r="AA18" s="174">
        <v>24596</v>
      </c>
      <c r="AB18" s="175" t="s">
        <v>16</v>
      </c>
      <c r="AC18" s="72"/>
    </row>
    <row r="19" spans="1:29" ht="12.75" customHeight="1">
      <c r="A19" s="172" t="s">
        <v>17</v>
      </c>
      <c r="B19" s="173">
        <v>156800</v>
      </c>
      <c r="C19" s="173">
        <v>157439</v>
      </c>
      <c r="D19" s="173">
        <v>158216</v>
      </c>
      <c r="E19" s="173">
        <v>158985</v>
      </c>
      <c r="F19" s="173">
        <v>159759</v>
      </c>
      <c r="G19" s="173">
        <v>160522</v>
      </c>
      <c r="H19" s="173">
        <v>161286</v>
      </c>
      <c r="I19" s="173">
        <v>162047</v>
      </c>
      <c r="J19" s="173">
        <v>162784</v>
      </c>
      <c r="K19" s="173">
        <v>163517</v>
      </c>
      <c r="L19" s="173">
        <v>164233</v>
      </c>
      <c r="M19" s="173">
        <v>164935</v>
      </c>
      <c r="N19" s="173">
        <v>165627</v>
      </c>
      <c r="O19" s="173">
        <v>166304</v>
      </c>
      <c r="P19" s="173">
        <v>166974</v>
      </c>
      <c r="Q19" s="173">
        <v>167627</v>
      </c>
      <c r="R19" s="173">
        <v>168266</v>
      </c>
      <c r="S19" s="173">
        <v>168886</v>
      </c>
      <c r="T19" s="173">
        <v>169481</v>
      </c>
      <c r="U19" s="173">
        <v>170060</v>
      </c>
      <c r="V19" s="173">
        <v>170618</v>
      </c>
      <c r="W19" s="173">
        <v>171148</v>
      </c>
      <c r="X19" s="173">
        <v>171668</v>
      </c>
      <c r="Y19" s="173">
        <v>172171</v>
      </c>
      <c r="Z19" s="173">
        <v>172653</v>
      </c>
      <c r="AA19" s="174">
        <v>173130</v>
      </c>
      <c r="AB19" s="175" t="s">
        <v>17</v>
      </c>
      <c r="AC19" s="72"/>
    </row>
    <row r="20" spans="1:29" ht="12.75" customHeight="1">
      <c r="A20" s="172" t="s">
        <v>18</v>
      </c>
      <c r="B20" s="173">
        <v>366220</v>
      </c>
      <c r="C20" s="173">
        <v>367253</v>
      </c>
      <c r="D20" s="173">
        <v>368524</v>
      </c>
      <c r="E20" s="173">
        <v>369879</v>
      </c>
      <c r="F20" s="173">
        <v>371272</v>
      </c>
      <c r="G20" s="173">
        <v>372742</v>
      </c>
      <c r="H20" s="173">
        <v>374227</v>
      </c>
      <c r="I20" s="173">
        <v>375782</v>
      </c>
      <c r="J20" s="173">
        <v>377333</v>
      </c>
      <c r="K20" s="173">
        <v>378867</v>
      </c>
      <c r="L20" s="173">
        <v>380385</v>
      </c>
      <c r="M20" s="173">
        <v>381886</v>
      </c>
      <c r="N20" s="173">
        <v>383361</v>
      </c>
      <c r="O20" s="173">
        <v>384812</v>
      </c>
      <c r="P20" s="173">
        <v>386216</v>
      </c>
      <c r="Q20" s="173">
        <v>387569</v>
      </c>
      <c r="R20" s="173">
        <v>388867</v>
      </c>
      <c r="S20" s="173">
        <v>390104</v>
      </c>
      <c r="T20" s="173">
        <v>391292</v>
      </c>
      <c r="U20" s="173">
        <v>392414</v>
      </c>
      <c r="V20" s="173">
        <v>393468</v>
      </c>
      <c r="W20" s="173">
        <v>394463</v>
      </c>
      <c r="X20" s="173">
        <v>395404</v>
      </c>
      <c r="Y20" s="173">
        <v>396300</v>
      </c>
      <c r="Z20" s="173">
        <v>397159</v>
      </c>
      <c r="AA20" s="174">
        <v>397989</v>
      </c>
      <c r="AB20" s="175" t="s">
        <v>18</v>
      </c>
      <c r="AC20" s="72"/>
    </row>
    <row r="21" spans="1:29" s="49" customFormat="1" ht="18" customHeight="1">
      <c r="A21" s="172" t="s">
        <v>19</v>
      </c>
      <c r="B21" s="173">
        <v>595080</v>
      </c>
      <c r="C21" s="173">
        <v>597139</v>
      </c>
      <c r="D21" s="173">
        <v>599857</v>
      </c>
      <c r="E21" s="173">
        <v>602873</v>
      </c>
      <c r="F21" s="173">
        <v>606166</v>
      </c>
      <c r="G21" s="173">
        <v>609707</v>
      </c>
      <c r="H21" s="173">
        <v>613483</v>
      </c>
      <c r="I21" s="173">
        <v>617430</v>
      </c>
      <c r="J21" s="173">
        <v>621470</v>
      </c>
      <c r="K21" s="173">
        <v>625572</v>
      </c>
      <c r="L21" s="173">
        <v>629696</v>
      </c>
      <c r="M21" s="173">
        <v>633809</v>
      </c>
      <c r="N21" s="173">
        <v>637897</v>
      </c>
      <c r="O21" s="173">
        <v>641937</v>
      </c>
      <c r="P21" s="173">
        <v>645919</v>
      </c>
      <c r="Q21" s="173">
        <v>649827</v>
      </c>
      <c r="R21" s="173">
        <v>653650</v>
      </c>
      <c r="S21" s="173">
        <v>657387</v>
      </c>
      <c r="T21" s="173">
        <v>661046</v>
      </c>
      <c r="U21" s="173">
        <v>664631</v>
      </c>
      <c r="V21" s="173">
        <v>668130</v>
      </c>
      <c r="W21" s="173">
        <v>671551</v>
      </c>
      <c r="X21" s="173">
        <v>674897</v>
      </c>
      <c r="Y21" s="173">
        <v>678201</v>
      </c>
      <c r="Z21" s="173">
        <v>681480</v>
      </c>
      <c r="AA21" s="174">
        <v>684744</v>
      </c>
      <c r="AB21" s="175" t="s">
        <v>19</v>
      </c>
      <c r="AC21" s="72"/>
    </row>
    <row r="22" spans="1:29" ht="12.75" customHeight="1">
      <c r="A22" s="172" t="s">
        <v>20</v>
      </c>
      <c r="B22" s="173">
        <v>232910</v>
      </c>
      <c r="C22" s="173">
        <v>233414</v>
      </c>
      <c r="D22" s="173">
        <v>234053</v>
      </c>
      <c r="E22" s="173">
        <v>234737</v>
      </c>
      <c r="F22" s="173">
        <v>235421</v>
      </c>
      <c r="G22" s="173">
        <v>236103</v>
      </c>
      <c r="H22" s="173">
        <v>236828</v>
      </c>
      <c r="I22" s="173">
        <v>237539</v>
      </c>
      <c r="J22" s="173">
        <v>238228</v>
      </c>
      <c r="K22" s="173">
        <v>238875</v>
      </c>
      <c r="L22" s="173">
        <v>239498</v>
      </c>
      <c r="M22" s="173">
        <v>240088</v>
      </c>
      <c r="N22" s="173">
        <v>240650</v>
      </c>
      <c r="O22" s="173">
        <v>241178</v>
      </c>
      <c r="P22" s="173">
        <v>241664</v>
      </c>
      <c r="Q22" s="173">
        <v>242101</v>
      </c>
      <c r="R22" s="173">
        <v>242482</v>
      </c>
      <c r="S22" s="173">
        <v>242808</v>
      </c>
      <c r="T22" s="173">
        <v>243084</v>
      </c>
      <c r="U22" s="173">
        <v>243304</v>
      </c>
      <c r="V22" s="173">
        <v>243469</v>
      </c>
      <c r="W22" s="173">
        <v>243568</v>
      </c>
      <c r="X22" s="173">
        <v>243620</v>
      </c>
      <c r="Y22" s="173">
        <v>243622</v>
      </c>
      <c r="Z22" s="173">
        <v>243580</v>
      </c>
      <c r="AA22" s="174">
        <v>243493</v>
      </c>
      <c r="AB22" s="175" t="s">
        <v>20</v>
      </c>
      <c r="AC22" s="72"/>
    </row>
    <row r="23" spans="1:29" ht="12.75" customHeight="1">
      <c r="A23" s="172" t="s">
        <v>21</v>
      </c>
      <c r="B23" s="173">
        <v>80680</v>
      </c>
      <c r="C23" s="173">
        <v>80080</v>
      </c>
      <c r="D23" s="173">
        <v>79544</v>
      </c>
      <c r="E23" s="173">
        <v>78999</v>
      </c>
      <c r="F23" s="173">
        <v>78461</v>
      </c>
      <c r="G23" s="173">
        <v>77914</v>
      </c>
      <c r="H23" s="173">
        <v>77364</v>
      </c>
      <c r="I23" s="173">
        <v>76852</v>
      </c>
      <c r="J23" s="173">
        <v>76340</v>
      </c>
      <c r="K23" s="173">
        <v>75817</v>
      </c>
      <c r="L23" s="173">
        <v>75286</v>
      </c>
      <c r="M23" s="173">
        <v>74736</v>
      </c>
      <c r="N23" s="173">
        <v>74172</v>
      </c>
      <c r="O23" s="173">
        <v>73589</v>
      </c>
      <c r="P23" s="173">
        <v>72981</v>
      </c>
      <c r="Q23" s="173">
        <v>72348</v>
      </c>
      <c r="R23" s="173">
        <v>71701</v>
      </c>
      <c r="S23" s="173">
        <v>71039</v>
      </c>
      <c r="T23" s="173">
        <v>70343</v>
      </c>
      <c r="U23" s="173">
        <v>69637</v>
      </c>
      <c r="V23" s="173">
        <v>68910</v>
      </c>
      <c r="W23" s="173">
        <v>68152</v>
      </c>
      <c r="X23" s="173">
        <v>67386</v>
      </c>
      <c r="Y23" s="173">
        <v>66606</v>
      </c>
      <c r="Z23" s="173">
        <v>65817</v>
      </c>
      <c r="AA23" s="174">
        <v>65014</v>
      </c>
      <c r="AB23" s="175" t="s">
        <v>21</v>
      </c>
      <c r="AC23" s="72"/>
    </row>
    <row r="24" spans="1:29" ht="12.75" customHeight="1">
      <c r="A24" s="172" t="s">
        <v>22</v>
      </c>
      <c r="B24" s="173">
        <v>84240</v>
      </c>
      <c r="C24" s="173">
        <v>84714</v>
      </c>
      <c r="D24" s="173">
        <v>85243</v>
      </c>
      <c r="E24" s="173">
        <v>85778</v>
      </c>
      <c r="F24" s="173">
        <v>86376</v>
      </c>
      <c r="G24" s="173">
        <v>86988</v>
      </c>
      <c r="H24" s="173">
        <v>87606</v>
      </c>
      <c r="I24" s="173">
        <v>88236</v>
      </c>
      <c r="J24" s="173">
        <v>88869</v>
      </c>
      <c r="K24" s="173">
        <v>89504</v>
      </c>
      <c r="L24" s="173">
        <v>90141</v>
      </c>
      <c r="M24" s="173">
        <v>90772</v>
      </c>
      <c r="N24" s="173">
        <v>91415</v>
      </c>
      <c r="O24" s="173">
        <v>92051</v>
      </c>
      <c r="P24" s="173">
        <v>92683</v>
      </c>
      <c r="Q24" s="173">
        <v>93309</v>
      </c>
      <c r="R24" s="173">
        <v>93928</v>
      </c>
      <c r="S24" s="173">
        <v>94535</v>
      </c>
      <c r="T24" s="173">
        <v>95137</v>
      </c>
      <c r="U24" s="173">
        <v>95735</v>
      </c>
      <c r="V24" s="173">
        <v>96314</v>
      </c>
      <c r="W24" s="173">
        <v>96893</v>
      </c>
      <c r="X24" s="173">
        <v>97452</v>
      </c>
      <c r="Y24" s="173">
        <v>98004</v>
      </c>
      <c r="Z24" s="173">
        <v>98548</v>
      </c>
      <c r="AA24" s="174">
        <v>99090</v>
      </c>
      <c r="AB24" s="175" t="s">
        <v>22</v>
      </c>
      <c r="AC24" s="72"/>
    </row>
    <row r="25" spans="1:29" ht="12.75" customHeight="1">
      <c r="A25" s="172" t="s">
        <v>23</v>
      </c>
      <c r="B25" s="173">
        <v>92910</v>
      </c>
      <c r="C25" s="173">
        <v>92852</v>
      </c>
      <c r="D25" s="173">
        <v>92850</v>
      </c>
      <c r="E25" s="173">
        <v>92853</v>
      </c>
      <c r="F25" s="173">
        <v>92859</v>
      </c>
      <c r="G25" s="173">
        <v>92868</v>
      </c>
      <c r="H25" s="173">
        <v>92868</v>
      </c>
      <c r="I25" s="173">
        <v>92865</v>
      </c>
      <c r="J25" s="173">
        <v>92857</v>
      </c>
      <c r="K25" s="173">
        <v>92852</v>
      </c>
      <c r="L25" s="173">
        <v>92838</v>
      </c>
      <c r="M25" s="173">
        <v>92810</v>
      </c>
      <c r="N25" s="173">
        <v>92774</v>
      </c>
      <c r="O25" s="173">
        <v>92733</v>
      </c>
      <c r="P25" s="173">
        <v>92670</v>
      </c>
      <c r="Q25" s="173">
        <v>92602</v>
      </c>
      <c r="R25" s="173">
        <v>92516</v>
      </c>
      <c r="S25" s="173">
        <v>92421</v>
      </c>
      <c r="T25" s="173">
        <v>92308</v>
      </c>
      <c r="U25" s="173">
        <v>92168</v>
      </c>
      <c r="V25" s="173">
        <v>92008</v>
      </c>
      <c r="W25" s="173">
        <v>91823</v>
      </c>
      <c r="X25" s="173">
        <v>91618</v>
      </c>
      <c r="Y25" s="173">
        <v>91393</v>
      </c>
      <c r="Z25" s="173">
        <v>91152</v>
      </c>
      <c r="AA25" s="174">
        <v>90889</v>
      </c>
      <c r="AB25" s="175" t="s">
        <v>23</v>
      </c>
      <c r="AC25" s="72"/>
    </row>
    <row r="26" spans="1:29" s="49" customFormat="1" ht="18" customHeight="1">
      <c r="A26" s="172" t="s">
        <v>24</v>
      </c>
      <c r="B26" s="173">
        <v>137560</v>
      </c>
      <c r="C26" s="173">
        <v>137141</v>
      </c>
      <c r="D26" s="173">
        <v>136812</v>
      </c>
      <c r="E26" s="173">
        <v>136535</v>
      </c>
      <c r="F26" s="173">
        <v>136245</v>
      </c>
      <c r="G26" s="173">
        <v>135950</v>
      </c>
      <c r="H26" s="173">
        <v>135652</v>
      </c>
      <c r="I26" s="173">
        <v>135327</v>
      </c>
      <c r="J26" s="173">
        <v>134987</v>
      </c>
      <c r="K26" s="173">
        <v>134645</v>
      </c>
      <c r="L26" s="173">
        <v>134275</v>
      </c>
      <c r="M26" s="173">
        <v>133890</v>
      </c>
      <c r="N26" s="173">
        <v>133480</v>
      </c>
      <c r="O26" s="173">
        <v>133043</v>
      </c>
      <c r="P26" s="173">
        <v>132586</v>
      </c>
      <c r="Q26" s="173">
        <v>132091</v>
      </c>
      <c r="R26" s="173">
        <v>131577</v>
      </c>
      <c r="S26" s="173">
        <v>131022</v>
      </c>
      <c r="T26" s="173">
        <v>130433</v>
      </c>
      <c r="U26" s="173">
        <v>129816</v>
      </c>
      <c r="V26" s="173">
        <v>129163</v>
      </c>
      <c r="W26" s="173">
        <v>128466</v>
      </c>
      <c r="X26" s="173">
        <v>127745</v>
      </c>
      <c r="Y26" s="173">
        <v>127005</v>
      </c>
      <c r="Z26" s="173">
        <v>126239</v>
      </c>
      <c r="AA26" s="174">
        <v>125465</v>
      </c>
      <c r="AB26" s="175" t="s">
        <v>24</v>
      </c>
      <c r="AC26" s="72"/>
    </row>
    <row r="27" spans="1:29" ht="12.75" customHeight="1">
      <c r="A27" s="172" t="s">
        <v>25</v>
      </c>
      <c r="B27" s="173">
        <v>337870</v>
      </c>
      <c r="C27" s="173">
        <v>337967</v>
      </c>
      <c r="D27" s="173">
        <v>338292</v>
      </c>
      <c r="E27" s="173">
        <v>338617</v>
      </c>
      <c r="F27" s="173">
        <v>338960</v>
      </c>
      <c r="G27" s="173">
        <v>339279</v>
      </c>
      <c r="H27" s="173">
        <v>339589</v>
      </c>
      <c r="I27" s="173">
        <v>339925</v>
      </c>
      <c r="J27" s="173">
        <v>340226</v>
      </c>
      <c r="K27" s="173">
        <v>340477</v>
      </c>
      <c r="L27" s="173">
        <v>340680</v>
      </c>
      <c r="M27" s="173">
        <v>340854</v>
      </c>
      <c r="N27" s="173">
        <v>340973</v>
      </c>
      <c r="O27" s="173">
        <v>341056</v>
      </c>
      <c r="P27" s="173">
        <v>341088</v>
      </c>
      <c r="Q27" s="173">
        <v>341081</v>
      </c>
      <c r="R27" s="173">
        <v>341015</v>
      </c>
      <c r="S27" s="173">
        <v>340911</v>
      </c>
      <c r="T27" s="173">
        <v>340754</v>
      </c>
      <c r="U27" s="173">
        <v>340541</v>
      </c>
      <c r="V27" s="173">
        <v>340274</v>
      </c>
      <c r="W27" s="173">
        <v>339956</v>
      </c>
      <c r="X27" s="173">
        <v>339580</v>
      </c>
      <c r="Y27" s="173">
        <v>339166</v>
      </c>
      <c r="Z27" s="173">
        <v>338698</v>
      </c>
      <c r="AA27" s="174">
        <v>338195</v>
      </c>
      <c r="AB27" s="175" t="s">
        <v>25</v>
      </c>
      <c r="AC27" s="72"/>
    </row>
    <row r="28" spans="1:29" ht="12.75" customHeight="1">
      <c r="A28" s="172" t="s">
        <v>26</v>
      </c>
      <c r="B28" s="173">
        <v>21530</v>
      </c>
      <c r="C28" s="173">
        <v>21553</v>
      </c>
      <c r="D28" s="173">
        <v>21585</v>
      </c>
      <c r="E28" s="173">
        <v>21625</v>
      </c>
      <c r="F28" s="173">
        <v>21667</v>
      </c>
      <c r="G28" s="173">
        <v>21704</v>
      </c>
      <c r="H28" s="173">
        <v>21791</v>
      </c>
      <c r="I28" s="173">
        <v>21879</v>
      </c>
      <c r="J28" s="173">
        <v>21966</v>
      </c>
      <c r="K28" s="173">
        <v>22052</v>
      </c>
      <c r="L28" s="173">
        <v>22136</v>
      </c>
      <c r="M28" s="173">
        <v>22215</v>
      </c>
      <c r="N28" s="173">
        <v>22292</v>
      </c>
      <c r="O28" s="173">
        <v>22374</v>
      </c>
      <c r="P28" s="173">
        <v>22434</v>
      </c>
      <c r="Q28" s="173">
        <v>22496</v>
      </c>
      <c r="R28" s="173">
        <v>22550</v>
      </c>
      <c r="S28" s="173">
        <v>22592</v>
      </c>
      <c r="T28" s="173">
        <v>22628</v>
      </c>
      <c r="U28" s="173">
        <v>22655</v>
      </c>
      <c r="V28" s="173">
        <v>22671</v>
      </c>
      <c r="W28" s="173">
        <v>22684</v>
      </c>
      <c r="X28" s="173">
        <v>22687</v>
      </c>
      <c r="Y28" s="173">
        <v>22705</v>
      </c>
      <c r="Z28" s="173">
        <v>22715</v>
      </c>
      <c r="AA28" s="174">
        <v>22724</v>
      </c>
      <c r="AB28" s="175" t="s">
        <v>26</v>
      </c>
      <c r="AC28" s="72"/>
    </row>
    <row r="29" spans="1:29" ht="12.75" customHeight="1">
      <c r="A29" s="172" t="s">
        <v>27</v>
      </c>
      <c r="B29" s="173">
        <v>147740</v>
      </c>
      <c r="C29" s="173">
        <v>148882</v>
      </c>
      <c r="D29" s="173">
        <v>150116</v>
      </c>
      <c r="E29" s="173">
        <v>151382</v>
      </c>
      <c r="F29" s="173">
        <v>152728</v>
      </c>
      <c r="G29" s="173">
        <v>154101</v>
      </c>
      <c r="H29" s="173">
        <v>155499</v>
      </c>
      <c r="I29" s="173">
        <v>156918</v>
      </c>
      <c r="J29" s="173">
        <v>158367</v>
      </c>
      <c r="K29" s="173">
        <v>159833</v>
      </c>
      <c r="L29" s="173">
        <v>161314</v>
      </c>
      <c r="M29" s="173">
        <v>162806</v>
      </c>
      <c r="N29" s="173">
        <v>164318</v>
      </c>
      <c r="O29" s="173">
        <v>165843</v>
      </c>
      <c r="P29" s="173">
        <v>167377</v>
      </c>
      <c r="Q29" s="173">
        <v>168904</v>
      </c>
      <c r="R29" s="173">
        <v>170432</v>
      </c>
      <c r="S29" s="173">
        <v>171956</v>
      </c>
      <c r="T29" s="173">
        <v>173467</v>
      </c>
      <c r="U29" s="173">
        <v>174954</v>
      </c>
      <c r="V29" s="173">
        <v>176432</v>
      </c>
      <c r="W29" s="173">
        <v>177885</v>
      </c>
      <c r="X29" s="173">
        <v>179307</v>
      </c>
      <c r="Y29" s="173">
        <v>180713</v>
      </c>
      <c r="Z29" s="173">
        <v>182100</v>
      </c>
      <c r="AA29" s="174">
        <v>183468</v>
      </c>
      <c r="AB29" s="175" t="s">
        <v>27</v>
      </c>
      <c r="AC29" s="72"/>
    </row>
    <row r="30" spans="1:29" ht="12.75" customHeight="1">
      <c r="A30" s="172" t="s">
        <v>28</v>
      </c>
      <c r="B30" s="173">
        <v>174310</v>
      </c>
      <c r="C30" s="173">
        <v>174246</v>
      </c>
      <c r="D30" s="173">
        <v>174297</v>
      </c>
      <c r="E30" s="173">
        <v>174421</v>
      </c>
      <c r="F30" s="173">
        <v>174563</v>
      </c>
      <c r="G30" s="173">
        <v>174709</v>
      </c>
      <c r="H30" s="173">
        <v>174870</v>
      </c>
      <c r="I30" s="173">
        <v>175039</v>
      </c>
      <c r="J30" s="173">
        <v>175202</v>
      </c>
      <c r="K30" s="173">
        <v>175366</v>
      </c>
      <c r="L30" s="173">
        <v>175527</v>
      </c>
      <c r="M30" s="173">
        <v>175691</v>
      </c>
      <c r="N30" s="173">
        <v>175830</v>
      </c>
      <c r="O30" s="173">
        <v>175945</v>
      </c>
      <c r="P30" s="173">
        <v>176038</v>
      </c>
      <c r="Q30" s="173">
        <v>176109</v>
      </c>
      <c r="R30" s="173">
        <v>176163</v>
      </c>
      <c r="S30" s="173">
        <v>176176</v>
      </c>
      <c r="T30" s="173">
        <v>176175</v>
      </c>
      <c r="U30" s="173">
        <v>176141</v>
      </c>
      <c r="V30" s="173">
        <v>176079</v>
      </c>
      <c r="W30" s="173">
        <v>175990</v>
      </c>
      <c r="X30" s="173">
        <v>175873</v>
      </c>
      <c r="Y30" s="173">
        <v>175729</v>
      </c>
      <c r="Z30" s="173">
        <v>175564</v>
      </c>
      <c r="AA30" s="174">
        <v>175382</v>
      </c>
      <c r="AB30" s="175" t="s">
        <v>28</v>
      </c>
      <c r="AC30" s="72"/>
    </row>
    <row r="31" spans="1:29" s="49" customFormat="1" ht="18" customHeight="1">
      <c r="A31" s="172" t="s">
        <v>29</v>
      </c>
      <c r="B31" s="173">
        <v>113710</v>
      </c>
      <c r="C31" s="173">
        <v>113750</v>
      </c>
      <c r="D31" s="173">
        <v>113867</v>
      </c>
      <c r="E31" s="173">
        <v>113986</v>
      </c>
      <c r="F31" s="173">
        <v>114165</v>
      </c>
      <c r="G31" s="173">
        <v>114334</v>
      </c>
      <c r="H31" s="173">
        <v>114497</v>
      </c>
      <c r="I31" s="173">
        <v>114658</v>
      </c>
      <c r="J31" s="173">
        <v>114802</v>
      </c>
      <c r="K31" s="173">
        <v>114937</v>
      </c>
      <c r="L31" s="173">
        <v>115062</v>
      </c>
      <c r="M31" s="173">
        <v>115162</v>
      </c>
      <c r="N31" s="173">
        <v>115240</v>
      </c>
      <c r="O31" s="173">
        <v>115297</v>
      </c>
      <c r="P31" s="173">
        <v>115324</v>
      </c>
      <c r="Q31" s="173">
        <v>115337</v>
      </c>
      <c r="R31" s="173">
        <v>115311</v>
      </c>
      <c r="S31" s="173">
        <v>115253</v>
      </c>
      <c r="T31" s="173">
        <v>115161</v>
      </c>
      <c r="U31" s="173">
        <v>115033</v>
      </c>
      <c r="V31" s="173">
        <v>114881</v>
      </c>
      <c r="W31" s="173">
        <v>114710</v>
      </c>
      <c r="X31" s="173">
        <v>114503</v>
      </c>
      <c r="Y31" s="173">
        <v>114264</v>
      </c>
      <c r="Z31" s="173">
        <v>114005</v>
      </c>
      <c r="AA31" s="174">
        <v>113725</v>
      </c>
      <c r="AB31" s="175" t="s">
        <v>29</v>
      </c>
      <c r="AC31" s="72"/>
    </row>
    <row r="32" spans="1:29" ht="12.75" customHeight="1">
      <c r="A32" s="172" t="s">
        <v>30</v>
      </c>
      <c r="B32" s="173">
        <v>23210</v>
      </c>
      <c r="C32" s="173">
        <v>23293</v>
      </c>
      <c r="D32" s="173">
        <v>23389</v>
      </c>
      <c r="E32" s="173">
        <v>23491</v>
      </c>
      <c r="F32" s="173">
        <v>23588</v>
      </c>
      <c r="G32" s="173">
        <v>23694</v>
      </c>
      <c r="H32" s="173">
        <v>23790</v>
      </c>
      <c r="I32" s="173">
        <v>23888</v>
      </c>
      <c r="J32" s="173">
        <v>24001</v>
      </c>
      <c r="K32" s="173">
        <v>24105</v>
      </c>
      <c r="L32" s="173">
        <v>24207</v>
      </c>
      <c r="M32" s="173">
        <v>24301</v>
      </c>
      <c r="N32" s="173">
        <v>24406</v>
      </c>
      <c r="O32" s="173">
        <v>24498</v>
      </c>
      <c r="P32" s="173">
        <v>24585</v>
      </c>
      <c r="Q32" s="173">
        <v>24671</v>
      </c>
      <c r="R32" s="173">
        <v>24754</v>
      </c>
      <c r="S32" s="173">
        <v>24833</v>
      </c>
      <c r="T32" s="173">
        <v>24896</v>
      </c>
      <c r="U32" s="173">
        <v>24951</v>
      </c>
      <c r="V32" s="173">
        <v>25000</v>
      </c>
      <c r="W32" s="173">
        <v>25041</v>
      </c>
      <c r="X32" s="173">
        <v>25079</v>
      </c>
      <c r="Y32" s="173">
        <v>25114</v>
      </c>
      <c r="Z32" s="173">
        <v>25132</v>
      </c>
      <c r="AA32" s="174">
        <v>25147</v>
      </c>
      <c r="AB32" s="175" t="s">
        <v>30</v>
      </c>
      <c r="AC32" s="72"/>
    </row>
    <row r="33" spans="1:29" ht="12.75" customHeight="1">
      <c r="A33" s="172" t="s">
        <v>31</v>
      </c>
      <c r="B33" s="173">
        <v>112910</v>
      </c>
      <c r="C33" s="173">
        <v>112750</v>
      </c>
      <c r="D33" s="173">
        <v>112673</v>
      </c>
      <c r="E33" s="173">
        <v>112602</v>
      </c>
      <c r="F33" s="173">
        <v>112533</v>
      </c>
      <c r="G33" s="173">
        <v>112479</v>
      </c>
      <c r="H33" s="173">
        <v>112432</v>
      </c>
      <c r="I33" s="173">
        <v>112433</v>
      </c>
      <c r="J33" s="173">
        <v>112438</v>
      </c>
      <c r="K33" s="173">
        <v>112437</v>
      </c>
      <c r="L33" s="173">
        <v>112427</v>
      </c>
      <c r="M33" s="173">
        <v>112407</v>
      </c>
      <c r="N33" s="173">
        <v>112372</v>
      </c>
      <c r="O33" s="173">
        <v>112335</v>
      </c>
      <c r="P33" s="173">
        <v>112280</v>
      </c>
      <c r="Q33" s="173">
        <v>112203</v>
      </c>
      <c r="R33" s="173">
        <v>112108</v>
      </c>
      <c r="S33" s="173">
        <v>111983</v>
      </c>
      <c r="T33" s="173">
        <v>111842</v>
      </c>
      <c r="U33" s="173">
        <v>111673</v>
      </c>
      <c r="V33" s="173">
        <v>111471</v>
      </c>
      <c r="W33" s="173">
        <v>111255</v>
      </c>
      <c r="X33" s="173">
        <v>111008</v>
      </c>
      <c r="Y33" s="173">
        <v>110737</v>
      </c>
      <c r="Z33" s="173">
        <v>110453</v>
      </c>
      <c r="AA33" s="174">
        <v>110158</v>
      </c>
      <c r="AB33" s="175" t="s">
        <v>31</v>
      </c>
      <c r="AC33" s="72"/>
    </row>
    <row r="34" spans="1:29" ht="12.75" customHeight="1">
      <c r="A34" s="172" t="s">
        <v>32</v>
      </c>
      <c r="B34" s="173">
        <v>314360</v>
      </c>
      <c r="C34" s="173">
        <v>314738</v>
      </c>
      <c r="D34" s="173">
        <v>315283</v>
      </c>
      <c r="E34" s="173">
        <v>315830</v>
      </c>
      <c r="F34" s="173">
        <v>316378</v>
      </c>
      <c r="G34" s="173">
        <v>316969</v>
      </c>
      <c r="H34" s="173">
        <v>317552</v>
      </c>
      <c r="I34" s="173">
        <v>318114</v>
      </c>
      <c r="J34" s="173">
        <v>318638</v>
      </c>
      <c r="K34" s="173">
        <v>319150</v>
      </c>
      <c r="L34" s="173">
        <v>319625</v>
      </c>
      <c r="M34" s="173">
        <v>320055</v>
      </c>
      <c r="N34" s="173">
        <v>320466</v>
      </c>
      <c r="O34" s="173">
        <v>320833</v>
      </c>
      <c r="P34" s="173">
        <v>321175</v>
      </c>
      <c r="Q34" s="173">
        <v>321473</v>
      </c>
      <c r="R34" s="173">
        <v>321721</v>
      </c>
      <c r="S34" s="173">
        <v>321919</v>
      </c>
      <c r="T34" s="173">
        <v>322068</v>
      </c>
      <c r="U34" s="173">
        <v>322175</v>
      </c>
      <c r="V34" s="173">
        <v>322223</v>
      </c>
      <c r="W34" s="173">
        <v>322211</v>
      </c>
      <c r="X34" s="173">
        <v>322141</v>
      </c>
      <c r="Y34" s="173">
        <v>322022</v>
      </c>
      <c r="Z34" s="173">
        <v>321856</v>
      </c>
      <c r="AA34" s="174">
        <v>321653</v>
      </c>
      <c r="AB34" s="175" t="s">
        <v>32</v>
      </c>
      <c r="AC34" s="72"/>
    </row>
    <row r="35" spans="1:29" ht="13.5" customHeight="1">
      <c r="A35" s="172" t="s">
        <v>33</v>
      </c>
      <c r="B35" s="173">
        <v>91020</v>
      </c>
      <c r="C35" s="173">
        <v>91454</v>
      </c>
      <c r="D35" s="173">
        <v>91943</v>
      </c>
      <c r="E35" s="173">
        <v>92457</v>
      </c>
      <c r="F35" s="173">
        <v>92980</v>
      </c>
      <c r="G35" s="173">
        <v>93529</v>
      </c>
      <c r="H35" s="173">
        <v>94083</v>
      </c>
      <c r="I35" s="173">
        <v>94714</v>
      </c>
      <c r="J35" s="173">
        <v>95361</v>
      </c>
      <c r="K35" s="173">
        <v>96011</v>
      </c>
      <c r="L35" s="173">
        <v>96679</v>
      </c>
      <c r="M35" s="173">
        <v>97358</v>
      </c>
      <c r="N35" s="173">
        <v>98042</v>
      </c>
      <c r="O35" s="173">
        <v>98713</v>
      </c>
      <c r="P35" s="173">
        <v>99386</v>
      </c>
      <c r="Q35" s="173">
        <v>100050</v>
      </c>
      <c r="R35" s="173">
        <v>100707</v>
      </c>
      <c r="S35" s="173">
        <v>101345</v>
      </c>
      <c r="T35" s="173">
        <v>101976</v>
      </c>
      <c r="U35" s="173">
        <v>102584</v>
      </c>
      <c r="V35" s="173">
        <v>103174</v>
      </c>
      <c r="W35" s="173">
        <v>103745</v>
      </c>
      <c r="X35" s="173">
        <v>104295</v>
      </c>
      <c r="Y35" s="173">
        <v>104832</v>
      </c>
      <c r="Z35" s="173">
        <v>105351</v>
      </c>
      <c r="AA35" s="174">
        <v>105860</v>
      </c>
      <c r="AB35" s="175" t="s">
        <v>33</v>
      </c>
      <c r="AC35" s="72"/>
    </row>
    <row r="36" spans="1:29" s="49" customFormat="1" ht="18" customHeight="1">
      <c r="A36" s="172" t="s">
        <v>34</v>
      </c>
      <c r="B36" s="173">
        <v>90340</v>
      </c>
      <c r="C36" s="173">
        <v>90069</v>
      </c>
      <c r="D36" s="173">
        <v>89874</v>
      </c>
      <c r="E36" s="173">
        <v>89688</v>
      </c>
      <c r="F36" s="173">
        <v>89507</v>
      </c>
      <c r="G36" s="173">
        <v>89325</v>
      </c>
      <c r="H36" s="173">
        <v>89160</v>
      </c>
      <c r="I36" s="173">
        <v>88971</v>
      </c>
      <c r="J36" s="173">
        <v>88776</v>
      </c>
      <c r="K36" s="173">
        <v>88579</v>
      </c>
      <c r="L36" s="173">
        <v>88360</v>
      </c>
      <c r="M36" s="173">
        <v>88128</v>
      </c>
      <c r="N36" s="173">
        <v>87889</v>
      </c>
      <c r="O36" s="173">
        <v>87630</v>
      </c>
      <c r="P36" s="173">
        <v>87359</v>
      </c>
      <c r="Q36" s="173">
        <v>87061</v>
      </c>
      <c r="R36" s="173">
        <v>86739</v>
      </c>
      <c r="S36" s="173">
        <v>86392</v>
      </c>
      <c r="T36" s="173">
        <v>86035</v>
      </c>
      <c r="U36" s="173">
        <v>85658</v>
      </c>
      <c r="V36" s="173">
        <v>85265</v>
      </c>
      <c r="W36" s="173">
        <v>84850</v>
      </c>
      <c r="X36" s="173">
        <v>84419</v>
      </c>
      <c r="Y36" s="173">
        <v>83971</v>
      </c>
      <c r="Z36" s="173">
        <v>83526</v>
      </c>
      <c r="AA36" s="174">
        <v>83061</v>
      </c>
      <c r="AB36" s="175" t="s">
        <v>34</v>
      </c>
      <c r="AC36" s="72"/>
    </row>
    <row r="37" spans="1:29" ht="12.75" customHeight="1">
      <c r="A37" s="172" t="s">
        <v>35</v>
      </c>
      <c r="B37" s="173">
        <v>175990</v>
      </c>
      <c r="C37" s="173">
        <v>176789</v>
      </c>
      <c r="D37" s="173">
        <v>177652</v>
      </c>
      <c r="E37" s="173">
        <v>178512</v>
      </c>
      <c r="F37" s="173">
        <v>179380</v>
      </c>
      <c r="G37" s="173">
        <v>180252</v>
      </c>
      <c r="H37" s="173">
        <v>181127</v>
      </c>
      <c r="I37" s="173">
        <v>182035</v>
      </c>
      <c r="J37" s="173">
        <v>182955</v>
      </c>
      <c r="K37" s="173">
        <v>183868</v>
      </c>
      <c r="L37" s="173">
        <v>184774</v>
      </c>
      <c r="M37" s="173">
        <v>185677</v>
      </c>
      <c r="N37" s="173">
        <v>186570</v>
      </c>
      <c r="O37" s="173">
        <v>187461</v>
      </c>
      <c r="P37" s="173">
        <v>188339</v>
      </c>
      <c r="Q37" s="173">
        <v>189208</v>
      </c>
      <c r="R37" s="173">
        <v>190064</v>
      </c>
      <c r="S37" s="173">
        <v>190893</v>
      </c>
      <c r="T37" s="173">
        <v>191703</v>
      </c>
      <c r="U37" s="173">
        <v>192497</v>
      </c>
      <c r="V37" s="173">
        <v>193254</v>
      </c>
      <c r="W37" s="173">
        <v>193988</v>
      </c>
      <c r="X37" s="173">
        <v>194698</v>
      </c>
      <c r="Y37" s="173">
        <v>195375</v>
      </c>
      <c r="Z37" s="173">
        <v>196031</v>
      </c>
      <c r="AA37" s="174">
        <v>196664</v>
      </c>
      <c r="AB37" s="175" t="s">
        <v>35</v>
      </c>
      <c r="AC37" s="72"/>
    </row>
    <row r="38" spans="1:29" s="49" customFormat="1" ht="18" customHeight="1">
      <c r="A38" s="176" t="s">
        <v>115</v>
      </c>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4"/>
      <c r="AB38" s="162" t="s">
        <v>75</v>
      </c>
      <c r="AC38" s="15"/>
    </row>
    <row r="39" spans="1:29" ht="12.75" customHeight="1">
      <c r="A39" s="172" t="s">
        <v>36</v>
      </c>
      <c r="B39" s="177">
        <f>B13+B26+B33</f>
        <v>373190</v>
      </c>
      <c r="C39" s="177">
        <f aca="true" t="shared" si="0" ref="C39:AA39">C13+C26+C33</f>
        <v>372581</v>
      </c>
      <c r="D39" s="177">
        <f t="shared" si="0"/>
        <v>372274</v>
      </c>
      <c r="E39" s="177">
        <f t="shared" si="0"/>
        <v>372035</v>
      </c>
      <c r="F39" s="177">
        <f t="shared" si="0"/>
        <v>371782</v>
      </c>
      <c r="G39" s="177">
        <f t="shared" si="0"/>
        <v>371544</v>
      </c>
      <c r="H39" s="177">
        <f t="shared" si="0"/>
        <v>371314</v>
      </c>
      <c r="I39" s="177">
        <f t="shared" si="0"/>
        <v>371095</v>
      </c>
      <c r="J39" s="177">
        <f t="shared" si="0"/>
        <v>370855</v>
      </c>
      <c r="K39" s="177">
        <f t="shared" si="0"/>
        <v>370599</v>
      </c>
      <c r="L39" s="177">
        <f t="shared" si="0"/>
        <v>370280</v>
      </c>
      <c r="M39" s="177">
        <f t="shared" si="0"/>
        <v>369933</v>
      </c>
      <c r="N39" s="177">
        <f t="shared" si="0"/>
        <v>369510</v>
      </c>
      <c r="O39" s="177">
        <f t="shared" si="0"/>
        <v>369047</v>
      </c>
      <c r="P39" s="177">
        <f t="shared" si="0"/>
        <v>368522</v>
      </c>
      <c r="Q39" s="177">
        <f t="shared" si="0"/>
        <v>367912</v>
      </c>
      <c r="R39" s="177">
        <f t="shared" si="0"/>
        <v>367245</v>
      </c>
      <c r="S39" s="177">
        <f t="shared" si="0"/>
        <v>366481</v>
      </c>
      <c r="T39" s="177">
        <f t="shared" si="0"/>
        <v>365643</v>
      </c>
      <c r="U39" s="177">
        <f t="shared" si="0"/>
        <v>364721</v>
      </c>
      <c r="V39" s="177">
        <f t="shared" si="0"/>
        <v>363699</v>
      </c>
      <c r="W39" s="177">
        <f t="shared" si="0"/>
        <v>362600</v>
      </c>
      <c r="X39" s="177">
        <f t="shared" si="0"/>
        <v>361429</v>
      </c>
      <c r="Y39" s="177">
        <f t="shared" si="0"/>
        <v>360188</v>
      </c>
      <c r="Z39" s="177">
        <f t="shared" si="0"/>
        <v>358886</v>
      </c>
      <c r="AA39" s="178">
        <f t="shared" si="0"/>
        <v>357551</v>
      </c>
      <c r="AB39" s="175" t="s">
        <v>36</v>
      </c>
      <c r="AC39" s="72"/>
    </row>
    <row r="40" spans="1:29" ht="12.75" customHeight="1">
      <c r="A40" s="172" t="s">
        <v>37</v>
      </c>
      <c r="B40" s="177">
        <f>B31</f>
        <v>113710</v>
      </c>
      <c r="C40" s="177">
        <f aca="true" t="shared" si="1" ref="C40:AA40">C31</f>
        <v>113750</v>
      </c>
      <c r="D40" s="177">
        <f t="shared" si="1"/>
        <v>113867</v>
      </c>
      <c r="E40" s="177">
        <f t="shared" si="1"/>
        <v>113986</v>
      </c>
      <c r="F40" s="177">
        <f t="shared" si="1"/>
        <v>114165</v>
      </c>
      <c r="G40" s="177">
        <f t="shared" si="1"/>
        <v>114334</v>
      </c>
      <c r="H40" s="177">
        <f t="shared" si="1"/>
        <v>114497</v>
      </c>
      <c r="I40" s="177">
        <f t="shared" si="1"/>
        <v>114658</v>
      </c>
      <c r="J40" s="177">
        <f t="shared" si="1"/>
        <v>114802</v>
      </c>
      <c r="K40" s="177">
        <f t="shared" si="1"/>
        <v>114937</v>
      </c>
      <c r="L40" s="177">
        <f t="shared" si="1"/>
        <v>115062</v>
      </c>
      <c r="M40" s="177">
        <f t="shared" si="1"/>
        <v>115162</v>
      </c>
      <c r="N40" s="177">
        <f t="shared" si="1"/>
        <v>115240</v>
      </c>
      <c r="O40" s="177">
        <f t="shared" si="1"/>
        <v>115297</v>
      </c>
      <c r="P40" s="177">
        <f t="shared" si="1"/>
        <v>115324</v>
      </c>
      <c r="Q40" s="177">
        <f t="shared" si="1"/>
        <v>115337</v>
      </c>
      <c r="R40" s="177">
        <f t="shared" si="1"/>
        <v>115311</v>
      </c>
      <c r="S40" s="177">
        <f t="shared" si="1"/>
        <v>115253</v>
      </c>
      <c r="T40" s="177">
        <f t="shared" si="1"/>
        <v>115161</v>
      </c>
      <c r="U40" s="177">
        <f t="shared" si="1"/>
        <v>115033</v>
      </c>
      <c r="V40" s="177">
        <f t="shared" si="1"/>
        <v>114881</v>
      </c>
      <c r="W40" s="177">
        <f t="shared" si="1"/>
        <v>114710</v>
      </c>
      <c r="X40" s="177">
        <f t="shared" si="1"/>
        <v>114503</v>
      </c>
      <c r="Y40" s="177">
        <f t="shared" si="1"/>
        <v>114264</v>
      </c>
      <c r="Z40" s="177">
        <f t="shared" si="1"/>
        <v>114005</v>
      </c>
      <c r="AA40" s="178">
        <f t="shared" si="1"/>
        <v>113725</v>
      </c>
      <c r="AB40" s="175" t="s">
        <v>37</v>
      </c>
      <c r="AC40" s="72"/>
    </row>
    <row r="41" spans="1:29" ht="14.25" customHeight="1">
      <c r="A41" s="172" t="s">
        <v>9</v>
      </c>
      <c r="B41" s="177">
        <f>B11</f>
        <v>150830</v>
      </c>
      <c r="C41" s="177">
        <f aca="true" t="shared" si="2" ref="C41:AA41">C11</f>
        <v>150432</v>
      </c>
      <c r="D41" s="177">
        <f t="shared" si="2"/>
        <v>150141</v>
      </c>
      <c r="E41" s="177">
        <f t="shared" si="2"/>
        <v>149862</v>
      </c>
      <c r="F41" s="177">
        <f t="shared" si="2"/>
        <v>149589</v>
      </c>
      <c r="G41" s="177">
        <f t="shared" si="2"/>
        <v>149388</v>
      </c>
      <c r="H41" s="177">
        <f t="shared" si="2"/>
        <v>149176</v>
      </c>
      <c r="I41" s="177">
        <f t="shared" si="2"/>
        <v>148962</v>
      </c>
      <c r="J41" s="177">
        <f t="shared" si="2"/>
        <v>148744</v>
      </c>
      <c r="K41" s="177">
        <f t="shared" si="2"/>
        <v>148519</v>
      </c>
      <c r="L41" s="177">
        <f t="shared" si="2"/>
        <v>148289</v>
      </c>
      <c r="M41" s="177">
        <f t="shared" si="2"/>
        <v>148040</v>
      </c>
      <c r="N41" s="177">
        <f t="shared" si="2"/>
        <v>147783</v>
      </c>
      <c r="O41" s="177">
        <f t="shared" si="2"/>
        <v>147506</v>
      </c>
      <c r="P41" s="177">
        <f t="shared" si="2"/>
        <v>147204</v>
      </c>
      <c r="Q41" s="177">
        <f t="shared" si="2"/>
        <v>146868</v>
      </c>
      <c r="R41" s="177">
        <f t="shared" si="2"/>
        <v>146505</v>
      </c>
      <c r="S41" s="177">
        <f t="shared" si="2"/>
        <v>146110</v>
      </c>
      <c r="T41" s="177">
        <f t="shared" si="2"/>
        <v>145677</v>
      </c>
      <c r="U41" s="177">
        <f t="shared" si="2"/>
        <v>145203</v>
      </c>
      <c r="V41" s="177">
        <f t="shared" si="2"/>
        <v>144688</v>
      </c>
      <c r="W41" s="177">
        <f t="shared" si="2"/>
        <v>144136</v>
      </c>
      <c r="X41" s="177">
        <f t="shared" si="2"/>
        <v>143552</v>
      </c>
      <c r="Y41" s="177">
        <f t="shared" si="2"/>
        <v>142938</v>
      </c>
      <c r="Z41" s="177">
        <f t="shared" si="2"/>
        <v>142289</v>
      </c>
      <c r="AA41" s="178">
        <f t="shared" si="2"/>
        <v>141619</v>
      </c>
      <c r="AB41" s="175" t="s">
        <v>9</v>
      </c>
      <c r="AC41" s="72"/>
    </row>
    <row r="42" spans="1:29" ht="12.75" customHeight="1">
      <c r="A42" s="172" t="s">
        <v>18</v>
      </c>
      <c r="B42" s="177">
        <f>B20</f>
        <v>366220</v>
      </c>
      <c r="C42" s="177">
        <f aca="true" t="shared" si="3" ref="C42:AA42">C20</f>
        <v>367253</v>
      </c>
      <c r="D42" s="177">
        <f t="shared" si="3"/>
        <v>368524</v>
      </c>
      <c r="E42" s="177">
        <f t="shared" si="3"/>
        <v>369879</v>
      </c>
      <c r="F42" s="177">
        <f t="shared" si="3"/>
        <v>371272</v>
      </c>
      <c r="G42" s="177">
        <f t="shared" si="3"/>
        <v>372742</v>
      </c>
      <c r="H42" s="177">
        <f t="shared" si="3"/>
        <v>374227</v>
      </c>
      <c r="I42" s="177">
        <f t="shared" si="3"/>
        <v>375782</v>
      </c>
      <c r="J42" s="177">
        <f t="shared" si="3"/>
        <v>377333</v>
      </c>
      <c r="K42" s="177">
        <f t="shared" si="3"/>
        <v>378867</v>
      </c>
      <c r="L42" s="177">
        <f t="shared" si="3"/>
        <v>380385</v>
      </c>
      <c r="M42" s="177">
        <f t="shared" si="3"/>
        <v>381886</v>
      </c>
      <c r="N42" s="177">
        <f t="shared" si="3"/>
        <v>383361</v>
      </c>
      <c r="O42" s="177">
        <f t="shared" si="3"/>
        <v>384812</v>
      </c>
      <c r="P42" s="177">
        <f t="shared" si="3"/>
        <v>386216</v>
      </c>
      <c r="Q42" s="177">
        <f t="shared" si="3"/>
        <v>387569</v>
      </c>
      <c r="R42" s="177">
        <f t="shared" si="3"/>
        <v>388867</v>
      </c>
      <c r="S42" s="177">
        <f t="shared" si="3"/>
        <v>390104</v>
      </c>
      <c r="T42" s="177">
        <f t="shared" si="3"/>
        <v>391292</v>
      </c>
      <c r="U42" s="177">
        <f t="shared" si="3"/>
        <v>392414</v>
      </c>
      <c r="V42" s="177">
        <f t="shared" si="3"/>
        <v>393468</v>
      </c>
      <c r="W42" s="177">
        <f t="shared" si="3"/>
        <v>394463</v>
      </c>
      <c r="X42" s="177">
        <f t="shared" si="3"/>
        <v>395404</v>
      </c>
      <c r="Y42" s="177">
        <f t="shared" si="3"/>
        <v>396300</v>
      </c>
      <c r="Z42" s="177">
        <f t="shared" si="3"/>
        <v>397159</v>
      </c>
      <c r="AA42" s="178">
        <f t="shared" si="3"/>
        <v>397989</v>
      </c>
      <c r="AB42" s="175" t="s">
        <v>18</v>
      </c>
      <c r="AC42" s="72"/>
    </row>
    <row r="43" spans="1:29" s="49" customFormat="1" ht="18" customHeight="1">
      <c r="A43" s="172" t="s">
        <v>38</v>
      </c>
      <c r="B43" s="177">
        <f>B10+B19+B35</f>
        <v>299100</v>
      </c>
      <c r="C43" s="177">
        <f aca="true" t="shared" si="4" ref="C43:AA43">C10+C19+C35</f>
        <v>300218</v>
      </c>
      <c r="D43" s="177">
        <f t="shared" si="4"/>
        <v>301551</v>
      </c>
      <c r="E43" s="177">
        <f t="shared" si="4"/>
        <v>302886</v>
      </c>
      <c r="F43" s="177">
        <f t="shared" si="4"/>
        <v>304233</v>
      </c>
      <c r="G43" s="177">
        <f t="shared" si="4"/>
        <v>305600</v>
      </c>
      <c r="H43" s="177">
        <f t="shared" si="4"/>
        <v>306954</v>
      </c>
      <c r="I43" s="177">
        <f t="shared" si="4"/>
        <v>308377</v>
      </c>
      <c r="J43" s="177">
        <f t="shared" si="4"/>
        <v>309766</v>
      </c>
      <c r="K43" s="177">
        <f t="shared" si="4"/>
        <v>311157</v>
      </c>
      <c r="L43" s="177">
        <f t="shared" si="4"/>
        <v>312529</v>
      </c>
      <c r="M43" s="177">
        <f t="shared" si="4"/>
        <v>313898</v>
      </c>
      <c r="N43" s="177">
        <f t="shared" si="4"/>
        <v>315251</v>
      </c>
      <c r="O43" s="177">
        <f t="shared" si="4"/>
        <v>316552</v>
      </c>
      <c r="P43" s="177">
        <f t="shared" si="4"/>
        <v>317841</v>
      </c>
      <c r="Q43" s="177">
        <f t="shared" si="4"/>
        <v>319100</v>
      </c>
      <c r="R43" s="177">
        <f t="shared" si="4"/>
        <v>320323</v>
      </c>
      <c r="S43" s="177">
        <f t="shared" si="4"/>
        <v>321487</v>
      </c>
      <c r="T43" s="177">
        <f t="shared" si="4"/>
        <v>322608</v>
      </c>
      <c r="U43" s="177">
        <f t="shared" si="4"/>
        <v>323676</v>
      </c>
      <c r="V43" s="177">
        <f t="shared" si="4"/>
        <v>324687</v>
      </c>
      <c r="W43" s="177">
        <f t="shared" si="4"/>
        <v>325638</v>
      </c>
      <c r="X43" s="177">
        <f t="shared" si="4"/>
        <v>326551</v>
      </c>
      <c r="Y43" s="177">
        <f t="shared" si="4"/>
        <v>327413</v>
      </c>
      <c r="Z43" s="177">
        <f t="shared" si="4"/>
        <v>328236</v>
      </c>
      <c r="AA43" s="178">
        <f t="shared" si="4"/>
        <v>329033</v>
      </c>
      <c r="AB43" s="175" t="s">
        <v>38</v>
      </c>
      <c r="AC43" s="72"/>
    </row>
    <row r="44" spans="1:29" ht="12.75" customHeight="1">
      <c r="A44" s="172" t="s">
        <v>39</v>
      </c>
      <c r="B44" s="177">
        <f>B6+B7+B25</f>
        <v>573420</v>
      </c>
      <c r="C44" s="177">
        <f aca="true" t="shared" si="5" ref="C44:AA44">C6+C7+C25</f>
        <v>576955</v>
      </c>
      <c r="D44" s="177">
        <f t="shared" si="5"/>
        <v>580886</v>
      </c>
      <c r="E44" s="177">
        <f t="shared" si="5"/>
        <v>584968</v>
      </c>
      <c r="F44" s="177">
        <f t="shared" si="5"/>
        <v>589145</v>
      </c>
      <c r="G44" s="177">
        <f t="shared" si="5"/>
        <v>593516</v>
      </c>
      <c r="H44" s="177">
        <f t="shared" si="5"/>
        <v>598027</v>
      </c>
      <c r="I44" s="177">
        <f t="shared" si="5"/>
        <v>602589</v>
      </c>
      <c r="J44" s="177">
        <f t="shared" si="5"/>
        <v>607182</v>
      </c>
      <c r="K44" s="177">
        <f t="shared" si="5"/>
        <v>611804</v>
      </c>
      <c r="L44" s="177">
        <f t="shared" si="5"/>
        <v>616440</v>
      </c>
      <c r="M44" s="177">
        <f t="shared" si="5"/>
        <v>621061</v>
      </c>
      <c r="N44" s="177">
        <f t="shared" si="5"/>
        <v>625652</v>
      </c>
      <c r="O44" s="177">
        <f t="shared" si="5"/>
        <v>630212</v>
      </c>
      <c r="P44" s="177">
        <f t="shared" si="5"/>
        <v>634722</v>
      </c>
      <c r="Q44" s="177">
        <f t="shared" si="5"/>
        <v>639183</v>
      </c>
      <c r="R44" s="177">
        <f t="shared" si="5"/>
        <v>643556</v>
      </c>
      <c r="S44" s="177">
        <f t="shared" si="5"/>
        <v>647868</v>
      </c>
      <c r="T44" s="177">
        <f t="shared" si="5"/>
        <v>652101</v>
      </c>
      <c r="U44" s="177">
        <f t="shared" si="5"/>
        <v>656240</v>
      </c>
      <c r="V44" s="177">
        <f t="shared" si="5"/>
        <v>660295</v>
      </c>
      <c r="W44" s="177">
        <f t="shared" si="5"/>
        <v>664245</v>
      </c>
      <c r="X44" s="177">
        <f t="shared" si="5"/>
        <v>668133</v>
      </c>
      <c r="Y44" s="177">
        <f t="shared" si="5"/>
        <v>671952</v>
      </c>
      <c r="Z44" s="177">
        <f t="shared" si="5"/>
        <v>675742</v>
      </c>
      <c r="AA44" s="178">
        <f t="shared" si="5"/>
        <v>679490</v>
      </c>
      <c r="AB44" s="175" t="s">
        <v>39</v>
      </c>
      <c r="AC44" s="72"/>
    </row>
    <row r="45" spans="1:29" ht="13.5" customHeight="1">
      <c r="A45" s="172" t="s">
        <v>70</v>
      </c>
      <c r="B45" s="177">
        <f>B36+B14+B16+B21+B23+B30</f>
        <v>1137320</v>
      </c>
      <c r="C45" s="177">
        <f aca="true" t="shared" si="6" ref="C45:AA45">C36+C14+C16+C21+C23+C30</f>
        <v>1138330</v>
      </c>
      <c r="D45" s="177">
        <f t="shared" si="6"/>
        <v>1140341</v>
      </c>
      <c r="E45" s="177">
        <f t="shared" si="6"/>
        <v>1142708</v>
      </c>
      <c r="F45" s="177">
        <f t="shared" si="6"/>
        <v>1145398</v>
      </c>
      <c r="G45" s="177">
        <f t="shared" si="6"/>
        <v>1148319</v>
      </c>
      <c r="H45" s="177">
        <f t="shared" si="6"/>
        <v>1151515</v>
      </c>
      <c r="I45" s="177">
        <f t="shared" si="6"/>
        <v>1154887</v>
      </c>
      <c r="J45" s="177">
        <f t="shared" si="6"/>
        <v>1158348</v>
      </c>
      <c r="K45" s="177">
        <f t="shared" si="6"/>
        <v>1161840</v>
      </c>
      <c r="L45" s="177">
        <f t="shared" si="6"/>
        <v>1165324</v>
      </c>
      <c r="M45" s="177">
        <f t="shared" si="6"/>
        <v>1168763</v>
      </c>
      <c r="N45" s="177">
        <f t="shared" si="6"/>
        <v>1172141</v>
      </c>
      <c r="O45" s="177">
        <f t="shared" si="6"/>
        <v>1175383</v>
      </c>
      <c r="P45" s="177">
        <f t="shared" si="6"/>
        <v>1178486</v>
      </c>
      <c r="Q45" s="177">
        <f t="shared" si="6"/>
        <v>1181427</v>
      </c>
      <c r="R45" s="177">
        <f t="shared" si="6"/>
        <v>1184200</v>
      </c>
      <c r="S45" s="177">
        <f t="shared" si="6"/>
        <v>1186773</v>
      </c>
      <c r="T45" s="177">
        <f t="shared" si="6"/>
        <v>1189175</v>
      </c>
      <c r="U45" s="177">
        <f t="shared" si="6"/>
        <v>1191411</v>
      </c>
      <c r="V45" s="177">
        <f t="shared" si="6"/>
        <v>1193449</v>
      </c>
      <c r="W45" s="177">
        <f t="shared" si="6"/>
        <v>1195282</v>
      </c>
      <c r="X45" s="177">
        <f t="shared" si="6"/>
        <v>1196961</v>
      </c>
      <c r="Y45" s="177">
        <f t="shared" si="6"/>
        <v>1198490</v>
      </c>
      <c r="Z45" s="177">
        <f t="shared" si="6"/>
        <v>1199945</v>
      </c>
      <c r="AA45" s="178">
        <f t="shared" si="6"/>
        <v>1201284</v>
      </c>
      <c r="AB45" s="175" t="s">
        <v>70</v>
      </c>
      <c r="AC45" s="72"/>
    </row>
    <row r="46" spans="1:29" ht="13.5" customHeight="1">
      <c r="A46" s="172" t="s">
        <v>20</v>
      </c>
      <c r="B46" s="177">
        <f>B9+B22</f>
        <v>319810</v>
      </c>
      <c r="C46" s="177">
        <f aca="true" t="shared" si="7" ref="C46:AA46">C9+C22</f>
        <v>319806</v>
      </c>
      <c r="D46" s="177">
        <f t="shared" si="7"/>
        <v>320000</v>
      </c>
      <c r="E46" s="177">
        <f t="shared" si="7"/>
        <v>320247</v>
      </c>
      <c r="F46" s="177">
        <f t="shared" si="7"/>
        <v>320493</v>
      </c>
      <c r="G46" s="177">
        <f t="shared" si="7"/>
        <v>320792</v>
      </c>
      <c r="H46" s="177">
        <f t="shared" si="7"/>
        <v>321132</v>
      </c>
      <c r="I46" s="177">
        <f t="shared" si="7"/>
        <v>321454</v>
      </c>
      <c r="J46" s="177">
        <f t="shared" si="7"/>
        <v>321759</v>
      </c>
      <c r="K46" s="177">
        <f t="shared" si="7"/>
        <v>322018</v>
      </c>
      <c r="L46" s="177">
        <f t="shared" si="7"/>
        <v>322251</v>
      </c>
      <c r="M46" s="177">
        <f t="shared" si="7"/>
        <v>322443</v>
      </c>
      <c r="N46" s="177">
        <f t="shared" si="7"/>
        <v>322590</v>
      </c>
      <c r="O46" s="177">
        <f t="shared" si="7"/>
        <v>322704</v>
      </c>
      <c r="P46" s="177">
        <f t="shared" si="7"/>
        <v>322761</v>
      </c>
      <c r="Q46" s="177">
        <f t="shared" si="7"/>
        <v>322761</v>
      </c>
      <c r="R46" s="177">
        <f t="shared" si="7"/>
        <v>322682</v>
      </c>
      <c r="S46" s="177">
        <f t="shared" si="7"/>
        <v>322530</v>
      </c>
      <c r="T46" s="177">
        <f t="shared" si="7"/>
        <v>322298</v>
      </c>
      <c r="U46" s="177">
        <f t="shared" si="7"/>
        <v>321997</v>
      </c>
      <c r="V46" s="177">
        <f t="shared" si="7"/>
        <v>321620</v>
      </c>
      <c r="W46" s="177">
        <f t="shared" si="7"/>
        <v>321159</v>
      </c>
      <c r="X46" s="177">
        <f t="shared" si="7"/>
        <v>320634</v>
      </c>
      <c r="Y46" s="177">
        <f t="shared" si="7"/>
        <v>320045</v>
      </c>
      <c r="Z46" s="177">
        <f t="shared" si="7"/>
        <v>319392</v>
      </c>
      <c r="AA46" s="178">
        <f t="shared" si="7"/>
        <v>318676</v>
      </c>
      <c r="AB46" s="175" t="s">
        <v>20</v>
      </c>
      <c r="AC46" s="72"/>
    </row>
    <row r="47" spans="1:29" ht="12.75" customHeight="1">
      <c r="A47" s="172" t="s">
        <v>40</v>
      </c>
      <c r="B47" s="177">
        <f>B34+B27</f>
        <v>652230</v>
      </c>
      <c r="C47" s="177">
        <f aca="true" t="shared" si="8" ref="C47:AA47">C34+C27</f>
        <v>652705</v>
      </c>
      <c r="D47" s="177">
        <f t="shared" si="8"/>
        <v>653575</v>
      </c>
      <c r="E47" s="177">
        <f t="shared" si="8"/>
        <v>654447</v>
      </c>
      <c r="F47" s="177">
        <f t="shared" si="8"/>
        <v>655338</v>
      </c>
      <c r="G47" s="177">
        <f t="shared" si="8"/>
        <v>656248</v>
      </c>
      <c r="H47" s="177">
        <f t="shared" si="8"/>
        <v>657141</v>
      </c>
      <c r="I47" s="177">
        <f t="shared" si="8"/>
        <v>658039</v>
      </c>
      <c r="J47" s="177">
        <f t="shared" si="8"/>
        <v>658864</v>
      </c>
      <c r="K47" s="177">
        <f t="shared" si="8"/>
        <v>659627</v>
      </c>
      <c r="L47" s="177">
        <f t="shared" si="8"/>
        <v>660305</v>
      </c>
      <c r="M47" s="177">
        <f t="shared" si="8"/>
        <v>660909</v>
      </c>
      <c r="N47" s="177">
        <f t="shared" si="8"/>
        <v>661439</v>
      </c>
      <c r="O47" s="177">
        <f t="shared" si="8"/>
        <v>661889</v>
      </c>
      <c r="P47" s="177">
        <f t="shared" si="8"/>
        <v>662263</v>
      </c>
      <c r="Q47" s="177">
        <f t="shared" si="8"/>
        <v>662554</v>
      </c>
      <c r="R47" s="177">
        <f t="shared" si="8"/>
        <v>662736</v>
      </c>
      <c r="S47" s="177">
        <f t="shared" si="8"/>
        <v>662830</v>
      </c>
      <c r="T47" s="177">
        <f t="shared" si="8"/>
        <v>662822</v>
      </c>
      <c r="U47" s="177">
        <f t="shared" si="8"/>
        <v>662716</v>
      </c>
      <c r="V47" s="177">
        <f t="shared" si="8"/>
        <v>662497</v>
      </c>
      <c r="W47" s="177">
        <f t="shared" si="8"/>
        <v>662167</v>
      </c>
      <c r="X47" s="177">
        <f t="shared" si="8"/>
        <v>661721</v>
      </c>
      <c r="Y47" s="177">
        <f t="shared" si="8"/>
        <v>661188</v>
      </c>
      <c r="Z47" s="177">
        <f t="shared" si="8"/>
        <v>660554</v>
      </c>
      <c r="AA47" s="178">
        <f t="shared" si="8"/>
        <v>659848</v>
      </c>
      <c r="AB47" s="175" t="s">
        <v>40</v>
      </c>
      <c r="AC47" s="72"/>
    </row>
    <row r="48" spans="1:29" s="49" customFormat="1" ht="18" customHeight="1">
      <c r="A48" s="172" t="s">
        <v>41</v>
      </c>
      <c r="B48" s="177">
        <f>B15+B17+B24+B37</f>
        <v>843720</v>
      </c>
      <c r="C48" s="177">
        <f aca="true" t="shared" si="9" ref="C48:AA48">C15+C17+C24+C37</f>
        <v>850257</v>
      </c>
      <c r="D48" s="177">
        <f t="shared" si="9"/>
        <v>857451</v>
      </c>
      <c r="E48" s="177">
        <f t="shared" si="9"/>
        <v>864850</v>
      </c>
      <c r="F48" s="177">
        <f t="shared" si="9"/>
        <v>872506</v>
      </c>
      <c r="G48" s="177">
        <f t="shared" si="9"/>
        <v>880362</v>
      </c>
      <c r="H48" s="177">
        <f t="shared" si="9"/>
        <v>888433</v>
      </c>
      <c r="I48" s="177">
        <f t="shared" si="9"/>
        <v>896653</v>
      </c>
      <c r="J48" s="177">
        <f t="shared" si="9"/>
        <v>904944</v>
      </c>
      <c r="K48" s="177">
        <f t="shared" si="9"/>
        <v>913277</v>
      </c>
      <c r="L48" s="177">
        <f t="shared" si="9"/>
        <v>921629</v>
      </c>
      <c r="M48" s="177">
        <f t="shared" si="9"/>
        <v>929965</v>
      </c>
      <c r="N48" s="177">
        <f t="shared" si="9"/>
        <v>938263</v>
      </c>
      <c r="O48" s="177">
        <f t="shared" si="9"/>
        <v>946524</v>
      </c>
      <c r="P48" s="177">
        <f t="shared" si="9"/>
        <v>954733</v>
      </c>
      <c r="Q48" s="177">
        <f t="shared" si="9"/>
        <v>962866</v>
      </c>
      <c r="R48" s="177">
        <f t="shared" si="9"/>
        <v>970900</v>
      </c>
      <c r="S48" s="177">
        <f t="shared" si="9"/>
        <v>978834</v>
      </c>
      <c r="T48" s="177">
        <f t="shared" si="9"/>
        <v>986700</v>
      </c>
      <c r="U48" s="177">
        <f t="shared" si="9"/>
        <v>994467</v>
      </c>
      <c r="V48" s="177">
        <f t="shared" si="9"/>
        <v>1002100</v>
      </c>
      <c r="W48" s="177">
        <f t="shared" si="9"/>
        <v>1009650</v>
      </c>
      <c r="X48" s="177">
        <f t="shared" si="9"/>
        <v>1017107</v>
      </c>
      <c r="Y48" s="177">
        <f t="shared" si="9"/>
        <v>1024491</v>
      </c>
      <c r="Z48" s="177">
        <f t="shared" si="9"/>
        <v>1031812</v>
      </c>
      <c r="AA48" s="178">
        <f t="shared" si="9"/>
        <v>1039083</v>
      </c>
      <c r="AB48" s="175" t="s">
        <v>41</v>
      </c>
      <c r="AC48" s="72"/>
    </row>
    <row r="49" spans="1:29" ht="12.75" customHeight="1">
      <c r="A49" s="172" t="s">
        <v>42</v>
      </c>
      <c r="B49" s="177">
        <f>B28</f>
        <v>21530</v>
      </c>
      <c r="C49" s="177">
        <f aca="true" t="shared" si="10" ref="C49:AA49">C28</f>
        <v>21553</v>
      </c>
      <c r="D49" s="177">
        <f t="shared" si="10"/>
        <v>21585</v>
      </c>
      <c r="E49" s="177">
        <f t="shared" si="10"/>
        <v>21625</v>
      </c>
      <c r="F49" s="177">
        <f t="shared" si="10"/>
        <v>21667</v>
      </c>
      <c r="G49" s="177">
        <f t="shared" si="10"/>
        <v>21704</v>
      </c>
      <c r="H49" s="177">
        <f t="shared" si="10"/>
        <v>21791</v>
      </c>
      <c r="I49" s="177">
        <f t="shared" si="10"/>
        <v>21879</v>
      </c>
      <c r="J49" s="177">
        <f t="shared" si="10"/>
        <v>21966</v>
      </c>
      <c r="K49" s="177">
        <f t="shared" si="10"/>
        <v>22052</v>
      </c>
      <c r="L49" s="177">
        <f t="shared" si="10"/>
        <v>22136</v>
      </c>
      <c r="M49" s="177">
        <f t="shared" si="10"/>
        <v>22215</v>
      </c>
      <c r="N49" s="177">
        <f t="shared" si="10"/>
        <v>22292</v>
      </c>
      <c r="O49" s="177">
        <f t="shared" si="10"/>
        <v>22374</v>
      </c>
      <c r="P49" s="177">
        <f t="shared" si="10"/>
        <v>22434</v>
      </c>
      <c r="Q49" s="177">
        <f t="shared" si="10"/>
        <v>22496</v>
      </c>
      <c r="R49" s="177">
        <f t="shared" si="10"/>
        <v>22550</v>
      </c>
      <c r="S49" s="177">
        <f t="shared" si="10"/>
        <v>22592</v>
      </c>
      <c r="T49" s="177">
        <f t="shared" si="10"/>
        <v>22628</v>
      </c>
      <c r="U49" s="177">
        <f t="shared" si="10"/>
        <v>22655</v>
      </c>
      <c r="V49" s="177">
        <f t="shared" si="10"/>
        <v>22671</v>
      </c>
      <c r="W49" s="177">
        <f t="shared" si="10"/>
        <v>22684</v>
      </c>
      <c r="X49" s="177">
        <f t="shared" si="10"/>
        <v>22687</v>
      </c>
      <c r="Y49" s="177">
        <f t="shared" si="10"/>
        <v>22705</v>
      </c>
      <c r="Z49" s="177">
        <f t="shared" si="10"/>
        <v>22715</v>
      </c>
      <c r="AA49" s="178">
        <f t="shared" si="10"/>
        <v>22724</v>
      </c>
      <c r="AB49" s="175" t="s">
        <v>42</v>
      </c>
      <c r="AC49" s="72"/>
    </row>
    <row r="50" spans="1:29" ht="12.75" customHeight="1">
      <c r="A50" s="172" t="s">
        <v>43</v>
      </c>
      <c r="B50" s="177">
        <f>B32</f>
        <v>23210</v>
      </c>
      <c r="C50" s="177">
        <f aca="true" t="shared" si="11" ref="C50:AA50">C32</f>
        <v>23293</v>
      </c>
      <c r="D50" s="177">
        <f t="shared" si="11"/>
        <v>23389</v>
      </c>
      <c r="E50" s="177">
        <f t="shared" si="11"/>
        <v>23491</v>
      </c>
      <c r="F50" s="177">
        <f t="shared" si="11"/>
        <v>23588</v>
      </c>
      <c r="G50" s="177">
        <f t="shared" si="11"/>
        <v>23694</v>
      </c>
      <c r="H50" s="177">
        <f t="shared" si="11"/>
        <v>23790</v>
      </c>
      <c r="I50" s="177">
        <f t="shared" si="11"/>
        <v>23888</v>
      </c>
      <c r="J50" s="177">
        <f t="shared" si="11"/>
        <v>24001</v>
      </c>
      <c r="K50" s="177">
        <f t="shared" si="11"/>
        <v>24105</v>
      </c>
      <c r="L50" s="177">
        <f t="shared" si="11"/>
        <v>24207</v>
      </c>
      <c r="M50" s="177">
        <f t="shared" si="11"/>
        <v>24301</v>
      </c>
      <c r="N50" s="177">
        <f t="shared" si="11"/>
        <v>24406</v>
      </c>
      <c r="O50" s="177">
        <f t="shared" si="11"/>
        <v>24498</v>
      </c>
      <c r="P50" s="177">
        <f t="shared" si="11"/>
        <v>24585</v>
      </c>
      <c r="Q50" s="177">
        <f t="shared" si="11"/>
        <v>24671</v>
      </c>
      <c r="R50" s="177">
        <f t="shared" si="11"/>
        <v>24754</v>
      </c>
      <c r="S50" s="177">
        <f t="shared" si="11"/>
        <v>24833</v>
      </c>
      <c r="T50" s="177">
        <f t="shared" si="11"/>
        <v>24896</v>
      </c>
      <c r="U50" s="177">
        <f t="shared" si="11"/>
        <v>24951</v>
      </c>
      <c r="V50" s="177">
        <f t="shared" si="11"/>
        <v>25000</v>
      </c>
      <c r="W50" s="177">
        <f t="shared" si="11"/>
        <v>25041</v>
      </c>
      <c r="X50" s="177">
        <f t="shared" si="11"/>
        <v>25079</v>
      </c>
      <c r="Y50" s="177">
        <f t="shared" si="11"/>
        <v>25114</v>
      </c>
      <c r="Z50" s="177">
        <f t="shared" si="11"/>
        <v>25132</v>
      </c>
      <c r="AA50" s="178">
        <f t="shared" si="11"/>
        <v>25147</v>
      </c>
      <c r="AB50" s="175" t="s">
        <v>43</v>
      </c>
      <c r="AC50" s="72"/>
    </row>
    <row r="51" spans="1:29" ht="12.75" customHeight="1">
      <c r="A51" s="172" t="s">
        <v>44</v>
      </c>
      <c r="B51" s="177">
        <f>B8+B12+B29</f>
        <v>411750</v>
      </c>
      <c r="C51" s="177">
        <f aca="true" t="shared" si="12" ref="C51:AA51">C8+C12+C29</f>
        <v>413339</v>
      </c>
      <c r="D51" s="177">
        <f t="shared" si="12"/>
        <v>415231</v>
      </c>
      <c r="E51" s="177">
        <f t="shared" si="12"/>
        <v>417263</v>
      </c>
      <c r="F51" s="177">
        <f t="shared" si="12"/>
        <v>419494</v>
      </c>
      <c r="G51" s="177">
        <f t="shared" si="12"/>
        <v>421821</v>
      </c>
      <c r="H51" s="177">
        <f t="shared" si="12"/>
        <v>424207</v>
      </c>
      <c r="I51" s="177">
        <f t="shared" si="12"/>
        <v>426663</v>
      </c>
      <c r="J51" s="177">
        <f t="shared" si="12"/>
        <v>429177</v>
      </c>
      <c r="K51" s="177">
        <f t="shared" si="12"/>
        <v>431720</v>
      </c>
      <c r="L51" s="177">
        <f t="shared" si="12"/>
        <v>434282</v>
      </c>
      <c r="M51" s="177">
        <f t="shared" si="12"/>
        <v>436855</v>
      </c>
      <c r="N51" s="177">
        <f t="shared" si="12"/>
        <v>439442</v>
      </c>
      <c r="O51" s="177">
        <f t="shared" si="12"/>
        <v>442027</v>
      </c>
      <c r="P51" s="177">
        <f t="shared" si="12"/>
        <v>444608</v>
      </c>
      <c r="Q51" s="177">
        <f t="shared" si="12"/>
        <v>447137</v>
      </c>
      <c r="R51" s="177">
        <f t="shared" si="12"/>
        <v>449628</v>
      </c>
      <c r="S51" s="177">
        <f t="shared" si="12"/>
        <v>452069</v>
      </c>
      <c r="T51" s="177">
        <f t="shared" si="12"/>
        <v>454463</v>
      </c>
      <c r="U51" s="177">
        <f t="shared" si="12"/>
        <v>456799</v>
      </c>
      <c r="V51" s="177">
        <f t="shared" si="12"/>
        <v>459082</v>
      </c>
      <c r="W51" s="177">
        <f t="shared" si="12"/>
        <v>461300</v>
      </c>
      <c r="X51" s="177">
        <f t="shared" si="12"/>
        <v>463448</v>
      </c>
      <c r="Y51" s="177">
        <f t="shared" si="12"/>
        <v>465539</v>
      </c>
      <c r="Z51" s="177">
        <f t="shared" si="12"/>
        <v>467587</v>
      </c>
      <c r="AA51" s="178">
        <f t="shared" si="12"/>
        <v>469606</v>
      </c>
      <c r="AB51" s="175" t="s">
        <v>44</v>
      </c>
      <c r="AC51" s="72"/>
    </row>
    <row r="52" spans="1:29" ht="12.75" customHeight="1">
      <c r="A52" s="172" t="s">
        <v>45</v>
      </c>
      <c r="B52" s="177">
        <f>B18</f>
        <v>27560</v>
      </c>
      <c r="C52" s="177">
        <f aca="true" t="shared" si="13" ref="C52:AA52">C18</f>
        <v>27426</v>
      </c>
      <c r="D52" s="177">
        <f t="shared" si="13"/>
        <v>27305</v>
      </c>
      <c r="E52" s="177">
        <f t="shared" si="13"/>
        <v>27173</v>
      </c>
      <c r="F52" s="177">
        <f t="shared" si="13"/>
        <v>27049</v>
      </c>
      <c r="G52" s="177">
        <f t="shared" si="13"/>
        <v>26933</v>
      </c>
      <c r="H52" s="177">
        <f t="shared" si="13"/>
        <v>26808</v>
      </c>
      <c r="I52" s="177">
        <f t="shared" si="13"/>
        <v>26734</v>
      </c>
      <c r="J52" s="177">
        <f t="shared" si="13"/>
        <v>26650</v>
      </c>
      <c r="K52" s="177">
        <f t="shared" si="13"/>
        <v>26557</v>
      </c>
      <c r="L52" s="177">
        <f t="shared" si="13"/>
        <v>26469</v>
      </c>
      <c r="M52" s="177">
        <f t="shared" si="13"/>
        <v>26385</v>
      </c>
      <c r="N52" s="177">
        <f t="shared" si="13"/>
        <v>26300</v>
      </c>
      <c r="O52" s="177">
        <f t="shared" si="13"/>
        <v>26215</v>
      </c>
      <c r="P52" s="177">
        <f t="shared" si="13"/>
        <v>26115</v>
      </c>
      <c r="Q52" s="177">
        <f t="shared" si="13"/>
        <v>26011</v>
      </c>
      <c r="R52" s="177">
        <f t="shared" si="13"/>
        <v>25893</v>
      </c>
      <c r="S52" s="177">
        <f t="shared" si="13"/>
        <v>25777</v>
      </c>
      <c r="T52" s="177">
        <f t="shared" si="13"/>
        <v>25657</v>
      </c>
      <c r="U52" s="177">
        <f t="shared" si="13"/>
        <v>25525</v>
      </c>
      <c r="V52" s="177">
        <f t="shared" si="13"/>
        <v>25386</v>
      </c>
      <c r="W52" s="177">
        <f t="shared" si="13"/>
        <v>25243</v>
      </c>
      <c r="X52" s="177">
        <f t="shared" si="13"/>
        <v>25088</v>
      </c>
      <c r="Y52" s="177">
        <f t="shared" si="13"/>
        <v>24931</v>
      </c>
      <c r="Z52" s="177">
        <f t="shared" si="13"/>
        <v>24763</v>
      </c>
      <c r="AA52" s="178">
        <f t="shared" si="13"/>
        <v>24596</v>
      </c>
      <c r="AB52" s="175" t="s">
        <v>45</v>
      </c>
      <c r="AC52" s="72"/>
    </row>
    <row r="53" spans="1:28" ht="3" customHeight="1">
      <c r="A53" s="164"/>
      <c r="B53" s="179"/>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1"/>
    </row>
    <row r="54" spans="1:28" ht="12" customHeight="1">
      <c r="A54" s="33"/>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139"/>
    </row>
    <row r="55" spans="1:94" s="145" customFormat="1" ht="12" customHeight="1">
      <c r="A55" s="140" t="s">
        <v>158</v>
      </c>
      <c r="B55" s="141"/>
      <c r="C55" s="142"/>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4"/>
      <c r="AJ55" s="144"/>
      <c r="AK55" s="144"/>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4"/>
      <c r="BN55" s="144"/>
      <c r="BO55" s="144"/>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row>
    <row r="56" spans="1:94" s="145" customFormat="1" ht="12" customHeight="1">
      <c r="A56" s="403" t="s">
        <v>114</v>
      </c>
      <c r="B56" s="403"/>
      <c r="C56" s="142"/>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5"/>
      <c r="AB56" s="143"/>
      <c r="AC56" s="143"/>
      <c r="AD56" s="143"/>
      <c r="AE56" s="143"/>
      <c r="AF56" s="143"/>
      <c r="AG56" s="143"/>
      <c r="AH56" s="143"/>
      <c r="AI56" s="144"/>
      <c r="AJ56" s="144"/>
      <c r="AK56" s="144"/>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4"/>
      <c r="BN56" s="144"/>
      <c r="BO56" s="144"/>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row>
    <row r="57" spans="1:28" ht="12" customHeight="1">
      <c r="A57" s="73" t="s">
        <v>46</v>
      </c>
      <c r="AA57" s="22"/>
      <c r="AB57" s="22"/>
    </row>
    <row r="58" spans="1:28" s="104" customFormat="1" ht="12" customHeight="1">
      <c r="A58" s="109" t="s">
        <v>116</v>
      </c>
      <c r="B58" s="103"/>
      <c r="AB58" s="105"/>
    </row>
    <row r="59" ht="12" customHeight="1">
      <c r="AB59" s="22"/>
    </row>
    <row r="60" ht="8.25" customHeight="1">
      <c r="AB60" s="22"/>
    </row>
    <row r="61" ht="8.25" customHeight="1">
      <c r="AB61" s="22"/>
    </row>
    <row r="65" ht="8.25" customHeight="1">
      <c r="AB65" s="51"/>
    </row>
    <row r="66" ht="8.25" customHeight="1">
      <c r="AB66" s="51"/>
    </row>
    <row r="67" ht="8.25" customHeight="1">
      <c r="AB67" s="51"/>
    </row>
    <row r="68" ht="8.25" customHeight="1">
      <c r="AB68" s="51"/>
    </row>
    <row r="69" ht="8.25" customHeight="1">
      <c r="AB69" s="51"/>
    </row>
    <row r="70" ht="8.25" customHeight="1">
      <c r="AB70" s="51"/>
    </row>
    <row r="71" ht="8.25" customHeight="1">
      <c r="AB71" s="51"/>
    </row>
    <row r="72" ht="8.25" customHeight="1">
      <c r="AB72" s="51"/>
    </row>
    <row r="73" ht="8.25" customHeight="1">
      <c r="AB73" s="51"/>
    </row>
    <row r="74" ht="8.25" customHeight="1">
      <c r="AB74" s="51"/>
    </row>
    <row r="75" ht="8.25" customHeight="1">
      <c r="AB75" s="51"/>
    </row>
    <row r="76" ht="8.25" customHeight="1">
      <c r="AB76" s="51"/>
    </row>
    <row r="77" ht="8.25" customHeight="1">
      <c r="AB77" s="51"/>
    </row>
    <row r="78" ht="8.25" customHeight="1">
      <c r="AB78" s="51"/>
    </row>
    <row r="79" ht="8.25" customHeight="1">
      <c r="AB79" s="51"/>
    </row>
    <row r="80" ht="8.25" customHeight="1">
      <c r="AB80" s="51"/>
    </row>
    <row r="81" ht="8.25" customHeight="1">
      <c r="AB81" s="51"/>
    </row>
    <row r="82" ht="8.25" customHeight="1">
      <c r="AB82" s="51"/>
    </row>
    <row r="83" ht="8.25" customHeight="1">
      <c r="AB83" s="51"/>
    </row>
    <row r="84" ht="8.25" customHeight="1">
      <c r="AB84" s="51"/>
    </row>
    <row r="85" ht="8.25" customHeight="1">
      <c r="AB85" s="51"/>
    </row>
    <row r="86" ht="8.25" customHeight="1">
      <c r="AB86" s="51"/>
    </row>
    <row r="87" ht="8.25" customHeight="1">
      <c r="AB87" s="51"/>
    </row>
    <row r="88" ht="8.25" customHeight="1">
      <c r="AB88" s="51"/>
    </row>
    <row r="89" ht="8.25" customHeight="1">
      <c r="AB89" s="51"/>
    </row>
    <row r="90" ht="8.25" customHeight="1">
      <c r="AB90" s="51"/>
    </row>
    <row r="91" ht="8.25" customHeight="1">
      <c r="AB91" s="51"/>
    </row>
    <row r="92" ht="8.25" customHeight="1">
      <c r="AB92" s="51"/>
    </row>
    <row r="93" ht="8.25" customHeight="1">
      <c r="AB93" s="51"/>
    </row>
    <row r="94" ht="8.25" customHeight="1">
      <c r="AB94" s="51"/>
    </row>
    <row r="95" ht="8.25" customHeight="1">
      <c r="AB95" s="51"/>
    </row>
    <row r="96" ht="8.25" customHeight="1">
      <c r="AB96" s="51"/>
    </row>
    <row r="97" ht="8.25" customHeight="1">
      <c r="AB97" s="51"/>
    </row>
    <row r="98" ht="8.25" customHeight="1">
      <c r="AB98" s="51"/>
    </row>
    <row r="99" ht="8.25" customHeight="1">
      <c r="AB99" s="51"/>
    </row>
    <row r="100" ht="8.25" customHeight="1">
      <c r="AB100" s="51"/>
    </row>
    <row r="101" ht="8.25" customHeight="1">
      <c r="AB101" s="51"/>
    </row>
    <row r="102" ht="8.25" customHeight="1">
      <c r="AB102" s="51"/>
    </row>
    <row r="103" ht="8.25" customHeight="1">
      <c r="AB103" s="51"/>
    </row>
    <row r="104" ht="8.25" customHeight="1">
      <c r="AB104" s="51"/>
    </row>
    <row r="105" ht="8.25" customHeight="1">
      <c r="AB105" s="51"/>
    </row>
    <row r="106" ht="8.25" customHeight="1">
      <c r="AB106" s="51"/>
    </row>
    <row r="107" ht="8.25" customHeight="1">
      <c r="AB107" s="51"/>
    </row>
    <row r="108" ht="8.25" customHeight="1">
      <c r="AB108" s="51"/>
    </row>
    <row r="109" ht="8.25" customHeight="1">
      <c r="AB109" s="51"/>
    </row>
    <row r="110" ht="8.25" customHeight="1">
      <c r="AB110" s="51"/>
    </row>
    <row r="111" ht="8.25" customHeight="1">
      <c r="AB111" s="51"/>
    </row>
    <row r="112" ht="8.25" customHeight="1">
      <c r="AB112" s="51"/>
    </row>
    <row r="113" ht="8.25" customHeight="1">
      <c r="AB113" s="51"/>
    </row>
  </sheetData>
  <sheetProtection/>
  <mergeCells count="2">
    <mergeCell ref="A1:J1"/>
    <mergeCell ref="A56:B56"/>
  </mergeCells>
  <hyperlinks>
    <hyperlink ref="A2" location="Contents!A1" display="Back to contents page "/>
  </hyperlinks>
  <printOptions/>
  <pageMargins left="0.3937007874015748" right="0.3937007874015748" top="0.984251968503937" bottom="0.984251968503937" header="0.5118110236220472" footer="0.5118110236220472"/>
  <pageSetup fitToHeight="1" fitToWidth="1" horizontalDpi="600" verticalDpi="600" orientation="landscape" paperSize="9" scale="53" r:id="rId1"/>
</worksheet>
</file>

<file path=xl/worksheets/sheet6.xml><?xml version="1.0" encoding="utf-8"?>
<worksheet xmlns="http://schemas.openxmlformats.org/spreadsheetml/2006/main" xmlns:r="http://schemas.openxmlformats.org/officeDocument/2006/relationships">
  <dimension ref="A1:BN402"/>
  <sheetViews>
    <sheetView showGridLines="0" zoomScalePageLayoutView="0" workbookViewId="0" topLeftCell="A1">
      <selection activeCell="A1" sqref="A1:S1"/>
    </sheetView>
  </sheetViews>
  <sheetFormatPr defaultColWidth="6.33203125" defaultRowHeight="10.5" customHeight="1"/>
  <cols>
    <col min="1" max="1" width="10.83203125" style="64" customWidth="1"/>
    <col min="2" max="2" width="1.83203125" style="64" customWidth="1"/>
    <col min="3" max="3" width="12.33203125" style="64" customWidth="1"/>
    <col min="4" max="5" width="11.83203125" style="64" customWidth="1"/>
    <col min="6" max="6" width="1.171875" style="64" customWidth="1"/>
    <col min="7" max="9" width="11.83203125" style="64" customWidth="1"/>
    <col min="10" max="10" width="1.0078125" style="64" customWidth="1"/>
    <col min="11" max="13" width="11.83203125" style="64" customWidth="1"/>
    <col min="14" max="14" width="1.0078125" style="64" customWidth="1"/>
    <col min="15" max="17" width="11.83203125" style="64" customWidth="1"/>
    <col min="18" max="18" width="1.0078125" style="64" customWidth="1"/>
    <col min="19" max="21" width="11.83203125" style="64" customWidth="1"/>
    <col min="22" max="22" width="0.82421875" style="64" customWidth="1"/>
    <col min="23" max="25" width="11.83203125" style="64" customWidth="1"/>
    <col min="26" max="27" width="7.5" style="64" customWidth="1"/>
    <col min="28" max="28" width="1.83203125" style="64" customWidth="1"/>
    <col min="29" max="29" width="9.66015625" style="64" customWidth="1"/>
    <col min="30" max="31" width="7.5" style="64" customWidth="1"/>
    <col min="32" max="32" width="1.83203125" style="64" customWidth="1"/>
    <col min="33" max="35" width="7.5" style="64" customWidth="1"/>
    <col min="36" max="36" width="1.83203125" style="64" customWidth="1"/>
    <col min="37" max="39" width="7.5" style="64" customWidth="1"/>
    <col min="40" max="40" width="1.83203125" style="64" customWidth="1"/>
    <col min="41" max="43" width="7.5" style="64" customWidth="1"/>
    <col min="44" max="44" width="0.82421875" style="64" customWidth="1"/>
    <col min="45" max="45" width="8.33203125" style="64" customWidth="1"/>
    <col min="46" max="46" width="1.83203125" style="64" customWidth="1"/>
    <col min="47" max="49" width="7.5" style="64" customWidth="1"/>
    <col min="50" max="50" width="1.83203125" style="64" customWidth="1"/>
    <col min="51" max="53" width="7.5" style="64" customWidth="1"/>
    <col min="54" max="54" width="1.83203125" style="64" customWidth="1"/>
    <col min="55" max="57" width="7.5" style="64" customWidth="1"/>
    <col min="58" max="58" width="1.83203125" style="64" customWidth="1"/>
    <col min="59" max="61" width="7.5" style="64" customWidth="1"/>
    <col min="62" max="62" width="1.83203125" style="64" customWidth="1"/>
    <col min="63" max="65" width="7.5" style="64" customWidth="1"/>
    <col min="66" max="66" width="0.82421875" style="64" customWidth="1"/>
    <col min="67" max="16384" width="6.33203125" style="64" customWidth="1"/>
  </cols>
  <sheetData>
    <row r="1" spans="1:21" s="290" customFormat="1" ht="18" customHeight="1">
      <c r="A1" s="364" t="s">
        <v>130</v>
      </c>
      <c r="B1" s="364"/>
      <c r="C1" s="364"/>
      <c r="D1" s="364"/>
      <c r="E1" s="364"/>
      <c r="F1" s="364"/>
      <c r="G1" s="364"/>
      <c r="H1" s="364"/>
      <c r="I1" s="364"/>
      <c r="J1" s="364"/>
      <c r="K1" s="364"/>
      <c r="L1" s="364"/>
      <c r="M1" s="364"/>
      <c r="N1" s="364"/>
      <c r="O1" s="364"/>
      <c r="P1" s="364"/>
      <c r="Q1" s="364"/>
      <c r="R1" s="364"/>
      <c r="S1" s="364"/>
      <c r="U1" s="291"/>
    </row>
    <row r="2" spans="1:25" s="60" customFormat="1" ht="18" customHeight="1">
      <c r="A2" s="363" t="s">
        <v>170</v>
      </c>
      <c r="B2" s="363"/>
      <c r="C2" s="363"/>
      <c r="D2" s="62"/>
      <c r="E2" s="62"/>
      <c r="F2" s="62"/>
      <c r="G2" s="62"/>
      <c r="H2" s="62"/>
      <c r="I2" s="62"/>
      <c r="J2" s="62"/>
      <c r="K2" s="62"/>
      <c r="L2" s="62"/>
      <c r="M2" s="62"/>
      <c r="N2" s="62"/>
      <c r="O2" s="62"/>
      <c r="P2" s="62"/>
      <c r="Q2" s="62"/>
      <c r="T2" s="61"/>
      <c r="U2" s="5"/>
      <c r="Y2" s="292" t="s">
        <v>51</v>
      </c>
    </row>
    <row r="3" spans="1:47" s="111" customFormat="1" ht="12.75" customHeight="1">
      <c r="A3" s="293" t="s">
        <v>162</v>
      </c>
      <c r="B3" s="294"/>
      <c r="C3" s="295"/>
      <c r="D3" s="295">
        <v>2012</v>
      </c>
      <c r="E3" s="296"/>
      <c r="F3" s="293"/>
      <c r="G3" s="296"/>
      <c r="H3" s="296">
        <v>2017</v>
      </c>
      <c r="I3" s="296"/>
      <c r="J3" s="293"/>
      <c r="K3" s="296"/>
      <c r="L3" s="296">
        <v>2022</v>
      </c>
      <c r="M3" s="296"/>
      <c r="N3" s="293"/>
      <c r="O3" s="296"/>
      <c r="P3" s="296">
        <v>2027</v>
      </c>
      <c r="Q3" s="295"/>
      <c r="R3" s="293"/>
      <c r="S3" s="296"/>
      <c r="T3" s="296">
        <v>2032</v>
      </c>
      <c r="U3" s="295"/>
      <c r="V3" s="293"/>
      <c r="W3" s="296"/>
      <c r="X3" s="296">
        <v>2037</v>
      </c>
      <c r="Y3" s="295"/>
      <c r="Z3" s="110"/>
      <c r="AA3" s="110"/>
      <c r="AB3" s="110"/>
      <c r="AC3" s="110"/>
      <c r="AD3" s="110"/>
      <c r="AE3" s="110"/>
      <c r="AF3" s="110"/>
      <c r="AG3" s="110"/>
      <c r="AH3" s="110"/>
      <c r="AI3" s="110"/>
      <c r="AJ3" s="110"/>
      <c r="AK3" s="110"/>
      <c r="AL3" s="110"/>
      <c r="AM3" s="110"/>
      <c r="AN3" s="110"/>
      <c r="AO3" s="110"/>
      <c r="AP3" s="110"/>
      <c r="AQ3" s="110"/>
      <c r="AR3" s="110"/>
      <c r="AS3" s="110"/>
      <c r="AT3" s="110"/>
      <c r="AU3" s="110"/>
    </row>
    <row r="4" spans="1:47" s="112" customFormat="1" ht="12.75" customHeight="1">
      <c r="A4" s="297" t="s">
        <v>163</v>
      </c>
      <c r="B4" s="298"/>
      <c r="C4" s="299" t="s">
        <v>47</v>
      </c>
      <c r="D4" s="297" t="s">
        <v>48</v>
      </c>
      <c r="E4" s="297" t="s">
        <v>49</v>
      </c>
      <c r="F4" s="297"/>
      <c r="G4" s="299" t="s">
        <v>47</v>
      </c>
      <c r="H4" s="297" t="s">
        <v>48</v>
      </c>
      <c r="I4" s="297" t="s">
        <v>49</v>
      </c>
      <c r="J4" s="297"/>
      <c r="K4" s="299" t="s">
        <v>47</v>
      </c>
      <c r="L4" s="297" t="s">
        <v>48</v>
      </c>
      <c r="M4" s="297" t="s">
        <v>49</v>
      </c>
      <c r="N4" s="297"/>
      <c r="O4" s="299" t="s">
        <v>47</v>
      </c>
      <c r="P4" s="297" t="s">
        <v>48</v>
      </c>
      <c r="Q4" s="297" t="s">
        <v>49</v>
      </c>
      <c r="R4" s="297"/>
      <c r="S4" s="299" t="s">
        <v>47</v>
      </c>
      <c r="T4" s="297" t="s">
        <v>48</v>
      </c>
      <c r="U4" s="297" t="s">
        <v>49</v>
      </c>
      <c r="V4" s="297"/>
      <c r="W4" s="299" t="s">
        <v>47</v>
      </c>
      <c r="X4" s="297" t="s">
        <v>48</v>
      </c>
      <c r="Y4" s="297" t="s">
        <v>49</v>
      </c>
      <c r="Z4" s="110"/>
      <c r="AA4" s="110"/>
      <c r="AB4" s="110"/>
      <c r="AC4" s="110"/>
      <c r="AD4" s="110"/>
      <c r="AE4" s="110"/>
      <c r="AF4" s="110"/>
      <c r="AG4" s="110"/>
      <c r="AH4" s="110"/>
      <c r="AI4" s="110"/>
      <c r="AJ4" s="110"/>
      <c r="AK4" s="110"/>
      <c r="AL4" s="110"/>
      <c r="AM4" s="110"/>
      <c r="AN4" s="110"/>
      <c r="AO4" s="110"/>
      <c r="AP4" s="110"/>
      <c r="AQ4" s="110"/>
      <c r="AR4" s="110"/>
      <c r="AS4" s="110"/>
      <c r="AT4" s="110"/>
      <c r="AU4" s="110"/>
    </row>
    <row r="5" spans="1:43" s="113" customFormat="1" ht="18" customHeight="1">
      <c r="A5" s="5"/>
      <c r="B5" s="300"/>
      <c r="C5" s="361" t="s">
        <v>2</v>
      </c>
      <c r="D5" s="362"/>
      <c r="E5" s="362"/>
      <c r="F5" s="362"/>
      <c r="G5" s="362"/>
      <c r="H5" s="362"/>
      <c r="I5" s="362"/>
      <c r="J5" s="362"/>
      <c r="K5" s="362"/>
      <c r="L5" s="362"/>
      <c r="M5" s="362"/>
      <c r="N5" s="362"/>
      <c r="O5" s="362"/>
      <c r="P5" s="362"/>
      <c r="Q5" s="362"/>
      <c r="R5" s="362"/>
      <c r="S5" s="362"/>
      <c r="T5" s="362"/>
      <c r="U5" s="362"/>
      <c r="V5" s="362"/>
      <c r="W5" s="362"/>
      <c r="X5" s="362"/>
      <c r="Y5" s="362"/>
      <c r="Z5" s="116"/>
      <c r="AA5" s="116"/>
      <c r="AB5" s="116"/>
      <c r="AC5" s="115"/>
      <c r="AD5" s="116"/>
      <c r="AE5" s="116"/>
      <c r="AF5" s="116"/>
      <c r="AG5" s="115"/>
      <c r="AH5" s="114"/>
      <c r="AI5" s="116"/>
      <c r="AJ5" s="116"/>
      <c r="AK5" s="115"/>
      <c r="AL5" s="116"/>
      <c r="AM5" s="116"/>
      <c r="AN5" s="116"/>
      <c r="AO5" s="115"/>
      <c r="AP5" s="116"/>
      <c r="AQ5" s="116"/>
    </row>
    <row r="6" spans="1:65" s="113" customFormat="1" ht="15" customHeight="1">
      <c r="A6" s="67" t="s">
        <v>50</v>
      </c>
      <c r="B6" s="301"/>
      <c r="C6" s="302">
        <v>5313.6</v>
      </c>
      <c r="D6" s="302">
        <v>2577.14</v>
      </c>
      <c r="E6" s="302">
        <v>2736.46</v>
      </c>
      <c r="F6" s="302">
        <v>0</v>
      </c>
      <c r="G6" s="302">
        <v>5406.997</v>
      </c>
      <c r="H6" s="302">
        <v>2630.373</v>
      </c>
      <c r="I6" s="302">
        <v>2776.624</v>
      </c>
      <c r="J6">
        <v>0</v>
      </c>
      <c r="K6" s="302">
        <v>5519.588000000001</v>
      </c>
      <c r="L6" s="302">
        <v>2692.0460000000003</v>
      </c>
      <c r="M6" s="302">
        <v>2827.542</v>
      </c>
      <c r="N6" s="302">
        <v>0</v>
      </c>
      <c r="O6" s="302">
        <v>5625.892000000001</v>
      </c>
      <c r="P6" s="302">
        <v>2749.855</v>
      </c>
      <c r="Q6" s="302">
        <v>2876.037</v>
      </c>
      <c r="R6">
        <v>0</v>
      </c>
      <c r="S6" s="302">
        <v>5713.523</v>
      </c>
      <c r="T6" s="302">
        <v>2797.861</v>
      </c>
      <c r="U6" s="302">
        <v>2915.6620000000003</v>
      </c>
      <c r="V6" s="302">
        <v>0</v>
      </c>
      <c r="W6" s="302">
        <v>5780.371</v>
      </c>
      <c r="X6" s="302">
        <v>2835.4749999999995</v>
      </c>
      <c r="Y6" s="302">
        <v>2944.8959999999997</v>
      </c>
      <c r="Z6" s="117"/>
      <c r="AA6" s="117"/>
      <c r="AB6" s="117"/>
      <c r="AC6" s="117"/>
      <c r="AD6" s="117"/>
      <c r="AE6" s="117"/>
      <c r="AF6" s="117"/>
      <c r="AG6" s="117"/>
      <c r="AH6" s="117"/>
      <c r="AI6" s="117"/>
      <c r="AJ6" s="117"/>
      <c r="AK6" s="117"/>
      <c r="AL6" s="117"/>
      <c r="AM6" s="117"/>
      <c r="AN6" s="117"/>
      <c r="AO6" s="117"/>
      <c r="AP6" s="117"/>
      <c r="AQ6" s="117"/>
      <c r="AR6" s="117"/>
      <c r="AU6" s="117"/>
      <c r="AV6" s="117"/>
      <c r="AW6" s="117"/>
      <c r="AX6" s="117"/>
      <c r="AY6" s="117"/>
      <c r="AZ6" s="117"/>
      <c r="BA6" s="117"/>
      <c r="BB6" s="117"/>
      <c r="BC6" s="117"/>
      <c r="BD6" s="117"/>
      <c r="BE6" s="117"/>
      <c r="BF6" s="117"/>
      <c r="BG6" s="117"/>
      <c r="BH6" s="117"/>
      <c r="BI6" s="117"/>
      <c r="BJ6" s="117"/>
      <c r="BK6" s="117"/>
      <c r="BL6" s="117"/>
      <c r="BM6" s="117"/>
    </row>
    <row r="7" spans="1:65" s="113" customFormat="1" ht="13.5" customHeight="1">
      <c r="A7" s="303" t="s">
        <v>53</v>
      </c>
      <c r="B7" s="304"/>
      <c r="C7" s="305">
        <v>914.671</v>
      </c>
      <c r="D7" s="305">
        <v>467.88</v>
      </c>
      <c r="E7" s="305">
        <v>446.791</v>
      </c>
      <c r="F7" s="305"/>
      <c r="G7" s="305">
        <v>919.318</v>
      </c>
      <c r="H7" s="305">
        <v>469.706</v>
      </c>
      <c r="I7" s="305">
        <v>449.612</v>
      </c>
      <c r="J7"/>
      <c r="K7" s="305">
        <v>954.473</v>
      </c>
      <c r="L7" s="305">
        <v>487.531</v>
      </c>
      <c r="M7" s="305">
        <v>466.942</v>
      </c>
      <c r="N7" s="305"/>
      <c r="O7" s="305">
        <v>965.641</v>
      </c>
      <c r="P7" s="305">
        <v>493.798</v>
      </c>
      <c r="Q7" s="305">
        <v>471.843</v>
      </c>
      <c r="R7"/>
      <c r="S7" s="305">
        <v>973.237</v>
      </c>
      <c r="T7" s="305">
        <v>497.58</v>
      </c>
      <c r="U7" s="305">
        <v>475.657</v>
      </c>
      <c r="V7" s="305"/>
      <c r="W7" s="305">
        <v>964.964</v>
      </c>
      <c r="X7" s="305">
        <v>493.354</v>
      </c>
      <c r="Y7" s="305">
        <v>471.61</v>
      </c>
      <c r="Z7" s="118"/>
      <c r="AA7" s="118"/>
      <c r="AB7" s="118"/>
      <c r="AC7" s="118"/>
      <c r="AD7" s="118"/>
      <c r="AE7" s="118"/>
      <c r="AF7" s="118"/>
      <c r="AG7" s="118"/>
      <c r="AH7" s="118"/>
      <c r="AI7" s="118"/>
      <c r="AJ7" s="118"/>
      <c r="AK7" s="118"/>
      <c r="AL7" s="118"/>
      <c r="AM7" s="118"/>
      <c r="AN7" s="118"/>
      <c r="AO7" s="118"/>
      <c r="AP7" s="118"/>
      <c r="AQ7" s="118"/>
      <c r="AR7" s="118"/>
      <c r="AU7" s="118"/>
      <c r="AV7" s="118"/>
      <c r="AW7" s="118"/>
      <c r="AX7" s="118"/>
      <c r="AY7" s="118"/>
      <c r="AZ7" s="118"/>
      <c r="BA7" s="118"/>
      <c r="BB7" s="118"/>
      <c r="BC7" s="118"/>
      <c r="BD7" s="118"/>
      <c r="BE7" s="118"/>
      <c r="BF7" s="118"/>
      <c r="BG7" s="118"/>
      <c r="BH7" s="118"/>
      <c r="BI7" s="118"/>
      <c r="BJ7" s="118"/>
      <c r="BK7" s="118"/>
      <c r="BL7" s="118"/>
      <c r="BM7" s="118"/>
    </row>
    <row r="8" spans="1:65" s="113" customFormat="1" ht="13.5" customHeight="1">
      <c r="A8" s="306" t="s">
        <v>55</v>
      </c>
      <c r="B8" s="304"/>
      <c r="C8" s="305">
        <v>975.81</v>
      </c>
      <c r="D8" s="305">
        <v>486.903</v>
      </c>
      <c r="E8" s="305">
        <v>488.907</v>
      </c>
      <c r="F8" s="305"/>
      <c r="G8" s="305">
        <v>967.34</v>
      </c>
      <c r="H8" s="305">
        <v>488.582</v>
      </c>
      <c r="I8" s="305">
        <v>478.758</v>
      </c>
      <c r="J8"/>
      <c r="K8" s="305">
        <v>910.13</v>
      </c>
      <c r="L8" s="305">
        <v>462.681</v>
      </c>
      <c r="M8" s="305">
        <v>447.449</v>
      </c>
      <c r="N8" s="305"/>
      <c r="O8" s="305">
        <v>895.294</v>
      </c>
      <c r="P8" s="305">
        <v>454.465</v>
      </c>
      <c r="Q8" s="305">
        <v>440.829</v>
      </c>
      <c r="R8"/>
      <c r="S8" s="305">
        <v>909.305</v>
      </c>
      <c r="T8" s="305">
        <v>461.501</v>
      </c>
      <c r="U8" s="305">
        <v>447.804</v>
      </c>
      <c r="V8" s="305"/>
      <c r="W8" s="305">
        <v>938.627</v>
      </c>
      <c r="X8" s="305">
        <v>476.275</v>
      </c>
      <c r="Y8" s="305">
        <v>462.352</v>
      </c>
      <c r="Z8" s="118"/>
      <c r="AA8" s="116"/>
      <c r="AB8" s="116"/>
      <c r="AC8" s="116"/>
      <c r="AD8" s="118"/>
      <c r="AE8" s="116"/>
      <c r="AF8" s="116"/>
      <c r="AG8" s="116"/>
      <c r="AH8" s="118"/>
      <c r="AI8" s="116"/>
      <c r="AJ8" s="116"/>
      <c r="AK8" s="116"/>
      <c r="AL8" s="116"/>
      <c r="AM8" s="116"/>
      <c r="AN8" s="116"/>
      <c r="AO8" s="116"/>
      <c r="AP8" s="116"/>
      <c r="AQ8" s="116"/>
      <c r="AR8" s="118"/>
      <c r="AU8" s="116"/>
      <c r="AV8" s="116"/>
      <c r="AW8" s="116"/>
      <c r="AX8" s="116"/>
      <c r="AY8" s="116"/>
      <c r="AZ8" s="116"/>
      <c r="BA8" s="116"/>
      <c r="BB8" s="116"/>
      <c r="BC8" s="116"/>
      <c r="BD8" s="116"/>
      <c r="BE8" s="116"/>
      <c r="BF8" s="116"/>
      <c r="BG8" s="116"/>
      <c r="BH8" s="116"/>
      <c r="BI8" s="116"/>
      <c r="BJ8" s="116"/>
      <c r="BK8" s="116"/>
      <c r="BL8" s="116"/>
      <c r="BM8" s="116"/>
    </row>
    <row r="9" spans="1:65" s="113" customFormat="1" ht="13.5" customHeight="1">
      <c r="A9" s="303" t="s">
        <v>56</v>
      </c>
      <c r="B9" s="304"/>
      <c r="C9" s="305">
        <v>1450.735</v>
      </c>
      <c r="D9" s="305">
        <v>707.165</v>
      </c>
      <c r="E9" s="305">
        <v>743.57</v>
      </c>
      <c r="F9" s="305"/>
      <c r="G9" s="305">
        <v>1387.632</v>
      </c>
      <c r="H9" s="305">
        <v>678.335</v>
      </c>
      <c r="I9" s="305">
        <v>709.297</v>
      </c>
      <c r="J9"/>
      <c r="K9" s="305">
        <v>1388.955</v>
      </c>
      <c r="L9" s="305">
        <v>686.371</v>
      </c>
      <c r="M9" s="305">
        <v>702.584</v>
      </c>
      <c r="N9" s="305"/>
      <c r="O9" s="305">
        <v>1436.616</v>
      </c>
      <c r="P9" s="305">
        <v>717.252</v>
      </c>
      <c r="Q9" s="305">
        <v>719.364</v>
      </c>
      <c r="R9"/>
      <c r="S9" s="305">
        <v>1441.379</v>
      </c>
      <c r="T9" s="305">
        <v>726.533</v>
      </c>
      <c r="U9" s="305">
        <v>714.846</v>
      </c>
      <c r="V9" s="305"/>
      <c r="W9" s="305">
        <v>1424.548</v>
      </c>
      <c r="X9" s="305">
        <v>723.865</v>
      </c>
      <c r="Y9" s="305">
        <v>700.683</v>
      </c>
      <c r="Z9" s="118"/>
      <c r="AA9" s="116"/>
      <c r="AB9" s="116"/>
      <c r="AC9" s="116"/>
      <c r="AD9" s="118"/>
      <c r="AE9" s="116"/>
      <c r="AF9" s="116"/>
      <c r="AG9" s="116"/>
      <c r="AH9" s="118"/>
      <c r="AI9" s="116"/>
      <c r="AJ9" s="116"/>
      <c r="AK9" s="116"/>
      <c r="AL9" s="116"/>
      <c r="AM9" s="116"/>
      <c r="AN9" s="116"/>
      <c r="AO9" s="116"/>
      <c r="AP9" s="116"/>
      <c r="AQ9" s="116"/>
      <c r="AR9" s="118"/>
      <c r="AU9" s="116"/>
      <c r="AV9" s="116"/>
      <c r="AW9" s="116"/>
      <c r="AX9" s="116"/>
      <c r="AY9" s="116"/>
      <c r="AZ9" s="116"/>
      <c r="BA9" s="116"/>
      <c r="BB9" s="116"/>
      <c r="BC9" s="116"/>
      <c r="BD9" s="116"/>
      <c r="BE9" s="116"/>
      <c r="BF9" s="116"/>
      <c r="BG9" s="116"/>
      <c r="BH9" s="116"/>
      <c r="BI9" s="116"/>
      <c r="BJ9" s="116"/>
      <c r="BK9" s="116"/>
      <c r="BL9" s="116"/>
      <c r="BM9" s="116"/>
    </row>
    <row r="10" spans="1:65" s="113" customFormat="1" ht="13.5" customHeight="1">
      <c r="A10" s="303" t="s">
        <v>57</v>
      </c>
      <c r="B10" s="304"/>
      <c r="C10" s="305">
        <v>1046.633</v>
      </c>
      <c r="D10" s="305">
        <v>512.236</v>
      </c>
      <c r="E10" s="305">
        <v>534.397</v>
      </c>
      <c r="F10" s="305"/>
      <c r="G10" s="305">
        <v>1109.255</v>
      </c>
      <c r="H10" s="305">
        <v>538.407</v>
      </c>
      <c r="I10" s="305">
        <v>570.848</v>
      </c>
      <c r="J10"/>
      <c r="K10" s="305">
        <v>1141.826</v>
      </c>
      <c r="L10" s="305">
        <v>549.451</v>
      </c>
      <c r="M10" s="305">
        <v>592.375</v>
      </c>
      <c r="N10" s="305"/>
      <c r="O10" s="305">
        <v>1077.173</v>
      </c>
      <c r="P10" s="305">
        <v>517.301</v>
      </c>
      <c r="Q10" s="305">
        <v>559.872</v>
      </c>
      <c r="R10"/>
      <c r="S10" s="305">
        <v>1006.464</v>
      </c>
      <c r="T10" s="305">
        <v>484.328</v>
      </c>
      <c r="U10" s="305">
        <v>522.136</v>
      </c>
      <c r="V10" s="305"/>
      <c r="W10" s="305">
        <v>979.074</v>
      </c>
      <c r="X10" s="305">
        <v>475.416</v>
      </c>
      <c r="Y10" s="305">
        <v>503.658</v>
      </c>
      <c r="Z10" s="116"/>
      <c r="AA10" s="116"/>
      <c r="AB10" s="116"/>
      <c r="AC10" s="116"/>
      <c r="AD10" s="118"/>
      <c r="AE10" s="116"/>
      <c r="AF10" s="116"/>
      <c r="AG10" s="116"/>
      <c r="AH10" s="118"/>
      <c r="AI10" s="116"/>
      <c r="AJ10" s="116"/>
      <c r="AK10" s="116"/>
      <c r="AL10" s="116"/>
      <c r="AM10" s="116"/>
      <c r="AN10" s="116"/>
      <c r="AO10" s="116"/>
      <c r="AP10" s="116"/>
      <c r="AQ10" s="116"/>
      <c r="AR10" s="118"/>
      <c r="AU10" s="116"/>
      <c r="AV10" s="116"/>
      <c r="AW10" s="116"/>
      <c r="AX10" s="116"/>
      <c r="AY10" s="116"/>
      <c r="AZ10" s="116"/>
      <c r="BA10" s="116"/>
      <c r="BB10" s="116"/>
      <c r="BC10" s="116"/>
      <c r="BD10" s="116"/>
      <c r="BE10" s="116"/>
      <c r="BF10" s="116"/>
      <c r="BG10" s="116"/>
      <c r="BH10" s="116"/>
      <c r="BI10" s="116"/>
      <c r="BJ10" s="116"/>
      <c r="BK10" s="116"/>
      <c r="BL10" s="116"/>
      <c r="BM10" s="116"/>
    </row>
    <row r="11" spans="1:65" s="113" customFormat="1" ht="13.5" customHeight="1">
      <c r="A11" s="303" t="s">
        <v>58</v>
      </c>
      <c r="B11" s="304"/>
      <c r="C11" s="305">
        <v>507.265</v>
      </c>
      <c r="D11" s="305">
        <v>238.953</v>
      </c>
      <c r="E11" s="305">
        <v>268.312</v>
      </c>
      <c r="F11" s="305"/>
      <c r="G11" s="305">
        <v>563.879</v>
      </c>
      <c r="H11" s="305">
        <v>269.158</v>
      </c>
      <c r="I11" s="305">
        <v>294.721</v>
      </c>
      <c r="J11"/>
      <c r="K11" s="305">
        <v>589.528</v>
      </c>
      <c r="L11" s="305">
        <v>281.536</v>
      </c>
      <c r="M11" s="305">
        <v>307.992</v>
      </c>
      <c r="N11" s="305"/>
      <c r="O11" s="305">
        <v>634.742</v>
      </c>
      <c r="P11" s="305">
        <v>302.099</v>
      </c>
      <c r="Q11" s="305">
        <v>332.643</v>
      </c>
      <c r="R11"/>
      <c r="S11" s="305">
        <v>693.407</v>
      </c>
      <c r="T11" s="305">
        <v>328.263</v>
      </c>
      <c r="U11" s="305">
        <v>365.144</v>
      </c>
      <c r="V11" s="305"/>
      <c r="W11" s="305">
        <v>694.412</v>
      </c>
      <c r="X11" s="305">
        <v>326.046</v>
      </c>
      <c r="Y11" s="305">
        <v>368.366</v>
      </c>
      <c r="Z11" s="118"/>
      <c r="AA11" s="116"/>
      <c r="AB11" s="116"/>
      <c r="AC11" s="116"/>
      <c r="AD11" s="118"/>
      <c r="AE11" s="116"/>
      <c r="AF11" s="116"/>
      <c r="AG11" s="116"/>
      <c r="AH11" s="118"/>
      <c r="AI11" s="116"/>
      <c r="AJ11" s="116"/>
      <c r="AK11" s="116"/>
      <c r="AL11" s="116"/>
      <c r="AM11" s="116"/>
      <c r="AN11" s="116"/>
      <c r="AO11" s="116"/>
      <c r="AP11" s="116"/>
      <c r="AQ11" s="116"/>
      <c r="AR11" s="118"/>
      <c r="AU11" s="116"/>
      <c r="AV11" s="116"/>
      <c r="AW11" s="116"/>
      <c r="AX11" s="116"/>
      <c r="AY11" s="116"/>
      <c r="AZ11" s="116"/>
      <c r="BA11" s="116"/>
      <c r="BB11" s="116"/>
      <c r="BC11" s="116"/>
      <c r="BD11" s="116"/>
      <c r="BE11" s="116"/>
      <c r="BF11" s="116"/>
      <c r="BG11" s="116"/>
      <c r="BH11" s="116"/>
      <c r="BI11" s="116"/>
      <c r="BJ11" s="116"/>
      <c r="BK11" s="116"/>
      <c r="BL11" s="116"/>
      <c r="BM11" s="116"/>
    </row>
    <row r="12" spans="1:65" s="113" customFormat="1" ht="13.5" customHeight="1">
      <c r="A12" s="303" t="s">
        <v>54</v>
      </c>
      <c r="B12" s="304"/>
      <c r="C12" s="305">
        <v>418.486</v>
      </c>
      <c r="D12" s="305">
        <v>164.003</v>
      </c>
      <c r="E12" s="305">
        <v>254.483</v>
      </c>
      <c r="F12" s="305"/>
      <c r="G12" s="305">
        <v>459.573</v>
      </c>
      <c r="H12" s="305">
        <v>186.185</v>
      </c>
      <c r="I12" s="305">
        <v>273.388</v>
      </c>
      <c r="J12"/>
      <c r="K12" s="305">
        <v>534.676</v>
      </c>
      <c r="L12" s="305">
        <v>224.476</v>
      </c>
      <c r="M12" s="305">
        <v>310.2</v>
      </c>
      <c r="N12" s="305"/>
      <c r="O12" s="305">
        <v>616.426</v>
      </c>
      <c r="P12" s="305">
        <v>264.94</v>
      </c>
      <c r="Q12" s="305">
        <v>351.486</v>
      </c>
      <c r="R12"/>
      <c r="S12" s="305">
        <v>689.731</v>
      </c>
      <c r="T12" s="305">
        <v>299.656</v>
      </c>
      <c r="U12" s="305">
        <v>390.075</v>
      </c>
      <c r="V12" s="305"/>
      <c r="W12" s="305">
        <v>778.746</v>
      </c>
      <c r="X12" s="305">
        <v>340.519</v>
      </c>
      <c r="Y12" s="305">
        <v>438.227</v>
      </c>
      <c r="Z12" s="118"/>
      <c r="AA12" s="116"/>
      <c r="AB12" s="116"/>
      <c r="AC12" s="116"/>
      <c r="AD12" s="118"/>
      <c r="AE12" s="116"/>
      <c r="AF12" s="116"/>
      <c r="AG12" s="116"/>
      <c r="AH12" s="118"/>
      <c r="AI12" s="116"/>
      <c r="AJ12" s="116"/>
      <c r="AK12" s="116"/>
      <c r="AL12" s="116"/>
      <c r="AM12" s="116"/>
      <c r="AN12" s="116"/>
      <c r="AO12" s="116"/>
      <c r="AP12" s="116"/>
      <c r="AQ12" s="116"/>
      <c r="AR12" s="118"/>
      <c r="AU12" s="116"/>
      <c r="AV12" s="116"/>
      <c r="AW12" s="116"/>
      <c r="AX12" s="116"/>
      <c r="AY12" s="116"/>
      <c r="AZ12" s="116"/>
      <c r="BA12" s="116"/>
      <c r="BB12" s="116"/>
      <c r="BC12" s="116"/>
      <c r="BD12" s="116"/>
      <c r="BE12" s="116"/>
      <c r="BF12" s="116"/>
      <c r="BG12" s="116"/>
      <c r="BH12" s="116"/>
      <c r="BI12" s="116"/>
      <c r="BJ12" s="116"/>
      <c r="BK12" s="116"/>
      <c r="BL12" s="116"/>
      <c r="BM12" s="116"/>
    </row>
    <row r="13" spans="1:65" s="113" customFormat="1" ht="18" customHeight="1">
      <c r="A13" s="64"/>
      <c r="B13" s="304"/>
      <c r="C13" s="347" t="s">
        <v>3</v>
      </c>
      <c r="D13" s="348"/>
      <c r="E13" s="348"/>
      <c r="F13" s="348"/>
      <c r="G13" s="348"/>
      <c r="H13" s="348"/>
      <c r="I13" s="348"/>
      <c r="J13" s="348"/>
      <c r="K13" s="348"/>
      <c r="L13" s="348"/>
      <c r="M13" s="348"/>
      <c r="N13" s="348"/>
      <c r="O13" s="348"/>
      <c r="P13" s="348"/>
      <c r="Q13" s="348"/>
      <c r="R13" s="348"/>
      <c r="S13" s="348"/>
      <c r="T13" s="348"/>
      <c r="U13" s="348"/>
      <c r="V13" s="348"/>
      <c r="W13" s="348"/>
      <c r="X13" s="348"/>
      <c r="Y13" s="348"/>
      <c r="Z13" s="116"/>
      <c r="AA13" s="116"/>
      <c r="AB13" s="116"/>
      <c r="AC13" s="116"/>
      <c r="AD13" s="116"/>
      <c r="AE13" s="116"/>
      <c r="AF13" s="116"/>
      <c r="AG13" s="116"/>
      <c r="AH13" s="116"/>
      <c r="AI13" s="116"/>
      <c r="AJ13" s="116"/>
      <c r="AK13" s="116"/>
      <c r="AL13" s="116"/>
      <c r="AM13" s="116"/>
      <c r="AN13" s="116"/>
      <c r="AO13" s="116"/>
      <c r="AP13" s="116"/>
      <c r="AQ13" s="116"/>
      <c r="AR13" s="118"/>
      <c r="AU13" s="116"/>
      <c r="AV13" s="116"/>
      <c r="AW13" s="116"/>
      <c r="AX13" s="116"/>
      <c r="AY13" s="116"/>
      <c r="AZ13" s="116"/>
      <c r="BA13" s="116"/>
      <c r="BB13" s="116"/>
      <c r="BC13" s="116"/>
      <c r="BD13" s="116"/>
      <c r="BE13" s="116"/>
      <c r="BF13" s="116"/>
      <c r="BG13" s="116"/>
      <c r="BH13" s="116"/>
      <c r="BI13" s="116"/>
      <c r="BJ13" s="116"/>
      <c r="BK13" s="116"/>
      <c r="BL13" s="116"/>
      <c r="BM13" s="116"/>
    </row>
    <row r="14" spans="1:41" s="113" customFormat="1" ht="18" customHeight="1">
      <c r="A14" s="67"/>
      <c r="B14" s="300"/>
      <c r="C14" s="359" t="s">
        <v>4</v>
      </c>
      <c r="D14" s="360"/>
      <c r="E14" s="360"/>
      <c r="F14" s="360"/>
      <c r="G14" s="360"/>
      <c r="H14" s="360"/>
      <c r="I14" s="360"/>
      <c r="J14" s="360"/>
      <c r="K14" s="360"/>
      <c r="L14" s="360"/>
      <c r="M14" s="360"/>
      <c r="N14" s="360"/>
      <c r="O14" s="360"/>
      <c r="P14" s="360"/>
      <c r="Q14" s="360"/>
      <c r="R14" s="360"/>
      <c r="S14" s="360"/>
      <c r="T14" s="360"/>
      <c r="U14" s="360"/>
      <c r="V14" s="360"/>
      <c r="W14" s="360"/>
      <c r="X14" s="360"/>
      <c r="Y14" s="360"/>
      <c r="AC14" s="115"/>
      <c r="AG14" s="115"/>
      <c r="AH14" s="114"/>
      <c r="AK14" s="115"/>
      <c r="AO14" s="115"/>
    </row>
    <row r="15" spans="1:44" s="113" customFormat="1" ht="15" customHeight="1">
      <c r="A15" s="67" t="s">
        <v>50</v>
      </c>
      <c r="B15" s="301"/>
      <c r="C15" s="302">
        <v>224.97000000000003</v>
      </c>
      <c r="D15" s="302">
        <v>111.301</v>
      </c>
      <c r="E15" s="302">
        <v>113.66900000000001</v>
      </c>
      <c r="F15" s="302">
        <v>0</v>
      </c>
      <c r="G15" s="302">
        <v>236.4</v>
      </c>
      <c r="H15" s="302">
        <v>117.21700000000001</v>
      </c>
      <c r="I15" s="302">
        <v>119.18299999999999</v>
      </c>
      <c r="J15">
        <v>0</v>
      </c>
      <c r="K15" s="302">
        <v>249.896</v>
      </c>
      <c r="L15" s="302">
        <v>124.08800000000001</v>
      </c>
      <c r="M15" s="302">
        <v>125.80799999999999</v>
      </c>
      <c r="N15" s="302">
        <v>0</v>
      </c>
      <c r="O15" s="302">
        <v>263.47700000000003</v>
      </c>
      <c r="P15" s="302">
        <v>130.89200000000002</v>
      </c>
      <c r="Q15" s="302">
        <v>132.585</v>
      </c>
      <c r="R15">
        <v>0</v>
      </c>
      <c r="S15" s="302">
        <v>276.39700000000005</v>
      </c>
      <c r="T15" s="302">
        <v>137.291</v>
      </c>
      <c r="U15" s="302">
        <v>139.106</v>
      </c>
      <c r="V15" s="302">
        <v>0</v>
      </c>
      <c r="W15" s="302">
        <v>288.788</v>
      </c>
      <c r="X15" s="302">
        <v>143.36</v>
      </c>
      <c r="Y15" s="302">
        <v>145.428</v>
      </c>
      <c r="Z15" s="117"/>
      <c r="AA15" s="117"/>
      <c r="AB15" s="117"/>
      <c r="AC15" s="117"/>
      <c r="AD15" s="117"/>
      <c r="AE15" s="117"/>
      <c r="AF15" s="117"/>
      <c r="AG15" s="117"/>
      <c r="AH15" s="117"/>
      <c r="AI15" s="117"/>
      <c r="AJ15" s="117"/>
      <c r="AK15" s="117"/>
      <c r="AL15" s="117"/>
      <c r="AM15" s="117"/>
      <c r="AN15" s="117"/>
      <c r="AO15" s="117"/>
      <c r="AP15" s="117"/>
      <c r="AQ15" s="117"/>
      <c r="AR15" s="117"/>
    </row>
    <row r="16" spans="1:44" s="113" customFormat="1" ht="13.5" customHeight="1">
      <c r="A16" s="303" t="s">
        <v>53</v>
      </c>
      <c r="B16" s="304"/>
      <c r="C16" s="305">
        <v>32.903</v>
      </c>
      <c r="D16" s="305">
        <v>16.927</v>
      </c>
      <c r="E16" s="305">
        <v>15.976</v>
      </c>
      <c r="F16" s="305"/>
      <c r="G16" s="305">
        <v>37.067</v>
      </c>
      <c r="H16" s="305">
        <v>19.048</v>
      </c>
      <c r="I16" s="305">
        <v>18.019</v>
      </c>
      <c r="J16"/>
      <c r="K16" s="305">
        <v>42.685</v>
      </c>
      <c r="L16" s="305">
        <v>21.952</v>
      </c>
      <c r="M16" s="305">
        <v>20.733</v>
      </c>
      <c r="N16" s="305"/>
      <c r="O16" s="305">
        <v>46.089</v>
      </c>
      <c r="P16" s="305">
        <v>23.713</v>
      </c>
      <c r="Q16" s="305">
        <v>22.376</v>
      </c>
      <c r="R16"/>
      <c r="S16" s="305">
        <v>47.478</v>
      </c>
      <c r="T16" s="305">
        <v>24.438</v>
      </c>
      <c r="U16" s="305">
        <v>23.04</v>
      </c>
      <c r="V16" s="305"/>
      <c r="W16" s="305">
        <v>47.64</v>
      </c>
      <c r="X16" s="305">
        <v>24.521</v>
      </c>
      <c r="Y16" s="305">
        <v>23.119</v>
      </c>
      <c r="Z16" s="118"/>
      <c r="AA16" s="118"/>
      <c r="AB16" s="118"/>
      <c r="AC16" s="118"/>
      <c r="AD16" s="118"/>
      <c r="AE16" s="118"/>
      <c r="AF16" s="118"/>
      <c r="AG16" s="118"/>
      <c r="AH16" s="118"/>
      <c r="AI16" s="118"/>
      <c r="AJ16" s="118"/>
      <c r="AK16" s="118"/>
      <c r="AL16" s="118"/>
      <c r="AM16" s="118"/>
      <c r="AN16" s="118"/>
      <c r="AO16" s="118"/>
      <c r="AP16" s="118"/>
      <c r="AQ16" s="118"/>
      <c r="AR16" s="118"/>
    </row>
    <row r="17" spans="1:66" s="113" customFormat="1" ht="13.5" customHeight="1">
      <c r="A17" s="306" t="s">
        <v>55</v>
      </c>
      <c r="B17" s="304"/>
      <c r="C17" s="305">
        <v>56.693</v>
      </c>
      <c r="D17" s="305">
        <v>27.97</v>
      </c>
      <c r="E17" s="305">
        <v>28.723</v>
      </c>
      <c r="F17" s="305"/>
      <c r="G17" s="305">
        <v>54.206</v>
      </c>
      <c r="H17" s="305">
        <v>26.393</v>
      </c>
      <c r="I17" s="305">
        <v>27.813</v>
      </c>
      <c r="J17"/>
      <c r="K17" s="305">
        <v>48.027</v>
      </c>
      <c r="L17" s="305">
        <v>22.912</v>
      </c>
      <c r="M17" s="305">
        <v>25.115</v>
      </c>
      <c r="N17" s="305"/>
      <c r="O17" s="305">
        <v>48.771</v>
      </c>
      <c r="P17" s="305">
        <v>23.285</v>
      </c>
      <c r="Q17" s="305">
        <v>25.486</v>
      </c>
      <c r="R17"/>
      <c r="S17" s="305">
        <v>53.053</v>
      </c>
      <c r="T17" s="305">
        <v>25.462</v>
      </c>
      <c r="U17" s="305">
        <v>27.591</v>
      </c>
      <c r="V17" s="305"/>
      <c r="W17" s="305">
        <v>58.16</v>
      </c>
      <c r="X17" s="305">
        <v>28.133</v>
      </c>
      <c r="Y17" s="305">
        <v>30.027</v>
      </c>
      <c r="Z17" s="116"/>
      <c r="AA17" s="116"/>
      <c r="AB17" s="116"/>
      <c r="AC17" s="116"/>
      <c r="AD17" s="116"/>
      <c r="AE17" s="116"/>
      <c r="AF17" s="116"/>
      <c r="AG17" s="116"/>
      <c r="AH17" s="116"/>
      <c r="AI17" s="116"/>
      <c r="AJ17" s="116"/>
      <c r="AK17" s="116"/>
      <c r="AL17" s="116"/>
      <c r="AM17" s="116"/>
      <c r="AN17" s="116"/>
      <c r="AO17" s="116"/>
      <c r="AP17" s="116"/>
      <c r="AQ17" s="116"/>
      <c r="AR17" s="118"/>
      <c r="AV17" s="117"/>
      <c r="AW17" s="117"/>
      <c r="AX17" s="117"/>
      <c r="AY17" s="117"/>
      <c r="AZ17" s="117"/>
      <c r="BA17" s="117"/>
      <c r="BB17" s="117"/>
      <c r="BC17" s="117"/>
      <c r="BD17" s="117"/>
      <c r="BE17" s="117"/>
      <c r="BF17" s="117"/>
      <c r="BG17" s="117"/>
      <c r="BH17" s="117"/>
      <c r="BI17" s="117"/>
      <c r="BJ17" s="117"/>
      <c r="BK17" s="117"/>
      <c r="BL17" s="117"/>
      <c r="BM17" s="117"/>
      <c r="BN17" s="117"/>
    </row>
    <row r="18" spans="1:66" s="113" customFormat="1" ht="13.5" customHeight="1">
      <c r="A18" s="303" t="s">
        <v>56</v>
      </c>
      <c r="B18" s="304"/>
      <c r="C18" s="305">
        <v>62.66</v>
      </c>
      <c r="D18" s="305">
        <v>32.311</v>
      </c>
      <c r="E18" s="305">
        <v>30.349</v>
      </c>
      <c r="F18" s="305"/>
      <c r="G18" s="305">
        <v>67.697</v>
      </c>
      <c r="H18" s="305">
        <v>35.073</v>
      </c>
      <c r="I18" s="305">
        <v>32.624</v>
      </c>
      <c r="J18"/>
      <c r="K18" s="305">
        <v>77.531</v>
      </c>
      <c r="L18" s="305">
        <v>40.144</v>
      </c>
      <c r="M18" s="305">
        <v>37.387</v>
      </c>
      <c r="N18" s="305"/>
      <c r="O18" s="305">
        <v>83.394</v>
      </c>
      <c r="P18" s="305">
        <v>42.54</v>
      </c>
      <c r="Q18" s="305">
        <v>40.854</v>
      </c>
      <c r="R18"/>
      <c r="S18" s="305">
        <v>84.55</v>
      </c>
      <c r="T18" s="305">
        <v>42.632</v>
      </c>
      <c r="U18" s="305">
        <v>41.918</v>
      </c>
      <c r="V18" s="305"/>
      <c r="W18" s="305">
        <v>82.786</v>
      </c>
      <c r="X18" s="305">
        <v>41.375</v>
      </c>
      <c r="Y18" s="305">
        <v>41.411</v>
      </c>
      <c r="Z18" s="116"/>
      <c r="AA18" s="116"/>
      <c r="AB18" s="116"/>
      <c r="AC18" s="116"/>
      <c r="AD18" s="116"/>
      <c r="AE18" s="116"/>
      <c r="AF18" s="116"/>
      <c r="AG18" s="116"/>
      <c r="AH18" s="116"/>
      <c r="AI18" s="116"/>
      <c r="AJ18" s="116"/>
      <c r="AK18" s="116"/>
      <c r="AL18" s="116"/>
      <c r="AM18" s="116"/>
      <c r="AN18" s="116"/>
      <c r="AO18" s="116"/>
      <c r="AP18" s="116"/>
      <c r="AQ18" s="116"/>
      <c r="AR18" s="118"/>
      <c r="AV18" s="118"/>
      <c r="AW18" s="118"/>
      <c r="AX18" s="118"/>
      <c r="AY18" s="118"/>
      <c r="AZ18" s="118"/>
      <c r="BA18" s="118"/>
      <c r="BB18" s="118"/>
      <c r="BC18" s="118"/>
      <c r="BD18" s="118"/>
      <c r="BE18" s="118"/>
      <c r="BF18" s="118"/>
      <c r="BG18" s="118"/>
      <c r="BH18" s="118"/>
      <c r="BI18" s="118"/>
      <c r="BJ18" s="118"/>
      <c r="BK18" s="118"/>
      <c r="BL18" s="118"/>
      <c r="BM18" s="118"/>
      <c r="BN18" s="118"/>
    </row>
    <row r="19" spans="1:66" s="113" customFormat="1" ht="13.5" customHeight="1">
      <c r="A19" s="303" t="s">
        <v>57</v>
      </c>
      <c r="B19" s="304"/>
      <c r="C19" s="305">
        <v>39.548</v>
      </c>
      <c r="D19" s="305">
        <v>19.97</v>
      </c>
      <c r="E19" s="305">
        <v>19.578</v>
      </c>
      <c r="F19" s="305"/>
      <c r="G19" s="305">
        <v>41.213</v>
      </c>
      <c r="H19" s="305">
        <v>20.608</v>
      </c>
      <c r="I19" s="305">
        <v>20.605</v>
      </c>
      <c r="J19"/>
      <c r="K19" s="305">
        <v>41.878</v>
      </c>
      <c r="L19" s="305">
        <v>20.846</v>
      </c>
      <c r="M19" s="305">
        <v>21.032</v>
      </c>
      <c r="N19" s="305"/>
      <c r="O19" s="305">
        <v>41.086</v>
      </c>
      <c r="P19" s="305">
        <v>20.911</v>
      </c>
      <c r="Q19" s="305">
        <v>20.175</v>
      </c>
      <c r="R19"/>
      <c r="S19" s="305">
        <v>42.901</v>
      </c>
      <c r="T19" s="305">
        <v>22.188</v>
      </c>
      <c r="U19" s="305">
        <v>20.713</v>
      </c>
      <c r="V19" s="305"/>
      <c r="W19" s="305">
        <v>48.671</v>
      </c>
      <c r="X19" s="305">
        <v>25.173</v>
      </c>
      <c r="Y19" s="305">
        <v>23.498</v>
      </c>
      <c r="Z19" s="116"/>
      <c r="AA19" s="116"/>
      <c r="AB19" s="116"/>
      <c r="AC19" s="116"/>
      <c r="AD19" s="116"/>
      <c r="AE19" s="116"/>
      <c r="AF19" s="116"/>
      <c r="AG19" s="116"/>
      <c r="AH19" s="116"/>
      <c r="AI19" s="116"/>
      <c r="AJ19" s="116"/>
      <c r="AK19" s="116"/>
      <c r="AL19" s="116"/>
      <c r="AM19" s="116"/>
      <c r="AN19" s="116"/>
      <c r="AO19" s="116"/>
      <c r="AP19" s="116"/>
      <c r="AQ19" s="116"/>
      <c r="AR19" s="118"/>
      <c r="AV19" s="116"/>
      <c r="AW19" s="116"/>
      <c r="AX19" s="116"/>
      <c r="AY19" s="116"/>
      <c r="AZ19" s="116"/>
      <c r="BA19" s="116"/>
      <c r="BB19" s="116"/>
      <c r="BC19" s="116"/>
      <c r="BD19" s="116"/>
      <c r="BE19" s="116"/>
      <c r="BF19" s="116"/>
      <c r="BG19" s="116"/>
      <c r="BH19" s="116"/>
      <c r="BI19" s="116"/>
      <c r="BJ19" s="116"/>
      <c r="BK19" s="116"/>
      <c r="BL19" s="116"/>
      <c r="BM19" s="116"/>
      <c r="BN19" s="116"/>
    </row>
    <row r="20" spans="1:66" s="113" customFormat="1" ht="13.5" customHeight="1">
      <c r="A20" s="303" t="s">
        <v>58</v>
      </c>
      <c r="B20" s="304"/>
      <c r="C20" s="305">
        <v>17.152</v>
      </c>
      <c r="D20" s="305">
        <v>8.021</v>
      </c>
      <c r="E20" s="305">
        <v>9.131</v>
      </c>
      <c r="F20" s="305"/>
      <c r="G20" s="305">
        <v>19.554</v>
      </c>
      <c r="H20" s="305">
        <v>9.471</v>
      </c>
      <c r="I20" s="305">
        <v>10.083</v>
      </c>
      <c r="J20"/>
      <c r="K20" s="305">
        <v>21.416</v>
      </c>
      <c r="L20" s="305">
        <v>10.589</v>
      </c>
      <c r="M20" s="305">
        <v>10.827</v>
      </c>
      <c r="N20" s="305"/>
      <c r="O20" s="305">
        <v>22.921</v>
      </c>
      <c r="P20" s="305">
        <v>11.186</v>
      </c>
      <c r="Q20" s="305">
        <v>11.735</v>
      </c>
      <c r="R20"/>
      <c r="S20" s="305">
        <v>24.324</v>
      </c>
      <c r="T20" s="305">
        <v>11.728</v>
      </c>
      <c r="U20" s="305">
        <v>12.596</v>
      </c>
      <c r="V20" s="305"/>
      <c r="W20" s="305">
        <v>24.204</v>
      </c>
      <c r="X20" s="305">
        <v>11.811</v>
      </c>
      <c r="Y20" s="305">
        <v>12.393</v>
      </c>
      <c r="Z20" s="116"/>
      <c r="AA20" s="116"/>
      <c r="AB20" s="116"/>
      <c r="AC20" s="116"/>
      <c r="AD20" s="116"/>
      <c r="AE20" s="116"/>
      <c r="AF20" s="116"/>
      <c r="AG20" s="116"/>
      <c r="AH20" s="116"/>
      <c r="AI20" s="116"/>
      <c r="AJ20" s="116"/>
      <c r="AK20" s="116"/>
      <c r="AL20" s="116"/>
      <c r="AM20" s="116"/>
      <c r="AN20" s="116"/>
      <c r="AO20" s="116"/>
      <c r="AP20" s="116"/>
      <c r="AQ20" s="116"/>
      <c r="AR20" s="118"/>
      <c r="AV20" s="116"/>
      <c r="AW20" s="116"/>
      <c r="AX20" s="116"/>
      <c r="AY20" s="116"/>
      <c r="AZ20" s="116"/>
      <c r="BA20" s="116"/>
      <c r="BB20" s="116"/>
      <c r="BC20" s="116"/>
      <c r="BD20" s="116"/>
      <c r="BE20" s="116"/>
      <c r="BF20" s="116"/>
      <c r="BG20" s="116"/>
      <c r="BH20" s="116"/>
      <c r="BI20" s="116"/>
      <c r="BJ20" s="116"/>
      <c r="BK20" s="116"/>
      <c r="BL20" s="116"/>
      <c r="BM20" s="116"/>
      <c r="BN20" s="116"/>
    </row>
    <row r="21" spans="1:66" s="113" customFormat="1" ht="13.5" customHeight="1">
      <c r="A21" s="303" t="s">
        <v>54</v>
      </c>
      <c r="B21" s="304"/>
      <c r="C21" s="305">
        <v>16.014</v>
      </c>
      <c r="D21" s="305">
        <v>6.102</v>
      </c>
      <c r="E21" s="305">
        <v>9.912</v>
      </c>
      <c r="F21" s="305"/>
      <c r="G21" s="305">
        <v>16.663</v>
      </c>
      <c r="H21" s="305">
        <v>6.624</v>
      </c>
      <c r="I21" s="305">
        <v>10.039</v>
      </c>
      <c r="J21"/>
      <c r="K21" s="305">
        <v>18.359</v>
      </c>
      <c r="L21" s="305">
        <v>7.645</v>
      </c>
      <c r="M21" s="305">
        <v>10.714</v>
      </c>
      <c r="N21" s="305"/>
      <c r="O21" s="305">
        <v>21.216</v>
      </c>
      <c r="P21" s="305">
        <v>9.257</v>
      </c>
      <c r="Q21" s="305">
        <v>11.959</v>
      </c>
      <c r="R21"/>
      <c r="S21" s="305">
        <v>24.091</v>
      </c>
      <c r="T21" s="305">
        <v>10.843</v>
      </c>
      <c r="U21" s="305">
        <v>13.248</v>
      </c>
      <c r="V21" s="305"/>
      <c r="W21" s="305">
        <v>27.327</v>
      </c>
      <c r="X21" s="305">
        <v>12.347</v>
      </c>
      <c r="Y21" s="305">
        <v>14.98</v>
      </c>
      <c r="Z21" s="116"/>
      <c r="AA21" s="116"/>
      <c r="AB21" s="116"/>
      <c r="AC21" s="116"/>
      <c r="AD21" s="116"/>
      <c r="AE21" s="116"/>
      <c r="AF21" s="116"/>
      <c r="AG21" s="116"/>
      <c r="AH21" s="116"/>
      <c r="AI21" s="116"/>
      <c r="AJ21" s="116"/>
      <c r="AK21" s="116"/>
      <c r="AL21" s="116"/>
      <c r="AM21" s="116"/>
      <c r="AN21" s="116"/>
      <c r="AO21" s="116"/>
      <c r="AP21" s="116"/>
      <c r="AQ21" s="116"/>
      <c r="AR21" s="118"/>
      <c r="AV21" s="116"/>
      <c r="AW21" s="116"/>
      <c r="AX21" s="116"/>
      <c r="AY21" s="116"/>
      <c r="AZ21" s="116"/>
      <c r="BA21" s="116"/>
      <c r="BB21" s="116"/>
      <c r="BC21" s="116"/>
      <c r="BD21" s="116"/>
      <c r="BE21" s="116"/>
      <c r="BF21" s="116"/>
      <c r="BG21" s="116"/>
      <c r="BH21" s="116"/>
      <c r="BI21" s="116"/>
      <c r="BJ21" s="116"/>
      <c r="BK21" s="116"/>
      <c r="BL21" s="116"/>
      <c r="BM21" s="116"/>
      <c r="BN21" s="116"/>
    </row>
    <row r="22" spans="1:66" s="113" customFormat="1" ht="18" customHeight="1">
      <c r="A22" s="303"/>
      <c r="B22" s="300"/>
      <c r="C22" s="359" t="s">
        <v>5</v>
      </c>
      <c r="D22" s="360"/>
      <c r="E22" s="360"/>
      <c r="F22" s="360"/>
      <c r="G22" s="360"/>
      <c r="H22" s="360"/>
      <c r="I22" s="360"/>
      <c r="J22" s="360"/>
      <c r="K22" s="360"/>
      <c r="L22" s="360"/>
      <c r="M22" s="360"/>
      <c r="N22" s="360"/>
      <c r="O22" s="360"/>
      <c r="P22" s="360"/>
      <c r="Q22" s="360"/>
      <c r="R22" s="360"/>
      <c r="S22" s="360"/>
      <c r="T22" s="360"/>
      <c r="U22" s="360"/>
      <c r="V22" s="360"/>
      <c r="W22" s="360"/>
      <c r="X22" s="360"/>
      <c r="Y22" s="360"/>
      <c r="AC22" s="115"/>
      <c r="AG22" s="115"/>
      <c r="AH22" s="114"/>
      <c r="AK22" s="115"/>
      <c r="AO22" s="115"/>
      <c r="AV22" s="116"/>
      <c r="AW22" s="116"/>
      <c r="AX22" s="116"/>
      <c r="AY22" s="116"/>
      <c r="AZ22" s="116"/>
      <c r="BA22" s="116"/>
      <c r="BB22" s="116"/>
      <c r="BC22" s="116"/>
      <c r="BD22" s="116"/>
      <c r="BE22" s="116"/>
      <c r="BF22" s="116"/>
      <c r="BG22" s="116"/>
      <c r="BH22" s="116"/>
      <c r="BI22" s="116"/>
      <c r="BJ22" s="116"/>
      <c r="BK22" s="116"/>
      <c r="BL22" s="116"/>
      <c r="BM22" s="116"/>
      <c r="BN22" s="116"/>
    </row>
    <row r="23" spans="1:66" s="113" customFormat="1" ht="15" customHeight="1">
      <c r="A23" s="67" t="s">
        <v>50</v>
      </c>
      <c r="B23" s="301"/>
      <c r="C23" s="302">
        <v>255.54000000000002</v>
      </c>
      <c r="D23" s="302">
        <v>126.725</v>
      </c>
      <c r="E23" s="302">
        <v>128.815</v>
      </c>
      <c r="F23" s="302">
        <v>0</v>
      </c>
      <c r="G23" s="302">
        <v>264.248</v>
      </c>
      <c r="H23" s="302">
        <v>131.303</v>
      </c>
      <c r="I23" s="302">
        <v>132.945</v>
      </c>
      <c r="J23">
        <v>0</v>
      </c>
      <c r="K23" s="302">
        <v>273.70599999999996</v>
      </c>
      <c r="L23" s="302">
        <v>136.208</v>
      </c>
      <c r="M23" s="302">
        <v>137.498</v>
      </c>
      <c r="N23" s="302">
        <v>0</v>
      </c>
      <c r="O23" s="302">
        <v>283.104</v>
      </c>
      <c r="P23" s="302">
        <v>141.04000000000002</v>
      </c>
      <c r="Q23" s="302">
        <v>142.06400000000002</v>
      </c>
      <c r="R23">
        <v>0</v>
      </c>
      <c r="S23" s="302">
        <v>291.89</v>
      </c>
      <c r="T23" s="302">
        <v>145.56500000000003</v>
      </c>
      <c r="U23" s="302">
        <v>146.325</v>
      </c>
      <c r="V23" s="302">
        <v>0</v>
      </c>
      <c r="W23" s="302">
        <v>299.813</v>
      </c>
      <c r="X23" s="302">
        <v>149.68500000000003</v>
      </c>
      <c r="Y23" s="302">
        <v>150.128</v>
      </c>
      <c r="Z23" s="117"/>
      <c r="AA23" s="117"/>
      <c r="AB23" s="117"/>
      <c r="AC23" s="117"/>
      <c r="AD23" s="117"/>
      <c r="AE23" s="117"/>
      <c r="AF23" s="117"/>
      <c r="AG23" s="117"/>
      <c r="AH23" s="117"/>
      <c r="AI23" s="117"/>
      <c r="AJ23" s="117"/>
      <c r="AK23" s="117"/>
      <c r="AL23" s="117"/>
      <c r="AM23" s="117"/>
      <c r="AN23" s="117"/>
      <c r="AO23" s="117"/>
      <c r="AP23" s="117"/>
      <c r="AQ23" s="117"/>
      <c r="AR23" s="117"/>
      <c r="AV23" s="116"/>
      <c r="AW23" s="116"/>
      <c r="AX23" s="116"/>
      <c r="AY23" s="116"/>
      <c r="AZ23" s="116"/>
      <c r="BA23" s="116"/>
      <c r="BB23" s="116"/>
      <c r="BC23" s="116"/>
      <c r="BD23" s="116"/>
      <c r="BE23" s="116"/>
      <c r="BF23" s="116"/>
      <c r="BG23" s="116"/>
      <c r="BH23" s="116"/>
      <c r="BI23" s="116"/>
      <c r="BJ23" s="116"/>
      <c r="BK23" s="116"/>
      <c r="BL23" s="116"/>
      <c r="BM23" s="116"/>
      <c r="BN23" s="116"/>
    </row>
    <row r="24" spans="1:44" s="113" customFormat="1" ht="13.5" customHeight="1">
      <c r="A24" s="303" t="s">
        <v>53</v>
      </c>
      <c r="B24" s="304"/>
      <c r="C24" s="305">
        <v>47.756</v>
      </c>
      <c r="D24" s="305">
        <v>24.564</v>
      </c>
      <c r="E24" s="305">
        <v>23.192</v>
      </c>
      <c r="F24" s="305"/>
      <c r="G24" s="305">
        <v>48.509</v>
      </c>
      <c r="H24" s="305">
        <v>24.797</v>
      </c>
      <c r="I24" s="305">
        <v>23.712</v>
      </c>
      <c r="J24"/>
      <c r="K24" s="305">
        <v>50.589</v>
      </c>
      <c r="L24" s="305">
        <v>25.829</v>
      </c>
      <c r="M24" s="305">
        <v>24.76</v>
      </c>
      <c r="N24" s="305"/>
      <c r="O24" s="305">
        <v>51.228</v>
      </c>
      <c r="P24" s="305">
        <v>26.13</v>
      </c>
      <c r="Q24" s="305">
        <v>25.098</v>
      </c>
      <c r="R24"/>
      <c r="S24" s="305">
        <v>53.018</v>
      </c>
      <c r="T24" s="305">
        <v>27.037</v>
      </c>
      <c r="U24" s="305">
        <v>25.981</v>
      </c>
      <c r="V24" s="305"/>
      <c r="W24" s="305">
        <v>54.332</v>
      </c>
      <c r="X24" s="305">
        <v>27.707</v>
      </c>
      <c r="Y24" s="305">
        <v>26.625</v>
      </c>
      <c r="Z24" s="118"/>
      <c r="AA24" s="118"/>
      <c r="AB24" s="118"/>
      <c r="AC24" s="118"/>
      <c r="AD24" s="118"/>
      <c r="AE24" s="118"/>
      <c r="AF24" s="118"/>
      <c r="AG24" s="118"/>
      <c r="AH24" s="118"/>
      <c r="AI24" s="118"/>
      <c r="AJ24" s="118"/>
      <c r="AK24" s="118"/>
      <c r="AL24" s="118"/>
      <c r="AM24" s="118"/>
      <c r="AN24" s="118"/>
      <c r="AO24" s="118"/>
      <c r="AP24" s="118"/>
      <c r="AQ24" s="118"/>
      <c r="AR24" s="118"/>
    </row>
    <row r="25" spans="1:44" s="113" customFormat="1" ht="13.5" customHeight="1">
      <c r="A25" s="306" t="s">
        <v>55</v>
      </c>
      <c r="B25" s="304"/>
      <c r="C25" s="305">
        <v>38.84</v>
      </c>
      <c r="D25" s="305">
        <v>20.034</v>
      </c>
      <c r="E25" s="305">
        <v>18.806</v>
      </c>
      <c r="F25" s="305"/>
      <c r="G25" s="305">
        <v>40.279</v>
      </c>
      <c r="H25" s="305">
        <v>21.18</v>
      </c>
      <c r="I25" s="305">
        <v>19.099</v>
      </c>
      <c r="J25"/>
      <c r="K25" s="305">
        <v>40.321</v>
      </c>
      <c r="L25" s="305">
        <v>21.201</v>
      </c>
      <c r="M25" s="305">
        <v>19.12</v>
      </c>
      <c r="N25" s="305"/>
      <c r="O25" s="305">
        <v>40.87</v>
      </c>
      <c r="P25" s="305">
        <v>21.447</v>
      </c>
      <c r="Q25" s="305">
        <v>19.423</v>
      </c>
      <c r="R25"/>
      <c r="S25" s="305">
        <v>41.953</v>
      </c>
      <c r="T25" s="305">
        <v>21.898</v>
      </c>
      <c r="U25" s="305">
        <v>20.055</v>
      </c>
      <c r="V25" s="305"/>
      <c r="W25" s="305">
        <v>43.546</v>
      </c>
      <c r="X25" s="305">
        <v>22.663</v>
      </c>
      <c r="Y25" s="305">
        <v>20.883</v>
      </c>
      <c r="Z25" s="116"/>
      <c r="AA25" s="116"/>
      <c r="AB25" s="116"/>
      <c r="AC25" s="116"/>
      <c r="AD25" s="116"/>
      <c r="AE25" s="116"/>
      <c r="AF25" s="116"/>
      <c r="AG25" s="116"/>
      <c r="AH25" s="116"/>
      <c r="AI25" s="116"/>
      <c r="AJ25" s="116"/>
      <c r="AK25" s="116"/>
      <c r="AL25" s="116"/>
      <c r="AM25" s="116"/>
      <c r="AN25" s="116"/>
      <c r="AO25" s="116"/>
      <c r="AP25" s="116"/>
      <c r="AQ25" s="116"/>
      <c r="AR25" s="118"/>
    </row>
    <row r="26" spans="1:44" s="113" customFormat="1" ht="13.5" customHeight="1">
      <c r="A26" s="303" t="s">
        <v>56</v>
      </c>
      <c r="B26" s="304"/>
      <c r="C26" s="305">
        <v>72.429</v>
      </c>
      <c r="D26" s="305">
        <v>35.476</v>
      </c>
      <c r="E26" s="305">
        <v>36.953</v>
      </c>
      <c r="F26" s="305"/>
      <c r="G26" s="305">
        <v>69.558</v>
      </c>
      <c r="H26" s="305">
        <v>34.221</v>
      </c>
      <c r="I26" s="305">
        <v>35.337</v>
      </c>
      <c r="J26"/>
      <c r="K26" s="305">
        <v>68.819</v>
      </c>
      <c r="L26" s="305">
        <v>34.397</v>
      </c>
      <c r="M26" s="305">
        <v>34.422</v>
      </c>
      <c r="N26" s="305"/>
      <c r="O26" s="305">
        <v>71.904</v>
      </c>
      <c r="P26" s="305">
        <v>36.328</v>
      </c>
      <c r="Q26" s="305">
        <v>35.576</v>
      </c>
      <c r="R26"/>
      <c r="S26" s="305">
        <v>73.906</v>
      </c>
      <c r="T26" s="305">
        <v>37.817</v>
      </c>
      <c r="U26" s="305">
        <v>36.089</v>
      </c>
      <c r="V26" s="305"/>
      <c r="W26" s="305">
        <v>75.349</v>
      </c>
      <c r="X26" s="305">
        <v>38.889</v>
      </c>
      <c r="Y26" s="305">
        <v>36.46</v>
      </c>
      <c r="Z26" s="116"/>
      <c r="AA26" s="116"/>
      <c r="AB26" s="116"/>
      <c r="AC26" s="116"/>
      <c r="AD26" s="116"/>
      <c r="AE26" s="116"/>
      <c r="AF26" s="116"/>
      <c r="AG26" s="116"/>
      <c r="AH26" s="116"/>
      <c r="AI26" s="116"/>
      <c r="AJ26" s="116"/>
      <c r="AK26" s="116"/>
      <c r="AL26" s="116"/>
      <c r="AM26" s="116"/>
      <c r="AN26" s="116"/>
      <c r="AO26" s="116"/>
      <c r="AP26" s="116"/>
      <c r="AQ26" s="116"/>
      <c r="AR26" s="118"/>
    </row>
    <row r="27" spans="1:44" s="113" customFormat="1" ht="13.5" customHeight="1">
      <c r="A27" s="303" t="s">
        <v>57</v>
      </c>
      <c r="B27" s="304"/>
      <c r="C27" s="305">
        <v>53.592</v>
      </c>
      <c r="D27" s="305">
        <v>26.972</v>
      </c>
      <c r="E27" s="305">
        <v>26.62</v>
      </c>
      <c r="F27" s="305"/>
      <c r="G27" s="305">
        <v>56.363</v>
      </c>
      <c r="H27" s="305">
        <v>27.846</v>
      </c>
      <c r="I27" s="305">
        <v>28.517</v>
      </c>
      <c r="J27"/>
      <c r="K27" s="305">
        <v>58.055</v>
      </c>
      <c r="L27" s="305">
        <v>28.378</v>
      </c>
      <c r="M27" s="305">
        <v>29.677</v>
      </c>
      <c r="N27" s="305"/>
      <c r="O27" s="305">
        <v>56.596</v>
      </c>
      <c r="P27" s="305">
        <v>27.495</v>
      </c>
      <c r="Q27" s="305">
        <v>29.101</v>
      </c>
      <c r="R27"/>
      <c r="S27" s="305">
        <v>53.298</v>
      </c>
      <c r="T27" s="305">
        <v>25.984</v>
      </c>
      <c r="U27" s="305">
        <v>27.314</v>
      </c>
      <c r="V27" s="305"/>
      <c r="W27" s="305">
        <v>51.746</v>
      </c>
      <c r="X27" s="305">
        <v>25.443</v>
      </c>
      <c r="Y27" s="305">
        <v>26.303</v>
      </c>
      <c r="Z27" s="116"/>
      <c r="AA27" s="116"/>
      <c r="AB27" s="116"/>
      <c r="AC27" s="116"/>
      <c r="AD27" s="116"/>
      <c r="AE27" s="116"/>
      <c r="AF27" s="116"/>
      <c r="AG27" s="116"/>
      <c r="AH27" s="116"/>
      <c r="AI27" s="116"/>
      <c r="AJ27" s="116"/>
      <c r="AK27" s="116"/>
      <c r="AL27" s="116"/>
      <c r="AM27" s="116"/>
      <c r="AN27" s="116"/>
      <c r="AO27" s="116"/>
      <c r="AP27" s="116"/>
      <c r="AQ27" s="116"/>
      <c r="AR27" s="118"/>
    </row>
    <row r="28" spans="1:44" s="113" customFormat="1" ht="13.5" customHeight="1">
      <c r="A28" s="303" t="s">
        <v>58</v>
      </c>
      <c r="B28" s="304"/>
      <c r="C28" s="305">
        <v>24.363</v>
      </c>
      <c r="D28" s="305">
        <v>11.894</v>
      </c>
      <c r="E28" s="305">
        <v>12.469</v>
      </c>
      <c r="F28" s="305"/>
      <c r="G28" s="305">
        <v>28.392</v>
      </c>
      <c r="H28" s="305">
        <v>14.112</v>
      </c>
      <c r="I28" s="305">
        <v>14.28</v>
      </c>
      <c r="J28"/>
      <c r="K28" s="305">
        <v>30.104</v>
      </c>
      <c r="L28" s="305">
        <v>14.903</v>
      </c>
      <c r="M28" s="305">
        <v>15.201</v>
      </c>
      <c r="N28" s="305"/>
      <c r="O28" s="305">
        <v>31.379</v>
      </c>
      <c r="P28" s="305">
        <v>15.429</v>
      </c>
      <c r="Q28" s="305">
        <v>15.95</v>
      </c>
      <c r="R28"/>
      <c r="S28" s="305">
        <v>34.118</v>
      </c>
      <c r="T28" s="305">
        <v>16.535</v>
      </c>
      <c r="U28" s="305">
        <v>17.583</v>
      </c>
      <c r="V28" s="305"/>
      <c r="W28" s="305">
        <v>34.984</v>
      </c>
      <c r="X28" s="305">
        <v>16.643</v>
      </c>
      <c r="Y28" s="305">
        <v>18.341</v>
      </c>
      <c r="Z28" s="116"/>
      <c r="AA28" s="116"/>
      <c r="AB28" s="116"/>
      <c r="AC28" s="116"/>
      <c r="AD28" s="116"/>
      <c r="AE28" s="116"/>
      <c r="AF28" s="116"/>
      <c r="AG28" s="116"/>
      <c r="AH28" s="116"/>
      <c r="AI28" s="116"/>
      <c r="AJ28" s="116"/>
      <c r="AK28" s="116"/>
      <c r="AL28" s="116"/>
      <c r="AM28" s="116"/>
      <c r="AN28" s="116"/>
      <c r="AO28" s="116"/>
      <c r="AP28" s="116"/>
      <c r="AQ28" s="116"/>
      <c r="AR28" s="118"/>
    </row>
    <row r="29" spans="1:44" s="113" customFormat="1" ht="13.5" customHeight="1">
      <c r="A29" s="303" t="s">
        <v>54</v>
      </c>
      <c r="B29" s="304"/>
      <c r="C29" s="305">
        <v>18.56</v>
      </c>
      <c r="D29" s="305">
        <v>7.785</v>
      </c>
      <c r="E29" s="305">
        <v>10.775</v>
      </c>
      <c r="F29" s="305"/>
      <c r="G29" s="305">
        <v>21.147</v>
      </c>
      <c r="H29" s="305">
        <v>9.147</v>
      </c>
      <c r="I29" s="305">
        <v>12</v>
      </c>
      <c r="J29"/>
      <c r="K29" s="305">
        <v>25.818</v>
      </c>
      <c r="L29" s="305">
        <v>11.5</v>
      </c>
      <c r="M29" s="305">
        <v>14.318</v>
      </c>
      <c r="N29" s="305"/>
      <c r="O29" s="305">
        <v>31.127</v>
      </c>
      <c r="P29" s="305">
        <v>14.211</v>
      </c>
      <c r="Q29" s="305">
        <v>16.916</v>
      </c>
      <c r="R29"/>
      <c r="S29" s="305">
        <v>35.597</v>
      </c>
      <c r="T29" s="305">
        <v>16.294</v>
      </c>
      <c r="U29" s="305">
        <v>19.303</v>
      </c>
      <c r="V29" s="305"/>
      <c r="W29" s="305">
        <v>39.856</v>
      </c>
      <c r="X29" s="305">
        <v>18.34</v>
      </c>
      <c r="Y29" s="305">
        <v>21.516</v>
      </c>
      <c r="Z29" s="116"/>
      <c r="AA29" s="116"/>
      <c r="AB29" s="116"/>
      <c r="AC29" s="116"/>
      <c r="AD29" s="116"/>
      <c r="AE29" s="116"/>
      <c r="AF29" s="116"/>
      <c r="AG29" s="116"/>
      <c r="AH29" s="116"/>
      <c r="AI29" s="116"/>
      <c r="AJ29" s="116"/>
      <c r="AK29" s="116"/>
      <c r="AL29" s="116"/>
      <c r="AM29" s="116"/>
      <c r="AN29" s="116"/>
      <c r="AO29" s="116"/>
      <c r="AP29" s="116"/>
      <c r="AQ29" s="116"/>
      <c r="AR29" s="118"/>
    </row>
    <row r="30" spans="1:41" s="113" customFormat="1" ht="18" customHeight="1">
      <c r="A30" s="67"/>
      <c r="B30" s="300"/>
      <c r="C30" s="359" t="s">
        <v>6</v>
      </c>
      <c r="D30" s="360"/>
      <c r="E30" s="360"/>
      <c r="F30" s="360"/>
      <c r="G30" s="360"/>
      <c r="H30" s="360"/>
      <c r="I30" s="360"/>
      <c r="J30" s="360"/>
      <c r="K30" s="360"/>
      <c r="L30" s="360"/>
      <c r="M30" s="360"/>
      <c r="N30" s="360"/>
      <c r="O30" s="360"/>
      <c r="P30" s="360"/>
      <c r="Q30" s="360"/>
      <c r="R30" s="360"/>
      <c r="S30" s="360"/>
      <c r="T30" s="360"/>
      <c r="U30" s="360"/>
      <c r="V30" s="360"/>
      <c r="W30" s="360"/>
      <c r="X30" s="360"/>
      <c r="Y30" s="360"/>
      <c r="AC30" s="115"/>
      <c r="AG30" s="115"/>
      <c r="AH30" s="114"/>
      <c r="AK30" s="115"/>
      <c r="AO30" s="115"/>
    </row>
    <row r="31" spans="1:43" s="113" customFormat="1" ht="15" customHeight="1">
      <c r="A31" s="67" t="s">
        <v>50</v>
      </c>
      <c r="B31" s="300"/>
      <c r="C31" s="302">
        <v>116.21</v>
      </c>
      <c r="D31" s="302">
        <v>56.45600000000001</v>
      </c>
      <c r="E31" s="302">
        <v>59.754000000000005</v>
      </c>
      <c r="F31" s="302">
        <v>0</v>
      </c>
      <c r="G31" s="302">
        <v>116.44099999999999</v>
      </c>
      <c r="H31" s="302">
        <v>56.86999999999999</v>
      </c>
      <c r="I31" s="302">
        <v>59.571000000000005</v>
      </c>
      <c r="J31">
        <v>0</v>
      </c>
      <c r="K31" s="302">
        <v>116.74699999999999</v>
      </c>
      <c r="L31" s="302">
        <v>57.273999999999994</v>
      </c>
      <c r="M31" s="302">
        <v>59.473</v>
      </c>
      <c r="N31" s="302">
        <v>0</v>
      </c>
      <c r="O31" s="302">
        <v>116.80799999999999</v>
      </c>
      <c r="P31" s="302">
        <v>57.516000000000005</v>
      </c>
      <c r="Q31" s="302">
        <v>59.292</v>
      </c>
      <c r="R31">
        <v>0</v>
      </c>
      <c r="S31" s="302">
        <v>116.374</v>
      </c>
      <c r="T31" s="302">
        <v>57.48400000000001</v>
      </c>
      <c r="U31" s="302">
        <v>58.89</v>
      </c>
      <c r="V31" s="302">
        <v>0</v>
      </c>
      <c r="W31" s="302">
        <v>115.327</v>
      </c>
      <c r="X31" s="302">
        <v>57.162000000000006</v>
      </c>
      <c r="Y31" s="302">
        <v>58.165</v>
      </c>
      <c r="Z31" s="117"/>
      <c r="AA31" s="117"/>
      <c r="AB31" s="117"/>
      <c r="AC31" s="117"/>
      <c r="AD31" s="117"/>
      <c r="AE31" s="117"/>
      <c r="AF31" s="117"/>
      <c r="AG31" s="117"/>
      <c r="AH31" s="117"/>
      <c r="AI31" s="117"/>
      <c r="AJ31" s="117"/>
      <c r="AK31" s="117"/>
      <c r="AL31" s="117"/>
      <c r="AM31" s="117"/>
      <c r="AN31" s="117"/>
      <c r="AO31" s="117"/>
      <c r="AP31" s="117"/>
      <c r="AQ31" s="117"/>
    </row>
    <row r="32" spans="1:43" s="113" customFormat="1" ht="13.5" customHeight="1">
      <c r="A32" s="303" t="s">
        <v>53</v>
      </c>
      <c r="B32" s="300"/>
      <c r="C32" s="305">
        <v>19.978</v>
      </c>
      <c r="D32" s="305">
        <v>10.199</v>
      </c>
      <c r="E32" s="305">
        <v>9.779</v>
      </c>
      <c r="F32" s="305"/>
      <c r="G32" s="305">
        <v>19.052</v>
      </c>
      <c r="H32" s="305">
        <v>9.621</v>
      </c>
      <c r="I32" s="305">
        <v>9.431</v>
      </c>
      <c r="J32"/>
      <c r="K32" s="305">
        <v>18.847</v>
      </c>
      <c r="L32" s="305">
        <v>9.491</v>
      </c>
      <c r="M32" s="305">
        <v>9.356</v>
      </c>
      <c r="N32" s="305"/>
      <c r="O32" s="305">
        <v>18.606</v>
      </c>
      <c r="P32" s="305">
        <v>9.444</v>
      </c>
      <c r="Q32" s="305">
        <v>9.162</v>
      </c>
      <c r="R32"/>
      <c r="S32" s="305">
        <v>18.464</v>
      </c>
      <c r="T32" s="305">
        <v>9.381</v>
      </c>
      <c r="U32" s="305">
        <v>9.083</v>
      </c>
      <c r="V32" s="305"/>
      <c r="W32" s="305">
        <v>18.109</v>
      </c>
      <c r="X32" s="305">
        <v>9.204</v>
      </c>
      <c r="Y32" s="305">
        <v>8.905</v>
      </c>
      <c r="Z32" s="118"/>
      <c r="AA32" s="118"/>
      <c r="AB32" s="118"/>
      <c r="AC32" s="118"/>
      <c r="AD32" s="118"/>
      <c r="AE32" s="118"/>
      <c r="AF32" s="118"/>
      <c r="AG32" s="118"/>
      <c r="AH32" s="118"/>
      <c r="AI32" s="118"/>
      <c r="AJ32" s="118"/>
      <c r="AK32" s="118"/>
      <c r="AL32" s="118"/>
      <c r="AM32" s="118"/>
      <c r="AN32" s="118"/>
      <c r="AO32" s="118"/>
      <c r="AP32" s="118"/>
      <c r="AQ32" s="118"/>
    </row>
    <row r="33" spans="1:43" s="113" customFormat="1" ht="13.5" customHeight="1">
      <c r="A33" s="306" t="s">
        <v>55</v>
      </c>
      <c r="B33" s="300"/>
      <c r="C33" s="305">
        <v>17.581</v>
      </c>
      <c r="D33" s="305">
        <v>9.026</v>
      </c>
      <c r="E33" s="305">
        <v>8.555</v>
      </c>
      <c r="F33" s="305"/>
      <c r="G33" s="305">
        <v>17.671</v>
      </c>
      <c r="H33" s="305">
        <v>9.338</v>
      </c>
      <c r="I33" s="305">
        <v>8.333</v>
      </c>
      <c r="J33"/>
      <c r="K33" s="305">
        <v>17.109</v>
      </c>
      <c r="L33" s="305">
        <v>9.02</v>
      </c>
      <c r="M33" s="305">
        <v>8.089</v>
      </c>
      <c r="N33" s="305"/>
      <c r="O33" s="305">
        <v>15.996</v>
      </c>
      <c r="P33" s="305">
        <v>8.372</v>
      </c>
      <c r="Q33" s="305">
        <v>7.624</v>
      </c>
      <c r="R33"/>
      <c r="S33" s="305">
        <v>15.384</v>
      </c>
      <c r="T33" s="305">
        <v>7.975</v>
      </c>
      <c r="U33" s="305">
        <v>7.409</v>
      </c>
      <c r="V33" s="305"/>
      <c r="W33" s="305">
        <v>15.18</v>
      </c>
      <c r="X33" s="305">
        <v>7.834</v>
      </c>
      <c r="Y33" s="305">
        <v>7.346</v>
      </c>
      <c r="Z33" s="116"/>
      <c r="AA33" s="116"/>
      <c r="AB33" s="116"/>
      <c r="AC33" s="116"/>
      <c r="AD33" s="116"/>
      <c r="AE33" s="116"/>
      <c r="AF33" s="116"/>
      <c r="AG33" s="116"/>
      <c r="AH33" s="116"/>
      <c r="AI33" s="116"/>
      <c r="AJ33" s="116"/>
      <c r="AK33" s="116"/>
      <c r="AL33" s="116"/>
      <c r="AM33" s="116"/>
      <c r="AN33" s="116"/>
      <c r="AO33" s="116"/>
      <c r="AP33" s="116"/>
      <c r="AQ33" s="116"/>
    </row>
    <row r="34" spans="1:43" s="113" customFormat="1" ht="13.5" customHeight="1">
      <c r="A34" s="303" t="s">
        <v>56</v>
      </c>
      <c r="B34" s="300"/>
      <c r="C34" s="305">
        <v>29.661</v>
      </c>
      <c r="D34" s="305">
        <v>14.401</v>
      </c>
      <c r="E34" s="305">
        <v>15.26</v>
      </c>
      <c r="F34" s="305"/>
      <c r="G34" s="305">
        <v>27.036</v>
      </c>
      <c r="H34" s="305">
        <v>13.097</v>
      </c>
      <c r="I34" s="305">
        <v>13.939</v>
      </c>
      <c r="J34"/>
      <c r="K34" s="305">
        <v>25.279</v>
      </c>
      <c r="L34" s="305">
        <v>12.594</v>
      </c>
      <c r="M34" s="305">
        <v>12.685</v>
      </c>
      <c r="N34" s="305"/>
      <c r="O34" s="305">
        <v>25.653</v>
      </c>
      <c r="P34" s="305">
        <v>13.074</v>
      </c>
      <c r="Q34" s="305">
        <v>12.579</v>
      </c>
      <c r="R34"/>
      <c r="S34" s="305">
        <v>25.512</v>
      </c>
      <c r="T34" s="305">
        <v>13.304</v>
      </c>
      <c r="U34" s="305">
        <v>12.208</v>
      </c>
      <c r="V34" s="305"/>
      <c r="W34" s="305">
        <v>25.009</v>
      </c>
      <c r="X34" s="305">
        <v>13.265</v>
      </c>
      <c r="Y34" s="305">
        <v>11.744</v>
      </c>
      <c r="Z34" s="116"/>
      <c r="AA34" s="116"/>
      <c r="AB34" s="116"/>
      <c r="AC34" s="116"/>
      <c r="AD34" s="116"/>
      <c r="AE34" s="116"/>
      <c r="AF34" s="116"/>
      <c r="AG34" s="116"/>
      <c r="AH34" s="116"/>
      <c r="AI34" s="116"/>
      <c r="AJ34" s="116"/>
      <c r="AK34" s="116"/>
      <c r="AL34" s="116"/>
      <c r="AM34" s="116"/>
      <c r="AN34" s="116"/>
      <c r="AO34" s="116"/>
      <c r="AP34" s="116"/>
      <c r="AQ34" s="116"/>
    </row>
    <row r="35" spans="1:43" s="113" customFormat="1" ht="13.5" customHeight="1">
      <c r="A35" s="303" t="s">
        <v>57</v>
      </c>
      <c r="B35" s="300"/>
      <c r="C35" s="305">
        <v>24.756</v>
      </c>
      <c r="D35" s="305">
        <v>12.108</v>
      </c>
      <c r="E35" s="305">
        <v>12.648</v>
      </c>
      <c r="F35" s="305"/>
      <c r="G35" s="305">
        <v>25.428</v>
      </c>
      <c r="H35" s="305">
        <v>12.419</v>
      </c>
      <c r="I35" s="305">
        <v>13.009</v>
      </c>
      <c r="J35"/>
      <c r="K35" s="305">
        <v>25.769</v>
      </c>
      <c r="L35" s="305">
        <v>12.518</v>
      </c>
      <c r="M35" s="305">
        <v>13.251</v>
      </c>
      <c r="N35" s="305"/>
      <c r="O35" s="305">
        <v>23.837</v>
      </c>
      <c r="P35" s="305">
        <v>11.551</v>
      </c>
      <c r="Q35" s="305">
        <v>12.286</v>
      </c>
      <c r="R35"/>
      <c r="S35" s="305">
        <v>21.476</v>
      </c>
      <c r="T35" s="305">
        <v>10.347</v>
      </c>
      <c r="U35" s="305">
        <v>11.129</v>
      </c>
      <c r="V35" s="305"/>
      <c r="W35" s="305">
        <v>19.83</v>
      </c>
      <c r="X35" s="305">
        <v>9.666</v>
      </c>
      <c r="Y35" s="305">
        <v>10.164</v>
      </c>
      <c r="Z35" s="116"/>
      <c r="AA35" s="116"/>
      <c r="AB35" s="116"/>
      <c r="AC35" s="116"/>
      <c r="AD35" s="116"/>
      <c r="AE35" s="116"/>
      <c r="AF35" s="116"/>
      <c r="AG35" s="116"/>
      <c r="AH35" s="116"/>
      <c r="AI35" s="116"/>
      <c r="AJ35" s="116"/>
      <c r="AK35" s="116"/>
      <c r="AL35" s="116"/>
      <c r="AM35" s="116"/>
      <c r="AN35" s="116"/>
      <c r="AO35" s="116"/>
      <c r="AP35" s="116"/>
      <c r="AQ35" s="116"/>
    </row>
    <row r="36" spans="1:43" s="113" customFormat="1" ht="13.5" customHeight="1">
      <c r="A36" s="303" t="s">
        <v>58</v>
      </c>
      <c r="B36" s="300"/>
      <c r="C36" s="305">
        <v>13.142</v>
      </c>
      <c r="D36" s="305">
        <v>6.259</v>
      </c>
      <c r="E36" s="305">
        <v>6.883</v>
      </c>
      <c r="F36" s="305"/>
      <c r="G36" s="305">
        <v>14.883</v>
      </c>
      <c r="H36" s="305">
        <v>7.168</v>
      </c>
      <c r="I36" s="305">
        <v>7.715</v>
      </c>
      <c r="J36"/>
      <c r="K36" s="305">
        <v>14.949</v>
      </c>
      <c r="L36" s="305">
        <v>7.202</v>
      </c>
      <c r="M36" s="305">
        <v>7.747</v>
      </c>
      <c r="N36" s="305"/>
      <c r="O36" s="305">
        <v>15.463</v>
      </c>
      <c r="P36" s="305">
        <v>7.371</v>
      </c>
      <c r="Q36" s="305">
        <v>8.092</v>
      </c>
      <c r="R36"/>
      <c r="S36" s="305">
        <v>16.586</v>
      </c>
      <c r="T36" s="305">
        <v>7.99</v>
      </c>
      <c r="U36" s="305">
        <v>8.596</v>
      </c>
      <c r="V36" s="305"/>
      <c r="W36" s="305">
        <v>16.283</v>
      </c>
      <c r="X36" s="305">
        <v>7.807</v>
      </c>
      <c r="Y36" s="305">
        <v>8.476</v>
      </c>
      <c r="Z36" s="116"/>
      <c r="AA36" s="116"/>
      <c r="AB36" s="116"/>
      <c r="AC36" s="116"/>
      <c r="AD36" s="116"/>
      <c r="AE36" s="116"/>
      <c r="AF36" s="116"/>
      <c r="AG36" s="116"/>
      <c r="AH36" s="116"/>
      <c r="AI36" s="116"/>
      <c r="AJ36" s="116"/>
      <c r="AK36" s="116"/>
      <c r="AL36" s="116"/>
      <c r="AM36" s="116"/>
      <c r="AN36" s="116"/>
      <c r="AO36" s="116"/>
      <c r="AP36" s="116"/>
      <c r="AQ36" s="116"/>
    </row>
    <row r="37" spans="1:43" s="113" customFormat="1" ht="13.5" customHeight="1">
      <c r="A37" s="303" t="s">
        <v>54</v>
      </c>
      <c r="B37" s="300"/>
      <c r="C37" s="305">
        <v>11.092</v>
      </c>
      <c r="D37" s="305">
        <v>4.463</v>
      </c>
      <c r="E37" s="305">
        <v>6.629</v>
      </c>
      <c r="F37" s="305"/>
      <c r="G37" s="305">
        <v>12.371</v>
      </c>
      <c r="H37" s="305">
        <v>5.227</v>
      </c>
      <c r="I37" s="305">
        <v>7.144</v>
      </c>
      <c r="J37"/>
      <c r="K37" s="305">
        <v>14.794</v>
      </c>
      <c r="L37" s="305">
        <v>6.449</v>
      </c>
      <c r="M37" s="305">
        <v>8.345</v>
      </c>
      <c r="N37" s="305"/>
      <c r="O37" s="305">
        <v>17.253</v>
      </c>
      <c r="P37" s="305">
        <v>7.704</v>
      </c>
      <c r="Q37" s="305">
        <v>9.549</v>
      </c>
      <c r="R37"/>
      <c r="S37" s="305">
        <v>18.952</v>
      </c>
      <c r="T37" s="305">
        <v>8.487</v>
      </c>
      <c r="U37" s="305">
        <v>10.465</v>
      </c>
      <c r="V37" s="305"/>
      <c r="W37" s="305">
        <v>20.916</v>
      </c>
      <c r="X37" s="305">
        <v>9.386</v>
      </c>
      <c r="Y37" s="305">
        <v>11.53</v>
      </c>
      <c r="Z37" s="116"/>
      <c r="AA37" s="116"/>
      <c r="AB37" s="116"/>
      <c r="AC37" s="116"/>
      <c r="AD37" s="116"/>
      <c r="AE37" s="116"/>
      <c r="AF37" s="116"/>
      <c r="AG37" s="116"/>
      <c r="AH37" s="116"/>
      <c r="AI37" s="116"/>
      <c r="AJ37" s="116"/>
      <c r="AK37" s="116"/>
      <c r="AL37" s="116"/>
      <c r="AM37" s="116"/>
      <c r="AN37" s="116"/>
      <c r="AO37" s="116"/>
      <c r="AP37" s="116"/>
      <c r="AQ37" s="116"/>
    </row>
    <row r="38" spans="1:41" s="113" customFormat="1" ht="18" customHeight="1">
      <c r="A38" s="303"/>
      <c r="B38" s="300"/>
      <c r="C38" s="359" t="s">
        <v>7</v>
      </c>
      <c r="D38" s="360"/>
      <c r="E38" s="360"/>
      <c r="F38" s="360"/>
      <c r="G38" s="360"/>
      <c r="H38" s="360"/>
      <c r="I38" s="360"/>
      <c r="J38" s="360"/>
      <c r="K38" s="360"/>
      <c r="L38" s="360"/>
      <c r="M38" s="360"/>
      <c r="N38" s="360"/>
      <c r="O38" s="360"/>
      <c r="P38" s="360"/>
      <c r="Q38" s="360"/>
      <c r="R38" s="360"/>
      <c r="S38" s="360"/>
      <c r="T38" s="360"/>
      <c r="U38" s="360"/>
      <c r="V38" s="360"/>
      <c r="W38" s="360"/>
      <c r="X38" s="360"/>
      <c r="Y38" s="360"/>
      <c r="AC38" s="115"/>
      <c r="AG38" s="115"/>
      <c r="AH38" s="114"/>
      <c r="AK38" s="115"/>
      <c r="AO38" s="115"/>
    </row>
    <row r="39" spans="1:43" s="113" customFormat="1" ht="15" customHeight="1">
      <c r="A39" s="67" t="s">
        <v>50</v>
      </c>
      <c r="B39" s="300"/>
      <c r="C39" s="302">
        <v>86.9</v>
      </c>
      <c r="D39" s="302">
        <v>42.184</v>
      </c>
      <c r="E39" s="302">
        <v>44.715999999999994</v>
      </c>
      <c r="F39" s="302">
        <v>0</v>
      </c>
      <c r="G39" s="302">
        <v>84.689</v>
      </c>
      <c r="H39" s="302">
        <v>41.206999999999994</v>
      </c>
      <c r="I39" s="302">
        <v>43.482</v>
      </c>
      <c r="J39">
        <v>0</v>
      </c>
      <c r="K39" s="302">
        <v>82.753</v>
      </c>
      <c r="L39" s="302">
        <v>40.316</v>
      </c>
      <c r="M39" s="302">
        <v>42.437</v>
      </c>
      <c r="N39" s="302">
        <v>0</v>
      </c>
      <c r="O39" s="302">
        <v>80.66000000000001</v>
      </c>
      <c r="P39" s="302">
        <v>39.329</v>
      </c>
      <c r="Q39" s="302">
        <v>41.331</v>
      </c>
      <c r="R39">
        <v>0</v>
      </c>
      <c r="S39" s="302">
        <v>78.15100000000001</v>
      </c>
      <c r="T39" s="302">
        <v>38.125</v>
      </c>
      <c r="U39" s="302">
        <v>40.025999999999996</v>
      </c>
      <c r="V39" s="302">
        <v>0</v>
      </c>
      <c r="W39" s="302">
        <v>75.183</v>
      </c>
      <c r="X39" s="302">
        <v>36.707</v>
      </c>
      <c r="Y39" s="302">
        <v>38.476</v>
      </c>
      <c r="Z39" s="117"/>
      <c r="AA39" s="117"/>
      <c r="AB39" s="117"/>
      <c r="AC39" s="117"/>
      <c r="AD39" s="117"/>
      <c r="AE39" s="117"/>
      <c r="AF39" s="117"/>
      <c r="AG39" s="117"/>
      <c r="AH39" s="117"/>
      <c r="AI39" s="117"/>
      <c r="AJ39" s="117"/>
      <c r="AK39" s="117"/>
      <c r="AL39" s="117"/>
      <c r="AM39" s="117"/>
      <c r="AN39" s="117"/>
      <c r="AO39" s="117"/>
      <c r="AP39" s="117"/>
      <c r="AQ39" s="117"/>
    </row>
    <row r="40" spans="1:43" s="113" customFormat="1" ht="13.5" customHeight="1">
      <c r="A40" s="303" t="s">
        <v>53</v>
      </c>
      <c r="B40" s="300"/>
      <c r="C40" s="305">
        <v>14.069</v>
      </c>
      <c r="D40" s="305">
        <v>7.245</v>
      </c>
      <c r="E40" s="305">
        <v>6.824</v>
      </c>
      <c r="F40" s="305"/>
      <c r="G40" s="305">
        <v>13.057</v>
      </c>
      <c r="H40" s="305">
        <v>6.631</v>
      </c>
      <c r="I40" s="305">
        <v>6.426</v>
      </c>
      <c r="J40"/>
      <c r="K40" s="305">
        <v>12.658</v>
      </c>
      <c r="L40" s="305">
        <v>6.392</v>
      </c>
      <c r="M40" s="305">
        <v>6.266</v>
      </c>
      <c r="N40" s="305"/>
      <c r="O40" s="305">
        <v>12.335</v>
      </c>
      <c r="P40" s="305">
        <v>6.225</v>
      </c>
      <c r="Q40" s="305">
        <v>6.11</v>
      </c>
      <c r="R40"/>
      <c r="S40" s="305">
        <v>12.044</v>
      </c>
      <c r="T40" s="305">
        <v>6.106</v>
      </c>
      <c r="U40" s="305">
        <v>5.938</v>
      </c>
      <c r="V40" s="305"/>
      <c r="W40" s="305">
        <v>11.488</v>
      </c>
      <c r="X40" s="305">
        <v>5.818</v>
      </c>
      <c r="Y40" s="305">
        <v>5.67</v>
      </c>
      <c r="Z40" s="118"/>
      <c r="AA40" s="118"/>
      <c r="AB40" s="118"/>
      <c r="AC40" s="118"/>
      <c r="AD40" s="118"/>
      <c r="AE40" s="118"/>
      <c r="AF40" s="118"/>
      <c r="AG40" s="118"/>
      <c r="AH40" s="118"/>
      <c r="AI40" s="118"/>
      <c r="AJ40" s="118"/>
      <c r="AK40" s="118"/>
      <c r="AL40" s="118"/>
      <c r="AM40" s="118"/>
      <c r="AN40" s="118"/>
      <c r="AO40" s="118"/>
      <c r="AP40" s="118"/>
      <c r="AQ40" s="118"/>
    </row>
    <row r="41" spans="1:43" s="113" customFormat="1" ht="13.5" customHeight="1">
      <c r="A41" s="306" t="s">
        <v>55</v>
      </c>
      <c r="B41" s="300"/>
      <c r="C41" s="305">
        <v>12.246</v>
      </c>
      <c r="D41" s="305">
        <v>6.461</v>
      </c>
      <c r="E41" s="305">
        <v>5.785</v>
      </c>
      <c r="F41" s="305"/>
      <c r="G41" s="305">
        <v>12.183</v>
      </c>
      <c r="H41" s="305">
        <v>6.655</v>
      </c>
      <c r="I41" s="305">
        <v>5.528</v>
      </c>
      <c r="J41"/>
      <c r="K41" s="305">
        <v>11.538</v>
      </c>
      <c r="L41" s="305">
        <v>6.408</v>
      </c>
      <c r="M41" s="305">
        <v>5.13</v>
      </c>
      <c r="N41" s="305"/>
      <c r="O41" s="305">
        <v>10.242</v>
      </c>
      <c r="P41" s="305">
        <v>5.703</v>
      </c>
      <c r="Q41" s="305">
        <v>4.539</v>
      </c>
      <c r="R41"/>
      <c r="S41" s="305">
        <v>9.516</v>
      </c>
      <c r="T41" s="305">
        <v>5.246</v>
      </c>
      <c r="U41" s="305">
        <v>4.27</v>
      </c>
      <c r="V41" s="305"/>
      <c r="W41" s="305">
        <v>9.19</v>
      </c>
      <c r="X41" s="305">
        <v>5.036</v>
      </c>
      <c r="Y41" s="305">
        <v>4.154</v>
      </c>
      <c r="Z41" s="116"/>
      <c r="AA41" s="116"/>
      <c r="AB41" s="116"/>
      <c r="AC41" s="116"/>
      <c r="AD41" s="116"/>
      <c r="AE41" s="116"/>
      <c r="AF41" s="116"/>
      <c r="AG41" s="116"/>
      <c r="AH41" s="116"/>
      <c r="AI41" s="116"/>
      <c r="AJ41" s="116"/>
      <c r="AK41" s="116"/>
      <c r="AL41" s="116"/>
      <c r="AM41" s="116"/>
      <c r="AN41" s="116"/>
      <c r="AO41" s="116"/>
      <c r="AP41" s="116"/>
      <c r="AQ41" s="116"/>
    </row>
    <row r="42" spans="1:43" s="113" customFormat="1" ht="13.5" customHeight="1">
      <c r="A42" s="303" t="s">
        <v>56</v>
      </c>
      <c r="B42" s="300"/>
      <c r="C42" s="305">
        <v>20.702</v>
      </c>
      <c r="D42" s="305">
        <v>9.877</v>
      </c>
      <c r="E42" s="305">
        <v>10.825</v>
      </c>
      <c r="F42" s="305"/>
      <c r="G42" s="305">
        <v>17.801</v>
      </c>
      <c r="H42" s="305">
        <v>8.455</v>
      </c>
      <c r="I42" s="305">
        <v>9.346</v>
      </c>
      <c r="J42"/>
      <c r="K42" s="305">
        <v>16.044</v>
      </c>
      <c r="L42" s="305">
        <v>7.787</v>
      </c>
      <c r="M42" s="305">
        <v>8.257</v>
      </c>
      <c r="N42" s="305"/>
      <c r="O42" s="305">
        <v>16.285</v>
      </c>
      <c r="P42" s="305">
        <v>8.132</v>
      </c>
      <c r="Q42" s="305">
        <v>8.153</v>
      </c>
      <c r="R42"/>
      <c r="S42" s="305">
        <v>16.158</v>
      </c>
      <c r="T42" s="305">
        <v>8.184</v>
      </c>
      <c r="U42" s="305">
        <v>7.974</v>
      </c>
      <c r="V42" s="305"/>
      <c r="W42" s="305">
        <v>15.57</v>
      </c>
      <c r="X42" s="305">
        <v>8.045</v>
      </c>
      <c r="Y42" s="305">
        <v>7.525</v>
      </c>
      <c r="Z42" s="116"/>
      <c r="AA42" s="116"/>
      <c r="AB42" s="116"/>
      <c r="AC42" s="116"/>
      <c r="AD42" s="116"/>
      <c r="AE42" s="116"/>
      <c r="AF42" s="116"/>
      <c r="AG42" s="116"/>
      <c r="AH42" s="116"/>
      <c r="AI42" s="116"/>
      <c r="AJ42" s="116"/>
      <c r="AK42" s="116"/>
      <c r="AL42" s="116"/>
      <c r="AM42" s="116"/>
      <c r="AN42" s="116"/>
      <c r="AO42" s="116"/>
      <c r="AP42" s="116"/>
      <c r="AQ42" s="116"/>
    </row>
    <row r="43" spans="1:43" s="113" customFormat="1" ht="13.5" customHeight="1">
      <c r="A43" s="303" t="s">
        <v>57</v>
      </c>
      <c r="B43" s="300"/>
      <c r="C43" s="305">
        <v>19.728</v>
      </c>
      <c r="D43" s="305">
        <v>9.602</v>
      </c>
      <c r="E43" s="305">
        <v>10.126</v>
      </c>
      <c r="F43" s="305"/>
      <c r="G43" s="305">
        <v>19.508</v>
      </c>
      <c r="H43" s="305">
        <v>9.48</v>
      </c>
      <c r="I43" s="305">
        <v>10.028</v>
      </c>
      <c r="J43"/>
      <c r="K43" s="305">
        <v>18.909</v>
      </c>
      <c r="L43" s="305">
        <v>8.966</v>
      </c>
      <c r="M43" s="305">
        <v>9.943</v>
      </c>
      <c r="N43" s="305"/>
      <c r="O43" s="305">
        <v>16.637</v>
      </c>
      <c r="P43" s="305">
        <v>7.763</v>
      </c>
      <c r="Q43" s="305">
        <v>8.874</v>
      </c>
      <c r="R43"/>
      <c r="S43" s="305">
        <v>13.94</v>
      </c>
      <c r="T43" s="305">
        <v>6.51</v>
      </c>
      <c r="U43" s="305">
        <v>7.43</v>
      </c>
      <c r="V43" s="305"/>
      <c r="W43" s="305">
        <v>12.213</v>
      </c>
      <c r="X43" s="305">
        <v>5.788</v>
      </c>
      <c r="Y43" s="305">
        <v>6.425</v>
      </c>
      <c r="Z43" s="116"/>
      <c r="AA43" s="116"/>
      <c r="AB43" s="116"/>
      <c r="AC43" s="116"/>
      <c r="AD43" s="116"/>
      <c r="AE43" s="116"/>
      <c r="AF43" s="116"/>
      <c r="AG43" s="116"/>
      <c r="AH43" s="116"/>
      <c r="AI43" s="116"/>
      <c r="AJ43" s="116"/>
      <c r="AK43" s="116"/>
      <c r="AL43" s="116"/>
      <c r="AM43" s="116"/>
      <c r="AN43" s="116"/>
      <c r="AO43" s="116"/>
      <c r="AP43" s="116"/>
      <c r="AQ43" s="116"/>
    </row>
    <row r="44" spans="1:43" s="113" customFormat="1" ht="13.5" customHeight="1">
      <c r="A44" s="303" t="s">
        <v>58</v>
      </c>
      <c r="B44" s="300"/>
      <c r="C44" s="305">
        <v>11.328</v>
      </c>
      <c r="D44" s="305">
        <v>5.495</v>
      </c>
      <c r="E44" s="305">
        <v>5.833</v>
      </c>
      <c r="F44" s="305"/>
      <c r="G44" s="305">
        <v>12.25</v>
      </c>
      <c r="H44" s="305">
        <v>5.89</v>
      </c>
      <c r="I44" s="305">
        <v>6.36</v>
      </c>
      <c r="J44"/>
      <c r="K44" s="305">
        <v>11.856</v>
      </c>
      <c r="L44" s="305">
        <v>5.712</v>
      </c>
      <c r="M44" s="305">
        <v>6.144</v>
      </c>
      <c r="N44" s="305"/>
      <c r="O44" s="305">
        <v>11.788</v>
      </c>
      <c r="P44" s="305">
        <v>5.72</v>
      </c>
      <c r="Q44" s="305">
        <v>6.068</v>
      </c>
      <c r="R44"/>
      <c r="S44" s="305">
        <v>12.188</v>
      </c>
      <c r="T44" s="305">
        <v>5.833</v>
      </c>
      <c r="U44" s="305">
        <v>6.355</v>
      </c>
      <c r="V44" s="305"/>
      <c r="W44" s="305">
        <v>11.474</v>
      </c>
      <c r="X44" s="305">
        <v>5.347</v>
      </c>
      <c r="Y44" s="305">
        <v>6.127</v>
      </c>
      <c r="Z44" s="116"/>
      <c r="AA44" s="116"/>
      <c r="AB44" s="116"/>
      <c r="AC44" s="116"/>
      <c r="AD44" s="116"/>
      <c r="AE44" s="116"/>
      <c r="AF44" s="116"/>
      <c r="AG44" s="116"/>
      <c r="AH44" s="116"/>
      <c r="AI44" s="116"/>
      <c r="AJ44" s="116"/>
      <c r="AK44" s="116"/>
      <c r="AL44" s="116"/>
      <c r="AM44" s="116"/>
      <c r="AN44" s="116"/>
      <c r="AO44" s="116"/>
      <c r="AP44" s="116"/>
      <c r="AQ44" s="116"/>
    </row>
    <row r="45" spans="1:43" s="113" customFormat="1" ht="13.5" customHeight="1">
      <c r="A45" s="303" t="s">
        <v>54</v>
      </c>
      <c r="B45" s="300"/>
      <c r="C45" s="305">
        <v>8.827</v>
      </c>
      <c r="D45" s="305">
        <v>3.504</v>
      </c>
      <c r="E45" s="305">
        <v>5.323</v>
      </c>
      <c r="F45" s="305"/>
      <c r="G45" s="305">
        <v>9.89</v>
      </c>
      <c r="H45" s="305">
        <v>4.096</v>
      </c>
      <c r="I45" s="305">
        <v>5.794</v>
      </c>
      <c r="J45"/>
      <c r="K45" s="305">
        <v>11.748</v>
      </c>
      <c r="L45" s="305">
        <v>5.051</v>
      </c>
      <c r="M45" s="305">
        <v>6.697</v>
      </c>
      <c r="N45" s="305"/>
      <c r="O45" s="305">
        <v>13.373</v>
      </c>
      <c r="P45" s="305">
        <v>5.786</v>
      </c>
      <c r="Q45" s="305">
        <v>7.587</v>
      </c>
      <c r="R45"/>
      <c r="S45" s="305">
        <v>14.305</v>
      </c>
      <c r="T45" s="305">
        <v>6.246</v>
      </c>
      <c r="U45" s="305">
        <v>8.059</v>
      </c>
      <c r="V45" s="305"/>
      <c r="W45" s="305">
        <v>15.248</v>
      </c>
      <c r="X45" s="305">
        <v>6.673</v>
      </c>
      <c r="Y45" s="305">
        <v>8.575</v>
      </c>
      <c r="Z45" s="116"/>
      <c r="AA45" s="116"/>
      <c r="AB45" s="116"/>
      <c r="AC45" s="116"/>
      <c r="AD45" s="116"/>
      <c r="AE45" s="116"/>
      <c r="AF45" s="116"/>
      <c r="AG45" s="116"/>
      <c r="AH45" s="116"/>
      <c r="AI45" s="116"/>
      <c r="AJ45" s="116"/>
      <c r="AK45" s="116"/>
      <c r="AL45" s="116"/>
      <c r="AM45" s="116"/>
      <c r="AN45" s="116"/>
      <c r="AO45" s="116"/>
      <c r="AP45" s="116"/>
      <c r="AQ45" s="116"/>
    </row>
    <row r="46" spans="1:41" s="113" customFormat="1" ht="18" customHeight="1">
      <c r="A46" s="67"/>
      <c r="B46" s="300"/>
      <c r="C46" s="359" t="s">
        <v>8</v>
      </c>
      <c r="D46" s="360"/>
      <c r="E46" s="360"/>
      <c r="F46" s="360"/>
      <c r="G46" s="360"/>
      <c r="H46" s="360"/>
      <c r="I46" s="360"/>
      <c r="J46" s="360"/>
      <c r="K46" s="360"/>
      <c r="L46" s="360"/>
      <c r="M46" s="360"/>
      <c r="N46" s="360"/>
      <c r="O46" s="360"/>
      <c r="P46" s="360"/>
      <c r="Q46" s="360"/>
      <c r="R46" s="360"/>
      <c r="S46" s="360"/>
      <c r="T46" s="360"/>
      <c r="U46" s="360"/>
      <c r="V46" s="360"/>
      <c r="W46" s="360"/>
      <c r="X46" s="360"/>
      <c r="Y46" s="360"/>
      <c r="AC46" s="115"/>
      <c r="AG46" s="115"/>
      <c r="AH46" s="114"/>
      <c r="AK46" s="115"/>
      <c r="AO46" s="115"/>
    </row>
    <row r="47" spans="1:43" s="113" customFormat="1" ht="15" customHeight="1">
      <c r="A47" s="67" t="s">
        <v>50</v>
      </c>
      <c r="B47" s="300"/>
      <c r="C47" s="302">
        <v>51.28</v>
      </c>
      <c r="D47" s="302">
        <v>25.093</v>
      </c>
      <c r="E47" s="302">
        <v>26.186999999999998</v>
      </c>
      <c r="F47" s="302">
        <v>0</v>
      </c>
      <c r="G47" s="302">
        <v>51.54899999999999</v>
      </c>
      <c r="H47" s="302">
        <v>25.255999999999997</v>
      </c>
      <c r="I47" s="302">
        <v>26.293</v>
      </c>
      <c r="J47">
        <v>0</v>
      </c>
      <c r="K47" s="302">
        <v>51.617000000000004</v>
      </c>
      <c r="L47" s="302">
        <v>25.302</v>
      </c>
      <c r="M47" s="302">
        <v>26.314999999999998</v>
      </c>
      <c r="N47" s="302">
        <v>0</v>
      </c>
      <c r="O47" s="302">
        <v>51.423</v>
      </c>
      <c r="P47" s="302">
        <v>25.208</v>
      </c>
      <c r="Q47" s="302">
        <v>26.215</v>
      </c>
      <c r="R47">
        <v>0</v>
      </c>
      <c r="S47" s="302">
        <v>50.894999999999996</v>
      </c>
      <c r="T47" s="302">
        <v>24.956000000000003</v>
      </c>
      <c r="U47" s="302">
        <v>25.939</v>
      </c>
      <c r="V47" s="302">
        <v>0</v>
      </c>
      <c r="W47" s="302">
        <v>50.043</v>
      </c>
      <c r="X47" s="302">
        <v>24.551000000000002</v>
      </c>
      <c r="Y47" s="302">
        <v>25.491999999999997</v>
      </c>
      <c r="Z47" s="117"/>
      <c r="AA47" s="117"/>
      <c r="AB47" s="117"/>
      <c r="AC47" s="117"/>
      <c r="AD47" s="117"/>
      <c r="AE47" s="117"/>
      <c r="AF47" s="117"/>
      <c r="AG47" s="117"/>
      <c r="AH47" s="117"/>
      <c r="AI47" s="117"/>
      <c r="AJ47" s="117"/>
      <c r="AK47" s="117"/>
      <c r="AL47" s="117"/>
      <c r="AM47" s="117"/>
      <c r="AN47" s="117"/>
      <c r="AO47" s="117"/>
      <c r="AP47" s="117"/>
      <c r="AQ47" s="117"/>
    </row>
    <row r="48" spans="1:43" s="113" customFormat="1" ht="13.5" customHeight="1">
      <c r="A48" s="303" t="s">
        <v>53</v>
      </c>
      <c r="B48" s="300"/>
      <c r="C48" s="305">
        <v>9.166</v>
      </c>
      <c r="D48" s="305">
        <v>4.657</v>
      </c>
      <c r="E48" s="305">
        <v>4.509</v>
      </c>
      <c r="F48" s="305"/>
      <c r="G48" s="305">
        <v>9.138</v>
      </c>
      <c r="H48" s="305">
        <v>4.655</v>
      </c>
      <c r="I48" s="305">
        <v>4.483</v>
      </c>
      <c r="J48"/>
      <c r="K48" s="305">
        <v>9.304</v>
      </c>
      <c r="L48" s="305">
        <v>4.708</v>
      </c>
      <c r="M48" s="305">
        <v>4.596</v>
      </c>
      <c r="N48" s="305"/>
      <c r="O48" s="305">
        <v>9.097</v>
      </c>
      <c r="P48" s="305">
        <v>4.646</v>
      </c>
      <c r="Q48" s="305">
        <v>4.451</v>
      </c>
      <c r="R48"/>
      <c r="S48" s="305">
        <v>8.702</v>
      </c>
      <c r="T48" s="305">
        <v>4.438</v>
      </c>
      <c r="U48" s="305">
        <v>4.264</v>
      </c>
      <c r="V48" s="305"/>
      <c r="W48" s="305">
        <v>8.32</v>
      </c>
      <c r="X48" s="305">
        <v>4.238</v>
      </c>
      <c r="Y48" s="305">
        <v>4.082</v>
      </c>
      <c r="Z48" s="118"/>
      <c r="AA48" s="118"/>
      <c r="AB48" s="118"/>
      <c r="AC48" s="118"/>
      <c r="AD48" s="118"/>
      <c r="AE48" s="118"/>
      <c r="AF48" s="118"/>
      <c r="AG48" s="118"/>
      <c r="AH48" s="118"/>
      <c r="AI48" s="118"/>
      <c r="AJ48" s="118"/>
      <c r="AK48" s="118"/>
      <c r="AL48" s="118"/>
      <c r="AM48" s="118"/>
      <c r="AN48" s="118"/>
      <c r="AO48" s="118"/>
      <c r="AP48" s="118"/>
      <c r="AQ48" s="118"/>
    </row>
    <row r="49" spans="1:43" s="113" customFormat="1" ht="13.5" customHeight="1">
      <c r="A49" s="306" t="s">
        <v>55</v>
      </c>
      <c r="B49" s="300"/>
      <c r="C49" s="305">
        <v>8.259</v>
      </c>
      <c r="D49" s="305">
        <v>4.2</v>
      </c>
      <c r="E49" s="305">
        <v>4.059</v>
      </c>
      <c r="F49" s="305"/>
      <c r="G49" s="305">
        <v>7.805</v>
      </c>
      <c r="H49" s="305">
        <v>3.96</v>
      </c>
      <c r="I49" s="305">
        <v>3.845</v>
      </c>
      <c r="J49"/>
      <c r="K49" s="305">
        <v>7.211</v>
      </c>
      <c r="L49" s="305">
        <v>3.684</v>
      </c>
      <c r="M49" s="305">
        <v>3.527</v>
      </c>
      <c r="N49" s="305"/>
      <c r="O49" s="305">
        <v>6.804</v>
      </c>
      <c r="P49" s="305">
        <v>3.419</v>
      </c>
      <c r="Q49" s="305">
        <v>3.385</v>
      </c>
      <c r="R49"/>
      <c r="S49" s="305">
        <v>6.896</v>
      </c>
      <c r="T49" s="305">
        <v>3.456</v>
      </c>
      <c r="U49" s="305">
        <v>3.44</v>
      </c>
      <c r="V49" s="305"/>
      <c r="W49" s="305">
        <v>7.076</v>
      </c>
      <c r="X49" s="305">
        <v>3.536</v>
      </c>
      <c r="Y49" s="305">
        <v>3.54</v>
      </c>
      <c r="Z49" s="116"/>
      <c r="AA49" s="116"/>
      <c r="AB49" s="116"/>
      <c r="AC49" s="116"/>
      <c r="AD49" s="116"/>
      <c r="AE49" s="116"/>
      <c r="AF49" s="116"/>
      <c r="AG49" s="116"/>
      <c r="AH49" s="116"/>
      <c r="AI49" s="116"/>
      <c r="AJ49" s="116"/>
      <c r="AK49" s="116"/>
      <c r="AL49" s="116"/>
      <c r="AM49" s="116"/>
      <c r="AN49" s="116"/>
      <c r="AO49" s="116"/>
      <c r="AP49" s="116"/>
      <c r="AQ49" s="116"/>
    </row>
    <row r="50" spans="1:43" s="113" customFormat="1" ht="13.5" customHeight="1">
      <c r="A50" s="303" t="s">
        <v>56</v>
      </c>
      <c r="B50" s="300"/>
      <c r="C50" s="305">
        <v>14.488</v>
      </c>
      <c r="D50" s="305">
        <v>7.161</v>
      </c>
      <c r="E50" s="305">
        <v>7.327</v>
      </c>
      <c r="F50" s="305"/>
      <c r="G50" s="305">
        <v>13.045</v>
      </c>
      <c r="H50" s="305">
        <v>6.454</v>
      </c>
      <c r="I50" s="305">
        <v>6.591</v>
      </c>
      <c r="J50"/>
      <c r="K50" s="305">
        <v>11.677</v>
      </c>
      <c r="L50" s="305">
        <v>5.794</v>
      </c>
      <c r="M50" s="305">
        <v>5.883</v>
      </c>
      <c r="N50" s="305"/>
      <c r="O50" s="305">
        <v>11.294</v>
      </c>
      <c r="P50" s="305">
        <v>5.681</v>
      </c>
      <c r="Q50" s="305">
        <v>5.613</v>
      </c>
      <c r="R50"/>
      <c r="S50" s="305">
        <v>10.553</v>
      </c>
      <c r="T50" s="305">
        <v>5.38</v>
      </c>
      <c r="U50" s="305">
        <v>5.173</v>
      </c>
      <c r="V50" s="305"/>
      <c r="W50" s="305">
        <v>9.81</v>
      </c>
      <c r="X50" s="305">
        <v>5.033</v>
      </c>
      <c r="Y50" s="305">
        <v>4.777</v>
      </c>
      <c r="Z50" s="116"/>
      <c r="AA50" s="116"/>
      <c r="AB50" s="116"/>
      <c r="AC50" s="116"/>
      <c r="AD50" s="116"/>
      <c r="AE50" s="116"/>
      <c r="AF50" s="116"/>
      <c r="AG50" s="116"/>
      <c r="AH50" s="116"/>
      <c r="AI50" s="116"/>
      <c r="AJ50" s="116"/>
      <c r="AK50" s="116"/>
      <c r="AL50" s="116"/>
      <c r="AM50" s="116"/>
      <c r="AN50" s="116"/>
      <c r="AO50" s="116"/>
      <c r="AP50" s="116"/>
      <c r="AQ50" s="116"/>
    </row>
    <row r="51" spans="1:43" s="113" customFormat="1" ht="13.5" customHeight="1">
      <c r="A51" s="303" t="s">
        <v>57</v>
      </c>
      <c r="B51" s="300"/>
      <c r="C51" s="305">
        <v>10.636</v>
      </c>
      <c r="D51" s="305">
        <v>5.229</v>
      </c>
      <c r="E51" s="305">
        <v>5.407</v>
      </c>
      <c r="F51" s="305"/>
      <c r="G51" s="305">
        <v>11.382</v>
      </c>
      <c r="H51" s="305">
        <v>5.627</v>
      </c>
      <c r="I51" s="305">
        <v>5.755</v>
      </c>
      <c r="J51"/>
      <c r="K51" s="305">
        <v>12.041</v>
      </c>
      <c r="L51" s="305">
        <v>5.972</v>
      </c>
      <c r="M51" s="305">
        <v>6.069</v>
      </c>
      <c r="N51" s="305"/>
      <c r="O51" s="305">
        <v>11.388</v>
      </c>
      <c r="P51" s="305">
        <v>5.601</v>
      </c>
      <c r="Q51" s="305">
        <v>5.787</v>
      </c>
      <c r="R51"/>
      <c r="S51" s="305">
        <v>10.259</v>
      </c>
      <c r="T51" s="305">
        <v>5.02</v>
      </c>
      <c r="U51" s="305">
        <v>5.239</v>
      </c>
      <c r="V51" s="305"/>
      <c r="W51" s="305">
        <v>9.174</v>
      </c>
      <c r="X51" s="305">
        <v>4.489</v>
      </c>
      <c r="Y51" s="305">
        <v>4.685</v>
      </c>
      <c r="Z51" s="116"/>
      <c r="AA51" s="116"/>
      <c r="AB51" s="116"/>
      <c r="AC51" s="116"/>
      <c r="AD51" s="116"/>
      <c r="AE51" s="116"/>
      <c r="AF51" s="116"/>
      <c r="AG51" s="116"/>
      <c r="AH51" s="116"/>
      <c r="AI51" s="116"/>
      <c r="AJ51" s="116"/>
      <c r="AK51" s="116"/>
      <c r="AL51" s="116"/>
      <c r="AM51" s="116"/>
      <c r="AN51" s="116"/>
      <c r="AO51" s="116"/>
      <c r="AP51" s="116"/>
      <c r="AQ51" s="116"/>
    </row>
    <row r="52" spans="1:48" s="113" customFormat="1" ht="13.5" customHeight="1">
      <c r="A52" s="303" t="s">
        <v>58</v>
      </c>
      <c r="B52" s="300"/>
      <c r="C52" s="305">
        <v>5.163</v>
      </c>
      <c r="D52" s="305">
        <v>2.417</v>
      </c>
      <c r="E52" s="305">
        <v>2.746</v>
      </c>
      <c r="F52" s="305"/>
      <c r="G52" s="305">
        <v>6.028</v>
      </c>
      <c r="H52" s="305">
        <v>2.845</v>
      </c>
      <c r="I52" s="305">
        <v>3.183</v>
      </c>
      <c r="J52"/>
      <c r="K52" s="305">
        <v>6.117</v>
      </c>
      <c r="L52" s="305">
        <v>2.938</v>
      </c>
      <c r="M52" s="305">
        <v>3.179</v>
      </c>
      <c r="N52" s="305"/>
      <c r="O52" s="305">
        <v>6.469</v>
      </c>
      <c r="P52" s="305">
        <v>3.146</v>
      </c>
      <c r="Q52" s="305">
        <v>3.323</v>
      </c>
      <c r="R52"/>
      <c r="S52" s="305">
        <v>7.336</v>
      </c>
      <c r="T52" s="305">
        <v>3.585</v>
      </c>
      <c r="U52" s="305">
        <v>3.751</v>
      </c>
      <c r="V52" s="305"/>
      <c r="W52" s="305">
        <v>7.59</v>
      </c>
      <c r="X52" s="305">
        <v>3.721</v>
      </c>
      <c r="Y52" s="305">
        <v>3.869</v>
      </c>
      <c r="Z52" s="119"/>
      <c r="AA52" s="119"/>
      <c r="AB52" s="119"/>
      <c r="AC52" s="119"/>
      <c r="AD52" s="119"/>
      <c r="AE52" s="119"/>
      <c r="AF52" s="119"/>
      <c r="AG52" s="119"/>
      <c r="AH52" s="119"/>
      <c r="AI52" s="119"/>
      <c r="AJ52" s="119"/>
      <c r="AK52" s="119"/>
      <c r="AL52" s="119"/>
      <c r="AM52" s="119"/>
      <c r="AN52" s="119"/>
      <c r="AO52" s="119"/>
      <c r="AP52" s="119"/>
      <c r="AQ52" s="119"/>
      <c r="AR52" s="120"/>
      <c r="AS52" s="120"/>
      <c r="AT52" s="120"/>
      <c r="AU52" s="120"/>
      <c r="AV52" s="120"/>
    </row>
    <row r="53" spans="1:48" s="113" customFormat="1" ht="13.5" customHeight="1">
      <c r="A53" s="303" t="s">
        <v>54</v>
      </c>
      <c r="B53" s="300"/>
      <c r="C53" s="305">
        <v>3.568</v>
      </c>
      <c r="D53" s="305">
        <v>1.429</v>
      </c>
      <c r="E53" s="305">
        <v>2.139</v>
      </c>
      <c r="F53" s="305"/>
      <c r="G53" s="305">
        <v>4.151</v>
      </c>
      <c r="H53" s="305">
        <v>1.715</v>
      </c>
      <c r="I53" s="305">
        <v>2.436</v>
      </c>
      <c r="J53"/>
      <c r="K53" s="305">
        <v>5.267</v>
      </c>
      <c r="L53" s="305">
        <v>2.206</v>
      </c>
      <c r="M53" s="305">
        <v>3.061</v>
      </c>
      <c r="N53" s="305"/>
      <c r="O53" s="305">
        <v>6.371</v>
      </c>
      <c r="P53" s="305">
        <v>2.715</v>
      </c>
      <c r="Q53" s="305">
        <v>3.656</v>
      </c>
      <c r="R53"/>
      <c r="S53" s="305">
        <v>7.149</v>
      </c>
      <c r="T53" s="305">
        <v>3.077</v>
      </c>
      <c r="U53" s="305">
        <v>4.072</v>
      </c>
      <c r="V53" s="305"/>
      <c r="W53" s="305">
        <v>8.073</v>
      </c>
      <c r="X53" s="305">
        <v>3.534</v>
      </c>
      <c r="Y53" s="305">
        <v>4.539</v>
      </c>
      <c r="Z53" s="119"/>
      <c r="AA53" s="119"/>
      <c r="AB53" s="119"/>
      <c r="AC53" s="119"/>
      <c r="AD53" s="119"/>
      <c r="AE53" s="119"/>
      <c r="AF53" s="119"/>
      <c r="AG53" s="119"/>
      <c r="AH53" s="119"/>
      <c r="AI53" s="119"/>
      <c r="AJ53" s="119"/>
      <c r="AK53" s="119"/>
      <c r="AL53" s="119"/>
      <c r="AM53" s="119"/>
      <c r="AN53" s="119"/>
      <c r="AO53" s="119"/>
      <c r="AP53" s="119"/>
      <c r="AQ53" s="119"/>
      <c r="AR53" s="120"/>
      <c r="AS53" s="120"/>
      <c r="AT53" s="120"/>
      <c r="AU53" s="120"/>
      <c r="AV53" s="120"/>
    </row>
    <row r="54" spans="1:41" s="113" customFormat="1" ht="18" customHeight="1">
      <c r="A54" s="303"/>
      <c r="B54" s="300"/>
      <c r="C54" s="359" t="s">
        <v>9</v>
      </c>
      <c r="D54" s="360"/>
      <c r="E54" s="360"/>
      <c r="F54" s="360"/>
      <c r="G54" s="360"/>
      <c r="H54" s="360"/>
      <c r="I54" s="360"/>
      <c r="J54" s="360"/>
      <c r="K54" s="360"/>
      <c r="L54" s="360"/>
      <c r="M54" s="360"/>
      <c r="N54" s="360"/>
      <c r="O54" s="360"/>
      <c r="P54" s="360"/>
      <c r="Q54" s="360"/>
      <c r="R54" s="360"/>
      <c r="S54" s="360"/>
      <c r="T54" s="360"/>
      <c r="U54" s="360"/>
      <c r="V54" s="360"/>
      <c r="W54" s="360"/>
      <c r="X54" s="360"/>
      <c r="Y54" s="360"/>
      <c r="AC54" s="115"/>
      <c r="AG54" s="115"/>
      <c r="AH54" s="114"/>
      <c r="AK54" s="115"/>
      <c r="AO54" s="115"/>
    </row>
    <row r="55" spans="1:48" s="113" customFormat="1" ht="15" customHeight="1">
      <c r="A55" s="67" t="s">
        <v>50</v>
      </c>
      <c r="B55" s="300"/>
      <c r="C55" s="302">
        <f>SUM(C56:C61)</f>
        <v>150.82999999999998</v>
      </c>
      <c r="D55" s="302">
        <f aca="true" t="shared" si="0" ref="D55:Y55">SUM(D56:D61)</f>
        <v>73.206</v>
      </c>
      <c r="E55" s="302">
        <f t="shared" si="0"/>
        <v>77.62400000000002</v>
      </c>
      <c r="F55" s="302">
        <f t="shared" si="0"/>
        <v>0</v>
      </c>
      <c r="G55" s="302">
        <f t="shared" si="0"/>
        <v>149.388</v>
      </c>
      <c r="H55" s="302">
        <f t="shared" si="0"/>
        <v>72.66</v>
      </c>
      <c r="I55" s="302">
        <f t="shared" si="0"/>
        <v>76.728</v>
      </c>
      <c r="J55">
        <f t="shared" si="0"/>
        <v>0</v>
      </c>
      <c r="K55" s="302">
        <f t="shared" si="0"/>
        <v>148.289</v>
      </c>
      <c r="L55" s="302">
        <f t="shared" si="0"/>
        <v>72.24</v>
      </c>
      <c r="M55" s="302">
        <f t="shared" si="0"/>
        <v>76.049</v>
      </c>
      <c r="N55" s="302">
        <f t="shared" si="0"/>
        <v>0</v>
      </c>
      <c r="O55" s="302">
        <f t="shared" si="0"/>
        <v>146.868</v>
      </c>
      <c r="P55" s="302">
        <f t="shared" si="0"/>
        <v>71.649</v>
      </c>
      <c r="Q55" s="302">
        <f t="shared" si="0"/>
        <v>75.219</v>
      </c>
      <c r="R55">
        <f t="shared" si="0"/>
        <v>0</v>
      </c>
      <c r="S55" s="302">
        <f t="shared" si="0"/>
        <v>144.688</v>
      </c>
      <c r="T55" s="302">
        <f t="shared" si="0"/>
        <v>70.661</v>
      </c>
      <c r="U55" s="302">
        <f t="shared" si="0"/>
        <v>74.027</v>
      </c>
      <c r="V55" s="302">
        <f t="shared" si="0"/>
        <v>0</v>
      </c>
      <c r="W55" s="302">
        <f t="shared" si="0"/>
        <v>141.619</v>
      </c>
      <c r="X55" s="302">
        <f t="shared" si="0"/>
        <v>69.248</v>
      </c>
      <c r="Y55" s="302">
        <f t="shared" si="0"/>
        <v>72.371</v>
      </c>
      <c r="Z55" s="121"/>
      <c r="AA55" s="121"/>
      <c r="AB55" s="121"/>
      <c r="AC55" s="121"/>
      <c r="AD55" s="121"/>
      <c r="AE55" s="121"/>
      <c r="AF55" s="121"/>
      <c r="AG55" s="121"/>
      <c r="AH55" s="122"/>
      <c r="AI55" s="121"/>
      <c r="AJ55" s="121"/>
      <c r="AK55" s="120"/>
      <c r="AL55" s="120"/>
      <c r="AM55" s="120"/>
      <c r="AN55" s="120"/>
      <c r="AO55" s="120"/>
      <c r="AP55" s="120"/>
      <c r="AQ55" s="120"/>
      <c r="AR55" s="120"/>
      <c r="AS55" s="120"/>
      <c r="AT55" s="120"/>
      <c r="AU55" s="120"/>
      <c r="AV55" s="120"/>
    </row>
    <row r="56" spans="1:48" s="113" customFormat="1" ht="13.5" customHeight="1">
      <c r="A56" s="303" t="s">
        <v>53</v>
      </c>
      <c r="B56" s="300"/>
      <c r="C56" s="305">
        <v>24.616</v>
      </c>
      <c r="D56" s="305">
        <v>12.629</v>
      </c>
      <c r="E56" s="305">
        <v>11.987</v>
      </c>
      <c r="F56" s="305"/>
      <c r="G56" s="305">
        <v>23.659</v>
      </c>
      <c r="H56" s="305">
        <v>12.184</v>
      </c>
      <c r="I56" s="305">
        <v>11.475</v>
      </c>
      <c r="J56"/>
      <c r="K56" s="305">
        <v>23.685</v>
      </c>
      <c r="L56" s="305">
        <v>12.186</v>
      </c>
      <c r="M56" s="305">
        <v>11.499</v>
      </c>
      <c r="N56" s="305"/>
      <c r="O56" s="305">
        <v>23.349</v>
      </c>
      <c r="P56" s="305">
        <v>12.062</v>
      </c>
      <c r="Q56" s="305">
        <v>11.287</v>
      </c>
      <c r="R56"/>
      <c r="S56" s="305">
        <v>23.183</v>
      </c>
      <c r="T56" s="305">
        <v>11.976</v>
      </c>
      <c r="U56" s="305">
        <v>11.207</v>
      </c>
      <c r="V56" s="305"/>
      <c r="W56" s="305">
        <v>22.267</v>
      </c>
      <c r="X56" s="305">
        <v>11.51</v>
      </c>
      <c r="Y56" s="305">
        <v>10.757</v>
      </c>
      <c r="Z56" s="120"/>
      <c r="AA56" s="120"/>
      <c r="AB56" s="120"/>
      <c r="AC56" s="120"/>
      <c r="AD56" s="120"/>
      <c r="AE56" s="120"/>
      <c r="AF56" s="120"/>
      <c r="AG56" s="121"/>
      <c r="AH56" s="120"/>
      <c r="AI56" s="120"/>
      <c r="AJ56" s="120"/>
      <c r="AK56" s="120"/>
      <c r="AL56" s="120"/>
      <c r="AM56" s="120"/>
      <c r="AN56" s="120"/>
      <c r="AO56" s="120"/>
      <c r="AP56" s="120"/>
      <c r="AQ56" s="120"/>
      <c r="AR56" s="120"/>
      <c r="AS56" s="120"/>
      <c r="AT56" s="120"/>
      <c r="AU56" s="120"/>
      <c r="AV56" s="120"/>
    </row>
    <row r="57" spans="1:25" s="113" customFormat="1" ht="13.5" customHeight="1">
      <c r="A57" s="306" t="s">
        <v>55</v>
      </c>
      <c r="B57" s="300"/>
      <c r="C57" s="305">
        <v>21.995</v>
      </c>
      <c r="D57" s="305">
        <v>11.129</v>
      </c>
      <c r="E57" s="305">
        <v>10.866</v>
      </c>
      <c r="F57" s="305"/>
      <c r="G57" s="305">
        <v>21.536</v>
      </c>
      <c r="H57" s="305">
        <v>11.01</v>
      </c>
      <c r="I57" s="305">
        <v>10.526</v>
      </c>
      <c r="J57"/>
      <c r="K57" s="305">
        <v>20.053</v>
      </c>
      <c r="L57" s="305">
        <v>10.476</v>
      </c>
      <c r="M57" s="305">
        <v>9.577</v>
      </c>
      <c r="N57" s="305"/>
      <c r="O57" s="305">
        <v>18.453</v>
      </c>
      <c r="P57" s="305">
        <v>9.752</v>
      </c>
      <c r="Q57" s="305">
        <v>8.701</v>
      </c>
      <c r="R57"/>
      <c r="S57" s="305">
        <v>17.791</v>
      </c>
      <c r="T57" s="305">
        <v>9.381</v>
      </c>
      <c r="U57" s="305">
        <v>8.41</v>
      </c>
      <c r="V57" s="305"/>
      <c r="W57" s="305">
        <v>17.625</v>
      </c>
      <c r="X57" s="305">
        <v>9.287</v>
      </c>
      <c r="Y57" s="305">
        <v>8.338</v>
      </c>
    </row>
    <row r="58" spans="1:25" s="113" customFormat="1" ht="13.5" customHeight="1">
      <c r="A58" s="303" t="s">
        <v>56</v>
      </c>
      <c r="B58" s="300"/>
      <c r="C58" s="305">
        <v>36.466</v>
      </c>
      <c r="D58" s="305">
        <v>17.422</v>
      </c>
      <c r="E58" s="305">
        <v>19.044</v>
      </c>
      <c r="F58" s="305"/>
      <c r="G58" s="305">
        <v>32.228</v>
      </c>
      <c r="H58" s="305">
        <v>15.355</v>
      </c>
      <c r="I58" s="305">
        <v>16.873</v>
      </c>
      <c r="J58"/>
      <c r="K58" s="305">
        <v>30.172</v>
      </c>
      <c r="L58" s="305">
        <v>14.418</v>
      </c>
      <c r="M58" s="305">
        <v>15.754</v>
      </c>
      <c r="N58" s="305"/>
      <c r="O58" s="305">
        <v>31.138</v>
      </c>
      <c r="P58" s="305">
        <v>15.008</v>
      </c>
      <c r="Q58" s="305">
        <v>16.13</v>
      </c>
      <c r="R58"/>
      <c r="S58" s="305">
        <v>30.931</v>
      </c>
      <c r="T58" s="305">
        <v>15.256</v>
      </c>
      <c r="U58" s="305">
        <v>15.675</v>
      </c>
      <c r="V58" s="305"/>
      <c r="W58" s="305">
        <v>30.058</v>
      </c>
      <c r="X58" s="305">
        <v>14.977</v>
      </c>
      <c r="Y58" s="305">
        <v>15.081</v>
      </c>
    </row>
    <row r="59" spans="1:25" s="113" customFormat="1" ht="13.5" customHeight="1">
      <c r="A59" s="303" t="s">
        <v>57</v>
      </c>
      <c r="B59" s="300"/>
      <c r="C59" s="305">
        <v>33.415</v>
      </c>
      <c r="D59" s="305">
        <v>16.411</v>
      </c>
      <c r="E59" s="305">
        <v>17.004</v>
      </c>
      <c r="F59" s="305"/>
      <c r="G59" s="305">
        <v>34.138</v>
      </c>
      <c r="H59" s="305">
        <v>16.607</v>
      </c>
      <c r="I59" s="305">
        <v>17.531</v>
      </c>
      <c r="J59"/>
      <c r="K59" s="305">
        <v>33.661</v>
      </c>
      <c r="L59" s="305">
        <v>16.217</v>
      </c>
      <c r="M59" s="305">
        <v>17.444</v>
      </c>
      <c r="N59" s="305"/>
      <c r="O59" s="305">
        <v>30.049</v>
      </c>
      <c r="P59" s="305">
        <v>14.313</v>
      </c>
      <c r="Q59" s="305">
        <v>15.736</v>
      </c>
      <c r="R59"/>
      <c r="S59" s="305">
        <v>25.717</v>
      </c>
      <c r="T59" s="305">
        <v>12.033</v>
      </c>
      <c r="U59" s="305">
        <v>13.684</v>
      </c>
      <c r="V59" s="305"/>
      <c r="W59" s="305">
        <v>23.452</v>
      </c>
      <c r="X59" s="305">
        <v>11.042</v>
      </c>
      <c r="Y59" s="305">
        <v>12.41</v>
      </c>
    </row>
    <row r="60" spans="1:25" s="113" customFormat="1" ht="13.5" customHeight="1">
      <c r="A60" s="303" t="s">
        <v>58</v>
      </c>
      <c r="B60" s="300"/>
      <c r="C60" s="305">
        <v>18.86</v>
      </c>
      <c r="D60" s="305">
        <v>9.085</v>
      </c>
      <c r="E60" s="305">
        <v>9.775</v>
      </c>
      <c r="F60" s="305"/>
      <c r="G60" s="305">
        <v>20.481</v>
      </c>
      <c r="H60" s="305">
        <v>9.983</v>
      </c>
      <c r="I60" s="305">
        <v>10.498</v>
      </c>
      <c r="J60"/>
      <c r="K60" s="305">
        <v>20.386</v>
      </c>
      <c r="L60" s="305">
        <v>10.008</v>
      </c>
      <c r="M60" s="305">
        <v>10.378</v>
      </c>
      <c r="N60" s="305"/>
      <c r="O60" s="305">
        <v>20.814</v>
      </c>
      <c r="P60" s="305">
        <v>10.178</v>
      </c>
      <c r="Q60" s="305">
        <v>10.636</v>
      </c>
      <c r="R60"/>
      <c r="S60" s="305">
        <v>22.051</v>
      </c>
      <c r="T60" s="305">
        <v>10.761</v>
      </c>
      <c r="U60" s="305">
        <v>11.29</v>
      </c>
      <c r="V60" s="305"/>
      <c r="W60" s="305">
        <v>21.15</v>
      </c>
      <c r="X60" s="305">
        <v>10.171</v>
      </c>
      <c r="Y60" s="305">
        <v>10.979</v>
      </c>
    </row>
    <row r="61" spans="1:25" s="113" customFormat="1" ht="13.5" customHeight="1">
      <c r="A61" s="303" t="s">
        <v>54</v>
      </c>
      <c r="B61" s="300"/>
      <c r="C61" s="305">
        <v>15.478</v>
      </c>
      <c r="D61" s="305">
        <v>6.53</v>
      </c>
      <c r="E61" s="305">
        <v>8.948</v>
      </c>
      <c r="F61" s="305"/>
      <c r="G61" s="305">
        <v>17.346</v>
      </c>
      <c r="H61" s="305">
        <v>7.521</v>
      </c>
      <c r="I61" s="305">
        <v>9.825</v>
      </c>
      <c r="J61"/>
      <c r="K61" s="305">
        <v>20.332</v>
      </c>
      <c r="L61" s="305">
        <v>8.935</v>
      </c>
      <c r="M61" s="305">
        <v>11.397</v>
      </c>
      <c r="N61" s="305"/>
      <c r="O61" s="305">
        <v>23.065</v>
      </c>
      <c r="P61" s="305">
        <v>10.336</v>
      </c>
      <c r="Q61" s="305">
        <v>12.729</v>
      </c>
      <c r="R61"/>
      <c r="S61" s="305">
        <v>25.015</v>
      </c>
      <c r="T61" s="305">
        <v>11.254</v>
      </c>
      <c r="U61" s="305">
        <v>13.761</v>
      </c>
      <c r="V61" s="305"/>
      <c r="W61" s="305">
        <v>27.067</v>
      </c>
      <c r="X61" s="305">
        <v>12.261</v>
      </c>
      <c r="Y61" s="305">
        <v>14.806</v>
      </c>
    </row>
    <row r="62" spans="1:25" s="113" customFormat="1" ht="3" customHeight="1">
      <c r="A62" s="308"/>
      <c r="B62" s="309"/>
      <c r="C62" s="308"/>
      <c r="D62" s="308"/>
      <c r="E62" s="308"/>
      <c r="F62" s="308"/>
      <c r="G62" s="308"/>
      <c r="H62" s="308"/>
      <c r="I62" s="308"/>
      <c r="J62" s="308"/>
      <c r="K62" s="308"/>
      <c r="L62" s="308"/>
      <c r="M62" s="308"/>
      <c r="N62" s="308"/>
      <c r="O62" s="308"/>
      <c r="P62" s="308"/>
      <c r="Q62" s="308"/>
      <c r="R62" s="308"/>
      <c r="S62" s="308"/>
      <c r="T62" s="308"/>
      <c r="U62" s="308"/>
      <c r="V62" s="308"/>
      <c r="W62" s="308"/>
      <c r="X62" s="308"/>
      <c r="Y62" s="308"/>
    </row>
    <row r="63" spans="1:25" s="113" customFormat="1" ht="3" customHeight="1">
      <c r="A63" s="310"/>
      <c r="B63" s="310"/>
      <c r="C63" s="310"/>
      <c r="D63" s="310"/>
      <c r="E63" s="310"/>
      <c r="F63" s="310"/>
      <c r="G63" s="310"/>
      <c r="H63" s="310"/>
      <c r="I63" s="310"/>
      <c r="J63" s="310"/>
      <c r="K63" s="310"/>
      <c r="L63" s="310"/>
      <c r="M63" s="310"/>
      <c r="N63" s="310"/>
      <c r="O63" s="310"/>
      <c r="P63" s="310"/>
      <c r="Q63" s="310"/>
      <c r="R63" s="310"/>
      <c r="S63" s="310"/>
      <c r="T63" s="310"/>
      <c r="U63" s="310"/>
      <c r="V63" s="310"/>
      <c r="W63" s="310"/>
      <c r="X63" s="310"/>
      <c r="Y63" s="310"/>
    </row>
    <row r="64" spans="1:25" s="113" customFormat="1" ht="12.75" customHeight="1">
      <c r="A64" s="354"/>
      <c r="B64" s="354"/>
      <c r="C64" s="354"/>
      <c r="D64" s="311"/>
      <c r="E64" s="311"/>
      <c r="F64" s="311"/>
      <c r="G64" s="311"/>
      <c r="H64" s="311"/>
      <c r="I64" s="311"/>
      <c r="J64" s="311"/>
      <c r="K64" s="311"/>
      <c r="L64" s="311"/>
      <c r="M64" s="311"/>
      <c r="N64" s="311"/>
      <c r="O64" s="311"/>
      <c r="P64" s="311"/>
      <c r="Q64" s="311"/>
      <c r="R64" s="311"/>
      <c r="S64" s="311"/>
      <c r="T64" s="311"/>
      <c r="U64" s="311"/>
      <c r="V64" s="311"/>
      <c r="W64" s="311"/>
      <c r="X64" s="311"/>
      <c r="Y64" s="311"/>
    </row>
    <row r="65" spans="1:44" s="128" customFormat="1" ht="18" customHeight="1">
      <c r="A65" s="312"/>
      <c r="B65" s="313"/>
      <c r="C65" s="313"/>
      <c r="D65" s="313"/>
      <c r="E65" s="313"/>
      <c r="F65" s="313"/>
      <c r="G65" s="313"/>
      <c r="H65" s="313"/>
      <c r="I65" s="313"/>
      <c r="J65" s="313"/>
      <c r="K65" s="313"/>
      <c r="L65" s="313"/>
      <c r="M65" s="313"/>
      <c r="N65" s="313"/>
      <c r="O65" s="313"/>
      <c r="P65" s="313"/>
      <c r="Q65" s="314"/>
      <c r="R65" s="313"/>
      <c r="S65" s="313"/>
      <c r="T65" s="313"/>
      <c r="U65" s="314"/>
      <c r="V65" s="313"/>
      <c r="W65" s="313"/>
      <c r="X65" s="313"/>
      <c r="Y65" s="314" t="s">
        <v>51</v>
      </c>
      <c r="Z65" s="110"/>
      <c r="AA65" s="110"/>
      <c r="AB65" s="110"/>
      <c r="AC65" s="110"/>
      <c r="AD65" s="110"/>
      <c r="AE65" s="110"/>
      <c r="AF65" s="110"/>
      <c r="AG65" s="110"/>
      <c r="AH65" s="110"/>
      <c r="AI65" s="110"/>
      <c r="AJ65" s="110"/>
      <c r="AK65" s="110"/>
      <c r="AL65" s="110"/>
      <c r="AM65" s="110"/>
      <c r="AN65" s="110"/>
      <c r="AO65" s="110"/>
      <c r="AP65" s="110"/>
      <c r="AQ65" s="110"/>
      <c r="AR65" s="110"/>
    </row>
    <row r="66" spans="1:47" s="111" customFormat="1" ht="12.75" customHeight="1">
      <c r="A66" s="293" t="s">
        <v>162</v>
      </c>
      <c r="B66" s="294"/>
      <c r="C66" s="295"/>
      <c r="D66" s="295">
        <v>2012</v>
      </c>
      <c r="E66" s="296"/>
      <c r="F66" s="293"/>
      <c r="G66" s="296"/>
      <c r="H66" s="296">
        <v>2017</v>
      </c>
      <c r="I66" s="296"/>
      <c r="J66" s="293"/>
      <c r="K66" s="296"/>
      <c r="L66" s="296">
        <v>2022</v>
      </c>
      <c r="M66" s="296"/>
      <c r="N66" s="293"/>
      <c r="O66" s="296"/>
      <c r="P66" s="296">
        <v>2027</v>
      </c>
      <c r="Q66" s="295"/>
      <c r="R66" s="293"/>
      <c r="S66" s="296"/>
      <c r="T66" s="296">
        <v>2032</v>
      </c>
      <c r="U66" s="295"/>
      <c r="V66" s="293"/>
      <c r="W66" s="296"/>
      <c r="X66" s="296">
        <v>2037</v>
      </c>
      <c r="Y66" s="295"/>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row>
    <row r="67" spans="1:47" s="112" customFormat="1" ht="12.75" customHeight="1">
      <c r="A67" s="297" t="s">
        <v>163</v>
      </c>
      <c r="B67" s="298"/>
      <c r="C67" s="299" t="s">
        <v>47</v>
      </c>
      <c r="D67" s="297" t="s">
        <v>48</v>
      </c>
      <c r="E67" s="297" t="s">
        <v>49</v>
      </c>
      <c r="F67" s="297"/>
      <c r="G67" s="299" t="s">
        <v>47</v>
      </c>
      <c r="H67" s="297" t="s">
        <v>48</v>
      </c>
      <c r="I67" s="297" t="s">
        <v>49</v>
      </c>
      <c r="J67" s="297"/>
      <c r="K67" s="299" t="s">
        <v>47</v>
      </c>
      <c r="L67" s="297" t="s">
        <v>48</v>
      </c>
      <c r="M67" s="297" t="s">
        <v>49</v>
      </c>
      <c r="N67" s="297"/>
      <c r="O67" s="299" t="s">
        <v>47</v>
      </c>
      <c r="P67" s="297" t="s">
        <v>48</v>
      </c>
      <c r="Q67" s="297" t="s">
        <v>49</v>
      </c>
      <c r="R67" s="297"/>
      <c r="S67" s="299" t="s">
        <v>47</v>
      </c>
      <c r="T67" s="297" t="s">
        <v>48</v>
      </c>
      <c r="U67" s="297" t="s">
        <v>49</v>
      </c>
      <c r="V67" s="297"/>
      <c r="W67" s="299" t="s">
        <v>47</v>
      </c>
      <c r="X67" s="297" t="s">
        <v>48</v>
      </c>
      <c r="Y67" s="297" t="s">
        <v>49</v>
      </c>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row>
    <row r="68" spans="1:43" s="113" customFormat="1" ht="18" customHeight="1">
      <c r="A68" s="307"/>
      <c r="B68" s="300"/>
      <c r="C68" s="361" t="s">
        <v>10</v>
      </c>
      <c r="D68" s="362"/>
      <c r="E68" s="362"/>
      <c r="F68" s="362"/>
      <c r="G68" s="362"/>
      <c r="H68" s="362"/>
      <c r="I68" s="362"/>
      <c r="J68" s="362"/>
      <c r="K68" s="362"/>
      <c r="L68" s="362"/>
      <c r="M68" s="362"/>
      <c r="N68" s="362"/>
      <c r="O68" s="362"/>
      <c r="P68" s="362"/>
      <c r="Q68" s="362"/>
      <c r="R68" s="362"/>
      <c r="S68" s="362"/>
      <c r="T68" s="362"/>
      <c r="U68" s="362"/>
      <c r="V68" s="362"/>
      <c r="W68" s="362"/>
      <c r="X68" s="362"/>
      <c r="Y68" s="362"/>
      <c r="Z68" s="116"/>
      <c r="AA68" s="116"/>
      <c r="AB68" s="116"/>
      <c r="AC68" s="115"/>
      <c r="AD68" s="116"/>
      <c r="AE68" s="116"/>
      <c r="AF68" s="116"/>
      <c r="AG68" s="115"/>
      <c r="AH68" s="114"/>
      <c r="AI68" s="116"/>
      <c r="AJ68" s="116"/>
      <c r="AK68" s="115"/>
      <c r="AL68" s="116"/>
      <c r="AM68" s="116"/>
      <c r="AN68" s="116"/>
      <c r="AO68" s="115"/>
      <c r="AP68" s="116"/>
      <c r="AQ68" s="116"/>
    </row>
    <row r="69" spans="1:65" s="113" customFormat="1" ht="15" customHeight="1">
      <c r="A69" s="67" t="s">
        <v>50</v>
      </c>
      <c r="B69" s="301"/>
      <c r="C69" s="302">
        <f>SUM(C70:C75)</f>
        <v>147.79999999999998</v>
      </c>
      <c r="D69" s="302">
        <f aca="true" t="shared" si="1" ref="D69:Y69">SUM(D70:D75)</f>
        <v>71.096</v>
      </c>
      <c r="E69" s="302">
        <f t="shared" si="1"/>
        <v>76.704</v>
      </c>
      <c r="F69" s="302">
        <f t="shared" si="1"/>
        <v>0</v>
      </c>
      <c r="G69" s="302">
        <f t="shared" si="1"/>
        <v>151.279</v>
      </c>
      <c r="H69" s="302">
        <f t="shared" si="1"/>
        <v>73.009</v>
      </c>
      <c r="I69" s="302">
        <f t="shared" si="1"/>
        <v>78.27</v>
      </c>
      <c r="J69">
        <f t="shared" si="1"/>
        <v>0</v>
      </c>
      <c r="K69" s="302">
        <f t="shared" si="1"/>
        <v>156.221</v>
      </c>
      <c r="L69" s="302">
        <f t="shared" si="1"/>
        <v>75.663</v>
      </c>
      <c r="M69" s="302">
        <f t="shared" si="1"/>
        <v>80.55799999999999</v>
      </c>
      <c r="N69" s="302">
        <f t="shared" si="1"/>
        <v>0</v>
      </c>
      <c r="O69" s="302">
        <f t="shared" si="1"/>
        <v>161.42499999999998</v>
      </c>
      <c r="P69" s="302">
        <f t="shared" si="1"/>
        <v>78.43700000000001</v>
      </c>
      <c r="Q69" s="302">
        <f t="shared" si="1"/>
        <v>82.98800000000001</v>
      </c>
      <c r="R69" s="302">
        <f t="shared" si="1"/>
        <v>0</v>
      </c>
      <c r="S69" s="302">
        <f t="shared" si="1"/>
        <v>166.276</v>
      </c>
      <c r="T69" s="302">
        <f t="shared" si="1"/>
        <v>81.005</v>
      </c>
      <c r="U69" s="302">
        <f t="shared" si="1"/>
        <v>85.271</v>
      </c>
      <c r="V69" s="302">
        <f t="shared" si="1"/>
        <v>0</v>
      </c>
      <c r="W69" s="302">
        <f t="shared" si="1"/>
        <v>170.81099999999998</v>
      </c>
      <c r="X69" s="302">
        <f t="shared" si="1"/>
        <v>83.39</v>
      </c>
      <c r="Y69" s="302">
        <f t="shared" si="1"/>
        <v>87.421</v>
      </c>
      <c r="Z69" s="110"/>
      <c r="AA69" s="110"/>
      <c r="AB69" s="110"/>
      <c r="AC69" s="110"/>
      <c r="AD69" s="110"/>
      <c r="AE69" s="110"/>
      <c r="AF69" s="110"/>
      <c r="AG69" s="110"/>
      <c r="AH69" s="110"/>
      <c r="AI69" s="110"/>
      <c r="AJ69" s="110"/>
      <c r="AK69" s="110"/>
      <c r="AL69" s="110"/>
      <c r="AM69" s="110"/>
      <c r="AN69" s="110"/>
      <c r="AO69" s="110"/>
      <c r="AP69" s="110"/>
      <c r="AQ69" s="110"/>
      <c r="AR69" s="110"/>
      <c r="AU69" s="117"/>
      <c r="AV69" s="117"/>
      <c r="AW69" s="117"/>
      <c r="AX69" s="117"/>
      <c r="AY69" s="117"/>
      <c r="AZ69" s="117"/>
      <c r="BA69" s="117"/>
      <c r="BB69" s="117"/>
      <c r="BC69" s="117"/>
      <c r="BD69" s="117"/>
      <c r="BE69" s="117"/>
      <c r="BF69" s="117"/>
      <c r="BG69" s="117"/>
      <c r="BH69" s="117"/>
      <c r="BI69" s="117"/>
      <c r="BJ69" s="117"/>
      <c r="BK69" s="117"/>
      <c r="BL69" s="117"/>
      <c r="BM69" s="117"/>
    </row>
    <row r="70" spans="1:65" s="113" customFormat="1" ht="13.5" customHeight="1">
      <c r="A70" s="303" t="s">
        <v>53</v>
      </c>
      <c r="B70" s="304"/>
      <c r="C70" s="305">
        <v>23.726</v>
      </c>
      <c r="D70" s="305">
        <v>12.181</v>
      </c>
      <c r="E70" s="305">
        <v>11.545</v>
      </c>
      <c r="F70" s="305"/>
      <c r="G70" s="305">
        <v>24.95</v>
      </c>
      <c r="H70" s="305">
        <v>12.753</v>
      </c>
      <c r="I70" s="305">
        <v>12.197</v>
      </c>
      <c r="J70"/>
      <c r="K70" s="305">
        <v>27.51</v>
      </c>
      <c r="L70" s="305">
        <v>14.009</v>
      </c>
      <c r="M70" s="305">
        <v>13.501</v>
      </c>
      <c r="N70" s="305"/>
      <c r="O70" s="305">
        <v>29.396</v>
      </c>
      <c r="P70" s="305">
        <v>14.921</v>
      </c>
      <c r="Q70" s="305">
        <v>14.475</v>
      </c>
      <c r="R70" s="305"/>
      <c r="S70" s="305">
        <v>30.151</v>
      </c>
      <c r="T70" s="305">
        <v>15.329</v>
      </c>
      <c r="U70" s="305">
        <v>14.822</v>
      </c>
      <c r="V70" s="305"/>
      <c r="W70" s="305">
        <v>29.894</v>
      </c>
      <c r="X70" s="305">
        <v>15.193</v>
      </c>
      <c r="Y70" s="305">
        <v>14.701</v>
      </c>
      <c r="Z70" s="110"/>
      <c r="AA70" s="110"/>
      <c r="AB70" s="110"/>
      <c r="AC70" s="110"/>
      <c r="AD70" s="110"/>
      <c r="AE70" s="110"/>
      <c r="AF70" s="110"/>
      <c r="AG70" s="110"/>
      <c r="AH70" s="110"/>
      <c r="AI70" s="110"/>
      <c r="AJ70" s="110"/>
      <c r="AK70" s="110"/>
      <c r="AL70" s="110"/>
      <c r="AM70" s="110"/>
      <c r="AN70" s="110"/>
      <c r="AO70" s="110"/>
      <c r="AP70" s="110"/>
      <c r="AQ70" s="110"/>
      <c r="AR70" s="110"/>
      <c r="AU70" s="118"/>
      <c r="AV70" s="118"/>
      <c r="AW70" s="118"/>
      <c r="AX70" s="118"/>
      <c r="AY70" s="118"/>
      <c r="AZ70" s="118"/>
      <c r="BA70" s="118"/>
      <c r="BB70" s="118"/>
      <c r="BC70" s="118"/>
      <c r="BD70" s="118"/>
      <c r="BE70" s="118"/>
      <c r="BF70" s="118"/>
      <c r="BG70" s="118"/>
      <c r="BH70" s="118"/>
      <c r="BI70" s="118"/>
      <c r="BJ70" s="118"/>
      <c r="BK70" s="118"/>
      <c r="BL70" s="118"/>
      <c r="BM70" s="118"/>
    </row>
    <row r="71" spans="1:65" s="113" customFormat="1" ht="13.5" customHeight="1">
      <c r="A71" s="306" t="s">
        <v>55</v>
      </c>
      <c r="B71" s="304"/>
      <c r="C71" s="305">
        <v>36.489</v>
      </c>
      <c r="D71" s="305">
        <v>17.917</v>
      </c>
      <c r="E71" s="305">
        <v>18.572</v>
      </c>
      <c r="F71" s="305"/>
      <c r="G71" s="305">
        <v>36.15</v>
      </c>
      <c r="H71" s="305">
        <v>17.745</v>
      </c>
      <c r="I71" s="305">
        <v>18.405</v>
      </c>
      <c r="J71"/>
      <c r="K71" s="305">
        <v>32.377</v>
      </c>
      <c r="L71" s="305">
        <v>15.845</v>
      </c>
      <c r="M71" s="305">
        <v>16.532</v>
      </c>
      <c r="N71" s="305"/>
      <c r="O71" s="305">
        <v>31.817</v>
      </c>
      <c r="P71" s="305">
        <v>15.515</v>
      </c>
      <c r="Q71" s="305">
        <v>16.302</v>
      </c>
      <c r="R71" s="305"/>
      <c r="S71" s="305">
        <v>33.197</v>
      </c>
      <c r="T71" s="305">
        <v>16.136</v>
      </c>
      <c r="U71" s="305">
        <v>17.061</v>
      </c>
      <c r="V71" s="305"/>
      <c r="W71" s="305">
        <v>35.534</v>
      </c>
      <c r="X71" s="305">
        <v>17.279</v>
      </c>
      <c r="Y71" s="305">
        <v>18.255</v>
      </c>
      <c r="Z71" s="110"/>
      <c r="AA71" s="110"/>
      <c r="AB71" s="110"/>
      <c r="AC71" s="110"/>
      <c r="AD71" s="110"/>
      <c r="AE71" s="110"/>
      <c r="AF71" s="110"/>
      <c r="AG71" s="110"/>
      <c r="AH71" s="110"/>
      <c r="AI71" s="110"/>
      <c r="AJ71" s="110"/>
      <c r="AK71" s="110"/>
      <c r="AL71" s="110"/>
      <c r="AM71" s="110"/>
      <c r="AN71" s="110"/>
      <c r="AO71" s="110"/>
      <c r="AP71" s="110"/>
      <c r="AQ71" s="110"/>
      <c r="AR71" s="110"/>
      <c r="AU71" s="116"/>
      <c r="AV71" s="116"/>
      <c r="AW71" s="116"/>
      <c r="AX71" s="116"/>
      <c r="AY71" s="116"/>
      <c r="AZ71" s="116"/>
      <c r="BA71" s="116"/>
      <c r="BB71" s="116"/>
      <c r="BC71" s="116"/>
      <c r="BD71" s="116"/>
      <c r="BE71" s="116"/>
      <c r="BF71" s="116"/>
      <c r="BG71" s="116"/>
      <c r="BH71" s="116"/>
      <c r="BI71" s="116"/>
      <c r="BJ71" s="116"/>
      <c r="BK71" s="116"/>
      <c r="BL71" s="116"/>
      <c r="BM71" s="116"/>
    </row>
    <row r="72" spans="1:65" s="113" customFormat="1" ht="13.5" customHeight="1">
      <c r="A72" s="303" t="s">
        <v>56</v>
      </c>
      <c r="B72" s="304"/>
      <c r="C72" s="305">
        <v>36.193</v>
      </c>
      <c r="D72" s="305">
        <v>17.662</v>
      </c>
      <c r="E72" s="305">
        <v>18.531</v>
      </c>
      <c r="F72" s="305"/>
      <c r="G72" s="305">
        <v>36.957</v>
      </c>
      <c r="H72" s="305">
        <v>18.28</v>
      </c>
      <c r="I72" s="305">
        <v>18.677</v>
      </c>
      <c r="J72"/>
      <c r="K72" s="305">
        <v>41.933</v>
      </c>
      <c r="L72" s="305">
        <v>20.958</v>
      </c>
      <c r="M72" s="305">
        <v>20.975</v>
      </c>
      <c r="N72" s="305"/>
      <c r="O72" s="305">
        <v>45.919</v>
      </c>
      <c r="P72" s="305">
        <v>23.287</v>
      </c>
      <c r="Q72" s="305">
        <v>22.632</v>
      </c>
      <c r="R72" s="305"/>
      <c r="S72" s="305">
        <v>47.391</v>
      </c>
      <c r="T72" s="305">
        <v>24.26</v>
      </c>
      <c r="U72" s="305">
        <v>23.131</v>
      </c>
      <c r="V72" s="305"/>
      <c r="W72" s="305">
        <v>46.829</v>
      </c>
      <c r="X72" s="305">
        <v>23.986</v>
      </c>
      <c r="Y72" s="305">
        <v>22.843</v>
      </c>
      <c r="Z72" s="110"/>
      <c r="AA72" s="110"/>
      <c r="AB72" s="110"/>
      <c r="AC72" s="110"/>
      <c r="AD72" s="110"/>
      <c r="AE72" s="110"/>
      <c r="AF72" s="110"/>
      <c r="AG72" s="110"/>
      <c r="AH72" s="110"/>
      <c r="AI72" s="110"/>
      <c r="AJ72" s="110"/>
      <c r="AK72" s="110"/>
      <c r="AL72" s="110"/>
      <c r="AM72" s="110"/>
      <c r="AN72" s="110"/>
      <c r="AO72" s="110"/>
      <c r="AP72" s="110"/>
      <c r="AQ72" s="110"/>
      <c r="AR72" s="110"/>
      <c r="AU72" s="116"/>
      <c r="AV72" s="116"/>
      <c r="AW72" s="116"/>
      <c r="AX72" s="116"/>
      <c r="AY72" s="116"/>
      <c r="AZ72" s="116"/>
      <c r="BA72" s="116"/>
      <c r="BB72" s="116"/>
      <c r="BC72" s="116"/>
      <c r="BD72" s="116"/>
      <c r="BE72" s="116"/>
      <c r="BF72" s="116"/>
      <c r="BG72" s="116"/>
      <c r="BH72" s="116"/>
      <c r="BI72" s="116"/>
      <c r="BJ72" s="116"/>
      <c r="BK72" s="116"/>
      <c r="BL72" s="116"/>
      <c r="BM72" s="116"/>
    </row>
    <row r="73" spans="1:65" s="113" customFormat="1" ht="13.5" customHeight="1">
      <c r="A73" s="303" t="s">
        <v>57</v>
      </c>
      <c r="B73" s="304"/>
      <c r="C73" s="305">
        <v>26.249</v>
      </c>
      <c r="D73" s="305">
        <v>12.706</v>
      </c>
      <c r="E73" s="305">
        <v>13.543</v>
      </c>
      <c r="F73" s="305"/>
      <c r="G73" s="305">
        <v>27.091</v>
      </c>
      <c r="H73" s="305">
        <v>13.017</v>
      </c>
      <c r="I73" s="305">
        <v>14.074</v>
      </c>
      <c r="J73"/>
      <c r="K73" s="305">
        <v>26.998</v>
      </c>
      <c r="L73" s="305">
        <v>12.899</v>
      </c>
      <c r="M73" s="305">
        <v>14.099</v>
      </c>
      <c r="N73" s="305"/>
      <c r="O73" s="305">
        <v>24.428</v>
      </c>
      <c r="P73" s="305">
        <v>11.626</v>
      </c>
      <c r="Q73" s="305">
        <v>12.802</v>
      </c>
      <c r="R73" s="305"/>
      <c r="S73" s="305">
        <v>23.488</v>
      </c>
      <c r="T73" s="305">
        <v>11.192</v>
      </c>
      <c r="U73" s="305">
        <v>12.296</v>
      </c>
      <c r="V73" s="305"/>
      <c r="W73" s="305">
        <v>25.452</v>
      </c>
      <c r="X73" s="305">
        <v>12.345</v>
      </c>
      <c r="Y73" s="305">
        <v>13.107</v>
      </c>
      <c r="Z73" s="110"/>
      <c r="AA73" s="110"/>
      <c r="AB73" s="110"/>
      <c r="AC73" s="110"/>
      <c r="AD73" s="110"/>
      <c r="AE73" s="110"/>
      <c r="AF73" s="110"/>
      <c r="AG73" s="110"/>
      <c r="AH73" s="110"/>
      <c r="AI73" s="110"/>
      <c r="AJ73" s="110"/>
      <c r="AK73" s="110"/>
      <c r="AL73" s="110"/>
      <c r="AM73" s="110"/>
      <c r="AN73" s="110"/>
      <c r="AO73" s="110"/>
      <c r="AP73" s="110"/>
      <c r="AQ73" s="110"/>
      <c r="AR73" s="110"/>
      <c r="AU73" s="116"/>
      <c r="AV73" s="116"/>
      <c r="AW73" s="116"/>
      <c r="AX73" s="116"/>
      <c r="AY73" s="116"/>
      <c r="AZ73" s="116"/>
      <c r="BA73" s="116"/>
      <c r="BB73" s="116"/>
      <c r="BC73" s="116"/>
      <c r="BD73" s="116"/>
      <c r="BE73" s="116"/>
      <c r="BF73" s="116"/>
      <c r="BG73" s="116"/>
      <c r="BH73" s="116"/>
      <c r="BI73" s="116"/>
      <c r="BJ73" s="116"/>
      <c r="BK73" s="116"/>
      <c r="BL73" s="116"/>
      <c r="BM73" s="116"/>
    </row>
    <row r="74" spans="1:65" s="113" customFormat="1" ht="13.5" customHeight="1">
      <c r="A74" s="303" t="s">
        <v>58</v>
      </c>
      <c r="B74" s="304"/>
      <c r="C74" s="305">
        <v>12.861</v>
      </c>
      <c r="D74" s="305">
        <v>5.95</v>
      </c>
      <c r="E74" s="305">
        <v>6.911</v>
      </c>
      <c r="F74" s="305"/>
      <c r="G74" s="305">
        <v>13.661</v>
      </c>
      <c r="H74" s="305">
        <v>6.405</v>
      </c>
      <c r="I74" s="305">
        <v>7.256</v>
      </c>
      <c r="J74"/>
      <c r="K74" s="305">
        <v>14.061</v>
      </c>
      <c r="L74" s="305">
        <v>6.636</v>
      </c>
      <c r="M74" s="305">
        <v>7.425</v>
      </c>
      <c r="N74" s="305"/>
      <c r="O74" s="305">
        <v>15.254</v>
      </c>
      <c r="P74" s="305">
        <v>7.132</v>
      </c>
      <c r="Q74" s="305">
        <v>8.122</v>
      </c>
      <c r="R74" s="305"/>
      <c r="S74" s="305">
        <v>16.238</v>
      </c>
      <c r="T74" s="305">
        <v>7.5</v>
      </c>
      <c r="U74" s="305">
        <v>8.738</v>
      </c>
      <c r="V74" s="305"/>
      <c r="W74" s="305">
        <v>15.301</v>
      </c>
      <c r="X74" s="305">
        <v>7.149</v>
      </c>
      <c r="Y74" s="305">
        <v>8.152</v>
      </c>
      <c r="Z74" s="110"/>
      <c r="AA74" s="110"/>
      <c r="AB74" s="110"/>
      <c r="AC74" s="110"/>
      <c r="AD74" s="110"/>
      <c r="AE74" s="110"/>
      <c r="AF74" s="110"/>
      <c r="AG74" s="110"/>
      <c r="AH74" s="110"/>
      <c r="AI74" s="110"/>
      <c r="AJ74" s="110"/>
      <c r="AK74" s="110"/>
      <c r="AL74" s="110"/>
      <c r="AM74" s="110"/>
      <c r="AN74" s="110"/>
      <c r="AO74" s="110"/>
      <c r="AP74" s="110"/>
      <c r="AQ74" s="110"/>
      <c r="AR74" s="110"/>
      <c r="AU74" s="116"/>
      <c r="AV74" s="116"/>
      <c r="AW74" s="116"/>
      <c r="AX74" s="116"/>
      <c r="AY74" s="116"/>
      <c r="AZ74" s="116"/>
      <c r="BA74" s="116"/>
      <c r="BB74" s="116"/>
      <c r="BC74" s="116"/>
      <c r="BD74" s="116"/>
      <c r="BE74" s="116"/>
      <c r="BF74" s="116"/>
      <c r="BG74" s="116"/>
      <c r="BH74" s="116"/>
      <c r="BI74" s="116"/>
      <c r="BJ74" s="116"/>
      <c r="BK74" s="116"/>
      <c r="BL74" s="116"/>
      <c r="BM74" s="116"/>
    </row>
    <row r="75" spans="1:65" s="113" customFormat="1" ht="13.5" customHeight="1">
      <c r="A75" s="303" t="s">
        <v>54</v>
      </c>
      <c r="B75" s="304"/>
      <c r="C75" s="305">
        <v>12.282</v>
      </c>
      <c r="D75" s="305">
        <v>4.68</v>
      </c>
      <c r="E75" s="305">
        <v>7.602</v>
      </c>
      <c r="F75" s="305"/>
      <c r="G75" s="305">
        <v>12.47</v>
      </c>
      <c r="H75" s="305">
        <v>4.809</v>
      </c>
      <c r="I75" s="305">
        <v>7.661</v>
      </c>
      <c r="J75"/>
      <c r="K75" s="305">
        <v>13.342</v>
      </c>
      <c r="L75" s="305">
        <v>5.316</v>
      </c>
      <c r="M75" s="305">
        <v>8.026</v>
      </c>
      <c r="N75" s="305"/>
      <c r="O75" s="305">
        <v>14.611</v>
      </c>
      <c r="P75" s="305">
        <v>5.956</v>
      </c>
      <c r="Q75" s="305">
        <v>8.655</v>
      </c>
      <c r="R75" s="305"/>
      <c r="S75" s="305">
        <v>15.811</v>
      </c>
      <c r="T75" s="305">
        <v>6.588</v>
      </c>
      <c r="U75" s="305">
        <v>9.223</v>
      </c>
      <c r="V75" s="305"/>
      <c r="W75" s="305">
        <v>17.801</v>
      </c>
      <c r="X75" s="305">
        <v>7.438</v>
      </c>
      <c r="Y75" s="305">
        <v>10.363</v>
      </c>
      <c r="Z75" s="110"/>
      <c r="AA75" s="110"/>
      <c r="AB75" s="110"/>
      <c r="AC75" s="110"/>
      <c r="AD75" s="110"/>
      <c r="AE75" s="110"/>
      <c r="AF75" s="110"/>
      <c r="AG75" s="110"/>
      <c r="AH75" s="110"/>
      <c r="AI75" s="110"/>
      <c r="AJ75" s="110"/>
      <c r="AK75" s="110"/>
      <c r="AL75" s="110"/>
      <c r="AM75" s="110"/>
      <c r="AN75" s="110"/>
      <c r="AO75" s="110"/>
      <c r="AP75" s="110"/>
      <c r="AQ75" s="110"/>
      <c r="AR75" s="110"/>
      <c r="AU75" s="116"/>
      <c r="AV75" s="116"/>
      <c r="AW75" s="116"/>
      <c r="AX75" s="116"/>
      <c r="AY75" s="116"/>
      <c r="AZ75" s="116"/>
      <c r="BA75" s="116"/>
      <c r="BB75" s="116"/>
      <c r="BC75" s="116"/>
      <c r="BD75" s="116"/>
      <c r="BE75" s="116"/>
      <c r="BF75" s="116"/>
      <c r="BG75" s="116"/>
      <c r="BH75" s="116"/>
      <c r="BI75" s="116"/>
      <c r="BJ75" s="116"/>
      <c r="BK75" s="116"/>
      <c r="BL75" s="116"/>
      <c r="BM75" s="116"/>
    </row>
    <row r="76" spans="1:41" s="113" customFormat="1" ht="18" customHeight="1">
      <c r="A76" s="303"/>
      <c r="B76" s="300"/>
      <c r="C76" s="359" t="s">
        <v>11</v>
      </c>
      <c r="D76" s="360"/>
      <c r="E76" s="360"/>
      <c r="F76" s="360"/>
      <c r="G76" s="360"/>
      <c r="H76" s="360"/>
      <c r="I76" s="360"/>
      <c r="J76" s="360"/>
      <c r="K76" s="360"/>
      <c r="L76" s="360"/>
      <c r="M76" s="360"/>
      <c r="N76" s="360"/>
      <c r="O76" s="360"/>
      <c r="P76" s="360"/>
      <c r="Q76" s="360"/>
      <c r="R76" s="360"/>
      <c r="S76" s="360"/>
      <c r="T76" s="360"/>
      <c r="U76" s="360"/>
      <c r="V76" s="360"/>
      <c r="W76" s="360"/>
      <c r="X76" s="360"/>
      <c r="Y76" s="360"/>
      <c r="AC76" s="115"/>
      <c r="AG76" s="115"/>
      <c r="AH76" s="114"/>
      <c r="AK76" s="115"/>
      <c r="AO76" s="115"/>
    </row>
    <row r="77" spans="1:44" s="113" customFormat="1" ht="15" customHeight="1">
      <c r="A77" s="67" t="s">
        <v>50</v>
      </c>
      <c r="B77" s="301"/>
      <c r="C77" s="302">
        <f>SUM(C78:C83)</f>
        <v>122.72</v>
      </c>
      <c r="D77" s="302">
        <f aca="true" t="shared" si="2" ref="D77:Y77">SUM(D78:D83)</f>
        <v>59.419000000000004</v>
      </c>
      <c r="E77" s="302">
        <f t="shared" si="2"/>
        <v>63.301</v>
      </c>
      <c r="F77" s="302">
        <f t="shared" si="2"/>
        <v>0</v>
      </c>
      <c r="G77" s="302">
        <f t="shared" si="2"/>
        <v>123.115</v>
      </c>
      <c r="H77" s="302">
        <f t="shared" si="2"/>
        <v>59.76199999999999</v>
      </c>
      <c r="I77" s="302">
        <f t="shared" si="2"/>
        <v>63.35300000000001</v>
      </c>
      <c r="J77">
        <f t="shared" si="2"/>
        <v>0</v>
      </c>
      <c r="K77" s="302">
        <f t="shared" si="2"/>
        <v>123.578</v>
      </c>
      <c r="L77" s="302">
        <f t="shared" si="2"/>
        <v>60.13699999999999</v>
      </c>
      <c r="M77" s="302">
        <f t="shared" si="2"/>
        <v>63.441</v>
      </c>
      <c r="N77" s="302">
        <f t="shared" si="2"/>
        <v>0</v>
      </c>
      <c r="O77" s="302">
        <f t="shared" si="2"/>
        <v>123.61800000000001</v>
      </c>
      <c r="P77" s="302">
        <f t="shared" si="2"/>
        <v>60.286</v>
      </c>
      <c r="Q77" s="302">
        <f t="shared" si="2"/>
        <v>63.331999999999994</v>
      </c>
      <c r="R77" s="302">
        <f t="shared" si="2"/>
        <v>0</v>
      </c>
      <c r="S77" s="302">
        <f t="shared" si="2"/>
        <v>123.065</v>
      </c>
      <c r="T77" s="302">
        <f t="shared" si="2"/>
        <v>60.12799999999999</v>
      </c>
      <c r="U77" s="302">
        <f t="shared" si="2"/>
        <v>62.937000000000005</v>
      </c>
      <c r="V77" s="302">
        <f t="shared" si="2"/>
        <v>0</v>
      </c>
      <c r="W77" s="302">
        <f t="shared" si="2"/>
        <v>121.92800000000001</v>
      </c>
      <c r="X77" s="302">
        <f t="shared" si="2"/>
        <v>59.677</v>
      </c>
      <c r="Y77" s="302">
        <f t="shared" si="2"/>
        <v>62.251000000000005</v>
      </c>
      <c r="Z77" s="110"/>
      <c r="AA77" s="110"/>
      <c r="AB77" s="110"/>
      <c r="AC77" s="110"/>
      <c r="AD77" s="110"/>
      <c r="AE77" s="110"/>
      <c r="AF77" s="110"/>
      <c r="AG77" s="110"/>
      <c r="AH77" s="110"/>
      <c r="AI77" s="110"/>
      <c r="AJ77" s="110"/>
      <c r="AK77" s="110"/>
      <c r="AL77" s="110"/>
      <c r="AM77" s="110"/>
      <c r="AN77" s="110"/>
      <c r="AO77" s="110"/>
      <c r="AP77" s="110"/>
      <c r="AQ77" s="110"/>
      <c r="AR77" s="110"/>
    </row>
    <row r="78" spans="1:44" s="113" customFormat="1" ht="13.5" customHeight="1">
      <c r="A78" s="303" t="s">
        <v>53</v>
      </c>
      <c r="B78" s="304"/>
      <c r="C78" s="305">
        <v>21.562</v>
      </c>
      <c r="D78" s="305">
        <v>11.036</v>
      </c>
      <c r="E78" s="305">
        <v>10.526</v>
      </c>
      <c r="F78" s="305"/>
      <c r="G78" s="305">
        <v>21.402</v>
      </c>
      <c r="H78" s="305">
        <v>10.915</v>
      </c>
      <c r="I78" s="305">
        <v>10.487</v>
      </c>
      <c r="J78"/>
      <c r="K78" s="305">
        <v>21.728</v>
      </c>
      <c r="L78" s="305">
        <v>11.129</v>
      </c>
      <c r="M78" s="305">
        <v>10.599</v>
      </c>
      <c r="N78" s="305"/>
      <c r="O78" s="305">
        <v>21.383</v>
      </c>
      <c r="P78" s="305">
        <v>10.935</v>
      </c>
      <c r="Q78" s="305">
        <v>10.448</v>
      </c>
      <c r="R78" s="305"/>
      <c r="S78" s="305">
        <v>20.771</v>
      </c>
      <c r="T78" s="305">
        <v>10.601</v>
      </c>
      <c r="U78" s="305">
        <v>10.17</v>
      </c>
      <c r="V78" s="305"/>
      <c r="W78" s="305">
        <v>20.027</v>
      </c>
      <c r="X78" s="305">
        <v>10.214</v>
      </c>
      <c r="Y78" s="305">
        <v>9.813</v>
      </c>
      <c r="Z78" s="110"/>
      <c r="AA78" s="110"/>
      <c r="AB78" s="110"/>
      <c r="AC78" s="110"/>
      <c r="AD78" s="110"/>
      <c r="AE78" s="110"/>
      <c r="AF78" s="110"/>
      <c r="AG78" s="110"/>
      <c r="AH78" s="110"/>
      <c r="AI78" s="110"/>
      <c r="AJ78" s="110"/>
      <c r="AK78" s="110"/>
      <c r="AL78" s="110"/>
      <c r="AM78" s="110"/>
      <c r="AN78" s="110"/>
      <c r="AO78" s="110"/>
      <c r="AP78" s="110"/>
      <c r="AQ78" s="110"/>
      <c r="AR78" s="110"/>
    </row>
    <row r="79" spans="1:66" s="113" customFormat="1" ht="13.5" customHeight="1">
      <c r="A79" s="306" t="s">
        <v>55</v>
      </c>
      <c r="B79" s="304"/>
      <c r="C79" s="305">
        <v>20.558</v>
      </c>
      <c r="D79" s="305">
        <v>10.327</v>
      </c>
      <c r="E79" s="305">
        <v>10.231</v>
      </c>
      <c r="F79" s="305"/>
      <c r="G79" s="305">
        <v>19.839</v>
      </c>
      <c r="H79" s="305">
        <v>10.165</v>
      </c>
      <c r="I79" s="305">
        <v>9.674</v>
      </c>
      <c r="J79"/>
      <c r="K79" s="305">
        <v>18.447</v>
      </c>
      <c r="L79" s="305">
        <v>9.533</v>
      </c>
      <c r="M79" s="305">
        <v>8.914</v>
      </c>
      <c r="N79" s="305"/>
      <c r="O79" s="305">
        <v>17.725</v>
      </c>
      <c r="P79" s="305">
        <v>9.19</v>
      </c>
      <c r="Q79" s="305">
        <v>8.535</v>
      </c>
      <c r="R79" s="305"/>
      <c r="S79" s="305">
        <v>17.901</v>
      </c>
      <c r="T79" s="305">
        <v>9.335</v>
      </c>
      <c r="U79" s="305">
        <v>8.566</v>
      </c>
      <c r="V79" s="305"/>
      <c r="W79" s="305">
        <v>18.155</v>
      </c>
      <c r="X79" s="305">
        <v>9.464</v>
      </c>
      <c r="Y79" s="305">
        <v>8.691</v>
      </c>
      <c r="Z79" s="110"/>
      <c r="AA79" s="110"/>
      <c r="AB79" s="110"/>
      <c r="AC79" s="110"/>
      <c r="AD79" s="110"/>
      <c r="AE79" s="110"/>
      <c r="AF79" s="110"/>
      <c r="AG79" s="110"/>
      <c r="AH79" s="110"/>
      <c r="AI79" s="110"/>
      <c r="AJ79" s="110"/>
      <c r="AK79" s="110"/>
      <c r="AL79" s="110"/>
      <c r="AM79" s="110"/>
      <c r="AN79" s="110"/>
      <c r="AO79" s="110"/>
      <c r="AP79" s="110"/>
      <c r="AQ79" s="110"/>
      <c r="AR79" s="110"/>
      <c r="AV79" s="117"/>
      <c r="AW79" s="117"/>
      <c r="AX79" s="117"/>
      <c r="AY79" s="117"/>
      <c r="AZ79" s="117"/>
      <c r="BA79" s="117"/>
      <c r="BB79" s="117"/>
      <c r="BC79" s="117"/>
      <c r="BD79" s="117"/>
      <c r="BE79" s="117"/>
      <c r="BF79" s="117"/>
      <c r="BG79" s="117"/>
      <c r="BH79" s="117"/>
      <c r="BI79" s="117"/>
      <c r="BJ79" s="117"/>
      <c r="BK79" s="117"/>
      <c r="BL79" s="117"/>
      <c r="BM79" s="117"/>
      <c r="BN79" s="117"/>
    </row>
    <row r="80" spans="1:66" s="113" customFormat="1" ht="13.5" customHeight="1">
      <c r="A80" s="303" t="s">
        <v>56</v>
      </c>
      <c r="B80" s="304"/>
      <c r="C80" s="305">
        <v>33.378</v>
      </c>
      <c r="D80" s="305">
        <v>16</v>
      </c>
      <c r="E80" s="305">
        <v>17.378</v>
      </c>
      <c r="F80" s="305"/>
      <c r="G80" s="305">
        <v>30.537</v>
      </c>
      <c r="H80" s="305">
        <v>14.705</v>
      </c>
      <c r="I80" s="305">
        <v>15.832</v>
      </c>
      <c r="J80"/>
      <c r="K80" s="305">
        <v>28.66</v>
      </c>
      <c r="L80" s="305">
        <v>13.982</v>
      </c>
      <c r="M80" s="305">
        <v>14.678</v>
      </c>
      <c r="N80" s="305"/>
      <c r="O80" s="305">
        <v>28.608</v>
      </c>
      <c r="P80" s="305">
        <v>14.193</v>
      </c>
      <c r="Q80" s="305">
        <v>14.415</v>
      </c>
      <c r="R80" s="305"/>
      <c r="S80" s="305">
        <v>27.817</v>
      </c>
      <c r="T80" s="305">
        <v>14.046</v>
      </c>
      <c r="U80" s="305">
        <v>13.771</v>
      </c>
      <c r="V80" s="305"/>
      <c r="W80" s="305">
        <v>26.789</v>
      </c>
      <c r="X80" s="305">
        <v>13.73</v>
      </c>
      <c r="Y80" s="305">
        <v>13.059</v>
      </c>
      <c r="Z80" s="110"/>
      <c r="AA80" s="110"/>
      <c r="AB80" s="110"/>
      <c r="AC80" s="110"/>
      <c r="AD80" s="110"/>
      <c r="AE80" s="110"/>
      <c r="AF80" s="110"/>
      <c r="AG80" s="110"/>
      <c r="AH80" s="110"/>
      <c r="AI80" s="110"/>
      <c r="AJ80" s="110"/>
      <c r="AK80" s="110"/>
      <c r="AL80" s="110"/>
      <c r="AM80" s="110"/>
      <c r="AN80" s="110"/>
      <c r="AO80" s="110"/>
      <c r="AP80" s="110"/>
      <c r="AQ80" s="110"/>
      <c r="AR80" s="110"/>
      <c r="AV80" s="118"/>
      <c r="AW80" s="118"/>
      <c r="AX80" s="118"/>
      <c r="AY80" s="118"/>
      <c r="AZ80" s="118"/>
      <c r="BA80" s="118"/>
      <c r="BB80" s="118"/>
      <c r="BC80" s="118"/>
      <c r="BD80" s="118"/>
      <c r="BE80" s="118"/>
      <c r="BF80" s="118"/>
      <c r="BG80" s="118"/>
      <c r="BH80" s="118"/>
      <c r="BI80" s="118"/>
      <c r="BJ80" s="118"/>
      <c r="BK80" s="118"/>
      <c r="BL80" s="118"/>
      <c r="BM80" s="118"/>
      <c r="BN80" s="118"/>
    </row>
    <row r="81" spans="1:66" s="113" customFormat="1" ht="13.5" customHeight="1">
      <c r="A81" s="303" t="s">
        <v>57</v>
      </c>
      <c r="B81" s="304"/>
      <c r="C81" s="305">
        <v>24.98</v>
      </c>
      <c r="D81" s="305">
        <v>12.212</v>
      </c>
      <c r="E81" s="305">
        <v>12.768</v>
      </c>
      <c r="F81" s="305"/>
      <c r="G81" s="305">
        <v>26.64</v>
      </c>
      <c r="H81" s="305">
        <v>12.87</v>
      </c>
      <c r="I81" s="305">
        <v>13.77</v>
      </c>
      <c r="J81"/>
      <c r="K81" s="305">
        <v>27.714</v>
      </c>
      <c r="L81" s="305">
        <v>13.242</v>
      </c>
      <c r="M81" s="305">
        <v>14.472</v>
      </c>
      <c r="N81" s="305"/>
      <c r="O81" s="305">
        <v>26.084</v>
      </c>
      <c r="P81" s="305">
        <v>12.368</v>
      </c>
      <c r="Q81" s="305">
        <v>13.716</v>
      </c>
      <c r="R81" s="305"/>
      <c r="S81" s="305">
        <v>23.439</v>
      </c>
      <c r="T81" s="305">
        <v>11.092</v>
      </c>
      <c r="U81" s="305">
        <v>12.347</v>
      </c>
      <c r="V81" s="305"/>
      <c r="W81" s="305">
        <v>21.519</v>
      </c>
      <c r="X81" s="305">
        <v>10.272</v>
      </c>
      <c r="Y81" s="305">
        <v>11.247</v>
      </c>
      <c r="Z81" s="110"/>
      <c r="AA81" s="110"/>
      <c r="AB81" s="110"/>
      <c r="AC81" s="110"/>
      <c r="AD81" s="110"/>
      <c r="AE81" s="110"/>
      <c r="AF81" s="110"/>
      <c r="AG81" s="110"/>
      <c r="AH81" s="110"/>
      <c r="AI81" s="110"/>
      <c r="AJ81" s="110"/>
      <c r="AK81" s="110"/>
      <c r="AL81" s="110"/>
      <c r="AM81" s="110"/>
      <c r="AN81" s="110"/>
      <c r="AO81" s="110"/>
      <c r="AP81" s="110"/>
      <c r="AQ81" s="110"/>
      <c r="AR81" s="110"/>
      <c r="AV81" s="116"/>
      <c r="AW81" s="116"/>
      <c r="AX81" s="116"/>
      <c r="AY81" s="116"/>
      <c r="AZ81" s="116"/>
      <c r="BA81" s="116"/>
      <c r="BB81" s="116"/>
      <c r="BC81" s="116"/>
      <c r="BD81" s="116"/>
      <c r="BE81" s="116"/>
      <c r="BF81" s="116"/>
      <c r="BG81" s="116"/>
      <c r="BH81" s="116"/>
      <c r="BI81" s="116"/>
      <c r="BJ81" s="116"/>
      <c r="BK81" s="116"/>
      <c r="BL81" s="116"/>
      <c r="BM81" s="116"/>
      <c r="BN81" s="116"/>
    </row>
    <row r="82" spans="1:66" s="113" customFormat="1" ht="13.5" customHeight="1">
      <c r="A82" s="303" t="s">
        <v>58</v>
      </c>
      <c r="B82" s="304"/>
      <c r="C82" s="305">
        <v>12.565</v>
      </c>
      <c r="D82" s="305">
        <v>6.002</v>
      </c>
      <c r="E82" s="305">
        <v>6.563</v>
      </c>
      <c r="F82" s="305"/>
      <c r="G82" s="305">
        <v>13.94</v>
      </c>
      <c r="H82" s="305">
        <v>6.71</v>
      </c>
      <c r="I82" s="305">
        <v>7.23</v>
      </c>
      <c r="J82"/>
      <c r="K82" s="305">
        <v>14.29</v>
      </c>
      <c r="L82" s="305">
        <v>6.863</v>
      </c>
      <c r="M82" s="305">
        <v>7.427</v>
      </c>
      <c r="N82" s="305"/>
      <c r="O82" s="305">
        <v>15.155</v>
      </c>
      <c r="P82" s="305">
        <v>7.277</v>
      </c>
      <c r="Q82" s="305">
        <v>7.878</v>
      </c>
      <c r="R82" s="305"/>
      <c r="S82" s="305">
        <v>16.85</v>
      </c>
      <c r="T82" s="305">
        <v>7.986</v>
      </c>
      <c r="U82" s="305">
        <v>8.864</v>
      </c>
      <c r="V82" s="305"/>
      <c r="W82" s="305">
        <v>17.251</v>
      </c>
      <c r="X82" s="305">
        <v>8.057</v>
      </c>
      <c r="Y82" s="305">
        <v>9.194</v>
      </c>
      <c r="Z82" s="110"/>
      <c r="AA82" s="110"/>
      <c r="AB82" s="110"/>
      <c r="AC82" s="110"/>
      <c r="AD82" s="110"/>
      <c r="AE82" s="110"/>
      <c r="AF82" s="110"/>
      <c r="AG82" s="110"/>
      <c r="AH82" s="110"/>
      <c r="AI82" s="110"/>
      <c r="AJ82" s="110"/>
      <c r="AK82" s="110"/>
      <c r="AL82" s="110"/>
      <c r="AM82" s="110"/>
      <c r="AN82" s="110"/>
      <c r="AO82" s="110"/>
      <c r="AP82" s="110"/>
      <c r="AQ82" s="110"/>
      <c r="AR82" s="110"/>
      <c r="AV82" s="116"/>
      <c r="AW82" s="116"/>
      <c r="AX82" s="116"/>
      <c r="AY82" s="116"/>
      <c r="AZ82" s="116"/>
      <c r="BA82" s="116"/>
      <c r="BB82" s="116"/>
      <c r="BC82" s="116"/>
      <c r="BD82" s="116"/>
      <c r="BE82" s="116"/>
      <c r="BF82" s="116"/>
      <c r="BG82" s="116"/>
      <c r="BH82" s="116"/>
      <c r="BI82" s="116"/>
      <c r="BJ82" s="116"/>
      <c r="BK82" s="116"/>
      <c r="BL82" s="116"/>
      <c r="BM82" s="116"/>
      <c r="BN82" s="116"/>
    </row>
    <row r="83" spans="1:66" s="113" customFormat="1" ht="13.5" customHeight="1">
      <c r="A83" s="303" t="s">
        <v>54</v>
      </c>
      <c r="B83" s="304"/>
      <c r="C83" s="305">
        <v>9.677</v>
      </c>
      <c r="D83" s="305">
        <v>3.842</v>
      </c>
      <c r="E83" s="305">
        <v>5.835</v>
      </c>
      <c r="F83" s="305"/>
      <c r="G83" s="305">
        <v>10.757</v>
      </c>
      <c r="H83" s="305">
        <v>4.397</v>
      </c>
      <c r="I83" s="305">
        <v>6.36</v>
      </c>
      <c r="J83"/>
      <c r="K83" s="305">
        <v>12.739</v>
      </c>
      <c r="L83" s="305">
        <v>5.388</v>
      </c>
      <c r="M83" s="305">
        <v>7.351</v>
      </c>
      <c r="N83" s="305"/>
      <c r="O83" s="305">
        <v>14.663</v>
      </c>
      <c r="P83" s="305">
        <v>6.323</v>
      </c>
      <c r="Q83" s="305">
        <v>8.34</v>
      </c>
      <c r="R83" s="305"/>
      <c r="S83" s="305">
        <v>16.287</v>
      </c>
      <c r="T83" s="305">
        <v>7.068</v>
      </c>
      <c r="U83" s="305">
        <v>9.219</v>
      </c>
      <c r="V83" s="305"/>
      <c r="W83" s="305">
        <v>18.187</v>
      </c>
      <c r="X83" s="305">
        <v>7.94</v>
      </c>
      <c r="Y83" s="305">
        <v>10.247</v>
      </c>
      <c r="Z83" s="110"/>
      <c r="AA83" s="110"/>
      <c r="AB83" s="110"/>
      <c r="AC83" s="110"/>
      <c r="AD83" s="110"/>
      <c r="AE83" s="110"/>
      <c r="AF83" s="110"/>
      <c r="AG83" s="110"/>
      <c r="AH83" s="110"/>
      <c r="AI83" s="110"/>
      <c r="AJ83" s="110"/>
      <c r="AK83" s="110"/>
      <c r="AL83" s="110"/>
      <c r="AM83" s="110"/>
      <c r="AN83" s="110"/>
      <c r="AO83" s="110"/>
      <c r="AP83" s="110"/>
      <c r="AQ83" s="110"/>
      <c r="AR83" s="110"/>
      <c r="AV83" s="116"/>
      <c r="AW83" s="116"/>
      <c r="AX83" s="116"/>
      <c r="AY83" s="116"/>
      <c r="AZ83" s="116"/>
      <c r="BA83" s="116"/>
      <c r="BB83" s="116"/>
      <c r="BC83" s="116"/>
      <c r="BD83" s="116"/>
      <c r="BE83" s="116"/>
      <c r="BF83" s="116"/>
      <c r="BG83" s="116"/>
      <c r="BH83" s="116"/>
      <c r="BI83" s="116"/>
      <c r="BJ83" s="116"/>
      <c r="BK83" s="116"/>
      <c r="BL83" s="116"/>
      <c r="BM83" s="116"/>
      <c r="BN83" s="116"/>
    </row>
    <row r="84" spans="1:66" s="113" customFormat="1" ht="18" customHeight="1">
      <c r="A84" s="67"/>
      <c r="B84" s="300"/>
      <c r="C84" s="359" t="s">
        <v>12</v>
      </c>
      <c r="D84" s="360"/>
      <c r="E84" s="360"/>
      <c r="F84" s="360"/>
      <c r="G84" s="360"/>
      <c r="H84" s="360"/>
      <c r="I84" s="360"/>
      <c r="J84" s="360"/>
      <c r="K84" s="360"/>
      <c r="L84" s="360"/>
      <c r="M84" s="360"/>
      <c r="N84" s="360"/>
      <c r="O84" s="360"/>
      <c r="P84" s="360"/>
      <c r="Q84" s="360"/>
      <c r="R84" s="360"/>
      <c r="S84" s="360"/>
      <c r="T84" s="360"/>
      <c r="U84" s="360"/>
      <c r="V84" s="360"/>
      <c r="W84" s="360"/>
      <c r="X84" s="360"/>
      <c r="Y84" s="360"/>
      <c r="Z84" s="110"/>
      <c r="AA84" s="110"/>
      <c r="AB84" s="110"/>
      <c r="AC84" s="110"/>
      <c r="AD84" s="110"/>
      <c r="AE84" s="110"/>
      <c r="AF84" s="110"/>
      <c r="AG84" s="110"/>
      <c r="AH84" s="110"/>
      <c r="AI84" s="110"/>
      <c r="AJ84" s="110"/>
      <c r="AK84" s="110"/>
      <c r="AL84" s="110"/>
      <c r="AM84" s="110"/>
      <c r="AN84" s="110"/>
      <c r="AO84" s="110"/>
      <c r="AP84" s="110"/>
      <c r="AQ84" s="110"/>
      <c r="AR84" s="110"/>
      <c r="AV84" s="116"/>
      <c r="AW84" s="116"/>
      <c r="AX84" s="116"/>
      <c r="AY84" s="116"/>
      <c r="AZ84" s="116"/>
      <c r="BA84" s="116"/>
      <c r="BB84" s="116"/>
      <c r="BC84" s="116"/>
      <c r="BD84" s="116"/>
      <c r="BE84" s="116"/>
      <c r="BF84" s="116"/>
      <c r="BG84" s="116"/>
      <c r="BH84" s="116"/>
      <c r="BI84" s="116"/>
      <c r="BJ84" s="116"/>
      <c r="BK84" s="116"/>
      <c r="BL84" s="116"/>
      <c r="BM84" s="116"/>
      <c r="BN84" s="116"/>
    </row>
    <row r="85" spans="1:66" s="113" customFormat="1" ht="15" customHeight="1">
      <c r="A85" s="67" t="s">
        <v>50</v>
      </c>
      <c r="B85" s="301"/>
      <c r="C85" s="302">
        <f>SUM(C86:C91)</f>
        <v>105.88000000000001</v>
      </c>
      <c r="D85" s="302">
        <f aca="true" t="shared" si="3" ref="D85:Y85">SUM(D86:D91)</f>
        <v>51.27</v>
      </c>
      <c r="E85" s="302">
        <f t="shared" si="3"/>
        <v>54.61</v>
      </c>
      <c r="F85" s="302">
        <f t="shared" si="3"/>
        <v>0</v>
      </c>
      <c r="G85" s="302">
        <f t="shared" si="3"/>
        <v>105.108</v>
      </c>
      <c r="H85" s="302">
        <f t="shared" si="3"/>
        <v>51.038000000000004</v>
      </c>
      <c r="I85" s="302">
        <f t="shared" si="3"/>
        <v>54.07</v>
      </c>
      <c r="J85">
        <f t="shared" si="3"/>
        <v>0</v>
      </c>
      <c r="K85" s="302">
        <f t="shared" si="3"/>
        <v>104.142</v>
      </c>
      <c r="L85" s="302">
        <f t="shared" si="3"/>
        <v>50.709</v>
      </c>
      <c r="M85" s="302">
        <f t="shared" si="3"/>
        <v>53.433</v>
      </c>
      <c r="N85" s="302">
        <f t="shared" si="3"/>
        <v>0</v>
      </c>
      <c r="O85" s="302">
        <f t="shared" si="3"/>
        <v>102.859</v>
      </c>
      <c r="P85" s="302">
        <f t="shared" si="3"/>
        <v>50.231</v>
      </c>
      <c r="Q85" s="302">
        <f t="shared" si="3"/>
        <v>52.628</v>
      </c>
      <c r="R85" s="302">
        <f t="shared" si="3"/>
        <v>0</v>
      </c>
      <c r="S85" s="302">
        <f t="shared" si="3"/>
        <v>101.082</v>
      </c>
      <c r="T85" s="302">
        <f t="shared" si="3"/>
        <v>49.525999999999996</v>
      </c>
      <c r="U85" s="302">
        <f t="shared" si="3"/>
        <v>51.556</v>
      </c>
      <c r="V85" s="302">
        <f t="shared" si="3"/>
        <v>0</v>
      </c>
      <c r="W85" s="302">
        <f t="shared" si="3"/>
        <v>98.696</v>
      </c>
      <c r="X85" s="302">
        <f t="shared" si="3"/>
        <v>48.53</v>
      </c>
      <c r="Y85" s="302">
        <f t="shared" si="3"/>
        <v>50.166000000000004</v>
      </c>
      <c r="Z85" s="110"/>
      <c r="AA85" s="110"/>
      <c r="AB85" s="110"/>
      <c r="AC85" s="110"/>
      <c r="AD85" s="110"/>
      <c r="AE85" s="110"/>
      <c r="AF85" s="110"/>
      <c r="AG85" s="110"/>
      <c r="AH85" s="110"/>
      <c r="AI85" s="110"/>
      <c r="AJ85" s="110"/>
      <c r="AK85" s="110"/>
      <c r="AL85" s="110"/>
      <c r="AM85" s="110"/>
      <c r="AN85" s="110"/>
      <c r="AO85" s="110"/>
      <c r="AP85" s="110"/>
      <c r="AQ85" s="110"/>
      <c r="AR85" s="110"/>
      <c r="AV85" s="116"/>
      <c r="AW85" s="116"/>
      <c r="AX85" s="116"/>
      <c r="AY85" s="116"/>
      <c r="AZ85" s="116"/>
      <c r="BA85" s="116"/>
      <c r="BB85" s="116"/>
      <c r="BC85" s="116"/>
      <c r="BD85" s="116"/>
      <c r="BE85" s="116"/>
      <c r="BF85" s="116"/>
      <c r="BG85" s="116"/>
      <c r="BH85" s="116"/>
      <c r="BI85" s="116"/>
      <c r="BJ85" s="116"/>
      <c r="BK85" s="116"/>
      <c r="BL85" s="116"/>
      <c r="BM85" s="116"/>
      <c r="BN85" s="116"/>
    </row>
    <row r="86" spans="1:44" s="113" customFormat="1" ht="13.5" customHeight="1">
      <c r="A86" s="303" t="s">
        <v>53</v>
      </c>
      <c r="B86" s="304"/>
      <c r="C86" s="305">
        <v>18.486</v>
      </c>
      <c r="D86" s="305">
        <v>9.567</v>
      </c>
      <c r="E86" s="305">
        <v>8.919</v>
      </c>
      <c r="F86" s="305"/>
      <c r="G86" s="305">
        <v>17.68</v>
      </c>
      <c r="H86" s="305">
        <v>9.127</v>
      </c>
      <c r="I86" s="305">
        <v>8.553</v>
      </c>
      <c r="J86"/>
      <c r="K86" s="305">
        <v>17.332</v>
      </c>
      <c r="L86" s="305">
        <v>8.892</v>
      </c>
      <c r="M86" s="305">
        <v>8.44</v>
      </c>
      <c r="N86" s="305"/>
      <c r="O86" s="305">
        <v>16.875</v>
      </c>
      <c r="P86" s="305">
        <v>8.649</v>
      </c>
      <c r="Q86" s="305">
        <v>8.226</v>
      </c>
      <c r="R86" s="305"/>
      <c r="S86" s="305">
        <v>16.607</v>
      </c>
      <c r="T86" s="305">
        <v>8.512</v>
      </c>
      <c r="U86" s="305">
        <v>8.095</v>
      </c>
      <c r="V86" s="305"/>
      <c r="W86" s="305">
        <v>16.013</v>
      </c>
      <c r="X86" s="305">
        <v>8.208</v>
      </c>
      <c r="Y86" s="305">
        <v>7.805</v>
      </c>
      <c r="Z86" s="110"/>
      <c r="AA86" s="110"/>
      <c r="AB86" s="110"/>
      <c r="AC86" s="110"/>
      <c r="AD86" s="110"/>
      <c r="AE86" s="110"/>
      <c r="AF86" s="110"/>
      <c r="AG86" s="110"/>
      <c r="AH86" s="110"/>
      <c r="AI86" s="110"/>
      <c r="AJ86" s="110"/>
      <c r="AK86" s="110"/>
      <c r="AL86" s="110"/>
      <c r="AM86" s="110"/>
      <c r="AN86" s="110"/>
      <c r="AO86" s="110"/>
      <c r="AP86" s="110"/>
      <c r="AQ86" s="110"/>
      <c r="AR86" s="110"/>
    </row>
    <row r="87" spans="1:44" s="113" customFormat="1" ht="13.5" customHeight="1">
      <c r="A87" s="306" t="s">
        <v>55</v>
      </c>
      <c r="B87" s="304"/>
      <c r="C87" s="305">
        <v>16.323</v>
      </c>
      <c r="D87" s="305">
        <v>8.735</v>
      </c>
      <c r="E87" s="305">
        <v>7.588</v>
      </c>
      <c r="F87" s="305"/>
      <c r="G87" s="305">
        <v>16.358</v>
      </c>
      <c r="H87" s="305">
        <v>8.825</v>
      </c>
      <c r="I87" s="305">
        <v>7.533</v>
      </c>
      <c r="J87"/>
      <c r="K87" s="305">
        <v>15.161</v>
      </c>
      <c r="L87" s="305">
        <v>8.306</v>
      </c>
      <c r="M87" s="305">
        <v>6.855</v>
      </c>
      <c r="N87" s="305"/>
      <c r="O87" s="305">
        <v>14.207</v>
      </c>
      <c r="P87" s="305">
        <v>7.811</v>
      </c>
      <c r="Q87" s="305">
        <v>6.396</v>
      </c>
      <c r="R87" s="305"/>
      <c r="S87" s="305">
        <v>13.493</v>
      </c>
      <c r="T87" s="305">
        <v>7.407</v>
      </c>
      <c r="U87" s="305">
        <v>6.086</v>
      </c>
      <c r="V87" s="305"/>
      <c r="W87" s="305">
        <v>13.191</v>
      </c>
      <c r="X87" s="305">
        <v>7.191</v>
      </c>
      <c r="Y87" s="305">
        <v>6</v>
      </c>
      <c r="Z87" s="110"/>
      <c r="AA87" s="110"/>
      <c r="AB87" s="110"/>
      <c r="AC87" s="110"/>
      <c r="AD87" s="110"/>
      <c r="AE87" s="110"/>
      <c r="AF87" s="110"/>
      <c r="AG87" s="110"/>
      <c r="AH87" s="110"/>
      <c r="AI87" s="110"/>
      <c r="AJ87" s="110"/>
      <c r="AK87" s="110"/>
      <c r="AL87" s="110"/>
      <c r="AM87" s="110"/>
      <c r="AN87" s="110"/>
      <c r="AO87" s="110"/>
      <c r="AP87" s="110"/>
      <c r="AQ87" s="110"/>
      <c r="AR87" s="110"/>
    </row>
    <row r="88" spans="1:44" s="113" customFormat="1" ht="13.5" customHeight="1">
      <c r="A88" s="303" t="s">
        <v>56</v>
      </c>
      <c r="B88" s="304"/>
      <c r="C88" s="305">
        <v>26.411</v>
      </c>
      <c r="D88" s="305">
        <v>12.438</v>
      </c>
      <c r="E88" s="305">
        <v>13.973</v>
      </c>
      <c r="F88" s="305"/>
      <c r="G88" s="305">
        <v>22.961</v>
      </c>
      <c r="H88" s="305">
        <v>10.99</v>
      </c>
      <c r="I88" s="305">
        <v>11.971</v>
      </c>
      <c r="J88"/>
      <c r="K88" s="305">
        <v>21.461</v>
      </c>
      <c r="L88" s="305">
        <v>10.552</v>
      </c>
      <c r="M88" s="305">
        <v>10.909</v>
      </c>
      <c r="N88" s="305"/>
      <c r="O88" s="305">
        <v>21.462</v>
      </c>
      <c r="P88" s="305">
        <v>10.814</v>
      </c>
      <c r="Q88" s="305">
        <v>10.648</v>
      </c>
      <c r="R88" s="305"/>
      <c r="S88" s="305">
        <v>21.299</v>
      </c>
      <c r="T88" s="305">
        <v>11.039</v>
      </c>
      <c r="U88" s="305">
        <v>10.26</v>
      </c>
      <c r="V88" s="305"/>
      <c r="W88" s="305">
        <v>20.801</v>
      </c>
      <c r="X88" s="305">
        <v>10.901</v>
      </c>
      <c r="Y88" s="305">
        <v>9.9</v>
      </c>
      <c r="Z88" s="110"/>
      <c r="AA88" s="110"/>
      <c r="AB88" s="110"/>
      <c r="AC88" s="110"/>
      <c r="AD88" s="110"/>
      <c r="AE88" s="110"/>
      <c r="AF88" s="110"/>
      <c r="AG88" s="110"/>
      <c r="AH88" s="110"/>
      <c r="AI88" s="110"/>
      <c r="AJ88" s="110"/>
      <c r="AK88" s="110"/>
      <c r="AL88" s="110"/>
      <c r="AM88" s="110"/>
      <c r="AN88" s="110"/>
      <c r="AO88" s="110"/>
      <c r="AP88" s="110"/>
      <c r="AQ88" s="110"/>
      <c r="AR88" s="110"/>
    </row>
    <row r="89" spans="1:44" s="113" customFormat="1" ht="13.5" customHeight="1">
      <c r="A89" s="303" t="s">
        <v>57</v>
      </c>
      <c r="B89" s="304"/>
      <c r="C89" s="305">
        <v>23.2</v>
      </c>
      <c r="D89" s="305">
        <v>11.136</v>
      </c>
      <c r="E89" s="305">
        <v>12.064</v>
      </c>
      <c r="F89" s="305"/>
      <c r="G89" s="305">
        <v>24.176</v>
      </c>
      <c r="H89" s="305">
        <v>11.523</v>
      </c>
      <c r="I89" s="305">
        <v>12.653</v>
      </c>
      <c r="J89"/>
      <c r="K89" s="305">
        <v>23.703</v>
      </c>
      <c r="L89" s="305">
        <v>11.203</v>
      </c>
      <c r="M89" s="305">
        <v>12.5</v>
      </c>
      <c r="N89" s="305"/>
      <c r="O89" s="305">
        <v>20.976</v>
      </c>
      <c r="P89" s="305">
        <v>9.906</v>
      </c>
      <c r="Q89" s="305">
        <v>11.07</v>
      </c>
      <c r="R89" s="305"/>
      <c r="S89" s="305">
        <v>17.788</v>
      </c>
      <c r="T89" s="305">
        <v>8.381</v>
      </c>
      <c r="U89" s="305">
        <v>9.407</v>
      </c>
      <c r="V89" s="305"/>
      <c r="W89" s="305">
        <v>15.658</v>
      </c>
      <c r="X89" s="305">
        <v>7.598</v>
      </c>
      <c r="Y89" s="305">
        <v>8.06</v>
      </c>
      <c r="Z89" s="110"/>
      <c r="AA89" s="110"/>
      <c r="AB89" s="110"/>
      <c r="AC89" s="110"/>
      <c r="AD89" s="110"/>
      <c r="AE89" s="110"/>
      <c r="AF89" s="110"/>
      <c r="AG89" s="110"/>
      <c r="AH89" s="110"/>
      <c r="AI89" s="110"/>
      <c r="AJ89" s="110"/>
      <c r="AK89" s="110"/>
      <c r="AL89" s="110"/>
      <c r="AM89" s="110"/>
      <c r="AN89" s="110"/>
      <c r="AO89" s="110"/>
      <c r="AP89" s="110"/>
      <c r="AQ89" s="110"/>
      <c r="AR89" s="110"/>
    </row>
    <row r="90" spans="1:44" s="113" customFormat="1" ht="13.5" customHeight="1">
      <c r="A90" s="303" t="s">
        <v>58</v>
      </c>
      <c r="B90" s="304"/>
      <c r="C90" s="305">
        <v>11.471</v>
      </c>
      <c r="D90" s="305">
        <v>5.259</v>
      </c>
      <c r="E90" s="305">
        <v>6.212</v>
      </c>
      <c r="F90" s="305"/>
      <c r="G90" s="305">
        <v>12.405</v>
      </c>
      <c r="H90" s="305">
        <v>5.758</v>
      </c>
      <c r="I90" s="305">
        <v>6.647</v>
      </c>
      <c r="J90"/>
      <c r="K90" s="305">
        <v>12.98</v>
      </c>
      <c r="L90" s="305">
        <v>6.048</v>
      </c>
      <c r="M90" s="305">
        <v>6.932</v>
      </c>
      <c r="N90" s="305"/>
      <c r="O90" s="305">
        <v>13.988</v>
      </c>
      <c r="P90" s="305">
        <v>6.487</v>
      </c>
      <c r="Q90" s="305">
        <v>7.501</v>
      </c>
      <c r="R90" s="305"/>
      <c r="S90" s="305">
        <v>14.693</v>
      </c>
      <c r="T90" s="305">
        <v>6.774</v>
      </c>
      <c r="U90" s="305">
        <v>7.919</v>
      </c>
      <c r="V90" s="305"/>
      <c r="W90" s="305">
        <v>13.771</v>
      </c>
      <c r="X90" s="305">
        <v>6.296</v>
      </c>
      <c r="Y90" s="305">
        <v>7.475</v>
      </c>
      <c r="Z90" s="110"/>
      <c r="AA90" s="110"/>
      <c r="AB90" s="110"/>
      <c r="AC90" s="110"/>
      <c r="AD90" s="110"/>
      <c r="AE90" s="110"/>
      <c r="AF90" s="110"/>
      <c r="AG90" s="110"/>
      <c r="AH90" s="110"/>
      <c r="AI90" s="110"/>
      <c r="AJ90" s="110"/>
      <c r="AK90" s="110"/>
      <c r="AL90" s="110"/>
      <c r="AM90" s="110"/>
      <c r="AN90" s="110"/>
      <c r="AO90" s="110"/>
      <c r="AP90" s="110"/>
      <c r="AQ90" s="110"/>
      <c r="AR90" s="110"/>
    </row>
    <row r="91" spans="1:44" s="113" customFormat="1" ht="13.5" customHeight="1">
      <c r="A91" s="303" t="s">
        <v>54</v>
      </c>
      <c r="B91" s="304"/>
      <c r="C91" s="305">
        <v>9.989</v>
      </c>
      <c r="D91" s="305">
        <v>4.135</v>
      </c>
      <c r="E91" s="305">
        <v>5.854</v>
      </c>
      <c r="F91" s="305"/>
      <c r="G91" s="305">
        <v>11.528</v>
      </c>
      <c r="H91" s="305">
        <v>4.815</v>
      </c>
      <c r="I91" s="305">
        <v>6.713</v>
      </c>
      <c r="J91"/>
      <c r="K91" s="305">
        <v>13.505</v>
      </c>
      <c r="L91" s="305">
        <v>5.708</v>
      </c>
      <c r="M91" s="305">
        <v>7.797</v>
      </c>
      <c r="N91" s="305"/>
      <c r="O91" s="305">
        <v>15.351</v>
      </c>
      <c r="P91" s="305">
        <v>6.564</v>
      </c>
      <c r="Q91" s="305">
        <v>8.787</v>
      </c>
      <c r="R91" s="305"/>
      <c r="S91" s="305">
        <v>17.202</v>
      </c>
      <c r="T91" s="305">
        <v>7.413</v>
      </c>
      <c r="U91" s="305">
        <v>9.789</v>
      </c>
      <c r="V91" s="305"/>
      <c r="W91" s="305">
        <v>19.262</v>
      </c>
      <c r="X91" s="305">
        <v>8.336</v>
      </c>
      <c r="Y91" s="305">
        <v>10.926</v>
      </c>
      <c r="Z91" s="110"/>
      <c r="AA91" s="110"/>
      <c r="AB91" s="110"/>
      <c r="AC91" s="110"/>
      <c r="AD91" s="110"/>
      <c r="AE91" s="110"/>
      <c r="AF91" s="110"/>
      <c r="AG91" s="110"/>
      <c r="AH91" s="110"/>
      <c r="AI91" s="110"/>
      <c r="AJ91" s="110"/>
      <c r="AK91" s="110"/>
      <c r="AL91" s="110"/>
      <c r="AM91" s="110"/>
      <c r="AN91" s="110"/>
      <c r="AO91" s="110"/>
      <c r="AP91" s="110"/>
      <c r="AQ91" s="110"/>
      <c r="AR91" s="110"/>
    </row>
    <row r="92" spans="1:44" s="113" customFormat="1" ht="18" customHeight="1">
      <c r="A92" s="67"/>
      <c r="B92" s="300"/>
      <c r="C92" s="359" t="s">
        <v>13</v>
      </c>
      <c r="D92" s="360"/>
      <c r="E92" s="360"/>
      <c r="F92" s="360"/>
      <c r="G92" s="360"/>
      <c r="H92" s="360"/>
      <c r="I92" s="360"/>
      <c r="J92" s="360"/>
      <c r="K92" s="360"/>
      <c r="L92" s="360"/>
      <c r="M92" s="360"/>
      <c r="N92" s="360"/>
      <c r="O92" s="360"/>
      <c r="P92" s="360"/>
      <c r="Q92" s="360"/>
      <c r="R92" s="360"/>
      <c r="S92" s="360"/>
      <c r="T92" s="360"/>
      <c r="U92" s="360"/>
      <c r="V92" s="360"/>
      <c r="W92" s="360"/>
      <c r="X92" s="360"/>
      <c r="Y92" s="360"/>
      <c r="Z92" s="110"/>
      <c r="AA92" s="110"/>
      <c r="AB92" s="110"/>
      <c r="AC92" s="110"/>
      <c r="AD92" s="110"/>
      <c r="AE92" s="110"/>
      <c r="AF92" s="110"/>
      <c r="AG92" s="110"/>
      <c r="AH92" s="110"/>
      <c r="AI92" s="110"/>
      <c r="AJ92" s="110"/>
      <c r="AK92" s="110"/>
      <c r="AL92" s="110"/>
      <c r="AM92" s="110"/>
      <c r="AN92" s="110"/>
      <c r="AO92" s="110"/>
      <c r="AP92" s="110"/>
      <c r="AQ92" s="110"/>
      <c r="AR92" s="110"/>
    </row>
    <row r="93" spans="1:44" s="113" customFormat="1" ht="15" customHeight="1">
      <c r="A93" s="67" t="s">
        <v>50</v>
      </c>
      <c r="B93" s="300"/>
      <c r="C93" s="302">
        <f>SUM(C94:C99)</f>
        <v>100.85</v>
      </c>
      <c r="D93" s="302">
        <f aca="true" t="shared" si="4" ref="D93:Y93">SUM(D94:D99)</f>
        <v>48.315</v>
      </c>
      <c r="E93" s="302">
        <f t="shared" si="4"/>
        <v>52.535000000000004</v>
      </c>
      <c r="F93" s="302">
        <f t="shared" si="4"/>
        <v>0</v>
      </c>
      <c r="G93" s="302">
        <f t="shared" si="4"/>
        <v>105.02</v>
      </c>
      <c r="H93" s="302">
        <f t="shared" si="4"/>
        <v>50.528999999999996</v>
      </c>
      <c r="I93" s="302">
        <f t="shared" si="4"/>
        <v>54.491</v>
      </c>
      <c r="J93">
        <f t="shared" si="4"/>
        <v>0</v>
      </c>
      <c r="K93" s="302">
        <f t="shared" si="4"/>
        <v>109.70700000000001</v>
      </c>
      <c r="L93" s="302">
        <f t="shared" si="4"/>
        <v>53.001</v>
      </c>
      <c r="M93" s="302">
        <f t="shared" si="4"/>
        <v>56.705999999999996</v>
      </c>
      <c r="N93" s="302">
        <f t="shared" si="4"/>
        <v>0</v>
      </c>
      <c r="O93" s="302">
        <f t="shared" si="4"/>
        <v>114.708</v>
      </c>
      <c r="P93" s="302">
        <f t="shared" si="4"/>
        <v>55.65</v>
      </c>
      <c r="Q93" s="302">
        <f t="shared" si="4"/>
        <v>59.058</v>
      </c>
      <c r="R93" s="302">
        <f t="shared" si="4"/>
        <v>0</v>
      </c>
      <c r="S93" s="302">
        <f t="shared" si="4"/>
        <v>119.671</v>
      </c>
      <c r="T93" s="302">
        <f t="shared" si="4"/>
        <v>58.29</v>
      </c>
      <c r="U93" s="302">
        <f t="shared" si="4"/>
        <v>61.38099999999999</v>
      </c>
      <c r="V93" s="302">
        <f t="shared" si="4"/>
        <v>0</v>
      </c>
      <c r="W93" s="302">
        <f t="shared" si="4"/>
        <v>124.35100000000001</v>
      </c>
      <c r="X93" s="302">
        <f t="shared" si="4"/>
        <v>60.794</v>
      </c>
      <c r="Y93" s="302">
        <f t="shared" si="4"/>
        <v>63.556999999999995</v>
      </c>
      <c r="Z93" s="110"/>
      <c r="AA93" s="110"/>
      <c r="AB93" s="110"/>
      <c r="AC93" s="110"/>
      <c r="AD93" s="110"/>
      <c r="AE93" s="110"/>
      <c r="AF93" s="110"/>
      <c r="AG93" s="110"/>
      <c r="AH93" s="110"/>
      <c r="AI93" s="110"/>
      <c r="AJ93" s="110"/>
      <c r="AK93" s="110"/>
      <c r="AL93" s="110"/>
      <c r="AM93" s="110"/>
      <c r="AN93" s="110"/>
      <c r="AO93" s="110"/>
      <c r="AP93" s="110"/>
      <c r="AQ93" s="110"/>
      <c r="AR93" s="110"/>
    </row>
    <row r="94" spans="1:44" s="113" customFormat="1" ht="13.5" customHeight="1">
      <c r="A94" s="303" t="s">
        <v>53</v>
      </c>
      <c r="B94" s="300"/>
      <c r="C94" s="305">
        <v>18.77</v>
      </c>
      <c r="D94" s="305">
        <v>9.483</v>
      </c>
      <c r="E94" s="305">
        <v>9.287</v>
      </c>
      <c r="F94" s="305"/>
      <c r="G94" s="305">
        <v>19.226</v>
      </c>
      <c r="H94" s="305">
        <v>9.815</v>
      </c>
      <c r="I94" s="305">
        <v>9.411</v>
      </c>
      <c r="J94"/>
      <c r="K94" s="305">
        <v>20.388</v>
      </c>
      <c r="L94" s="305">
        <v>10.383</v>
      </c>
      <c r="M94" s="305">
        <v>10.005</v>
      </c>
      <c r="N94" s="305"/>
      <c r="O94" s="305">
        <v>21.357</v>
      </c>
      <c r="P94" s="305">
        <v>10.925</v>
      </c>
      <c r="Q94" s="305">
        <v>10.432</v>
      </c>
      <c r="R94" s="305"/>
      <c r="S94" s="305">
        <v>22.834</v>
      </c>
      <c r="T94" s="305">
        <v>11.695</v>
      </c>
      <c r="U94" s="305">
        <v>11.139</v>
      </c>
      <c r="V94" s="305"/>
      <c r="W94" s="305">
        <v>23.938</v>
      </c>
      <c r="X94" s="305">
        <v>12.257</v>
      </c>
      <c r="Y94" s="305">
        <v>11.681</v>
      </c>
      <c r="Z94" s="110"/>
      <c r="AA94" s="110"/>
      <c r="AB94" s="110"/>
      <c r="AC94" s="110"/>
      <c r="AD94" s="110"/>
      <c r="AE94" s="110"/>
      <c r="AF94" s="110"/>
      <c r="AG94" s="110"/>
      <c r="AH94" s="110"/>
      <c r="AI94" s="110"/>
      <c r="AJ94" s="110"/>
      <c r="AK94" s="110"/>
      <c r="AL94" s="110"/>
      <c r="AM94" s="110"/>
      <c r="AN94" s="110"/>
      <c r="AO94" s="110"/>
      <c r="AP94" s="110"/>
      <c r="AQ94" s="110"/>
      <c r="AR94" s="110"/>
    </row>
    <row r="95" spans="1:44" s="113" customFormat="1" ht="13.5" customHeight="1">
      <c r="A95" s="306" t="s">
        <v>55</v>
      </c>
      <c r="B95" s="300"/>
      <c r="C95" s="305">
        <v>15.639</v>
      </c>
      <c r="D95" s="305">
        <v>7.604</v>
      </c>
      <c r="E95" s="305">
        <v>8.035</v>
      </c>
      <c r="F95" s="305"/>
      <c r="G95" s="305">
        <v>17.093</v>
      </c>
      <c r="H95" s="305">
        <v>8.308</v>
      </c>
      <c r="I95" s="305">
        <v>8.785</v>
      </c>
      <c r="J95"/>
      <c r="K95" s="305">
        <v>17.412</v>
      </c>
      <c r="L95" s="305">
        <v>8.558</v>
      </c>
      <c r="M95" s="305">
        <v>8.854</v>
      </c>
      <c r="N95" s="305"/>
      <c r="O95" s="305">
        <v>17.692</v>
      </c>
      <c r="P95" s="305">
        <v>8.668</v>
      </c>
      <c r="Q95" s="305">
        <v>9.024</v>
      </c>
      <c r="R95" s="305"/>
      <c r="S95" s="305">
        <v>18.23</v>
      </c>
      <c r="T95" s="305">
        <v>9.002</v>
      </c>
      <c r="U95" s="305">
        <v>9.228</v>
      </c>
      <c r="V95" s="305"/>
      <c r="W95" s="305">
        <v>19.107</v>
      </c>
      <c r="X95" s="305">
        <v>9.453</v>
      </c>
      <c r="Y95" s="305">
        <v>9.654</v>
      </c>
      <c r="Z95" s="110"/>
      <c r="AA95" s="110"/>
      <c r="AB95" s="110"/>
      <c r="AC95" s="110"/>
      <c r="AD95" s="110"/>
      <c r="AE95" s="110"/>
      <c r="AF95" s="110"/>
      <c r="AG95" s="110"/>
      <c r="AH95" s="110"/>
      <c r="AI95" s="110"/>
      <c r="AJ95" s="110"/>
      <c r="AK95" s="110"/>
      <c r="AL95" s="110"/>
      <c r="AM95" s="110"/>
      <c r="AN95" s="110"/>
      <c r="AO95" s="110"/>
      <c r="AP95" s="110"/>
      <c r="AQ95" s="110"/>
      <c r="AR95" s="110"/>
    </row>
    <row r="96" spans="1:44" s="113" customFormat="1" ht="13.5" customHeight="1">
      <c r="A96" s="303" t="s">
        <v>56</v>
      </c>
      <c r="B96" s="300"/>
      <c r="C96" s="305">
        <v>27.325</v>
      </c>
      <c r="D96" s="305">
        <v>13.051</v>
      </c>
      <c r="E96" s="305">
        <v>14.274</v>
      </c>
      <c r="F96" s="305"/>
      <c r="G96" s="305">
        <v>25.511</v>
      </c>
      <c r="H96" s="305">
        <v>12.285</v>
      </c>
      <c r="I96" s="305">
        <v>13.226</v>
      </c>
      <c r="J96"/>
      <c r="K96" s="305">
        <v>25.13</v>
      </c>
      <c r="L96" s="305">
        <v>12.363</v>
      </c>
      <c r="M96" s="305">
        <v>12.767</v>
      </c>
      <c r="N96" s="305"/>
      <c r="O96" s="305">
        <v>26.927</v>
      </c>
      <c r="P96" s="305">
        <v>13.406</v>
      </c>
      <c r="Q96" s="305">
        <v>13.521</v>
      </c>
      <c r="R96" s="305"/>
      <c r="S96" s="305">
        <v>28.74</v>
      </c>
      <c r="T96" s="305">
        <v>14.398</v>
      </c>
      <c r="U96" s="305">
        <v>14.342</v>
      </c>
      <c r="V96" s="305"/>
      <c r="W96" s="305">
        <v>30.221</v>
      </c>
      <c r="X96" s="305">
        <v>15.214</v>
      </c>
      <c r="Y96" s="305">
        <v>15.007</v>
      </c>
      <c r="Z96" s="110"/>
      <c r="AA96" s="110"/>
      <c r="AB96" s="110"/>
      <c r="AC96" s="110"/>
      <c r="AD96" s="110"/>
      <c r="AE96" s="110"/>
      <c r="AF96" s="110"/>
      <c r="AG96" s="110"/>
      <c r="AH96" s="110"/>
      <c r="AI96" s="110"/>
      <c r="AJ96" s="110"/>
      <c r="AK96" s="110"/>
      <c r="AL96" s="110"/>
      <c r="AM96" s="110"/>
      <c r="AN96" s="110"/>
      <c r="AO96" s="110"/>
      <c r="AP96" s="110"/>
      <c r="AQ96" s="110"/>
      <c r="AR96" s="110"/>
    </row>
    <row r="97" spans="1:44" s="113" customFormat="1" ht="13.5" customHeight="1">
      <c r="A97" s="303" t="s">
        <v>57</v>
      </c>
      <c r="B97" s="300"/>
      <c r="C97" s="305">
        <v>20.551</v>
      </c>
      <c r="D97" s="305">
        <v>9.998</v>
      </c>
      <c r="E97" s="305">
        <v>10.553</v>
      </c>
      <c r="F97" s="305"/>
      <c r="G97" s="305">
        <v>22.454</v>
      </c>
      <c r="H97" s="305">
        <v>10.921</v>
      </c>
      <c r="I97" s="305">
        <v>11.533</v>
      </c>
      <c r="J97"/>
      <c r="K97" s="305">
        <v>23.689</v>
      </c>
      <c r="L97" s="305">
        <v>11.349</v>
      </c>
      <c r="M97" s="305">
        <v>12.34</v>
      </c>
      <c r="N97" s="305"/>
      <c r="O97" s="305">
        <v>22.507</v>
      </c>
      <c r="P97" s="305">
        <v>10.808</v>
      </c>
      <c r="Q97" s="305">
        <v>11.699</v>
      </c>
      <c r="R97" s="305"/>
      <c r="S97" s="305">
        <v>20.374</v>
      </c>
      <c r="T97" s="305">
        <v>9.837</v>
      </c>
      <c r="U97" s="305">
        <v>10.537</v>
      </c>
      <c r="V97" s="305"/>
      <c r="W97" s="305">
        <v>19.108</v>
      </c>
      <c r="X97" s="305">
        <v>9.47</v>
      </c>
      <c r="Y97" s="305">
        <v>9.638</v>
      </c>
      <c r="Z97" s="110"/>
      <c r="AA97" s="110"/>
      <c r="AB97" s="110"/>
      <c r="AC97" s="110"/>
      <c r="AD97" s="110"/>
      <c r="AE97" s="110"/>
      <c r="AF97" s="110"/>
      <c r="AG97" s="110"/>
      <c r="AH97" s="110"/>
      <c r="AI97" s="110"/>
      <c r="AJ97" s="110"/>
      <c r="AK97" s="110"/>
      <c r="AL97" s="110"/>
      <c r="AM97" s="110"/>
      <c r="AN97" s="110"/>
      <c r="AO97" s="110"/>
      <c r="AP97" s="110"/>
      <c r="AQ97" s="110"/>
      <c r="AR97" s="110"/>
    </row>
    <row r="98" spans="1:44" s="113" customFormat="1" ht="13.5" customHeight="1">
      <c r="A98" s="303" t="s">
        <v>58</v>
      </c>
      <c r="B98" s="300"/>
      <c r="C98" s="305">
        <v>10.058</v>
      </c>
      <c r="D98" s="305">
        <v>4.753</v>
      </c>
      <c r="E98" s="305">
        <v>5.305</v>
      </c>
      <c r="F98" s="305"/>
      <c r="G98" s="305">
        <v>11.179</v>
      </c>
      <c r="H98" s="305">
        <v>5.253</v>
      </c>
      <c r="I98" s="305">
        <v>5.926</v>
      </c>
      <c r="J98"/>
      <c r="K98" s="305">
        <v>11.778</v>
      </c>
      <c r="L98" s="305">
        <v>5.542</v>
      </c>
      <c r="M98" s="305">
        <v>6.236</v>
      </c>
      <c r="N98" s="305"/>
      <c r="O98" s="305">
        <v>13.158</v>
      </c>
      <c r="P98" s="305">
        <v>6.254</v>
      </c>
      <c r="Q98" s="305">
        <v>6.904</v>
      </c>
      <c r="R98" s="305"/>
      <c r="S98" s="305">
        <v>14.724</v>
      </c>
      <c r="T98" s="305">
        <v>6.964</v>
      </c>
      <c r="U98" s="305">
        <v>7.76</v>
      </c>
      <c r="V98" s="305"/>
      <c r="W98" s="305">
        <v>14.965</v>
      </c>
      <c r="X98" s="305">
        <v>6.959</v>
      </c>
      <c r="Y98" s="305">
        <v>8.006</v>
      </c>
      <c r="Z98" s="110"/>
      <c r="AA98" s="110"/>
      <c r="AB98" s="110"/>
      <c r="AC98" s="110"/>
      <c r="AD98" s="110"/>
      <c r="AE98" s="110"/>
      <c r="AF98" s="110"/>
      <c r="AG98" s="110"/>
      <c r="AH98" s="110"/>
      <c r="AI98" s="110"/>
      <c r="AJ98" s="110"/>
      <c r="AK98" s="110"/>
      <c r="AL98" s="110"/>
      <c r="AM98" s="110"/>
      <c r="AN98" s="110"/>
      <c r="AO98" s="110"/>
      <c r="AP98" s="110"/>
      <c r="AQ98" s="110"/>
      <c r="AR98" s="110"/>
    </row>
    <row r="99" spans="1:44" s="113" customFormat="1" ht="13.5" customHeight="1">
      <c r="A99" s="303" t="s">
        <v>54</v>
      </c>
      <c r="B99" s="300"/>
      <c r="C99" s="305">
        <v>8.507</v>
      </c>
      <c r="D99" s="305">
        <v>3.426</v>
      </c>
      <c r="E99" s="305">
        <v>5.081</v>
      </c>
      <c r="F99" s="305"/>
      <c r="G99" s="305">
        <v>9.557</v>
      </c>
      <c r="H99" s="305">
        <v>3.947</v>
      </c>
      <c r="I99" s="305">
        <v>5.61</v>
      </c>
      <c r="J99"/>
      <c r="K99" s="305">
        <v>11.31</v>
      </c>
      <c r="L99" s="305">
        <v>4.806</v>
      </c>
      <c r="M99" s="305">
        <v>6.504</v>
      </c>
      <c r="N99" s="305"/>
      <c r="O99" s="305">
        <v>13.067</v>
      </c>
      <c r="P99" s="305">
        <v>5.589</v>
      </c>
      <c r="Q99" s="305">
        <v>7.478</v>
      </c>
      <c r="R99" s="305"/>
      <c r="S99" s="305">
        <v>14.769</v>
      </c>
      <c r="T99" s="305">
        <v>6.394</v>
      </c>
      <c r="U99" s="305">
        <v>8.375</v>
      </c>
      <c r="V99" s="305"/>
      <c r="W99" s="305">
        <v>17.012</v>
      </c>
      <c r="X99" s="305">
        <v>7.441</v>
      </c>
      <c r="Y99" s="305">
        <v>9.571</v>
      </c>
      <c r="Z99" s="110"/>
      <c r="AA99" s="110"/>
      <c r="AB99" s="110"/>
      <c r="AC99" s="110"/>
      <c r="AD99" s="110"/>
      <c r="AE99" s="110"/>
      <c r="AF99" s="110"/>
      <c r="AG99" s="110"/>
      <c r="AH99" s="110"/>
      <c r="AI99" s="110"/>
      <c r="AJ99" s="110"/>
      <c r="AK99" s="110"/>
      <c r="AL99" s="110"/>
      <c r="AM99" s="110"/>
      <c r="AN99" s="110"/>
      <c r="AO99" s="110"/>
      <c r="AP99" s="110"/>
      <c r="AQ99" s="110"/>
      <c r="AR99" s="110"/>
    </row>
    <row r="100" spans="1:44" s="113" customFormat="1" ht="18" customHeight="1">
      <c r="A100" s="303"/>
      <c r="B100" s="300"/>
      <c r="C100" s="359" t="s">
        <v>14</v>
      </c>
      <c r="D100" s="360"/>
      <c r="E100" s="360"/>
      <c r="F100" s="360"/>
      <c r="G100" s="360"/>
      <c r="H100" s="360"/>
      <c r="I100" s="360"/>
      <c r="J100" s="360"/>
      <c r="K100" s="360"/>
      <c r="L100" s="360"/>
      <c r="M100" s="360"/>
      <c r="N100" s="360"/>
      <c r="O100" s="360"/>
      <c r="P100" s="360"/>
      <c r="Q100" s="360"/>
      <c r="R100" s="360"/>
      <c r="S100" s="360"/>
      <c r="T100" s="360"/>
      <c r="U100" s="360"/>
      <c r="V100" s="360"/>
      <c r="W100" s="360"/>
      <c r="X100" s="360"/>
      <c r="Y100" s="360"/>
      <c r="Z100" s="110"/>
      <c r="AA100" s="110"/>
      <c r="AB100" s="110"/>
      <c r="AC100" s="110"/>
      <c r="AD100" s="110"/>
      <c r="AE100" s="110"/>
      <c r="AF100" s="110"/>
      <c r="AG100" s="110"/>
      <c r="AH100" s="110"/>
      <c r="AI100" s="110"/>
      <c r="AJ100" s="110"/>
      <c r="AK100" s="110"/>
      <c r="AL100" s="110"/>
      <c r="AM100" s="110"/>
      <c r="AN100" s="110"/>
      <c r="AO100" s="110"/>
      <c r="AP100" s="110"/>
      <c r="AQ100" s="110"/>
      <c r="AR100" s="110"/>
    </row>
    <row r="101" spans="1:44" s="113" customFormat="1" ht="15" customHeight="1">
      <c r="A101" s="67" t="s">
        <v>50</v>
      </c>
      <c r="B101" s="300"/>
      <c r="C101" s="302">
        <f>SUM(C102:C107)</f>
        <v>91.03</v>
      </c>
      <c r="D101" s="302">
        <f aca="true" t="shared" si="5" ref="D101:Y101">SUM(D102:D107)</f>
        <v>43.361000000000004</v>
      </c>
      <c r="E101" s="302">
        <f t="shared" si="5"/>
        <v>47.669</v>
      </c>
      <c r="F101" s="302">
        <f t="shared" si="5"/>
        <v>0</v>
      </c>
      <c r="G101" s="302">
        <f t="shared" si="5"/>
        <v>91.556</v>
      </c>
      <c r="H101" s="302">
        <f t="shared" si="5"/>
        <v>43.818999999999996</v>
      </c>
      <c r="I101" s="302">
        <f t="shared" si="5"/>
        <v>47.737</v>
      </c>
      <c r="J101">
        <f t="shared" si="5"/>
        <v>0</v>
      </c>
      <c r="K101" s="302">
        <f t="shared" si="5"/>
        <v>92.313</v>
      </c>
      <c r="L101" s="302">
        <f t="shared" si="5"/>
        <v>44.395</v>
      </c>
      <c r="M101" s="302">
        <f t="shared" si="5"/>
        <v>47.918000000000006</v>
      </c>
      <c r="N101" s="302">
        <f t="shared" si="5"/>
        <v>0</v>
      </c>
      <c r="O101" s="302">
        <f t="shared" si="5"/>
        <v>93.223</v>
      </c>
      <c r="P101" s="302">
        <f t="shared" si="5"/>
        <v>45.05499999999999</v>
      </c>
      <c r="Q101" s="302">
        <f t="shared" si="5"/>
        <v>48.168</v>
      </c>
      <c r="R101" s="302">
        <f t="shared" si="5"/>
        <v>0</v>
      </c>
      <c r="S101" s="302">
        <f t="shared" si="5"/>
        <v>93.98299999999999</v>
      </c>
      <c r="T101" s="302">
        <f t="shared" si="5"/>
        <v>45.619</v>
      </c>
      <c r="U101" s="302">
        <f t="shared" si="5"/>
        <v>48.364</v>
      </c>
      <c r="V101" s="302">
        <f t="shared" si="5"/>
        <v>0</v>
      </c>
      <c r="W101" s="302">
        <f t="shared" si="5"/>
        <v>94.387</v>
      </c>
      <c r="X101" s="302">
        <f t="shared" si="5"/>
        <v>45.97800000000001</v>
      </c>
      <c r="Y101" s="302">
        <f t="shared" si="5"/>
        <v>48.40899999999999</v>
      </c>
      <c r="Z101" s="110"/>
      <c r="AA101" s="110"/>
      <c r="AB101" s="110"/>
      <c r="AC101" s="110"/>
      <c r="AD101" s="110"/>
      <c r="AE101" s="110"/>
      <c r="AF101" s="110"/>
      <c r="AG101" s="110"/>
      <c r="AH101" s="110"/>
      <c r="AI101" s="110"/>
      <c r="AJ101" s="110"/>
      <c r="AK101" s="110"/>
      <c r="AL101" s="110"/>
      <c r="AM101" s="110"/>
      <c r="AN101" s="110"/>
      <c r="AO101" s="110"/>
      <c r="AP101" s="110"/>
      <c r="AQ101" s="110"/>
      <c r="AR101" s="110"/>
    </row>
    <row r="102" spans="1:44" s="113" customFormat="1" ht="13.5" customHeight="1">
      <c r="A102" s="303" t="s">
        <v>53</v>
      </c>
      <c r="B102" s="300"/>
      <c r="C102" s="305">
        <v>17.857</v>
      </c>
      <c r="D102" s="305">
        <v>9.109</v>
      </c>
      <c r="E102" s="305">
        <v>8.748</v>
      </c>
      <c r="F102" s="305"/>
      <c r="G102" s="305">
        <v>17.009</v>
      </c>
      <c r="H102" s="305">
        <v>8.632</v>
      </c>
      <c r="I102" s="305">
        <v>8.377</v>
      </c>
      <c r="J102"/>
      <c r="K102" s="305">
        <v>16.662</v>
      </c>
      <c r="L102" s="305">
        <v>8.501</v>
      </c>
      <c r="M102" s="305">
        <v>8.161</v>
      </c>
      <c r="N102" s="305"/>
      <c r="O102" s="305">
        <v>16.64</v>
      </c>
      <c r="P102" s="305">
        <v>8.441</v>
      </c>
      <c r="Q102" s="305">
        <v>8.199</v>
      </c>
      <c r="R102" s="305"/>
      <c r="S102" s="305">
        <v>17.144</v>
      </c>
      <c r="T102" s="305">
        <v>8.678</v>
      </c>
      <c r="U102" s="305">
        <v>8.466</v>
      </c>
      <c r="V102" s="305"/>
      <c r="W102" s="305">
        <v>17.371</v>
      </c>
      <c r="X102" s="305">
        <v>8.793</v>
      </c>
      <c r="Y102" s="305">
        <v>8.578</v>
      </c>
      <c r="Z102" s="110"/>
      <c r="AA102" s="110"/>
      <c r="AB102" s="110"/>
      <c r="AC102" s="110"/>
      <c r="AD102" s="110"/>
      <c r="AE102" s="110"/>
      <c r="AF102" s="110"/>
      <c r="AG102" s="110"/>
      <c r="AH102" s="110"/>
      <c r="AI102" s="110"/>
      <c r="AJ102" s="110"/>
      <c r="AK102" s="110"/>
      <c r="AL102" s="110"/>
      <c r="AM102" s="110"/>
      <c r="AN102" s="110"/>
      <c r="AO102" s="110"/>
      <c r="AP102" s="110"/>
      <c r="AQ102" s="110"/>
      <c r="AR102" s="110"/>
    </row>
    <row r="103" spans="1:44" s="113" customFormat="1" ht="13.5" customHeight="1">
      <c r="A103" s="306" t="s">
        <v>55</v>
      </c>
      <c r="B103" s="300"/>
      <c r="C103" s="305">
        <v>13.771</v>
      </c>
      <c r="D103" s="305">
        <v>7.082</v>
      </c>
      <c r="E103" s="305">
        <v>6.689</v>
      </c>
      <c r="F103" s="305"/>
      <c r="G103" s="305">
        <v>14.854</v>
      </c>
      <c r="H103" s="305">
        <v>7.763</v>
      </c>
      <c r="I103" s="305">
        <v>7.091</v>
      </c>
      <c r="J103"/>
      <c r="K103" s="305">
        <v>14.648</v>
      </c>
      <c r="L103" s="305">
        <v>7.566</v>
      </c>
      <c r="M103" s="305">
        <v>7.082</v>
      </c>
      <c r="N103" s="305"/>
      <c r="O103" s="305">
        <v>14.119</v>
      </c>
      <c r="P103" s="305">
        <v>7.318</v>
      </c>
      <c r="Q103" s="305">
        <v>6.801</v>
      </c>
      <c r="R103" s="305"/>
      <c r="S103" s="305">
        <v>13.364</v>
      </c>
      <c r="T103" s="305">
        <v>6.917</v>
      </c>
      <c r="U103" s="305">
        <v>6.447</v>
      </c>
      <c r="V103" s="305"/>
      <c r="W103" s="305">
        <v>12.981</v>
      </c>
      <c r="X103" s="305">
        <v>6.737</v>
      </c>
      <c r="Y103" s="305">
        <v>6.244</v>
      </c>
      <c r="Z103" s="110"/>
      <c r="AA103" s="110"/>
      <c r="AB103" s="110"/>
      <c r="AC103" s="110"/>
      <c r="AD103" s="110"/>
      <c r="AE103" s="110"/>
      <c r="AF103" s="110"/>
      <c r="AG103" s="110"/>
      <c r="AH103" s="110"/>
      <c r="AI103" s="110"/>
      <c r="AJ103" s="110"/>
      <c r="AK103" s="110"/>
      <c r="AL103" s="110"/>
      <c r="AM103" s="110"/>
      <c r="AN103" s="110"/>
      <c r="AO103" s="110"/>
      <c r="AP103" s="110"/>
      <c r="AQ103" s="110"/>
      <c r="AR103" s="110"/>
    </row>
    <row r="104" spans="1:44" s="113" customFormat="1" ht="13.5" customHeight="1">
      <c r="A104" s="303" t="s">
        <v>56</v>
      </c>
      <c r="B104" s="300"/>
      <c r="C104" s="305">
        <v>23.427</v>
      </c>
      <c r="D104" s="305">
        <v>10.867</v>
      </c>
      <c r="E104" s="305">
        <v>12.56</v>
      </c>
      <c r="F104" s="305"/>
      <c r="G104" s="305">
        <v>20.685</v>
      </c>
      <c r="H104" s="305">
        <v>9.689</v>
      </c>
      <c r="I104" s="305">
        <v>10.996</v>
      </c>
      <c r="J104"/>
      <c r="K104" s="305">
        <v>19.933</v>
      </c>
      <c r="L104" s="305">
        <v>9.712</v>
      </c>
      <c r="M104" s="305">
        <v>10.221</v>
      </c>
      <c r="N104" s="305"/>
      <c r="O104" s="305">
        <v>20.597</v>
      </c>
      <c r="P104" s="305">
        <v>10.273</v>
      </c>
      <c r="Q104" s="305">
        <v>10.324</v>
      </c>
      <c r="R104" s="305"/>
      <c r="S104" s="305">
        <v>21.421</v>
      </c>
      <c r="T104" s="305">
        <v>10.916</v>
      </c>
      <c r="U104" s="305">
        <v>10.505</v>
      </c>
      <c r="V104" s="305"/>
      <c r="W104" s="305">
        <v>22.255</v>
      </c>
      <c r="X104" s="305">
        <v>11.372</v>
      </c>
      <c r="Y104" s="305">
        <v>10.883</v>
      </c>
      <c r="Z104" s="110"/>
      <c r="AA104" s="110"/>
      <c r="AB104" s="110"/>
      <c r="AC104" s="110"/>
      <c r="AD104" s="110"/>
      <c r="AE104" s="110"/>
      <c r="AF104" s="110"/>
      <c r="AG104" s="110"/>
      <c r="AH104" s="110"/>
      <c r="AI104" s="110"/>
      <c r="AJ104" s="110"/>
      <c r="AK104" s="110"/>
      <c r="AL104" s="110"/>
      <c r="AM104" s="110"/>
      <c r="AN104" s="110"/>
      <c r="AO104" s="110"/>
      <c r="AP104" s="110"/>
      <c r="AQ104" s="110"/>
      <c r="AR104" s="110"/>
    </row>
    <row r="105" spans="1:44" s="113" customFormat="1" ht="13.5" customHeight="1">
      <c r="A105" s="303" t="s">
        <v>57</v>
      </c>
      <c r="B105" s="300"/>
      <c r="C105" s="305">
        <v>19.069</v>
      </c>
      <c r="D105" s="305">
        <v>9.196</v>
      </c>
      <c r="E105" s="305">
        <v>9.873</v>
      </c>
      <c r="F105" s="305"/>
      <c r="G105" s="305">
        <v>20.444</v>
      </c>
      <c r="H105" s="305">
        <v>9.789</v>
      </c>
      <c r="I105" s="305">
        <v>10.655</v>
      </c>
      <c r="J105"/>
      <c r="K105" s="305">
        <v>20.524</v>
      </c>
      <c r="L105" s="305">
        <v>9.644</v>
      </c>
      <c r="M105" s="305">
        <v>10.88</v>
      </c>
      <c r="N105" s="305"/>
      <c r="O105" s="305">
        <v>18.776</v>
      </c>
      <c r="P105" s="305">
        <v>8.78</v>
      </c>
      <c r="Q105" s="305">
        <v>9.996</v>
      </c>
      <c r="R105" s="305"/>
      <c r="S105" s="305">
        <v>16.457</v>
      </c>
      <c r="T105" s="305">
        <v>7.731</v>
      </c>
      <c r="U105" s="305">
        <v>8.726</v>
      </c>
      <c r="V105" s="305"/>
      <c r="W105" s="305">
        <v>14.81</v>
      </c>
      <c r="X105" s="305">
        <v>7.2</v>
      </c>
      <c r="Y105" s="305">
        <v>7.61</v>
      </c>
      <c r="Z105" s="110"/>
      <c r="AA105" s="110"/>
      <c r="AB105" s="110"/>
      <c r="AC105" s="110"/>
      <c r="AD105" s="110"/>
      <c r="AE105" s="110"/>
      <c r="AF105" s="110"/>
      <c r="AG105" s="110"/>
      <c r="AH105" s="110"/>
      <c r="AI105" s="110"/>
      <c r="AJ105" s="110"/>
      <c r="AK105" s="110"/>
      <c r="AL105" s="110"/>
      <c r="AM105" s="110"/>
      <c r="AN105" s="110"/>
      <c r="AO105" s="110"/>
      <c r="AP105" s="110"/>
      <c r="AQ105" s="110"/>
      <c r="AR105" s="110"/>
    </row>
    <row r="106" spans="1:44" s="113" customFormat="1" ht="13.5" customHeight="1">
      <c r="A106" s="303" t="s">
        <v>58</v>
      </c>
      <c r="B106" s="300"/>
      <c r="C106" s="305">
        <v>8.763</v>
      </c>
      <c r="D106" s="305">
        <v>4.02</v>
      </c>
      <c r="E106" s="305">
        <v>4.743</v>
      </c>
      <c r="F106" s="305"/>
      <c r="G106" s="305">
        <v>9.71</v>
      </c>
      <c r="H106" s="305">
        <v>4.467</v>
      </c>
      <c r="I106" s="305">
        <v>5.243</v>
      </c>
      <c r="J106"/>
      <c r="K106" s="305">
        <v>10.423</v>
      </c>
      <c r="L106" s="305">
        <v>4.906</v>
      </c>
      <c r="M106" s="305">
        <v>5.517</v>
      </c>
      <c r="N106" s="305"/>
      <c r="O106" s="305">
        <v>11.604</v>
      </c>
      <c r="P106" s="305">
        <v>5.507</v>
      </c>
      <c r="Q106" s="305">
        <v>6.097</v>
      </c>
      <c r="R106" s="305"/>
      <c r="S106" s="305">
        <v>12.571</v>
      </c>
      <c r="T106" s="305">
        <v>5.882</v>
      </c>
      <c r="U106" s="305">
        <v>6.689</v>
      </c>
      <c r="V106" s="305"/>
      <c r="W106" s="305">
        <v>12.034</v>
      </c>
      <c r="X106" s="305">
        <v>5.475</v>
      </c>
      <c r="Y106" s="305">
        <v>6.559</v>
      </c>
      <c r="Z106" s="110"/>
      <c r="AA106" s="110"/>
      <c r="AB106" s="110"/>
      <c r="AC106" s="110"/>
      <c r="AD106" s="110"/>
      <c r="AE106" s="110"/>
      <c r="AF106" s="110"/>
      <c r="AG106" s="110"/>
      <c r="AH106" s="110"/>
      <c r="AI106" s="110"/>
      <c r="AJ106" s="110"/>
      <c r="AK106" s="110"/>
      <c r="AL106" s="110"/>
      <c r="AM106" s="110"/>
      <c r="AN106" s="110"/>
      <c r="AO106" s="110"/>
      <c r="AP106" s="110"/>
      <c r="AQ106" s="110"/>
      <c r="AR106" s="110"/>
    </row>
    <row r="107" spans="1:44" s="113" customFormat="1" ht="13.5" customHeight="1">
      <c r="A107" s="303" t="s">
        <v>54</v>
      </c>
      <c r="B107" s="300"/>
      <c r="C107" s="305">
        <v>8.143</v>
      </c>
      <c r="D107" s="305">
        <v>3.087</v>
      </c>
      <c r="E107" s="305">
        <v>5.056</v>
      </c>
      <c r="F107" s="305"/>
      <c r="G107" s="305">
        <v>8.854</v>
      </c>
      <c r="H107" s="305">
        <v>3.479</v>
      </c>
      <c r="I107" s="305">
        <v>5.375</v>
      </c>
      <c r="J107"/>
      <c r="K107" s="305">
        <v>10.123</v>
      </c>
      <c r="L107" s="305">
        <v>4.066</v>
      </c>
      <c r="M107" s="305">
        <v>6.057</v>
      </c>
      <c r="N107" s="305"/>
      <c r="O107" s="305">
        <v>11.487</v>
      </c>
      <c r="P107" s="305">
        <v>4.736</v>
      </c>
      <c r="Q107" s="305">
        <v>6.751</v>
      </c>
      <c r="R107" s="305"/>
      <c r="S107" s="305">
        <v>13.026</v>
      </c>
      <c r="T107" s="305">
        <v>5.495</v>
      </c>
      <c r="U107" s="305">
        <v>7.531</v>
      </c>
      <c r="V107" s="305"/>
      <c r="W107" s="305">
        <v>14.936</v>
      </c>
      <c r="X107" s="305">
        <v>6.401</v>
      </c>
      <c r="Y107" s="305">
        <v>8.535</v>
      </c>
      <c r="Z107" s="110"/>
      <c r="AA107" s="110"/>
      <c r="AB107" s="110"/>
      <c r="AC107" s="110"/>
      <c r="AD107" s="110"/>
      <c r="AE107" s="110"/>
      <c r="AF107" s="110"/>
      <c r="AG107" s="110"/>
      <c r="AH107" s="110"/>
      <c r="AI107" s="110"/>
      <c r="AJ107" s="110"/>
      <c r="AK107" s="110"/>
      <c r="AL107" s="110"/>
      <c r="AM107" s="110"/>
      <c r="AN107" s="110"/>
      <c r="AO107" s="110"/>
      <c r="AP107" s="110"/>
      <c r="AQ107" s="110"/>
      <c r="AR107" s="110"/>
    </row>
    <row r="108" spans="1:44" s="113" customFormat="1" ht="18" customHeight="1">
      <c r="A108" s="67"/>
      <c r="B108" s="300"/>
      <c r="C108" s="359" t="s">
        <v>15</v>
      </c>
      <c r="D108" s="360"/>
      <c r="E108" s="360"/>
      <c r="F108" s="360"/>
      <c r="G108" s="360"/>
      <c r="H108" s="360"/>
      <c r="I108" s="360"/>
      <c r="J108" s="360"/>
      <c r="K108" s="360"/>
      <c r="L108" s="360"/>
      <c r="M108" s="360"/>
      <c r="N108" s="360"/>
      <c r="O108" s="360"/>
      <c r="P108" s="360"/>
      <c r="Q108" s="360"/>
      <c r="R108" s="360"/>
      <c r="S108" s="360"/>
      <c r="T108" s="360"/>
      <c r="U108" s="360"/>
      <c r="V108" s="360"/>
      <c r="W108" s="360"/>
      <c r="X108" s="360"/>
      <c r="Y108" s="360"/>
      <c r="Z108" s="110"/>
      <c r="AA108" s="110"/>
      <c r="AB108" s="110"/>
      <c r="AC108" s="110"/>
      <c r="AD108" s="110"/>
      <c r="AE108" s="110"/>
      <c r="AF108" s="110"/>
      <c r="AG108" s="110"/>
      <c r="AH108" s="110"/>
      <c r="AI108" s="110"/>
      <c r="AJ108" s="110"/>
      <c r="AK108" s="110"/>
      <c r="AL108" s="110"/>
      <c r="AM108" s="110"/>
      <c r="AN108" s="110"/>
      <c r="AO108" s="110"/>
      <c r="AP108" s="110"/>
      <c r="AQ108" s="110"/>
      <c r="AR108" s="110"/>
    </row>
    <row r="109" spans="1:44" s="113" customFormat="1" ht="15" customHeight="1">
      <c r="A109" s="67" t="s">
        <v>50</v>
      </c>
      <c r="B109" s="300"/>
      <c r="C109" s="302">
        <f>SUM(C110:C115)</f>
        <v>482.64000000000004</v>
      </c>
      <c r="D109" s="302">
        <f aca="true" t="shared" si="6" ref="D109:Y109">SUM(D110:D115)</f>
        <v>235.18300000000002</v>
      </c>
      <c r="E109" s="302">
        <f t="shared" si="6"/>
        <v>247.457</v>
      </c>
      <c r="F109" s="302">
        <f t="shared" si="6"/>
        <v>0</v>
      </c>
      <c r="G109" s="302">
        <f t="shared" si="6"/>
        <v>508.102</v>
      </c>
      <c r="H109" s="302">
        <f t="shared" si="6"/>
        <v>248.399</v>
      </c>
      <c r="I109" s="302">
        <f t="shared" si="6"/>
        <v>259.70300000000003</v>
      </c>
      <c r="J109">
        <f t="shared" si="6"/>
        <v>0</v>
      </c>
      <c r="K109" s="302">
        <f t="shared" si="6"/>
        <v>537.0070000000001</v>
      </c>
      <c r="L109" s="302">
        <f t="shared" si="6"/>
        <v>263.219</v>
      </c>
      <c r="M109" s="302">
        <f t="shared" si="6"/>
        <v>273.788</v>
      </c>
      <c r="N109" s="302">
        <f t="shared" si="6"/>
        <v>0</v>
      </c>
      <c r="O109" s="302">
        <f t="shared" si="6"/>
        <v>565.6410000000001</v>
      </c>
      <c r="P109" s="302">
        <f t="shared" si="6"/>
        <v>277.726</v>
      </c>
      <c r="Q109" s="302">
        <f t="shared" si="6"/>
        <v>287.915</v>
      </c>
      <c r="R109" s="302">
        <f t="shared" si="6"/>
        <v>0</v>
      </c>
      <c r="S109" s="302">
        <f t="shared" si="6"/>
        <v>592.861</v>
      </c>
      <c r="T109" s="302">
        <f t="shared" si="6"/>
        <v>291.38899999999995</v>
      </c>
      <c r="U109" s="302">
        <f t="shared" si="6"/>
        <v>301.472</v>
      </c>
      <c r="V109" s="302">
        <f t="shared" si="6"/>
        <v>0</v>
      </c>
      <c r="W109" s="302">
        <f t="shared" si="6"/>
        <v>618.9780000000001</v>
      </c>
      <c r="X109" s="302">
        <f t="shared" si="6"/>
        <v>304.42499999999995</v>
      </c>
      <c r="Y109" s="302">
        <f t="shared" si="6"/>
        <v>314.553</v>
      </c>
      <c r="Z109" s="110"/>
      <c r="AA109" s="110"/>
      <c r="AB109" s="110"/>
      <c r="AC109" s="110"/>
      <c r="AD109" s="110"/>
      <c r="AE109" s="110"/>
      <c r="AF109" s="110"/>
      <c r="AG109" s="110"/>
      <c r="AH109" s="110"/>
      <c r="AI109" s="110"/>
      <c r="AJ109" s="110"/>
      <c r="AK109" s="110"/>
      <c r="AL109" s="110"/>
      <c r="AM109" s="110"/>
      <c r="AN109" s="110"/>
      <c r="AO109" s="110"/>
      <c r="AP109" s="110"/>
      <c r="AQ109" s="110"/>
      <c r="AR109" s="110"/>
    </row>
    <row r="110" spans="1:44" s="113" customFormat="1" ht="13.5" customHeight="1">
      <c r="A110" s="303" t="s">
        <v>53</v>
      </c>
      <c r="B110" s="300"/>
      <c r="C110" s="305">
        <v>73.421</v>
      </c>
      <c r="D110" s="305">
        <v>37.71</v>
      </c>
      <c r="E110" s="305">
        <v>35.711</v>
      </c>
      <c r="F110" s="305"/>
      <c r="G110" s="305">
        <v>79.31</v>
      </c>
      <c r="H110" s="305">
        <v>40.549</v>
      </c>
      <c r="I110" s="305">
        <v>38.761</v>
      </c>
      <c r="J110"/>
      <c r="K110" s="305">
        <v>87.668</v>
      </c>
      <c r="L110" s="305">
        <v>44.604</v>
      </c>
      <c r="M110" s="305">
        <v>43.064</v>
      </c>
      <c r="N110" s="305"/>
      <c r="O110" s="305">
        <v>90.815</v>
      </c>
      <c r="P110" s="305">
        <v>46.321</v>
      </c>
      <c r="Q110" s="305">
        <v>44.494</v>
      </c>
      <c r="R110" s="305"/>
      <c r="S110" s="305">
        <v>92.899</v>
      </c>
      <c r="T110" s="305">
        <v>47.414</v>
      </c>
      <c r="U110" s="305">
        <v>45.485</v>
      </c>
      <c r="V110" s="305"/>
      <c r="W110" s="305">
        <v>93.227</v>
      </c>
      <c r="X110" s="305">
        <v>47.59</v>
      </c>
      <c r="Y110" s="305">
        <v>45.637</v>
      </c>
      <c r="Z110" s="110"/>
      <c r="AA110" s="110"/>
      <c r="AB110" s="110"/>
      <c r="AC110" s="110"/>
      <c r="AD110" s="110"/>
      <c r="AE110" s="110"/>
      <c r="AF110" s="110"/>
      <c r="AG110" s="110"/>
      <c r="AH110" s="110"/>
      <c r="AI110" s="110"/>
      <c r="AJ110" s="110"/>
      <c r="AK110" s="110"/>
      <c r="AL110" s="110"/>
      <c r="AM110" s="110"/>
      <c r="AN110" s="110"/>
      <c r="AO110" s="110"/>
      <c r="AP110" s="110"/>
      <c r="AQ110" s="110"/>
      <c r="AR110" s="110"/>
    </row>
    <row r="111" spans="1:44" s="113" customFormat="1" ht="13.5" customHeight="1">
      <c r="A111" s="306" t="s">
        <v>55</v>
      </c>
      <c r="B111" s="300"/>
      <c r="C111" s="305">
        <v>116.418</v>
      </c>
      <c r="D111" s="305">
        <v>56.603</v>
      </c>
      <c r="E111" s="305">
        <v>59.815</v>
      </c>
      <c r="F111" s="305"/>
      <c r="G111" s="305">
        <v>113.616</v>
      </c>
      <c r="H111" s="305">
        <v>55.619</v>
      </c>
      <c r="I111" s="305">
        <v>57.997</v>
      </c>
      <c r="J111"/>
      <c r="K111" s="305">
        <v>104.456</v>
      </c>
      <c r="L111" s="305">
        <v>51.505</v>
      </c>
      <c r="M111" s="305">
        <v>52.951</v>
      </c>
      <c r="N111" s="305"/>
      <c r="O111" s="305">
        <v>108.725</v>
      </c>
      <c r="P111" s="305">
        <v>53.337</v>
      </c>
      <c r="Q111" s="305">
        <v>55.388</v>
      </c>
      <c r="R111" s="305"/>
      <c r="S111" s="305">
        <v>114.678</v>
      </c>
      <c r="T111" s="305">
        <v>56.278</v>
      </c>
      <c r="U111" s="305">
        <v>58.4</v>
      </c>
      <c r="V111" s="305"/>
      <c r="W111" s="305">
        <v>122.172</v>
      </c>
      <c r="X111" s="305">
        <v>59.891</v>
      </c>
      <c r="Y111" s="305">
        <v>62.281</v>
      </c>
      <c r="Z111" s="110"/>
      <c r="AA111" s="110"/>
      <c r="AB111" s="110"/>
      <c r="AC111" s="110"/>
      <c r="AD111" s="110"/>
      <c r="AE111" s="110"/>
      <c r="AF111" s="110"/>
      <c r="AG111" s="110"/>
      <c r="AH111" s="110"/>
      <c r="AI111" s="110"/>
      <c r="AJ111" s="110"/>
      <c r="AK111" s="110"/>
      <c r="AL111" s="110"/>
      <c r="AM111" s="110"/>
      <c r="AN111" s="110"/>
      <c r="AO111" s="110"/>
      <c r="AP111" s="110"/>
      <c r="AQ111" s="110"/>
      <c r="AR111" s="110"/>
    </row>
    <row r="112" spans="1:44" s="113" customFormat="1" ht="13.5" customHeight="1">
      <c r="A112" s="303" t="s">
        <v>56</v>
      </c>
      <c r="B112" s="300"/>
      <c r="C112" s="305">
        <v>140.812</v>
      </c>
      <c r="D112" s="305">
        <v>71.037</v>
      </c>
      <c r="E112" s="305">
        <v>69.775</v>
      </c>
      <c r="F112" s="305"/>
      <c r="G112" s="305">
        <v>150.279</v>
      </c>
      <c r="H112" s="305">
        <v>75.392</v>
      </c>
      <c r="I112" s="305">
        <v>74.887</v>
      </c>
      <c r="J112"/>
      <c r="K112" s="305">
        <v>167.352</v>
      </c>
      <c r="L112" s="305">
        <v>83.617</v>
      </c>
      <c r="M112" s="305">
        <v>83.735</v>
      </c>
      <c r="N112" s="305"/>
      <c r="O112" s="305">
        <v>176.335</v>
      </c>
      <c r="P112" s="305">
        <v>88.04</v>
      </c>
      <c r="Q112" s="305">
        <v>88.295</v>
      </c>
      <c r="R112" s="305"/>
      <c r="S112" s="305">
        <v>178.932</v>
      </c>
      <c r="T112" s="305">
        <v>89.558</v>
      </c>
      <c r="U112" s="305">
        <v>89.374</v>
      </c>
      <c r="V112" s="305"/>
      <c r="W112" s="305">
        <v>177.21</v>
      </c>
      <c r="X112" s="305">
        <v>89.198</v>
      </c>
      <c r="Y112" s="305">
        <v>88.012</v>
      </c>
      <c r="Z112" s="110"/>
      <c r="AA112" s="110"/>
      <c r="AB112" s="110"/>
      <c r="AC112" s="110"/>
      <c r="AD112" s="110"/>
      <c r="AE112" s="110"/>
      <c r="AF112" s="110"/>
      <c r="AG112" s="110"/>
      <c r="AH112" s="110"/>
      <c r="AI112" s="110"/>
      <c r="AJ112" s="110"/>
      <c r="AK112" s="110"/>
      <c r="AL112" s="110"/>
      <c r="AM112" s="110"/>
      <c r="AN112" s="110"/>
      <c r="AO112" s="110"/>
      <c r="AP112" s="110"/>
      <c r="AQ112" s="110"/>
      <c r="AR112" s="110"/>
    </row>
    <row r="113" spans="1:44" s="113" customFormat="1" ht="13.5" customHeight="1">
      <c r="A113" s="303" t="s">
        <v>57</v>
      </c>
      <c r="B113" s="300"/>
      <c r="C113" s="305">
        <v>81.101</v>
      </c>
      <c r="D113" s="305">
        <v>39.976</v>
      </c>
      <c r="E113" s="305">
        <v>41.125</v>
      </c>
      <c r="F113" s="305"/>
      <c r="G113" s="305">
        <v>87.414</v>
      </c>
      <c r="H113" s="305">
        <v>43.205</v>
      </c>
      <c r="I113" s="305">
        <v>44.209</v>
      </c>
      <c r="J113"/>
      <c r="K113" s="305">
        <v>92.316</v>
      </c>
      <c r="L113" s="305">
        <v>45.616</v>
      </c>
      <c r="M113" s="305">
        <v>46.7</v>
      </c>
      <c r="N113" s="305"/>
      <c r="O113" s="305">
        <v>93.781</v>
      </c>
      <c r="P113" s="305">
        <v>46.85</v>
      </c>
      <c r="Q113" s="305">
        <v>46.931</v>
      </c>
      <c r="R113" s="305"/>
      <c r="S113" s="305">
        <v>98.698</v>
      </c>
      <c r="T113" s="305">
        <v>49.105</v>
      </c>
      <c r="U113" s="305">
        <v>49.593</v>
      </c>
      <c r="V113" s="305"/>
      <c r="W113" s="305">
        <v>108.967</v>
      </c>
      <c r="X113" s="305">
        <v>53.921</v>
      </c>
      <c r="Y113" s="305">
        <v>55.046</v>
      </c>
      <c r="Z113" s="110"/>
      <c r="AA113" s="110"/>
      <c r="AB113" s="110"/>
      <c r="AC113" s="110"/>
      <c r="AD113" s="110"/>
      <c r="AE113" s="110"/>
      <c r="AF113" s="110"/>
      <c r="AG113" s="110"/>
      <c r="AH113" s="110"/>
      <c r="AI113" s="110"/>
      <c r="AJ113" s="110"/>
      <c r="AK113" s="110"/>
      <c r="AL113" s="110"/>
      <c r="AM113" s="110"/>
      <c r="AN113" s="110"/>
      <c r="AO113" s="110"/>
      <c r="AP113" s="110"/>
      <c r="AQ113" s="110"/>
      <c r="AR113" s="110"/>
    </row>
    <row r="114" spans="1:44" s="113" customFormat="1" ht="13.5" customHeight="1">
      <c r="A114" s="303" t="s">
        <v>58</v>
      </c>
      <c r="B114" s="300"/>
      <c r="C114" s="305">
        <v>36.069</v>
      </c>
      <c r="D114" s="305">
        <v>16.639</v>
      </c>
      <c r="E114" s="305">
        <v>19.43</v>
      </c>
      <c r="F114" s="305"/>
      <c r="G114" s="305">
        <v>41.335</v>
      </c>
      <c r="H114" s="305">
        <v>19.52</v>
      </c>
      <c r="I114" s="305">
        <v>21.815</v>
      </c>
      <c r="J114"/>
      <c r="K114" s="305">
        <v>44.766</v>
      </c>
      <c r="L114" s="305">
        <v>21.362</v>
      </c>
      <c r="M114" s="305">
        <v>23.404</v>
      </c>
      <c r="N114" s="305"/>
      <c r="O114" s="305">
        <v>49.271</v>
      </c>
      <c r="P114" s="305">
        <v>23.476</v>
      </c>
      <c r="Q114" s="305">
        <v>25.795</v>
      </c>
      <c r="R114" s="305"/>
      <c r="S114" s="305">
        <v>54.639</v>
      </c>
      <c r="T114" s="305">
        <v>26.156</v>
      </c>
      <c r="U114" s="305">
        <v>28.483</v>
      </c>
      <c r="V114" s="305"/>
      <c r="W114" s="305">
        <v>56.293</v>
      </c>
      <c r="X114" s="305">
        <v>27.211</v>
      </c>
      <c r="Y114" s="305">
        <v>29.082</v>
      </c>
      <c r="Z114" s="110"/>
      <c r="AA114" s="110"/>
      <c r="AB114" s="110"/>
      <c r="AC114" s="110"/>
      <c r="AD114" s="110"/>
      <c r="AE114" s="110"/>
      <c r="AF114" s="110"/>
      <c r="AG114" s="110"/>
      <c r="AH114" s="110"/>
      <c r="AI114" s="110"/>
      <c r="AJ114" s="110"/>
      <c r="AK114" s="110"/>
      <c r="AL114" s="110"/>
      <c r="AM114" s="110"/>
      <c r="AN114" s="110"/>
      <c r="AO114" s="110"/>
      <c r="AP114" s="110"/>
      <c r="AQ114" s="110"/>
      <c r="AR114" s="110"/>
    </row>
    <row r="115" spans="1:44" s="113" customFormat="1" ht="13.5" customHeight="1">
      <c r="A115" s="303" t="s">
        <v>54</v>
      </c>
      <c r="B115" s="300"/>
      <c r="C115" s="305">
        <v>34.819</v>
      </c>
      <c r="D115" s="305">
        <v>13.218</v>
      </c>
      <c r="E115" s="305">
        <v>21.601</v>
      </c>
      <c r="F115" s="305"/>
      <c r="G115" s="305">
        <v>36.148</v>
      </c>
      <c r="H115" s="305">
        <v>14.114</v>
      </c>
      <c r="I115" s="305">
        <v>22.034</v>
      </c>
      <c r="J115"/>
      <c r="K115" s="305">
        <v>40.449</v>
      </c>
      <c r="L115" s="305">
        <v>16.515</v>
      </c>
      <c r="M115" s="305">
        <v>23.934</v>
      </c>
      <c r="N115" s="305"/>
      <c r="O115" s="305">
        <v>46.714</v>
      </c>
      <c r="P115" s="305">
        <v>19.702</v>
      </c>
      <c r="Q115" s="305">
        <v>27.012</v>
      </c>
      <c r="R115" s="305"/>
      <c r="S115" s="305">
        <v>53.015</v>
      </c>
      <c r="T115" s="305">
        <v>22.878</v>
      </c>
      <c r="U115" s="305">
        <v>30.137</v>
      </c>
      <c r="V115" s="305"/>
      <c r="W115" s="305">
        <v>61.109</v>
      </c>
      <c r="X115" s="305">
        <v>26.614</v>
      </c>
      <c r="Y115" s="305">
        <v>34.495</v>
      </c>
      <c r="Z115" s="110"/>
      <c r="AA115" s="110"/>
      <c r="AB115" s="110"/>
      <c r="AC115" s="110"/>
      <c r="AD115" s="110"/>
      <c r="AE115" s="110"/>
      <c r="AF115" s="110"/>
      <c r="AG115" s="110"/>
      <c r="AH115" s="110"/>
      <c r="AI115" s="110"/>
      <c r="AJ115" s="110"/>
      <c r="AK115" s="110"/>
      <c r="AL115" s="110"/>
      <c r="AM115" s="110"/>
      <c r="AN115" s="110"/>
      <c r="AO115" s="110"/>
      <c r="AP115" s="110"/>
      <c r="AQ115" s="110"/>
      <c r="AR115" s="110"/>
    </row>
    <row r="116" spans="1:44" s="113" customFormat="1" ht="18" customHeight="1">
      <c r="A116" s="64"/>
      <c r="B116" s="300"/>
      <c r="C116" s="359" t="s">
        <v>16</v>
      </c>
      <c r="D116" s="360"/>
      <c r="E116" s="360"/>
      <c r="F116" s="360"/>
      <c r="G116" s="360"/>
      <c r="H116" s="360"/>
      <c r="I116" s="360"/>
      <c r="J116" s="360"/>
      <c r="K116" s="360"/>
      <c r="L116" s="360"/>
      <c r="M116" s="360"/>
      <c r="N116" s="360"/>
      <c r="O116" s="360"/>
      <c r="P116" s="360"/>
      <c r="Q116" s="360"/>
      <c r="R116" s="360"/>
      <c r="S116" s="360"/>
      <c r="T116" s="360"/>
      <c r="U116" s="360"/>
      <c r="V116" s="360"/>
      <c r="W116" s="360"/>
      <c r="X116" s="360"/>
      <c r="Y116" s="360"/>
      <c r="Z116" s="110"/>
      <c r="AA116" s="110"/>
      <c r="AB116" s="110"/>
      <c r="AC116" s="110"/>
      <c r="AD116" s="110"/>
      <c r="AE116" s="110"/>
      <c r="AF116" s="110"/>
      <c r="AG116" s="110"/>
      <c r="AH116" s="110"/>
      <c r="AI116" s="110"/>
      <c r="AJ116" s="110"/>
      <c r="AK116" s="110"/>
      <c r="AL116" s="110"/>
      <c r="AM116" s="110"/>
      <c r="AN116" s="110"/>
      <c r="AO116" s="110"/>
      <c r="AP116" s="110"/>
      <c r="AQ116" s="110"/>
      <c r="AR116" s="110"/>
    </row>
    <row r="117" spans="1:44" s="113" customFormat="1" ht="15" customHeight="1">
      <c r="A117" s="67" t="s">
        <v>50</v>
      </c>
      <c r="B117" s="300"/>
      <c r="C117" s="302">
        <f>SUM(C118:C123)</f>
        <v>27.560000000000002</v>
      </c>
      <c r="D117" s="302">
        <f aca="true" t="shared" si="7" ref="D117:Y117">SUM(D118:D123)</f>
        <v>13.603</v>
      </c>
      <c r="E117" s="302">
        <f t="shared" si="7"/>
        <v>13.957</v>
      </c>
      <c r="F117" s="302">
        <f t="shared" si="7"/>
        <v>0</v>
      </c>
      <c r="G117" s="302">
        <f t="shared" si="7"/>
        <v>26.933</v>
      </c>
      <c r="H117" s="302">
        <f t="shared" si="7"/>
        <v>13.291</v>
      </c>
      <c r="I117" s="302">
        <f t="shared" si="7"/>
        <v>13.641999999999998</v>
      </c>
      <c r="J117">
        <f t="shared" si="7"/>
        <v>0</v>
      </c>
      <c r="K117" s="302">
        <f t="shared" si="7"/>
        <v>26.468999999999998</v>
      </c>
      <c r="L117" s="302">
        <f t="shared" si="7"/>
        <v>13.052999999999999</v>
      </c>
      <c r="M117" s="302">
        <f t="shared" si="7"/>
        <v>13.416</v>
      </c>
      <c r="N117" s="302">
        <f t="shared" si="7"/>
        <v>0</v>
      </c>
      <c r="O117" s="302">
        <f t="shared" si="7"/>
        <v>26.011</v>
      </c>
      <c r="P117" s="302">
        <f t="shared" si="7"/>
        <v>12.82</v>
      </c>
      <c r="Q117" s="302">
        <f t="shared" si="7"/>
        <v>13.190999999999999</v>
      </c>
      <c r="R117" s="302">
        <f t="shared" si="7"/>
        <v>0</v>
      </c>
      <c r="S117" s="302">
        <f t="shared" si="7"/>
        <v>25.386</v>
      </c>
      <c r="T117" s="302">
        <f t="shared" si="7"/>
        <v>12.502</v>
      </c>
      <c r="U117" s="302">
        <f t="shared" si="7"/>
        <v>12.884</v>
      </c>
      <c r="V117" s="302">
        <f t="shared" si="7"/>
        <v>0</v>
      </c>
      <c r="W117" s="302">
        <f t="shared" si="7"/>
        <v>24.596</v>
      </c>
      <c r="X117" s="302">
        <f t="shared" si="7"/>
        <v>12.101</v>
      </c>
      <c r="Y117" s="302">
        <f t="shared" si="7"/>
        <v>12.495</v>
      </c>
      <c r="Z117" s="110"/>
      <c r="AA117" s="110"/>
      <c r="AB117" s="110"/>
      <c r="AC117" s="110"/>
      <c r="AD117" s="110"/>
      <c r="AE117" s="110"/>
      <c r="AF117" s="110"/>
      <c r="AG117" s="110"/>
      <c r="AH117" s="110"/>
      <c r="AI117" s="110"/>
      <c r="AJ117" s="110"/>
      <c r="AK117" s="110"/>
      <c r="AL117" s="110"/>
      <c r="AM117" s="110"/>
      <c r="AN117" s="110"/>
      <c r="AO117" s="110"/>
      <c r="AP117" s="110"/>
      <c r="AQ117" s="110"/>
      <c r="AR117" s="110"/>
    </row>
    <row r="118" spans="1:44" s="113" customFormat="1" ht="13.5" customHeight="1">
      <c r="A118" s="303" t="s">
        <v>53</v>
      </c>
      <c r="B118" s="300"/>
      <c r="C118" s="305">
        <v>4.574</v>
      </c>
      <c r="D118" s="305">
        <v>2.355</v>
      </c>
      <c r="E118" s="305">
        <v>2.219</v>
      </c>
      <c r="F118" s="305"/>
      <c r="G118" s="305">
        <v>4.241</v>
      </c>
      <c r="H118" s="305">
        <v>2.235</v>
      </c>
      <c r="I118" s="305">
        <v>2.006</v>
      </c>
      <c r="J118"/>
      <c r="K118" s="305">
        <v>3.999</v>
      </c>
      <c r="L118" s="305">
        <v>2.164</v>
      </c>
      <c r="M118" s="305">
        <v>1.835</v>
      </c>
      <c r="N118" s="305"/>
      <c r="O118" s="305">
        <v>3.756</v>
      </c>
      <c r="P118" s="305">
        <v>2.026</v>
      </c>
      <c r="Q118" s="305">
        <v>1.73</v>
      </c>
      <c r="R118" s="305"/>
      <c r="S118" s="305">
        <v>3.577</v>
      </c>
      <c r="T118" s="305">
        <v>1.918</v>
      </c>
      <c r="U118" s="305">
        <v>1.659</v>
      </c>
      <c r="V118" s="305"/>
      <c r="W118" s="305">
        <v>3.311</v>
      </c>
      <c r="X118" s="305">
        <v>1.782</v>
      </c>
      <c r="Y118" s="305">
        <v>1.529</v>
      </c>
      <c r="Z118" s="110"/>
      <c r="AA118" s="110"/>
      <c r="AB118" s="110"/>
      <c r="AC118" s="110"/>
      <c r="AD118" s="110"/>
      <c r="AE118" s="110"/>
      <c r="AF118" s="110"/>
      <c r="AG118" s="110"/>
      <c r="AH118" s="110"/>
      <c r="AI118" s="110"/>
      <c r="AJ118" s="110"/>
      <c r="AK118" s="110"/>
      <c r="AL118" s="110"/>
      <c r="AM118" s="110"/>
      <c r="AN118" s="110"/>
      <c r="AO118" s="110"/>
      <c r="AP118" s="110"/>
      <c r="AQ118" s="110"/>
      <c r="AR118" s="110"/>
    </row>
    <row r="119" spans="1:44" s="113" customFormat="1" ht="13.5" customHeight="1">
      <c r="A119" s="306" t="s">
        <v>55</v>
      </c>
      <c r="B119" s="300"/>
      <c r="C119" s="305">
        <v>3.667</v>
      </c>
      <c r="D119" s="305">
        <v>1.904</v>
      </c>
      <c r="E119" s="305">
        <v>1.763</v>
      </c>
      <c r="F119" s="305"/>
      <c r="G119" s="305">
        <v>3.334</v>
      </c>
      <c r="H119" s="305">
        <v>1.754</v>
      </c>
      <c r="I119" s="305">
        <v>1.58</v>
      </c>
      <c r="J119"/>
      <c r="K119" s="305">
        <v>2.989</v>
      </c>
      <c r="L119" s="305">
        <v>1.548</v>
      </c>
      <c r="M119" s="305">
        <v>1.441</v>
      </c>
      <c r="N119" s="305"/>
      <c r="O119" s="305">
        <v>2.714</v>
      </c>
      <c r="P119" s="305">
        <v>1.481</v>
      </c>
      <c r="Q119" s="305">
        <v>1.233</v>
      </c>
      <c r="R119" s="305"/>
      <c r="S119" s="305">
        <v>2.542</v>
      </c>
      <c r="T119" s="305">
        <v>1.469</v>
      </c>
      <c r="U119" s="305">
        <v>1.073</v>
      </c>
      <c r="V119" s="305"/>
      <c r="W119" s="305">
        <v>2.293</v>
      </c>
      <c r="X119" s="305">
        <v>1.381</v>
      </c>
      <c r="Y119" s="305">
        <v>0.912</v>
      </c>
      <c r="Z119" s="110"/>
      <c r="AA119" s="110"/>
      <c r="AB119" s="110"/>
      <c r="AC119" s="110"/>
      <c r="AD119" s="110"/>
      <c r="AE119" s="110"/>
      <c r="AF119" s="110"/>
      <c r="AG119" s="110"/>
      <c r="AH119" s="110"/>
      <c r="AI119" s="110"/>
      <c r="AJ119" s="110"/>
      <c r="AK119" s="110"/>
      <c r="AL119" s="110"/>
      <c r="AM119" s="110"/>
      <c r="AN119" s="110"/>
      <c r="AO119" s="110"/>
      <c r="AP119" s="110"/>
      <c r="AQ119" s="110"/>
      <c r="AR119" s="110"/>
    </row>
    <row r="120" spans="1:44" s="113" customFormat="1" ht="13.5" customHeight="1">
      <c r="A120" s="303" t="s">
        <v>56</v>
      </c>
      <c r="B120" s="300"/>
      <c r="C120" s="305">
        <v>6.986</v>
      </c>
      <c r="D120" s="305">
        <v>3.476</v>
      </c>
      <c r="E120" s="305">
        <v>3.51</v>
      </c>
      <c r="F120" s="305"/>
      <c r="G120" s="305">
        <v>6.364</v>
      </c>
      <c r="H120" s="305">
        <v>3.128</v>
      </c>
      <c r="I120" s="305">
        <v>3.236</v>
      </c>
      <c r="J120"/>
      <c r="K120" s="305">
        <v>5.798</v>
      </c>
      <c r="L120" s="305">
        <v>2.846</v>
      </c>
      <c r="M120" s="305">
        <v>2.952</v>
      </c>
      <c r="N120" s="305"/>
      <c r="O120" s="305">
        <v>5.52</v>
      </c>
      <c r="P120" s="305">
        <v>2.702</v>
      </c>
      <c r="Q120" s="305">
        <v>2.818</v>
      </c>
      <c r="R120" s="305"/>
      <c r="S120" s="305">
        <v>5.095</v>
      </c>
      <c r="T120" s="305">
        <v>2.487</v>
      </c>
      <c r="U120" s="305">
        <v>2.608</v>
      </c>
      <c r="V120" s="305"/>
      <c r="W120" s="305">
        <v>4.807</v>
      </c>
      <c r="X120" s="305">
        <v>2.346</v>
      </c>
      <c r="Y120" s="305">
        <v>2.461</v>
      </c>
      <c r="Z120" s="110"/>
      <c r="AA120" s="110"/>
      <c r="AB120" s="110"/>
      <c r="AC120" s="110"/>
      <c r="AD120" s="110"/>
      <c r="AE120" s="110"/>
      <c r="AF120" s="110"/>
      <c r="AG120" s="110"/>
      <c r="AH120" s="110"/>
      <c r="AI120" s="110"/>
      <c r="AJ120" s="110"/>
      <c r="AK120" s="110"/>
      <c r="AL120" s="110"/>
      <c r="AM120" s="110"/>
      <c r="AN120" s="110"/>
      <c r="AO120" s="110"/>
      <c r="AP120" s="110"/>
      <c r="AQ120" s="110"/>
      <c r="AR120" s="110"/>
    </row>
    <row r="121" spans="1:44" s="113" customFormat="1" ht="13.5" customHeight="1">
      <c r="A121" s="303" t="s">
        <v>57</v>
      </c>
      <c r="B121" s="300"/>
      <c r="C121" s="305">
        <v>6.157</v>
      </c>
      <c r="D121" s="305">
        <v>3.158</v>
      </c>
      <c r="E121" s="305">
        <v>2.999</v>
      </c>
      <c r="F121" s="305"/>
      <c r="G121" s="305">
        <v>6.162</v>
      </c>
      <c r="H121" s="305">
        <v>3.104</v>
      </c>
      <c r="I121" s="305">
        <v>3.058</v>
      </c>
      <c r="J121"/>
      <c r="K121" s="305">
        <v>6.3</v>
      </c>
      <c r="L121" s="305">
        <v>3.148</v>
      </c>
      <c r="M121" s="305">
        <v>3.152</v>
      </c>
      <c r="N121" s="305"/>
      <c r="O121" s="305">
        <v>5.974</v>
      </c>
      <c r="P121" s="305">
        <v>2.928</v>
      </c>
      <c r="Q121" s="305">
        <v>3.046</v>
      </c>
      <c r="R121" s="305"/>
      <c r="S121" s="305">
        <v>5.547</v>
      </c>
      <c r="T121" s="305">
        <v>2.683</v>
      </c>
      <c r="U121" s="305">
        <v>2.864</v>
      </c>
      <c r="V121" s="305"/>
      <c r="W121" s="305">
        <v>5.049</v>
      </c>
      <c r="X121" s="305">
        <v>2.421</v>
      </c>
      <c r="Y121" s="305">
        <v>2.628</v>
      </c>
      <c r="Z121" s="110"/>
      <c r="AA121" s="110"/>
      <c r="AB121" s="110"/>
      <c r="AC121" s="110"/>
      <c r="AD121" s="110"/>
      <c r="AE121" s="110"/>
      <c r="AF121" s="110"/>
      <c r="AG121" s="110"/>
      <c r="AH121" s="110"/>
      <c r="AI121" s="110"/>
      <c r="AJ121" s="110"/>
      <c r="AK121" s="110"/>
      <c r="AL121" s="110"/>
      <c r="AM121" s="110"/>
      <c r="AN121" s="110"/>
      <c r="AO121" s="110"/>
      <c r="AP121" s="110"/>
      <c r="AQ121" s="110"/>
      <c r="AR121" s="110"/>
    </row>
    <row r="122" spans="1:44" s="113" customFormat="1" ht="13.5" customHeight="1">
      <c r="A122" s="303" t="s">
        <v>58</v>
      </c>
      <c r="B122" s="300"/>
      <c r="C122" s="305">
        <v>3.344</v>
      </c>
      <c r="D122" s="305">
        <v>1.636</v>
      </c>
      <c r="E122" s="305">
        <v>1.708</v>
      </c>
      <c r="F122" s="305"/>
      <c r="G122" s="305">
        <v>3.688</v>
      </c>
      <c r="H122" s="305">
        <v>1.815</v>
      </c>
      <c r="I122" s="305">
        <v>1.873</v>
      </c>
      <c r="J122"/>
      <c r="K122" s="305">
        <v>3.776</v>
      </c>
      <c r="L122" s="305">
        <v>1.863</v>
      </c>
      <c r="M122" s="305">
        <v>1.913</v>
      </c>
      <c r="N122" s="305"/>
      <c r="O122" s="305">
        <v>3.884</v>
      </c>
      <c r="P122" s="305">
        <v>1.915</v>
      </c>
      <c r="Q122" s="305">
        <v>1.969</v>
      </c>
      <c r="R122" s="305"/>
      <c r="S122" s="305">
        <v>4.053</v>
      </c>
      <c r="T122" s="305">
        <v>1.983</v>
      </c>
      <c r="U122" s="305">
        <v>2.07</v>
      </c>
      <c r="V122" s="305"/>
      <c r="W122" s="305">
        <v>4.101</v>
      </c>
      <c r="X122" s="305">
        <v>1.989</v>
      </c>
      <c r="Y122" s="305">
        <v>2.112</v>
      </c>
      <c r="Z122" s="110"/>
      <c r="AA122" s="110"/>
      <c r="AB122" s="110"/>
      <c r="AC122" s="110"/>
      <c r="AD122" s="110"/>
      <c r="AE122" s="110"/>
      <c r="AF122" s="110"/>
      <c r="AG122" s="110"/>
      <c r="AH122" s="110"/>
      <c r="AI122" s="110"/>
      <c r="AJ122" s="110"/>
      <c r="AK122" s="110"/>
      <c r="AL122" s="110"/>
      <c r="AM122" s="110"/>
      <c r="AN122" s="110"/>
      <c r="AO122" s="110"/>
      <c r="AP122" s="110"/>
      <c r="AQ122" s="110"/>
      <c r="AR122" s="110"/>
    </row>
    <row r="123" spans="1:44" s="113" customFormat="1" ht="13.5" customHeight="1">
      <c r="A123" s="303" t="s">
        <v>54</v>
      </c>
      <c r="B123" s="300"/>
      <c r="C123" s="305">
        <v>2.832</v>
      </c>
      <c r="D123" s="305">
        <v>1.074</v>
      </c>
      <c r="E123" s="305">
        <v>1.758</v>
      </c>
      <c r="F123" s="305"/>
      <c r="G123" s="305">
        <v>3.144</v>
      </c>
      <c r="H123" s="305">
        <v>1.255</v>
      </c>
      <c r="I123" s="305">
        <v>1.889</v>
      </c>
      <c r="J123"/>
      <c r="K123" s="305">
        <v>3.607</v>
      </c>
      <c r="L123" s="305">
        <v>1.484</v>
      </c>
      <c r="M123" s="305">
        <v>2.123</v>
      </c>
      <c r="N123" s="305"/>
      <c r="O123" s="305">
        <v>4.163</v>
      </c>
      <c r="P123" s="305">
        <v>1.768</v>
      </c>
      <c r="Q123" s="305">
        <v>2.395</v>
      </c>
      <c r="R123" s="305"/>
      <c r="S123" s="305">
        <v>4.572</v>
      </c>
      <c r="T123" s="305">
        <v>1.962</v>
      </c>
      <c r="U123" s="305">
        <v>2.61</v>
      </c>
      <c r="V123" s="305"/>
      <c r="W123" s="305">
        <v>5.035</v>
      </c>
      <c r="X123" s="305">
        <v>2.182</v>
      </c>
      <c r="Y123" s="305">
        <v>2.853</v>
      </c>
      <c r="Z123" s="110"/>
      <c r="AA123" s="110"/>
      <c r="AB123" s="110"/>
      <c r="AC123" s="110"/>
      <c r="AD123" s="110"/>
      <c r="AE123" s="110"/>
      <c r="AF123" s="110"/>
      <c r="AG123" s="110"/>
      <c r="AH123" s="110"/>
      <c r="AI123" s="110"/>
      <c r="AJ123" s="110"/>
      <c r="AK123" s="110"/>
      <c r="AL123" s="110"/>
      <c r="AM123" s="110"/>
      <c r="AN123" s="110"/>
      <c r="AO123" s="110"/>
      <c r="AP123" s="110"/>
      <c r="AQ123" s="110"/>
      <c r="AR123" s="110"/>
    </row>
    <row r="124" spans="1:44" s="113" customFormat="1" ht="3" customHeight="1">
      <c r="A124" s="308"/>
      <c r="B124" s="309"/>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110"/>
      <c r="AA124" s="110"/>
      <c r="AB124" s="110"/>
      <c r="AC124" s="110"/>
      <c r="AD124" s="110"/>
      <c r="AE124" s="110"/>
      <c r="AF124" s="110"/>
      <c r="AG124" s="110"/>
      <c r="AH124" s="110"/>
      <c r="AI124" s="110"/>
      <c r="AJ124" s="110"/>
      <c r="AK124" s="110"/>
      <c r="AL124" s="110"/>
      <c r="AM124" s="110"/>
      <c r="AN124" s="110"/>
      <c r="AO124" s="110"/>
      <c r="AP124" s="110"/>
      <c r="AQ124" s="110"/>
      <c r="AR124" s="110"/>
    </row>
    <row r="125" spans="1:44" s="113" customFormat="1" ht="3" customHeight="1">
      <c r="A125" s="310"/>
      <c r="B125" s="310"/>
      <c r="C125" s="310"/>
      <c r="D125" s="310"/>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110"/>
      <c r="AA125" s="110"/>
      <c r="AB125" s="110"/>
      <c r="AC125" s="110"/>
      <c r="AD125" s="110"/>
      <c r="AE125" s="110"/>
      <c r="AF125" s="110"/>
      <c r="AG125" s="110"/>
      <c r="AH125" s="110"/>
      <c r="AI125" s="110"/>
      <c r="AJ125" s="110"/>
      <c r="AK125" s="110"/>
      <c r="AL125" s="110"/>
      <c r="AM125" s="110"/>
      <c r="AN125" s="110"/>
      <c r="AO125" s="110"/>
      <c r="AP125" s="110"/>
      <c r="AQ125" s="110"/>
      <c r="AR125" s="110"/>
    </row>
    <row r="126" spans="1:25" s="113" customFormat="1" ht="13.5" customHeight="1">
      <c r="A126" s="354"/>
      <c r="B126" s="354"/>
      <c r="C126" s="354"/>
      <c r="D126" s="311"/>
      <c r="E126" s="311"/>
      <c r="F126" s="311"/>
      <c r="G126" s="311"/>
      <c r="H126" s="311"/>
      <c r="I126" s="311"/>
      <c r="J126" s="311"/>
      <c r="K126" s="311"/>
      <c r="L126" s="311"/>
      <c r="M126" s="311"/>
      <c r="N126" s="311"/>
      <c r="O126" s="311"/>
      <c r="P126" s="311"/>
      <c r="Q126" s="311"/>
      <c r="R126" s="311"/>
      <c r="S126" s="311"/>
      <c r="T126" s="311"/>
      <c r="U126" s="311"/>
      <c r="V126" s="311"/>
      <c r="W126" s="311"/>
      <c r="X126" s="311"/>
      <c r="Y126" s="311"/>
    </row>
    <row r="127" spans="1:44" s="128" customFormat="1" ht="18" customHeight="1">
      <c r="A127" s="312"/>
      <c r="B127" s="313"/>
      <c r="C127" s="313"/>
      <c r="D127" s="313"/>
      <c r="E127" s="313"/>
      <c r="F127" s="313"/>
      <c r="G127" s="313"/>
      <c r="H127" s="313"/>
      <c r="I127" s="313"/>
      <c r="J127" s="313"/>
      <c r="K127" s="313"/>
      <c r="L127" s="313"/>
      <c r="M127" s="313"/>
      <c r="N127" s="313"/>
      <c r="O127" s="313"/>
      <c r="P127" s="313"/>
      <c r="Q127" s="314"/>
      <c r="R127" s="313"/>
      <c r="S127" s="313"/>
      <c r="T127" s="313"/>
      <c r="U127" s="314"/>
      <c r="V127" s="313"/>
      <c r="W127" s="313"/>
      <c r="X127" s="313"/>
      <c r="Y127" s="314" t="s">
        <v>51</v>
      </c>
      <c r="Z127" s="110"/>
      <c r="AA127" s="110"/>
      <c r="AB127" s="110"/>
      <c r="AC127" s="110"/>
      <c r="AD127" s="110"/>
      <c r="AE127" s="110"/>
      <c r="AF127" s="110"/>
      <c r="AG127" s="110"/>
      <c r="AH127" s="110"/>
      <c r="AI127" s="110"/>
      <c r="AJ127" s="110"/>
      <c r="AK127" s="110"/>
      <c r="AL127" s="110"/>
      <c r="AM127" s="110"/>
      <c r="AN127" s="110"/>
      <c r="AO127" s="110"/>
      <c r="AP127" s="110"/>
      <c r="AQ127" s="110"/>
      <c r="AR127" s="110"/>
    </row>
    <row r="128" spans="1:47" s="111" customFormat="1" ht="12.75" customHeight="1">
      <c r="A128" s="293" t="s">
        <v>162</v>
      </c>
      <c r="B128" s="294"/>
      <c r="C128" s="295"/>
      <c r="D128" s="295">
        <v>2012</v>
      </c>
      <c r="E128" s="296"/>
      <c r="F128" s="293"/>
      <c r="G128" s="296"/>
      <c r="H128" s="296">
        <v>2017</v>
      </c>
      <c r="I128" s="296"/>
      <c r="J128" s="293"/>
      <c r="K128" s="296"/>
      <c r="L128" s="296">
        <v>2022</v>
      </c>
      <c r="M128" s="296"/>
      <c r="N128" s="293"/>
      <c r="O128" s="296"/>
      <c r="P128" s="296">
        <v>2027</v>
      </c>
      <c r="Q128" s="295"/>
      <c r="R128" s="293"/>
      <c r="S128" s="296"/>
      <c r="T128" s="296">
        <v>2032</v>
      </c>
      <c r="U128" s="295"/>
      <c r="V128" s="293"/>
      <c r="W128" s="296"/>
      <c r="X128" s="296">
        <v>2037</v>
      </c>
      <c r="Y128" s="295"/>
      <c r="Z128" s="110"/>
      <c r="AA128" s="110"/>
      <c r="AB128" s="110"/>
      <c r="AC128" s="110"/>
      <c r="AD128" s="110"/>
      <c r="AE128" s="110"/>
      <c r="AF128" s="110"/>
      <c r="AG128" s="110"/>
      <c r="AH128" s="110"/>
      <c r="AI128" s="110"/>
      <c r="AJ128" s="110"/>
      <c r="AK128" s="110"/>
      <c r="AL128" s="110"/>
      <c r="AM128" s="110"/>
      <c r="AN128" s="110"/>
      <c r="AO128" s="110"/>
      <c r="AP128" s="110"/>
      <c r="AQ128" s="110"/>
      <c r="AR128" s="110"/>
      <c r="AS128" s="110"/>
      <c r="AT128" s="110"/>
      <c r="AU128" s="110"/>
    </row>
    <row r="129" spans="1:47" s="112" customFormat="1" ht="12.75" customHeight="1">
      <c r="A129" s="297" t="s">
        <v>163</v>
      </c>
      <c r="B129" s="298"/>
      <c r="C129" s="299" t="s">
        <v>47</v>
      </c>
      <c r="D129" s="297" t="s">
        <v>48</v>
      </c>
      <c r="E129" s="297" t="s">
        <v>49</v>
      </c>
      <c r="F129" s="297"/>
      <c r="G129" s="299" t="s">
        <v>47</v>
      </c>
      <c r="H129" s="297" t="s">
        <v>48</v>
      </c>
      <c r="I129" s="297" t="s">
        <v>49</v>
      </c>
      <c r="J129" s="297"/>
      <c r="K129" s="299" t="s">
        <v>47</v>
      </c>
      <c r="L129" s="297" t="s">
        <v>48</v>
      </c>
      <c r="M129" s="297" t="s">
        <v>49</v>
      </c>
      <c r="N129" s="297"/>
      <c r="O129" s="299" t="s">
        <v>47</v>
      </c>
      <c r="P129" s="297" t="s">
        <v>48</v>
      </c>
      <c r="Q129" s="297" t="s">
        <v>49</v>
      </c>
      <c r="R129" s="297"/>
      <c r="S129" s="299" t="s">
        <v>47</v>
      </c>
      <c r="T129" s="297" t="s">
        <v>48</v>
      </c>
      <c r="U129" s="297" t="s">
        <v>49</v>
      </c>
      <c r="V129" s="297"/>
      <c r="W129" s="299" t="s">
        <v>47</v>
      </c>
      <c r="X129" s="297" t="s">
        <v>48</v>
      </c>
      <c r="Y129" s="297" t="s">
        <v>49</v>
      </c>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c r="AT129" s="110"/>
      <c r="AU129" s="110"/>
    </row>
    <row r="130" spans="1:44" s="113" customFormat="1" ht="18" customHeight="1">
      <c r="A130" s="67"/>
      <c r="B130" s="300"/>
      <c r="C130" s="361" t="s">
        <v>17</v>
      </c>
      <c r="D130" s="362"/>
      <c r="E130" s="362"/>
      <c r="F130" s="362"/>
      <c r="G130" s="362"/>
      <c r="H130" s="362"/>
      <c r="I130" s="362"/>
      <c r="J130" s="362"/>
      <c r="K130" s="362"/>
      <c r="L130" s="362"/>
      <c r="M130" s="362"/>
      <c r="N130" s="362"/>
      <c r="O130" s="362"/>
      <c r="P130" s="362"/>
      <c r="Q130" s="362"/>
      <c r="R130" s="362"/>
      <c r="S130" s="362"/>
      <c r="T130" s="362"/>
      <c r="U130" s="362"/>
      <c r="V130" s="362"/>
      <c r="W130" s="362"/>
      <c r="X130" s="362"/>
      <c r="Y130" s="362"/>
      <c r="Z130" s="110"/>
      <c r="AA130" s="110"/>
      <c r="AB130" s="110"/>
      <c r="AC130" s="110"/>
      <c r="AD130" s="110"/>
      <c r="AE130" s="110"/>
      <c r="AF130" s="110"/>
      <c r="AG130" s="110"/>
      <c r="AH130" s="110"/>
      <c r="AI130" s="110"/>
      <c r="AJ130" s="110"/>
      <c r="AK130" s="110"/>
      <c r="AL130" s="110"/>
      <c r="AM130" s="110"/>
      <c r="AN130" s="110"/>
      <c r="AO130" s="110"/>
      <c r="AP130" s="110"/>
      <c r="AQ130" s="110"/>
      <c r="AR130" s="110"/>
    </row>
    <row r="131" spans="1:65" s="113" customFormat="1" ht="15" customHeight="1">
      <c r="A131" s="67" t="s">
        <v>50</v>
      </c>
      <c r="B131" s="301"/>
      <c r="C131" s="302">
        <f>SUM(C132:C137)</f>
        <v>156.8</v>
      </c>
      <c r="D131" s="302">
        <f aca="true" t="shared" si="8" ref="D131:Y131">SUM(D132:D137)</f>
        <v>76.547</v>
      </c>
      <c r="E131" s="302">
        <f t="shared" si="8"/>
        <v>80.25299999999999</v>
      </c>
      <c r="F131" s="302">
        <f t="shared" si="8"/>
        <v>0</v>
      </c>
      <c r="G131" s="302">
        <f t="shared" si="8"/>
        <v>160.522</v>
      </c>
      <c r="H131" s="302">
        <f t="shared" si="8"/>
        <v>78.605</v>
      </c>
      <c r="I131" s="302">
        <f t="shared" si="8"/>
        <v>81.917</v>
      </c>
      <c r="J131">
        <f t="shared" si="8"/>
        <v>0</v>
      </c>
      <c r="K131" s="302">
        <f t="shared" si="8"/>
        <v>164.233</v>
      </c>
      <c r="L131" s="302">
        <f t="shared" si="8"/>
        <v>80.65</v>
      </c>
      <c r="M131" s="302">
        <f t="shared" si="8"/>
        <v>83.583</v>
      </c>
      <c r="N131" s="302">
        <f t="shared" si="8"/>
        <v>0</v>
      </c>
      <c r="O131" s="302">
        <f t="shared" si="8"/>
        <v>167.627</v>
      </c>
      <c r="P131" s="302">
        <f t="shared" si="8"/>
        <v>82.53500000000001</v>
      </c>
      <c r="Q131" s="302">
        <f t="shared" si="8"/>
        <v>85.09200000000001</v>
      </c>
      <c r="R131" s="302">
        <f t="shared" si="8"/>
        <v>0</v>
      </c>
      <c r="S131" s="302">
        <f t="shared" si="8"/>
        <v>170.61799999999997</v>
      </c>
      <c r="T131" s="302">
        <f t="shared" si="8"/>
        <v>84.212</v>
      </c>
      <c r="U131" s="302">
        <f t="shared" si="8"/>
        <v>86.406</v>
      </c>
      <c r="V131" s="302">
        <f t="shared" si="8"/>
        <v>0</v>
      </c>
      <c r="W131" s="302">
        <f t="shared" si="8"/>
        <v>173.13</v>
      </c>
      <c r="X131" s="302">
        <f t="shared" si="8"/>
        <v>85.656</v>
      </c>
      <c r="Y131" s="302">
        <f t="shared" si="8"/>
        <v>87.474</v>
      </c>
      <c r="Z131" s="110"/>
      <c r="AA131" s="110"/>
      <c r="AB131" s="110"/>
      <c r="AC131" s="110"/>
      <c r="AD131" s="110"/>
      <c r="AE131" s="110"/>
      <c r="AF131" s="110"/>
      <c r="AG131" s="110"/>
      <c r="AH131" s="110"/>
      <c r="AI131" s="110"/>
      <c r="AJ131" s="110"/>
      <c r="AK131" s="110"/>
      <c r="AL131" s="110"/>
      <c r="AM131" s="110"/>
      <c r="AN131" s="110"/>
      <c r="AO131" s="110"/>
      <c r="AP131" s="110"/>
      <c r="AQ131" s="110"/>
      <c r="AR131" s="110"/>
      <c r="AU131" s="117"/>
      <c r="AV131" s="117"/>
      <c r="AW131" s="117"/>
      <c r="AX131" s="117"/>
      <c r="AY131" s="117"/>
      <c r="AZ131" s="117"/>
      <c r="BA131" s="117"/>
      <c r="BB131" s="117"/>
      <c r="BC131" s="117"/>
      <c r="BD131" s="117"/>
      <c r="BE131" s="117"/>
      <c r="BF131" s="117"/>
      <c r="BG131" s="117"/>
      <c r="BH131" s="117"/>
      <c r="BI131" s="117"/>
      <c r="BJ131" s="117"/>
      <c r="BK131" s="117"/>
      <c r="BL131" s="117"/>
      <c r="BM131" s="117"/>
    </row>
    <row r="132" spans="1:65" s="113" customFormat="1" ht="13.5" customHeight="1">
      <c r="A132" s="303" t="s">
        <v>53</v>
      </c>
      <c r="B132" s="304"/>
      <c r="C132" s="305">
        <v>28.423</v>
      </c>
      <c r="D132" s="305">
        <v>14.507</v>
      </c>
      <c r="E132" s="305">
        <v>13.916</v>
      </c>
      <c r="F132" s="305"/>
      <c r="G132" s="305">
        <v>28.994</v>
      </c>
      <c r="H132" s="305">
        <v>14.795</v>
      </c>
      <c r="I132" s="305">
        <v>14.199</v>
      </c>
      <c r="J132"/>
      <c r="K132" s="305">
        <v>29.673</v>
      </c>
      <c r="L132" s="305">
        <v>15.206</v>
      </c>
      <c r="M132" s="305">
        <v>14.467</v>
      </c>
      <c r="N132" s="305"/>
      <c r="O132" s="305">
        <v>29.433</v>
      </c>
      <c r="P132" s="305">
        <v>15.198</v>
      </c>
      <c r="Q132" s="305">
        <v>14.235</v>
      </c>
      <c r="R132" s="305"/>
      <c r="S132" s="305">
        <v>29.525</v>
      </c>
      <c r="T132" s="305">
        <v>15.243</v>
      </c>
      <c r="U132" s="305">
        <v>14.282</v>
      </c>
      <c r="V132" s="305"/>
      <c r="W132" s="305">
        <v>29.771</v>
      </c>
      <c r="X132" s="305">
        <v>15.375</v>
      </c>
      <c r="Y132" s="305">
        <v>14.396</v>
      </c>
      <c r="Z132" s="110"/>
      <c r="AA132" s="110"/>
      <c r="AB132" s="110"/>
      <c r="AC132" s="110"/>
      <c r="AD132" s="110"/>
      <c r="AE132" s="110"/>
      <c r="AF132" s="110"/>
      <c r="AG132" s="110"/>
      <c r="AH132" s="110"/>
      <c r="AI132" s="110"/>
      <c r="AJ132" s="110"/>
      <c r="AK132" s="110"/>
      <c r="AL132" s="110"/>
      <c r="AM132" s="110"/>
      <c r="AN132" s="110"/>
      <c r="AO132" s="110"/>
      <c r="AP132" s="110"/>
      <c r="AQ132" s="110"/>
      <c r="AR132" s="110"/>
      <c r="AU132" s="118"/>
      <c r="AV132" s="118"/>
      <c r="AW132" s="118"/>
      <c r="AX132" s="118"/>
      <c r="AY132" s="118"/>
      <c r="AZ132" s="118"/>
      <c r="BA132" s="118"/>
      <c r="BB132" s="118"/>
      <c r="BC132" s="118"/>
      <c r="BD132" s="118"/>
      <c r="BE132" s="118"/>
      <c r="BF132" s="118"/>
      <c r="BG132" s="118"/>
      <c r="BH132" s="118"/>
      <c r="BI132" s="118"/>
      <c r="BJ132" s="118"/>
      <c r="BK132" s="118"/>
      <c r="BL132" s="118"/>
      <c r="BM132" s="118"/>
    </row>
    <row r="133" spans="1:65" s="113" customFormat="1" ht="13.5" customHeight="1">
      <c r="A133" s="306" t="s">
        <v>55</v>
      </c>
      <c r="B133" s="304"/>
      <c r="C133" s="305">
        <v>25.427</v>
      </c>
      <c r="D133" s="305">
        <v>12.854</v>
      </c>
      <c r="E133" s="305">
        <v>12.573</v>
      </c>
      <c r="F133" s="305"/>
      <c r="G133" s="305">
        <v>25.336</v>
      </c>
      <c r="H133" s="305">
        <v>13.063</v>
      </c>
      <c r="I133" s="305">
        <v>12.273</v>
      </c>
      <c r="J133"/>
      <c r="K133" s="305">
        <v>25.146</v>
      </c>
      <c r="L133" s="305">
        <v>13.023</v>
      </c>
      <c r="M133" s="305">
        <v>12.123</v>
      </c>
      <c r="N133" s="305"/>
      <c r="O133" s="305">
        <v>25.43</v>
      </c>
      <c r="P133" s="305">
        <v>13.021</v>
      </c>
      <c r="Q133" s="305">
        <v>12.409</v>
      </c>
      <c r="R133" s="305"/>
      <c r="S133" s="305">
        <v>26.256</v>
      </c>
      <c r="T133" s="305">
        <v>13.47</v>
      </c>
      <c r="U133" s="305">
        <v>12.786</v>
      </c>
      <c r="V133" s="305"/>
      <c r="W133" s="305">
        <v>26.688</v>
      </c>
      <c r="X133" s="305">
        <v>13.75</v>
      </c>
      <c r="Y133" s="305">
        <v>12.938</v>
      </c>
      <c r="Z133" s="110"/>
      <c r="AA133" s="110"/>
      <c r="AB133" s="110"/>
      <c r="AC133" s="110"/>
      <c r="AD133" s="110"/>
      <c r="AE133" s="110"/>
      <c r="AF133" s="110"/>
      <c r="AG133" s="110"/>
      <c r="AH133" s="110"/>
      <c r="AI133" s="110"/>
      <c r="AJ133" s="110"/>
      <c r="AK133" s="110"/>
      <c r="AL133" s="110"/>
      <c r="AM133" s="110"/>
      <c r="AN133" s="110"/>
      <c r="AO133" s="110"/>
      <c r="AP133" s="110"/>
      <c r="AQ133" s="110"/>
      <c r="AR133" s="110"/>
      <c r="AU133" s="116"/>
      <c r="AV133" s="116"/>
      <c r="AW133" s="116"/>
      <c r="AX133" s="116"/>
      <c r="AY133" s="116"/>
      <c r="AZ133" s="116"/>
      <c r="BA133" s="116"/>
      <c r="BB133" s="116"/>
      <c r="BC133" s="116"/>
      <c r="BD133" s="116"/>
      <c r="BE133" s="116"/>
      <c r="BF133" s="116"/>
      <c r="BG133" s="116"/>
      <c r="BH133" s="116"/>
      <c r="BI133" s="116"/>
      <c r="BJ133" s="116"/>
      <c r="BK133" s="116"/>
      <c r="BL133" s="116"/>
      <c r="BM133" s="116"/>
    </row>
    <row r="134" spans="1:65" s="113" customFormat="1" ht="13.5" customHeight="1">
      <c r="A134" s="303" t="s">
        <v>56</v>
      </c>
      <c r="B134" s="304"/>
      <c r="C134" s="305">
        <v>45.67</v>
      </c>
      <c r="D134" s="305">
        <v>22.406</v>
      </c>
      <c r="E134" s="305">
        <v>23.264</v>
      </c>
      <c r="F134" s="305"/>
      <c r="G134" s="305">
        <v>43.077</v>
      </c>
      <c r="H134" s="305">
        <v>21.073</v>
      </c>
      <c r="I134" s="305">
        <v>22.004</v>
      </c>
      <c r="J134"/>
      <c r="K134" s="305">
        <v>40.705</v>
      </c>
      <c r="L134" s="305">
        <v>20.053</v>
      </c>
      <c r="M134" s="305">
        <v>20.652</v>
      </c>
      <c r="N134" s="305"/>
      <c r="O134" s="305">
        <v>40.591</v>
      </c>
      <c r="P134" s="305">
        <v>20.354</v>
      </c>
      <c r="Q134" s="305">
        <v>20.237</v>
      </c>
      <c r="R134" s="305"/>
      <c r="S134" s="305">
        <v>39.83</v>
      </c>
      <c r="T134" s="305">
        <v>20.204</v>
      </c>
      <c r="U134" s="305">
        <v>19.626</v>
      </c>
      <c r="V134" s="305"/>
      <c r="W134" s="305">
        <v>39.935</v>
      </c>
      <c r="X134" s="305">
        <v>20.452</v>
      </c>
      <c r="Y134" s="305">
        <v>19.483</v>
      </c>
      <c r="Z134" s="110"/>
      <c r="AA134" s="110"/>
      <c r="AB134" s="110"/>
      <c r="AC134" s="110"/>
      <c r="AD134" s="110"/>
      <c r="AE134" s="110"/>
      <c r="AF134" s="110"/>
      <c r="AG134" s="110"/>
      <c r="AH134" s="110"/>
      <c r="AI134" s="110"/>
      <c r="AJ134" s="110"/>
      <c r="AK134" s="110"/>
      <c r="AL134" s="110"/>
      <c r="AM134" s="110"/>
      <c r="AN134" s="110"/>
      <c r="AO134" s="110"/>
      <c r="AP134" s="110"/>
      <c r="AQ134" s="110"/>
      <c r="AR134" s="110"/>
      <c r="AU134" s="116"/>
      <c r="AV134" s="116"/>
      <c r="AW134" s="116"/>
      <c r="AX134" s="116"/>
      <c r="AY134" s="116"/>
      <c r="AZ134" s="116"/>
      <c r="BA134" s="116"/>
      <c r="BB134" s="116"/>
      <c r="BC134" s="116"/>
      <c r="BD134" s="116"/>
      <c r="BE134" s="116"/>
      <c r="BF134" s="116"/>
      <c r="BG134" s="116"/>
      <c r="BH134" s="116"/>
      <c r="BI134" s="116"/>
      <c r="BJ134" s="116"/>
      <c r="BK134" s="116"/>
      <c r="BL134" s="116"/>
      <c r="BM134" s="116"/>
    </row>
    <row r="135" spans="1:65" s="113" customFormat="1" ht="13.5" customHeight="1">
      <c r="A135" s="303" t="s">
        <v>57</v>
      </c>
      <c r="B135" s="304"/>
      <c r="C135" s="305">
        <v>30.82</v>
      </c>
      <c r="D135" s="305">
        <v>15.097</v>
      </c>
      <c r="E135" s="305">
        <v>15.723</v>
      </c>
      <c r="F135" s="305"/>
      <c r="G135" s="305">
        <v>33.228</v>
      </c>
      <c r="H135" s="305">
        <v>16.319</v>
      </c>
      <c r="I135" s="305">
        <v>16.909</v>
      </c>
      <c r="J135"/>
      <c r="K135" s="305">
        <v>35.861</v>
      </c>
      <c r="L135" s="305">
        <v>17.6</v>
      </c>
      <c r="M135" s="305">
        <v>18.261</v>
      </c>
      <c r="N135" s="305"/>
      <c r="O135" s="305">
        <v>35.24</v>
      </c>
      <c r="P135" s="305">
        <v>17.167</v>
      </c>
      <c r="Q135" s="305">
        <v>18.073</v>
      </c>
      <c r="R135" s="305"/>
      <c r="S135" s="305">
        <v>33.433</v>
      </c>
      <c r="T135" s="305">
        <v>16.241</v>
      </c>
      <c r="U135" s="305">
        <v>17.192</v>
      </c>
      <c r="V135" s="305"/>
      <c r="W135" s="305">
        <v>31.253</v>
      </c>
      <c r="X135" s="305">
        <v>15.199</v>
      </c>
      <c r="Y135" s="305">
        <v>16.054</v>
      </c>
      <c r="Z135" s="110"/>
      <c r="AA135" s="110"/>
      <c r="AB135" s="110"/>
      <c r="AC135" s="110"/>
      <c r="AD135" s="110"/>
      <c r="AE135" s="110"/>
      <c r="AF135" s="110"/>
      <c r="AG135" s="110"/>
      <c r="AH135" s="110"/>
      <c r="AI135" s="110"/>
      <c r="AJ135" s="110"/>
      <c r="AK135" s="110"/>
      <c r="AL135" s="110"/>
      <c r="AM135" s="110"/>
      <c r="AN135" s="110"/>
      <c r="AO135" s="110"/>
      <c r="AP135" s="110"/>
      <c r="AQ135" s="110"/>
      <c r="AR135" s="110"/>
      <c r="AU135" s="116"/>
      <c r="AV135" s="116"/>
      <c r="AW135" s="116"/>
      <c r="AX135" s="116"/>
      <c r="AY135" s="116"/>
      <c r="AZ135" s="116"/>
      <c r="BA135" s="116"/>
      <c r="BB135" s="116"/>
      <c r="BC135" s="116"/>
      <c r="BD135" s="116"/>
      <c r="BE135" s="116"/>
      <c r="BF135" s="116"/>
      <c r="BG135" s="116"/>
      <c r="BH135" s="116"/>
      <c r="BI135" s="116"/>
      <c r="BJ135" s="116"/>
      <c r="BK135" s="116"/>
      <c r="BL135" s="116"/>
      <c r="BM135" s="116"/>
    </row>
    <row r="136" spans="1:65" s="113" customFormat="1" ht="13.5" customHeight="1">
      <c r="A136" s="303" t="s">
        <v>58</v>
      </c>
      <c r="B136" s="304"/>
      <c r="C136" s="305">
        <v>14.871</v>
      </c>
      <c r="D136" s="305">
        <v>7.042</v>
      </c>
      <c r="E136" s="305">
        <v>7.829</v>
      </c>
      <c r="F136" s="305"/>
      <c r="G136" s="305">
        <v>16.844</v>
      </c>
      <c r="H136" s="305">
        <v>8.069</v>
      </c>
      <c r="I136" s="305">
        <v>8.775</v>
      </c>
      <c r="J136"/>
      <c r="K136" s="305">
        <v>17.443</v>
      </c>
      <c r="L136" s="305">
        <v>8.268</v>
      </c>
      <c r="M136" s="305">
        <v>9.175</v>
      </c>
      <c r="N136" s="305"/>
      <c r="O136" s="305">
        <v>18.811</v>
      </c>
      <c r="P136" s="305">
        <v>9.033</v>
      </c>
      <c r="Q136" s="305">
        <v>9.778</v>
      </c>
      <c r="R136" s="305"/>
      <c r="S136" s="305">
        <v>21.457</v>
      </c>
      <c r="T136" s="305">
        <v>10.381</v>
      </c>
      <c r="U136" s="305">
        <v>11.076</v>
      </c>
      <c r="V136" s="305"/>
      <c r="W136" s="305">
        <v>22.56</v>
      </c>
      <c r="X136" s="305">
        <v>10.846</v>
      </c>
      <c r="Y136" s="305">
        <v>11.714</v>
      </c>
      <c r="Z136" s="110"/>
      <c r="AA136" s="110"/>
      <c r="AB136" s="110"/>
      <c r="AC136" s="110"/>
      <c r="AD136" s="110"/>
      <c r="AE136" s="110"/>
      <c r="AF136" s="110"/>
      <c r="AG136" s="110"/>
      <c r="AH136" s="110"/>
      <c r="AI136" s="110"/>
      <c r="AJ136" s="110"/>
      <c r="AK136" s="110"/>
      <c r="AL136" s="110"/>
      <c r="AM136" s="110"/>
      <c r="AN136" s="110"/>
      <c r="AO136" s="110"/>
      <c r="AP136" s="110"/>
      <c r="AQ136" s="110"/>
      <c r="AR136" s="110"/>
      <c r="AU136" s="116"/>
      <c r="AV136" s="116"/>
      <c r="AW136" s="116"/>
      <c r="AX136" s="116"/>
      <c r="AY136" s="116"/>
      <c r="AZ136" s="116"/>
      <c r="BA136" s="116"/>
      <c r="BB136" s="116"/>
      <c r="BC136" s="116"/>
      <c r="BD136" s="116"/>
      <c r="BE136" s="116"/>
      <c r="BF136" s="116"/>
      <c r="BG136" s="116"/>
      <c r="BH136" s="116"/>
      <c r="BI136" s="116"/>
      <c r="BJ136" s="116"/>
      <c r="BK136" s="116"/>
      <c r="BL136" s="116"/>
      <c r="BM136" s="116"/>
    </row>
    <row r="137" spans="1:65" s="113" customFormat="1" ht="13.5" customHeight="1">
      <c r="A137" s="303" t="s">
        <v>54</v>
      </c>
      <c r="B137" s="304"/>
      <c r="C137" s="305">
        <v>11.589</v>
      </c>
      <c r="D137" s="305">
        <v>4.641</v>
      </c>
      <c r="E137" s="305">
        <v>6.948</v>
      </c>
      <c r="F137" s="305"/>
      <c r="G137" s="305">
        <v>13.043</v>
      </c>
      <c r="H137" s="305">
        <v>5.286</v>
      </c>
      <c r="I137" s="305">
        <v>7.757</v>
      </c>
      <c r="J137"/>
      <c r="K137" s="305">
        <v>15.405</v>
      </c>
      <c r="L137" s="305">
        <v>6.5</v>
      </c>
      <c r="M137" s="305">
        <v>8.905</v>
      </c>
      <c r="N137" s="305"/>
      <c r="O137" s="305">
        <v>18.122</v>
      </c>
      <c r="P137" s="305">
        <v>7.762</v>
      </c>
      <c r="Q137" s="305">
        <v>10.36</v>
      </c>
      <c r="R137" s="305"/>
      <c r="S137" s="305">
        <v>20.117</v>
      </c>
      <c r="T137" s="305">
        <v>8.673</v>
      </c>
      <c r="U137" s="305">
        <v>11.444</v>
      </c>
      <c r="V137" s="305"/>
      <c r="W137" s="305">
        <v>22.923</v>
      </c>
      <c r="X137" s="305">
        <v>10.034</v>
      </c>
      <c r="Y137" s="305">
        <v>12.889</v>
      </c>
      <c r="Z137" s="110"/>
      <c r="AA137" s="110"/>
      <c r="AB137" s="110"/>
      <c r="AC137" s="110"/>
      <c r="AD137" s="110"/>
      <c r="AE137" s="110"/>
      <c r="AF137" s="110"/>
      <c r="AG137" s="110"/>
      <c r="AH137" s="110"/>
      <c r="AI137" s="110"/>
      <c r="AJ137" s="110"/>
      <c r="AK137" s="110"/>
      <c r="AL137" s="110"/>
      <c r="AM137" s="110"/>
      <c r="AN137" s="110"/>
      <c r="AO137" s="110"/>
      <c r="AP137" s="110"/>
      <c r="AQ137" s="110"/>
      <c r="AR137" s="110"/>
      <c r="AU137" s="116"/>
      <c r="AV137" s="116"/>
      <c r="AW137" s="116"/>
      <c r="AX137" s="116"/>
      <c r="AY137" s="116"/>
      <c r="AZ137" s="116"/>
      <c r="BA137" s="116"/>
      <c r="BB137" s="116"/>
      <c r="BC137" s="116"/>
      <c r="BD137" s="116"/>
      <c r="BE137" s="116"/>
      <c r="BF137" s="116"/>
      <c r="BG137" s="116"/>
      <c r="BH137" s="116"/>
      <c r="BI137" s="116"/>
      <c r="BJ137" s="116"/>
      <c r="BK137" s="116"/>
      <c r="BL137" s="116"/>
      <c r="BM137" s="116"/>
    </row>
    <row r="138" spans="1:44" s="113" customFormat="1" ht="18" customHeight="1">
      <c r="A138" s="67"/>
      <c r="B138" s="300"/>
      <c r="C138" s="359" t="s">
        <v>18</v>
      </c>
      <c r="D138" s="360"/>
      <c r="E138" s="360"/>
      <c r="F138" s="360"/>
      <c r="G138" s="360"/>
      <c r="H138" s="360"/>
      <c r="I138" s="360"/>
      <c r="J138" s="360"/>
      <c r="K138" s="360"/>
      <c r="L138" s="360"/>
      <c r="M138" s="360"/>
      <c r="N138" s="360"/>
      <c r="O138" s="360"/>
      <c r="P138" s="360"/>
      <c r="Q138" s="360"/>
      <c r="R138" s="360"/>
      <c r="S138" s="360"/>
      <c r="T138" s="360"/>
      <c r="U138" s="360"/>
      <c r="V138" s="360"/>
      <c r="W138" s="360"/>
      <c r="X138" s="360"/>
      <c r="Y138" s="360"/>
      <c r="Z138" s="110"/>
      <c r="AA138" s="110"/>
      <c r="AB138" s="110"/>
      <c r="AC138" s="110"/>
      <c r="AD138" s="110"/>
      <c r="AE138" s="110"/>
      <c r="AF138" s="110"/>
      <c r="AG138" s="110"/>
      <c r="AH138" s="110"/>
      <c r="AI138" s="110"/>
      <c r="AJ138" s="110"/>
      <c r="AK138" s="110"/>
      <c r="AL138" s="110"/>
      <c r="AM138" s="110"/>
      <c r="AN138" s="110"/>
      <c r="AO138" s="110"/>
      <c r="AP138" s="110"/>
      <c r="AQ138" s="110"/>
      <c r="AR138" s="110"/>
    </row>
    <row r="139" spans="1:44" s="113" customFormat="1" ht="15" customHeight="1">
      <c r="A139" s="67" t="s">
        <v>50</v>
      </c>
      <c r="B139" s="301"/>
      <c r="C139" s="302">
        <f>SUM(C140:C145)</f>
        <v>366.22</v>
      </c>
      <c r="D139" s="302">
        <f aca="true" t="shared" si="9" ref="D139:Y139">SUM(D140:D145)</f>
        <v>177.448</v>
      </c>
      <c r="E139" s="302">
        <f t="shared" si="9"/>
        <v>188.772</v>
      </c>
      <c r="F139" s="302">
        <f t="shared" si="9"/>
        <v>0</v>
      </c>
      <c r="G139" s="302">
        <f t="shared" si="9"/>
        <v>372.74199999999996</v>
      </c>
      <c r="H139" s="302">
        <f t="shared" si="9"/>
        <v>181.185</v>
      </c>
      <c r="I139" s="302">
        <f t="shared" si="9"/>
        <v>191.55700000000002</v>
      </c>
      <c r="J139">
        <f t="shared" si="9"/>
        <v>0</v>
      </c>
      <c r="K139" s="302">
        <f t="shared" si="9"/>
        <v>380.385</v>
      </c>
      <c r="L139" s="302">
        <f t="shared" si="9"/>
        <v>185.385</v>
      </c>
      <c r="M139" s="302">
        <f t="shared" si="9"/>
        <v>195</v>
      </c>
      <c r="N139" s="302">
        <f t="shared" si="9"/>
        <v>0</v>
      </c>
      <c r="O139" s="302">
        <f t="shared" si="9"/>
        <v>387.569</v>
      </c>
      <c r="P139" s="302">
        <f t="shared" si="9"/>
        <v>189.28999999999996</v>
      </c>
      <c r="Q139" s="302">
        <f t="shared" si="9"/>
        <v>198.279</v>
      </c>
      <c r="R139" s="302">
        <f t="shared" si="9"/>
        <v>0</v>
      </c>
      <c r="S139" s="302">
        <f t="shared" si="9"/>
        <v>393.46799999999996</v>
      </c>
      <c r="T139" s="302">
        <f t="shared" si="9"/>
        <v>192.534</v>
      </c>
      <c r="U139" s="302">
        <f t="shared" si="9"/>
        <v>200.934</v>
      </c>
      <c r="V139" s="302">
        <f t="shared" si="9"/>
        <v>0</v>
      </c>
      <c r="W139" s="302">
        <f t="shared" si="9"/>
        <v>397.98900000000003</v>
      </c>
      <c r="X139" s="302">
        <f t="shared" si="9"/>
        <v>195.10399999999998</v>
      </c>
      <c r="Y139" s="302">
        <f t="shared" si="9"/>
        <v>202.885</v>
      </c>
      <c r="Z139" s="110"/>
      <c r="AA139" s="110"/>
      <c r="AB139" s="110"/>
      <c r="AC139" s="110"/>
      <c r="AD139" s="110"/>
      <c r="AE139" s="110"/>
      <c r="AF139" s="110"/>
      <c r="AG139" s="110"/>
      <c r="AH139" s="110"/>
      <c r="AI139" s="110"/>
      <c r="AJ139" s="110"/>
      <c r="AK139" s="110"/>
      <c r="AL139" s="110"/>
      <c r="AM139" s="110"/>
      <c r="AN139" s="110"/>
      <c r="AO139" s="110"/>
      <c r="AP139" s="110"/>
      <c r="AQ139" s="110"/>
      <c r="AR139" s="110"/>
    </row>
    <row r="140" spans="1:44" s="113" customFormat="1" ht="13.5" customHeight="1">
      <c r="A140" s="303" t="s">
        <v>53</v>
      </c>
      <c r="B140" s="304"/>
      <c r="C140" s="305">
        <v>64.374</v>
      </c>
      <c r="D140" s="305">
        <v>33.028</v>
      </c>
      <c r="E140" s="305">
        <v>31.346</v>
      </c>
      <c r="F140" s="305"/>
      <c r="G140" s="305">
        <v>65.355</v>
      </c>
      <c r="H140" s="305">
        <v>33.466</v>
      </c>
      <c r="I140" s="305">
        <v>31.889</v>
      </c>
      <c r="J140"/>
      <c r="K140" s="305">
        <v>67.855</v>
      </c>
      <c r="L140" s="305">
        <v>34.657</v>
      </c>
      <c r="M140" s="305">
        <v>33.198</v>
      </c>
      <c r="N140" s="305"/>
      <c r="O140" s="305">
        <v>68.696</v>
      </c>
      <c r="P140" s="305">
        <v>35.01</v>
      </c>
      <c r="Q140" s="305">
        <v>33.686</v>
      </c>
      <c r="R140" s="305"/>
      <c r="S140" s="305">
        <v>69.494</v>
      </c>
      <c r="T140" s="305">
        <v>35.386</v>
      </c>
      <c r="U140" s="305">
        <v>34.108</v>
      </c>
      <c r="V140" s="305"/>
      <c r="W140" s="305">
        <v>69.484</v>
      </c>
      <c r="X140" s="305">
        <v>35.382</v>
      </c>
      <c r="Y140" s="305">
        <v>34.102</v>
      </c>
      <c r="Z140" s="110"/>
      <c r="AA140" s="110"/>
      <c r="AB140" s="110"/>
      <c r="AC140" s="110"/>
      <c r="AD140" s="110"/>
      <c r="AE140" s="110"/>
      <c r="AF140" s="110"/>
      <c r="AG140" s="110"/>
      <c r="AH140" s="110"/>
      <c r="AI140" s="110"/>
      <c r="AJ140" s="110"/>
      <c r="AK140" s="110"/>
      <c r="AL140" s="110"/>
      <c r="AM140" s="110"/>
      <c r="AN140" s="110"/>
      <c r="AO140" s="110"/>
      <c r="AP140" s="110"/>
      <c r="AQ140" s="110"/>
      <c r="AR140" s="110"/>
    </row>
    <row r="141" spans="1:66" s="113" customFormat="1" ht="13.5" customHeight="1">
      <c r="A141" s="306" t="s">
        <v>55</v>
      </c>
      <c r="B141" s="304"/>
      <c r="C141" s="305">
        <v>63.118</v>
      </c>
      <c r="D141" s="305">
        <v>30.994</v>
      </c>
      <c r="E141" s="305">
        <v>32.124</v>
      </c>
      <c r="F141" s="305"/>
      <c r="G141" s="305">
        <v>63.843</v>
      </c>
      <c r="H141" s="305">
        <v>32.104</v>
      </c>
      <c r="I141" s="305">
        <v>31.739</v>
      </c>
      <c r="J141"/>
      <c r="K141" s="305">
        <v>62.281</v>
      </c>
      <c r="L141" s="305">
        <v>31.96</v>
      </c>
      <c r="M141" s="305">
        <v>30.321</v>
      </c>
      <c r="N141" s="305"/>
      <c r="O141" s="305">
        <v>62.247</v>
      </c>
      <c r="P141" s="305">
        <v>32.202</v>
      </c>
      <c r="Q141" s="305">
        <v>30.045</v>
      </c>
      <c r="R141" s="305"/>
      <c r="S141" s="305">
        <v>63.828</v>
      </c>
      <c r="T141" s="305">
        <v>32.925</v>
      </c>
      <c r="U141" s="305">
        <v>30.903</v>
      </c>
      <c r="V141" s="305"/>
      <c r="W141" s="305">
        <v>65.905</v>
      </c>
      <c r="X141" s="305">
        <v>33.962</v>
      </c>
      <c r="Y141" s="305">
        <v>31.943</v>
      </c>
      <c r="Z141" s="110"/>
      <c r="AA141" s="110"/>
      <c r="AB141" s="110"/>
      <c r="AC141" s="110"/>
      <c r="AD141" s="110"/>
      <c r="AE141" s="110"/>
      <c r="AF141" s="110"/>
      <c r="AG141" s="110"/>
      <c r="AH141" s="110"/>
      <c r="AI141" s="110"/>
      <c r="AJ141" s="110"/>
      <c r="AK141" s="110"/>
      <c r="AL141" s="110"/>
      <c r="AM141" s="110"/>
      <c r="AN141" s="110"/>
      <c r="AO141" s="110"/>
      <c r="AP141" s="110"/>
      <c r="AQ141" s="110"/>
      <c r="AR141" s="110"/>
      <c r="AV141" s="117"/>
      <c r="AW141" s="117"/>
      <c r="AX141" s="117"/>
      <c r="AY141" s="117"/>
      <c r="AZ141" s="117"/>
      <c r="BA141" s="117"/>
      <c r="BB141" s="117"/>
      <c r="BC141" s="117"/>
      <c r="BD141" s="117"/>
      <c r="BE141" s="117"/>
      <c r="BF141" s="117"/>
      <c r="BG141" s="117"/>
      <c r="BH141" s="117"/>
      <c r="BI141" s="117"/>
      <c r="BJ141" s="117"/>
      <c r="BK141" s="117"/>
      <c r="BL141" s="117"/>
      <c r="BM141" s="117"/>
      <c r="BN141" s="117"/>
    </row>
    <row r="142" spans="1:66" s="113" customFormat="1" ht="13.5" customHeight="1">
      <c r="A142" s="303" t="s">
        <v>56</v>
      </c>
      <c r="B142" s="304"/>
      <c r="C142" s="305">
        <v>97.729</v>
      </c>
      <c r="D142" s="305">
        <v>47.543</v>
      </c>
      <c r="E142" s="305">
        <v>50.186</v>
      </c>
      <c r="F142" s="305"/>
      <c r="G142" s="305">
        <v>91.053</v>
      </c>
      <c r="H142" s="305">
        <v>44.104</v>
      </c>
      <c r="I142" s="305">
        <v>46.949</v>
      </c>
      <c r="J142"/>
      <c r="K142" s="305">
        <v>87.745</v>
      </c>
      <c r="L142" s="305">
        <v>42.617</v>
      </c>
      <c r="M142" s="305">
        <v>45.128</v>
      </c>
      <c r="N142" s="305"/>
      <c r="O142" s="305">
        <v>89.7</v>
      </c>
      <c r="P142" s="305">
        <v>43.973</v>
      </c>
      <c r="Q142" s="305">
        <v>45.727</v>
      </c>
      <c r="R142" s="305"/>
      <c r="S142" s="305">
        <v>89.992</v>
      </c>
      <c r="T142" s="305">
        <v>44.852</v>
      </c>
      <c r="U142" s="305">
        <v>45.14</v>
      </c>
      <c r="V142" s="305"/>
      <c r="W142" s="305">
        <v>90.686</v>
      </c>
      <c r="X142" s="305">
        <v>45.908</v>
      </c>
      <c r="Y142" s="305">
        <v>44.778</v>
      </c>
      <c r="Z142" s="110"/>
      <c r="AA142" s="110"/>
      <c r="AB142" s="110"/>
      <c r="AC142" s="110"/>
      <c r="AD142" s="110"/>
      <c r="AE142" s="110"/>
      <c r="AF142" s="110"/>
      <c r="AG142" s="110"/>
      <c r="AH142" s="110"/>
      <c r="AI142" s="110"/>
      <c r="AJ142" s="110"/>
      <c r="AK142" s="110"/>
      <c r="AL142" s="110"/>
      <c r="AM142" s="110"/>
      <c r="AN142" s="110"/>
      <c r="AO142" s="110"/>
      <c r="AP142" s="110"/>
      <c r="AQ142" s="110"/>
      <c r="AR142" s="110"/>
      <c r="AV142" s="118"/>
      <c r="AW142" s="118"/>
      <c r="AX142" s="118"/>
      <c r="AY142" s="118"/>
      <c r="AZ142" s="118"/>
      <c r="BA142" s="118"/>
      <c r="BB142" s="118"/>
      <c r="BC142" s="118"/>
      <c r="BD142" s="118"/>
      <c r="BE142" s="118"/>
      <c r="BF142" s="118"/>
      <c r="BG142" s="118"/>
      <c r="BH142" s="118"/>
      <c r="BI142" s="118"/>
      <c r="BJ142" s="118"/>
      <c r="BK142" s="118"/>
      <c r="BL142" s="118"/>
      <c r="BM142" s="118"/>
      <c r="BN142" s="118"/>
    </row>
    <row r="143" spans="1:66" s="113" customFormat="1" ht="13.5" customHeight="1">
      <c r="A143" s="303" t="s">
        <v>57</v>
      </c>
      <c r="B143" s="304"/>
      <c r="C143" s="305">
        <v>73.846</v>
      </c>
      <c r="D143" s="305">
        <v>36.062</v>
      </c>
      <c r="E143" s="305">
        <v>37.784</v>
      </c>
      <c r="F143" s="305"/>
      <c r="G143" s="305">
        <v>77.172</v>
      </c>
      <c r="H143" s="305">
        <v>37.486</v>
      </c>
      <c r="I143" s="305">
        <v>39.686</v>
      </c>
      <c r="J143"/>
      <c r="K143" s="305">
        <v>79.809</v>
      </c>
      <c r="L143" s="305">
        <v>38.42</v>
      </c>
      <c r="M143" s="305">
        <v>41.389</v>
      </c>
      <c r="N143" s="305"/>
      <c r="O143" s="305">
        <v>75.078</v>
      </c>
      <c r="P143" s="305">
        <v>35.953</v>
      </c>
      <c r="Q143" s="305">
        <v>39.125</v>
      </c>
      <c r="R143" s="305"/>
      <c r="S143" s="305">
        <v>69.311</v>
      </c>
      <c r="T143" s="305">
        <v>33.112</v>
      </c>
      <c r="U143" s="305">
        <v>36.199</v>
      </c>
      <c r="V143" s="305"/>
      <c r="W143" s="305">
        <v>64.682</v>
      </c>
      <c r="X143" s="305">
        <v>30.849</v>
      </c>
      <c r="Y143" s="305">
        <v>33.833</v>
      </c>
      <c r="Z143" s="110"/>
      <c r="AA143" s="110"/>
      <c r="AB143" s="110"/>
      <c r="AC143" s="110"/>
      <c r="AD143" s="110"/>
      <c r="AE143" s="110"/>
      <c r="AF143" s="110"/>
      <c r="AG143" s="110"/>
      <c r="AH143" s="110"/>
      <c r="AI143" s="110"/>
      <c r="AJ143" s="110"/>
      <c r="AK143" s="110"/>
      <c r="AL143" s="110"/>
      <c r="AM143" s="110"/>
      <c r="AN143" s="110"/>
      <c r="AO143" s="110"/>
      <c r="AP143" s="110"/>
      <c r="AQ143" s="110"/>
      <c r="AR143" s="110"/>
      <c r="AV143" s="116"/>
      <c r="AW143" s="116"/>
      <c r="AX143" s="116"/>
      <c r="AY143" s="116"/>
      <c r="AZ143" s="116"/>
      <c r="BA143" s="116"/>
      <c r="BB143" s="116"/>
      <c r="BC143" s="116"/>
      <c r="BD143" s="116"/>
      <c r="BE143" s="116"/>
      <c r="BF143" s="116"/>
      <c r="BG143" s="116"/>
      <c r="BH143" s="116"/>
      <c r="BI143" s="116"/>
      <c r="BJ143" s="116"/>
      <c r="BK143" s="116"/>
      <c r="BL143" s="116"/>
      <c r="BM143" s="116"/>
      <c r="BN143" s="116"/>
    </row>
    <row r="144" spans="1:66" s="113" customFormat="1" ht="13.5" customHeight="1">
      <c r="A144" s="303" t="s">
        <v>58</v>
      </c>
      <c r="B144" s="304"/>
      <c r="C144" s="305">
        <v>37.521</v>
      </c>
      <c r="D144" s="305">
        <v>17.921</v>
      </c>
      <c r="E144" s="305">
        <v>19.6</v>
      </c>
      <c r="F144" s="305"/>
      <c r="G144" s="305">
        <v>42.53</v>
      </c>
      <c r="H144" s="305">
        <v>20.351</v>
      </c>
      <c r="I144" s="305">
        <v>22.179</v>
      </c>
      <c r="J144"/>
      <c r="K144" s="305">
        <v>43.147</v>
      </c>
      <c r="L144" s="305">
        <v>20.631</v>
      </c>
      <c r="M144" s="305">
        <v>22.516</v>
      </c>
      <c r="N144" s="305"/>
      <c r="O144" s="305">
        <v>45.653</v>
      </c>
      <c r="P144" s="305">
        <v>21.893</v>
      </c>
      <c r="Q144" s="305">
        <v>23.76</v>
      </c>
      <c r="R144" s="305"/>
      <c r="S144" s="305">
        <v>49.587</v>
      </c>
      <c r="T144" s="305">
        <v>23.612</v>
      </c>
      <c r="U144" s="305">
        <v>25.975</v>
      </c>
      <c r="V144" s="305"/>
      <c r="W144" s="305">
        <v>49.903</v>
      </c>
      <c r="X144" s="305">
        <v>23.536</v>
      </c>
      <c r="Y144" s="305">
        <v>26.367</v>
      </c>
      <c r="Z144" s="110"/>
      <c r="AA144" s="110"/>
      <c r="AB144" s="110"/>
      <c r="AC144" s="110"/>
      <c r="AD144" s="110"/>
      <c r="AE144" s="110"/>
      <c r="AF144" s="110"/>
      <c r="AG144" s="110"/>
      <c r="AH144" s="110"/>
      <c r="AI144" s="110"/>
      <c r="AJ144" s="110"/>
      <c r="AK144" s="110"/>
      <c r="AL144" s="110"/>
      <c r="AM144" s="110"/>
      <c r="AN144" s="110"/>
      <c r="AO144" s="110"/>
      <c r="AP144" s="110"/>
      <c r="AQ144" s="110"/>
      <c r="AR144" s="110"/>
      <c r="AV144" s="116"/>
      <c r="AW144" s="116"/>
      <c r="AX144" s="116"/>
      <c r="AY144" s="116"/>
      <c r="AZ144" s="116"/>
      <c r="BA144" s="116"/>
      <c r="BB144" s="116"/>
      <c r="BC144" s="116"/>
      <c r="BD144" s="116"/>
      <c r="BE144" s="116"/>
      <c r="BF144" s="116"/>
      <c r="BG144" s="116"/>
      <c r="BH144" s="116"/>
      <c r="BI144" s="116"/>
      <c r="BJ144" s="116"/>
      <c r="BK144" s="116"/>
      <c r="BL144" s="116"/>
      <c r="BM144" s="116"/>
      <c r="BN144" s="116"/>
    </row>
    <row r="145" spans="1:66" s="113" customFormat="1" ht="13.5" customHeight="1">
      <c r="A145" s="303" t="s">
        <v>54</v>
      </c>
      <c r="B145" s="304"/>
      <c r="C145" s="305">
        <v>29.632</v>
      </c>
      <c r="D145" s="305">
        <v>11.9</v>
      </c>
      <c r="E145" s="305">
        <v>17.732</v>
      </c>
      <c r="F145" s="305"/>
      <c r="G145" s="305">
        <v>32.789</v>
      </c>
      <c r="H145" s="305">
        <v>13.674</v>
      </c>
      <c r="I145" s="305">
        <v>19.115</v>
      </c>
      <c r="J145"/>
      <c r="K145" s="305">
        <v>39.548</v>
      </c>
      <c r="L145" s="305">
        <v>17.1</v>
      </c>
      <c r="M145" s="305">
        <v>22.448</v>
      </c>
      <c r="N145" s="305"/>
      <c r="O145" s="305">
        <v>46.195</v>
      </c>
      <c r="P145" s="305">
        <v>20.259</v>
      </c>
      <c r="Q145" s="305">
        <v>25.936</v>
      </c>
      <c r="R145" s="305"/>
      <c r="S145" s="305">
        <v>51.256</v>
      </c>
      <c r="T145" s="305">
        <v>22.647</v>
      </c>
      <c r="U145" s="305">
        <v>28.609</v>
      </c>
      <c r="V145" s="305"/>
      <c r="W145" s="305">
        <v>57.329</v>
      </c>
      <c r="X145" s="305">
        <v>25.467</v>
      </c>
      <c r="Y145" s="305">
        <v>31.862</v>
      </c>
      <c r="Z145" s="110"/>
      <c r="AA145" s="110"/>
      <c r="AB145" s="110"/>
      <c r="AC145" s="110"/>
      <c r="AD145" s="110"/>
      <c r="AE145" s="110"/>
      <c r="AF145" s="110"/>
      <c r="AG145" s="110"/>
      <c r="AH145" s="110"/>
      <c r="AI145" s="110"/>
      <c r="AJ145" s="110"/>
      <c r="AK145" s="110"/>
      <c r="AL145" s="110"/>
      <c r="AM145" s="110"/>
      <c r="AN145" s="110"/>
      <c r="AO145" s="110"/>
      <c r="AP145" s="110"/>
      <c r="AQ145" s="110"/>
      <c r="AR145" s="110"/>
      <c r="AV145" s="116"/>
      <c r="AW145" s="116"/>
      <c r="AX145" s="116"/>
      <c r="AY145" s="116"/>
      <c r="AZ145" s="116"/>
      <c r="BA145" s="116"/>
      <c r="BB145" s="116"/>
      <c r="BC145" s="116"/>
      <c r="BD145" s="116"/>
      <c r="BE145" s="116"/>
      <c r="BF145" s="116"/>
      <c r="BG145" s="116"/>
      <c r="BH145" s="116"/>
      <c r="BI145" s="116"/>
      <c r="BJ145" s="116"/>
      <c r="BK145" s="116"/>
      <c r="BL145" s="116"/>
      <c r="BM145" s="116"/>
      <c r="BN145" s="116"/>
    </row>
    <row r="146" spans="1:66" s="113" customFormat="1" ht="18" customHeight="1">
      <c r="A146" s="67"/>
      <c r="B146" s="300"/>
      <c r="C146" s="359" t="s">
        <v>19</v>
      </c>
      <c r="D146" s="360"/>
      <c r="E146" s="360"/>
      <c r="F146" s="360"/>
      <c r="G146" s="360"/>
      <c r="H146" s="360"/>
      <c r="I146" s="360"/>
      <c r="J146" s="360"/>
      <c r="K146" s="360"/>
      <c r="L146" s="360"/>
      <c r="M146" s="360"/>
      <c r="N146" s="360"/>
      <c r="O146" s="360"/>
      <c r="P146" s="360"/>
      <c r="Q146" s="360"/>
      <c r="R146" s="360"/>
      <c r="S146" s="360"/>
      <c r="T146" s="360"/>
      <c r="U146" s="360"/>
      <c r="V146" s="360"/>
      <c r="W146" s="360"/>
      <c r="X146" s="360"/>
      <c r="Y146" s="360"/>
      <c r="Z146" s="110"/>
      <c r="AA146" s="110"/>
      <c r="AB146" s="110"/>
      <c r="AC146" s="110"/>
      <c r="AD146" s="110"/>
      <c r="AE146" s="110"/>
      <c r="AF146" s="110"/>
      <c r="AG146" s="110"/>
      <c r="AH146" s="110"/>
      <c r="AI146" s="110"/>
      <c r="AJ146" s="110"/>
      <c r="AK146" s="110"/>
      <c r="AL146" s="110"/>
      <c r="AM146" s="110"/>
      <c r="AN146" s="110"/>
      <c r="AO146" s="110"/>
      <c r="AP146" s="110"/>
      <c r="AQ146" s="110"/>
      <c r="AR146" s="110"/>
      <c r="AV146" s="116"/>
      <c r="AW146" s="116"/>
      <c r="AX146" s="116"/>
      <c r="AY146" s="116"/>
      <c r="AZ146" s="116"/>
      <c r="BA146" s="116"/>
      <c r="BB146" s="116"/>
      <c r="BC146" s="116"/>
      <c r="BD146" s="116"/>
      <c r="BE146" s="116"/>
      <c r="BF146" s="116"/>
      <c r="BG146" s="116"/>
      <c r="BH146" s="116"/>
      <c r="BI146" s="116"/>
      <c r="BJ146" s="116"/>
      <c r="BK146" s="116"/>
      <c r="BL146" s="116"/>
      <c r="BM146" s="116"/>
      <c r="BN146" s="116"/>
    </row>
    <row r="147" spans="1:66" s="113" customFormat="1" ht="15" customHeight="1">
      <c r="A147" s="67" t="s">
        <v>50</v>
      </c>
      <c r="B147" s="301"/>
      <c r="C147" s="302">
        <f>SUM(C148:C153)</f>
        <v>595.0799999999999</v>
      </c>
      <c r="D147" s="302">
        <f aca="true" t="shared" si="10" ref="D147:Y147">SUM(D148:D153)</f>
        <v>286.90600000000006</v>
      </c>
      <c r="E147" s="302">
        <f t="shared" si="10"/>
        <v>308.174</v>
      </c>
      <c r="F147" s="302">
        <f t="shared" si="10"/>
        <v>0</v>
      </c>
      <c r="G147" s="302">
        <f t="shared" si="10"/>
        <v>609.707</v>
      </c>
      <c r="H147" s="302">
        <f t="shared" si="10"/>
        <v>294.704</v>
      </c>
      <c r="I147" s="302">
        <f t="shared" si="10"/>
        <v>315.00300000000004</v>
      </c>
      <c r="J147">
        <f t="shared" si="10"/>
        <v>0</v>
      </c>
      <c r="K147" s="302">
        <f t="shared" si="10"/>
        <v>629.696</v>
      </c>
      <c r="L147" s="302">
        <f t="shared" si="10"/>
        <v>305.032</v>
      </c>
      <c r="M147" s="302">
        <f t="shared" si="10"/>
        <v>324.664</v>
      </c>
      <c r="N147" s="302">
        <f t="shared" si="10"/>
        <v>0</v>
      </c>
      <c r="O147" s="302">
        <f t="shared" si="10"/>
        <v>649.8270000000001</v>
      </c>
      <c r="P147" s="302">
        <f t="shared" si="10"/>
        <v>315.29900000000004</v>
      </c>
      <c r="Q147" s="302">
        <f t="shared" si="10"/>
        <v>334.528</v>
      </c>
      <c r="R147" s="302">
        <f t="shared" si="10"/>
        <v>0</v>
      </c>
      <c r="S147" s="302">
        <f t="shared" si="10"/>
        <v>668.13</v>
      </c>
      <c r="T147" s="302">
        <f t="shared" si="10"/>
        <v>324.52200000000005</v>
      </c>
      <c r="U147" s="302">
        <f t="shared" si="10"/>
        <v>343.608</v>
      </c>
      <c r="V147" s="302">
        <f t="shared" si="10"/>
        <v>0</v>
      </c>
      <c r="W147" s="302">
        <f t="shared" si="10"/>
        <v>684.744</v>
      </c>
      <c r="X147" s="302">
        <f t="shared" si="10"/>
        <v>332.778</v>
      </c>
      <c r="Y147" s="302">
        <f t="shared" si="10"/>
        <v>351.966</v>
      </c>
      <c r="Z147" s="110"/>
      <c r="AA147" s="110"/>
      <c r="AB147" s="110"/>
      <c r="AC147" s="110"/>
      <c r="AD147" s="110"/>
      <c r="AE147" s="110"/>
      <c r="AF147" s="110"/>
      <c r="AG147" s="110"/>
      <c r="AH147" s="110"/>
      <c r="AI147" s="110"/>
      <c r="AJ147" s="110"/>
      <c r="AK147" s="110"/>
      <c r="AL147" s="110"/>
      <c r="AM147" s="110"/>
      <c r="AN147" s="110"/>
      <c r="AO147" s="110"/>
      <c r="AP147" s="110"/>
      <c r="AQ147" s="110"/>
      <c r="AR147" s="110"/>
      <c r="AV147" s="116"/>
      <c r="AW147" s="116"/>
      <c r="AX147" s="116"/>
      <c r="AY147" s="116"/>
      <c r="AZ147" s="116"/>
      <c r="BA147" s="116"/>
      <c r="BB147" s="116"/>
      <c r="BC147" s="116"/>
      <c r="BD147" s="116"/>
      <c r="BE147" s="116"/>
      <c r="BF147" s="116"/>
      <c r="BG147" s="116"/>
      <c r="BH147" s="116"/>
      <c r="BI147" s="116"/>
      <c r="BJ147" s="116"/>
      <c r="BK147" s="116"/>
      <c r="BL147" s="116"/>
      <c r="BM147" s="116"/>
      <c r="BN147" s="116"/>
    </row>
    <row r="148" spans="1:44" s="113" customFormat="1" ht="13.5" customHeight="1">
      <c r="A148" s="303" t="s">
        <v>53</v>
      </c>
      <c r="B148" s="304"/>
      <c r="C148" s="305">
        <v>96.263</v>
      </c>
      <c r="D148" s="305">
        <v>48.984</v>
      </c>
      <c r="E148" s="305">
        <v>47.279</v>
      </c>
      <c r="F148" s="305"/>
      <c r="G148" s="305">
        <v>99.955</v>
      </c>
      <c r="H148" s="305">
        <v>50.8</v>
      </c>
      <c r="I148" s="305">
        <v>49.155</v>
      </c>
      <c r="J148"/>
      <c r="K148" s="305">
        <v>109.448</v>
      </c>
      <c r="L148" s="305">
        <v>55.565</v>
      </c>
      <c r="M148" s="305">
        <v>53.883</v>
      </c>
      <c r="N148" s="305"/>
      <c r="O148" s="305">
        <v>114.773</v>
      </c>
      <c r="P148" s="305">
        <v>58.447</v>
      </c>
      <c r="Q148" s="305">
        <v>56.326</v>
      </c>
      <c r="R148" s="305"/>
      <c r="S148" s="305">
        <v>115.607</v>
      </c>
      <c r="T148" s="305">
        <v>58.898</v>
      </c>
      <c r="U148" s="305">
        <v>56.709</v>
      </c>
      <c r="V148" s="305"/>
      <c r="W148" s="305">
        <v>113.336</v>
      </c>
      <c r="X148" s="305">
        <v>57.74</v>
      </c>
      <c r="Y148" s="305">
        <v>55.596</v>
      </c>
      <c r="Z148" s="110"/>
      <c r="AA148" s="110"/>
      <c r="AB148" s="110"/>
      <c r="AC148" s="110"/>
      <c r="AD148" s="110"/>
      <c r="AE148" s="110"/>
      <c r="AF148" s="110"/>
      <c r="AG148" s="110"/>
      <c r="AH148" s="110"/>
      <c r="AI148" s="110"/>
      <c r="AJ148" s="110"/>
      <c r="AK148" s="110"/>
      <c r="AL148" s="110"/>
      <c r="AM148" s="110"/>
      <c r="AN148" s="110"/>
      <c r="AO148" s="110"/>
      <c r="AP148" s="110"/>
      <c r="AQ148" s="110"/>
      <c r="AR148" s="110"/>
    </row>
    <row r="149" spans="1:44" s="113" customFormat="1" ht="13.5" customHeight="1">
      <c r="A149" s="306" t="s">
        <v>55</v>
      </c>
      <c r="B149" s="304"/>
      <c r="C149" s="305">
        <v>143.705</v>
      </c>
      <c r="D149" s="305">
        <v>70.42</v>
      </c>
      <c r="E149" s="305">
        <v>73.285</v>
      </c>
      <c r="F149" s="305"/>
      <c r="G149" s="305">
        <v>138.61</v>
      </c>
      <c r="H149" s="305">
        <v>67.808</v>
      </c>
      <c r="I149" s="305">
        <v>70.802</v>
      </c>
      <c r="J149"/>
      <c r="K149" s="305">
        <v>122.983</v>
      </c>
      <c r="L149" s="305">
        <v>60.183</v>
      </c>
      <c r="M149" s="305">
        <v>62.8</v>
      </c>
      <c r="N149" s="305"/>
      <c r="O149" s="305">
        <v>120.661</v>
      </c>
      <c r="P149" s="305">
        <v>58.64</v>
      </c>
      <c r="Q149" s="305">
        <v>62.021</v>
      </c>
      <c r="R149" s="305"/>
      <c r="S149" s="305">
        <v>125.668</v>
      </c>
      <c r="T149" s="305">
        <v>61.101</v>
      </c>
      <c r="U149" s="305">
        <v>64.567</v>
      </c>
      <c r="V149" s="305"/>
      <c r="W149" s="305">
        <v>134.329</v>
      </c>
      <c r="X149" s="305">
        <v>65.511</v>
      </c>
      <c r="Y149" s="305">
        <v>68.818</v>
      </c>
      <c r="Z149" s="110"/>
      <c r="AA149" s="110"/>
      <c r="AB149" s="110"/>
      <c r="AC149" s="110"/>
      <c r="AD149" s="110"/>
      <c r="AE149" s="110"/>
      <c r="AF149" s="110"/>
      <c r="AG149" s="110"/>
      <c r="AH149" s="110"/>
      <c r="AI149" s="110"/>
      <c r="AJ149" s="110"/>
      <c r="AK149" s="110"/>
      <c r="AL149" s="110"/>
      <c r="AM149" s="110"/>
      <c r="AN149" s="110"/>
      <c r="AO149" s="110"/>
      <c r="AP149" s="110"/>
      <c r="AQ149" s="110"/>
      <c r="AR149" s="110"/>
    </row>
    <row r="150" spans="1:44" s="113" customFormat="1" ht="13.5" customHeight="1">
      <c r="A150" s="303" t="s">
        <v>56</v>
      </c>
      <c r="B150" s="304"/>
      <c r="C150" s="305">
        <v>172.321</v>
      </c>
      <c r="D150" s="305">
        <v>85.174</v>
      </c>
      <c r="E150" s="305">
        <v>87.147</v>
      </c>
      <c r="F150" s="305"/>
      <c r="G150" s="305">
        <v>176.701</v>
      </c>
      <c r="H150" s="305">
        <v>88.282</v>
      </c>
      <c r="I150" s="305">
        <v>88.419</v>
      </c>
      <c r="J150"/>
      <c r="K150" s="305">
        <v>191.837</v>
      </c>
      <c r="L150" s="305">
        <v>96.352</v>
      </c>
      <c r="M150" s="305">
        <v>95.485</v>
      </c>
      <c r="N150" s="305"/>
      <c r="O150" s="305">
        <v>203.473</v>
      </c>
      <c r="P150" s="305">
        <v>102.596</v>
      </c>
      <c r="Q150" s="305">
        <v>100.877</v>
      </c>
      <c r="R150" s="305"/>
      <c r="S150" s="305">
        <v>203.745</v>
      </c>
      <c r="T150" s="305">
        <v>102.93</v>
      </c>
      <c r="U150" s="305">
        <v>100.815</v>
      </c>
      <c r="V150" s="305"/>
      <c r="W150" s="305">
        <v>197.024</v>
      </c>
      <c r="X150" s="305">
        <v>99.491</v>
      </c>
      <c r="Y150" s="305">
        <v>97.533</v>
      </c>
      <c r="Z150" s="110"/>
      <c r="AA150" s="110"/>
      <c r="AB150" s="110"/>
      <c r="AC150" s="110"/>
      <c r="AD150" s="110"/>
      <c r="AE150" s="110"/>
      <c r="AF150" s="110"/>
      <c r="AG150" s="110"/>
      <c r="AH150" s="110"/>
      <c r="AI150" s="110"/>
      <c r="AJ150" s="110"/>
      <c r="AK150" s="110"/>
      <c r="AL150" s="110"/>
      <c r="AM150" s="110"/>
      <c r="AN150" s="110"/>
      <c r="AO150" s="110"/>
      <c r="AP150" s="110"/>
      <c r="AQ150" s="110"/>
      <c r="AR150" s="110"/>
    </row>
    <row r="151" spans="1:44" s="113" customFormat="1" ht="13.5" customHeight="1">
      <c r="A151" s="303" t="s">
        <v>57</v>
      </c>
      <c r="B151" s="304"/>
      <c r="C151" s="305">
        <v>99.833</v>
      </c>
      <c r="D151" s="305">
        <v>48.544</v>
      </c>
      <c r="E151" s="305">
        <v>51.289</v>
      </c>
      <c r="F151" s="305"/>
      <c r="G151" s="305">
        <v>109.953</v>
      </c>
      <c r="H151" s="305">
        <v>52.353</v>
      </c>
      <c r="I151" s="305">
        <v>57.6</v>
      </c>
      <c r="J151"/>
      <c r="K151" s="305">
        <v>114.944</v>
      </c>
      <c r="L151" s="305">
        <v>54.193</v>
      </c>
      <c r="M151" s="305">
        <v>60.751</v>
      </c>
      <c r="N151" s="305"/>
      <c r="O151" s="305">
        <v>109.185</v>
      </c>
      <c r="P151" s="305">
        <v>51.899</v>
      </c>
      <c r="Q151" s="305">
        <v>57.286</v>
      </c>
      <c r="R151" s="305"/>
      <c r="S151" s="305">
        <v>108.757</v>
      </c>
      <c r="T151" s="305">
        <v>52.412</v>
      </c>
      <c r="U151" s="305">
        <v>56.345</v>
      </c>
      <c r="V151" s="305"/>
      <c r="W151" s="305">
        <v>116.179</v>
      </c>
      <c r="X151" s="305">
        <v>56.855</v>
      </c>
      <c r="Y151" s="305">
        <v>59.324</v>
      </c>
      <c r="Z151" s="110"/>
      <c r="AA151" s="110"/>
      <c r="AB151" s="110"/>
      <c r="AC151" s="110"/>
      <c r="AD151" s="110"/>
      <c r="AE151" s="110"/>
      <c r="AF151" s="110"/>
      <c r="AG151" s="110"/>
      <c r="AH151" s="110"/>
      <c r="AI151" s="110"/>
      <c r="AJ151" s="110"/>
      <c r="AK151" s="110"/>
      <c r="AL151" s="110"/>
      <c r="AM151" s="110"/>
      <c r="AN151" s="110"/>
      <c r="AO151" s="110"/>
      <c r="AP151" s="110"/>
      <c r="AQ151" s="110"/>
      <c r="AR151" s="110"/>
    </row>
    <row r="152" spans="1:44" s="113" customFormat="1" ht="13.5" customHeight="1">
      <c r="A152" s="303" t="s">
        <v>58</v>
      </c>
      <c r="B152" s="304"/>
      <c r="C152" s="305">
        <v>43.111</v>
      </c>
      <c r="D152" s="305">
        <v>19.778</v>
      </c>
      <c r="E152" s="305">
        <v>23.333</v>
      </c>
      <c r="F152" s="305"/>
      <c r="G152" s="305">
        <v>45.163</v>
      </c>
      <c r="H152" s="305">
        <v>21.325</v>
      </c>
      <c r="I152" s="305">
        <v>23.838</v>
      </c>
      <c r="J152"/>
      <c r="K152" s="305">
        <v>49.633</v>
      </c>
      <c r="L152" s="305">
        <v>23.31</v>
      </c>
      <c r="M152" s="305">
        <v>26.323</v>
      </c>
      <c r="N152" s="305"/>
      <c r="O152" s="305">
        <v>57.611</v>
      </c>
      <c r="P152" s="305">
        <v>26.292</v>
      </c>
      <c r="Q152" s="305">
        <v>31.319</v>
      </c>
      <c r="R152" s="305"/>
      <c r="S152" s="305">
        <v>64.574</v>
      </c>
      <c r="T152" s="305">
        <v>29.059</v>
      </c>
      <c r="U152" s="305">
        <v>35.515</v>
      </c>
      <c r="V152" s="305"/>
      <c r="W152" s="305">
        <v>65.04</v>
      </c>
      <c r="X152" s="305">
        <v>29.467</v>
      </c>
      <c r="Y152" s="305">
        <v>35.573</v>
      </c>
      <c r="Z152" s="110"/>
      <c r="AA152" s="110"/>
      <c r="AB152" s="110"/>
      <c r="AC152" s="110"/>
      <c r="AD152" s="110"/>
      <c r="AE152" s="110"/>
      <c r="AF152" s="110"/>
      <c r="AG152" s="110"/>
      <c r="AH152" s="110"/>
      <c r="AI152" s="110"/>
      <c r="AJ152" s="110"/>
      <c r="AK152" s="110"/>
      <c r="AL152" s="110"/>
      <c r="AM152" s="110"/>
      <c r="AN152" s="110"/>
      <c r="AO152" s="110"/>
      <c r="AP152" s="110"/>
      <c r="AQ152" s="110"/>
      <c r="AR152" s="110"/>
    </row>
    <row r="153" spans="1:44" s="113" customFormat="1" ht="13.5" customHeight="1">
      <c r="A153" s="303" t="s">
        <v>54</v>
      </c>
      <c r="B153" s="304"/>
      <c r="C153" s="305">
        <v>39.847</v>
      </c>
      <c r="D153" s="305">
        <v>14.006</v>
      </c>
      <c r="E153" s="305">
        <v>25.841</v>
      </c>
      <c r="F153" s="305"/>
      <c r="G153" s="305">
        <v>39.325</v>
      </c>
      <c r="H153" s="305">
        <v>14.136</v>
      </c>
      <c r="I153" s="305">
        <v>25.189</v>
      </c>
      <c r="J153"/>
      <c r="K153" s="305">
        <v>40.851</v>
      </c>
      <c r="L153" s="305">
        <v>15.429</v>
      </c>
      <c r="M153" s="305">
        <v>25.422</v>
      </c>
      <c r="N153" s="305"/>
      <c r="O153" s="305">
        <v>44.124</v>
      </c>
      <c r="P153" s="305">
        <v>17.425</v>
      </c>
      <c r="Q153" s="305">
        <v>26.699</v>
      </c>
      <c r="R153" s="305"/>
      <c r="S153" s="305">
        <v>49.779</v>
      </c>
      <c r="T153" s="305">
        <v>20.122</v>
      </c>
      <c r="U153" s="305">
        <v>29.657</v>
      </c>
      <c r="V153" s="305"/>
      <c r="W153" s="305">
        <v>58.836</v>
      </c>
      <c r="X153" s="305">
        <v>23.714</v>
      </c>
      <c r="Y153" s="305">
        <v>35.122</v>
      </c>
      <c r="Z153" s="110"/>
      <c r="AA153" s="110"/>
      <c r="AB153" s="110"/>
      <c r="AC153" s="110"/>
      <c r="AD153" s="110"/>
      <c r="AE153" s="110"/>
      <c r="AF153" s="110"/>
      <c r="AG153" s="110"/>
      <c r="AH153" s="110"/>
      <c r="AI153" s="110"/>
      <c r="AJ153" s="110"/>
      <c r="AK153" s="110"/>
      <c r="AL153" s="110"/>
      <c r="AM153" s="110"/>
      <c r="AN153" s="110"/>
      <c r="AO153" s="110"/>
      <c r="AP153" s="110"/>
      <c r="AQ153" s="110"/>
      <c r="AR153" s="110"/>
    </row>
    <row r="154" spans="1:44" s="113" customFormat="1" ht="18" customHeight="1">
      <c r="A154" s="67"/>
      <c r="B154" s="300"/>
      <c r="C154" s="359" t="s">
        <v>20</v>
      </c>
      <c r="D154" s="360"/>
      <c r="E154" s="360"/>
      <c r="F154" s="360"/>
      <c r="G154" s="360"/>
      <c r="H154" s="360"/>
      <c r="I154" s="360"/>
      <c r="J154" s="360"/>
      <c r="K154" s="360"/>
      <c r="L154" s="360"/>
      <c r="M154" s="360"/>
      <c r="N154" s="360"/>
      <c r="O154" s="360"/>
      <c r="P154" s="360"/>
      <c r="Q154" s="360"/>
      <c r="R154" s="360"/>
      <c r="S154" s="360"/>
      <c r="T154" s="360"/>
      <c r="U154" s="360"/>
      <c r="V154" s="360"/>
      <c r="W154" s="360"/>
      <c r="X154" s="360"/>
      <c r="Y154" s="360"/>
      <c r="Z154" s="110"/>
      <c r="AA154" s="110"/>
      <c r="AB154" s="110"/>
      <c r="AC154" s="110"/>
      <c r="AD154" s="110"/>
      <c r="AE154" s="110"/>
      <c r="AF154" s="110"/>
      <c r="AG154" s="110"/>
      <c r="AH154" s="110"/>
      <c r="AI154" s="110"/>
      <c r="AJ154" s="110"/>
      <c r="AK154" s="110"/>
      <c r="AL154" s="110"/>
      <c r="AM154" s="110"/>
      <c r="AN154" s="110"/>
      <c r="AO154" s="110"/>
      <c r="AP154" s="110"/>
      <c r="AQ154" s="110"/>
      <c r="AR154" s="110"/>
    </row>
    <row r="155" spans="1:44" s="113" customFormat="1" ht="15" customHeight="1">
      <c r="A155" s="67" t="s">
        <v>50</v>
      </c>
      <c r="B155" s="300"/>
      <c r="C155" s="302">
        <f>SUM(C156:C161)</f>
        <v>232.91</v>
      </c>
      <c r="D155" s="302">
        <f aca="true" t="shared" si="11" ref="D155:Y155">SUM(D156:D161)</f>
        <v>114.02999999999997</v>
      </c>
      <c r="E155" s="302">
        <f t="shared" si="11"/>
        <v>118.88</v>
      </c>
      <c r="F155" s="302">
        <f t="shared" si="11"/>
        <v>0</v>
      </c>
      <c r="G155" s="302">
        <f t="shared" si="11"/>
        <v>236.103</v>
      </c>
      <c r="H155" s="302">
        <f t="shared" si="11"/>
        <v>115.741</v>
      </c>
      <c r="I155" s="302">
        <f t="shared" si="11"/>
        <v>120.362</v>
      </c>
      <c r="J155">
        <f t="shared" si="11"/>
        <v>0</v>
      </c>
      <c r="K155" s="302">
        <f t="shared" si="11"/>
        <v>239.49800000000002</v>
      </c>
      <c r="L155" s="302">
        <f t="shared" si="11"/>
        <v>117.49899999999998</v>
      </c>
      <c r="M155" s="302">
        <f t="shared" si="11"/>
        <v>121.999</v>
      </c>
      <c r="N155" s="302">
        <f t="shared" si="11"/>
        <v>0</v>
      </c>
      <c r="O155" s="302">
        <f t="shared" si="11"/>
        <v>242.101</v>
      </c>
      <c r="P155" s="302">
        <f t="shared" si="11"/>
        <v>118.84899999999999</v>
      </c>
      <c r="Q155" s="302">
        <f t="shared" si="11"/>
        <v>123.25200000000001</v>
      </c>
      <c r="R155" s="302">
        <f t="shared" si="11"/>
        <v>0</v>
      </c>
      <c r="S155" s="302">
        <f t="shared" si="11"/>
        <v>243.46900000000002</v>
      </c>
      <c r="T155" s="302">
        <f t="shared" si="11"/>
        <v>119.57199999999999</v>
      </c>
      <c r="U155" s="302">
        <f t="shared" si="11"/>
        <v>123.89699999999999</v>
      </c>
      <c r="V155" s="302">
        <f t="shared" si="11"/>
        <v>0</v>
      </c>
      <c r="W155" s="302">
        <f t="shared" si="11"/>
        <v>243.493</v>
      </c>
      <c r="X155" s="302">
        <f t="shared" si="11"/>
        <v>119.674</v>
      </c>
      <c r="Y155" s="302">
        <f t="shared" si="11"/>
        <v>123.81899999999999</v>
      </c>
      <c r="Z155" s="110"/>
      <c r="AA155" s="110"/>
      <c r="AB155" s="110"/>
      <c r="AC155" s="110"/>
      <c r="AD155" s="110"/>
      <c r="AE155" s="110"/>
      <c r="AF155" s="110"/>
      <c r="AG155" s="110"/>
      <c r="AH155" s="110"/>
      <c r="AI155" s="110"/>
      <c r="AJ155" s="110"/>
      <c r="AK155" s="110"/>
      <c r="AL155" s="110"/>
      <c r="AM155" s="110"/>
      <c r="AN155" s="110"/>
      <c r="AO155" s="110"/>
      <c r="AP155" s="110"/>
      <c r="AQ155" s="110"/>
      <c r="AR155" s="110"/>
    </row>
    <row r="156" spans="1:44" s="113" customFormat="1" ht="13.5" customHeight="1">
      <c r="A156" s="303" t="s">
        <v>53</v>
      </c>
      <c r="B156" s="300"/>
      <c r="C156" s="305">
        <v>40.881</v>
      </c>
      <c r="D156" s="305">
        <v>21.106</v>
      </c>
      <c r="E156" s="305">
        <v>19.775</v>
      </c>
      <c r="F156" s="305"/>
      <c r="G156" s="305">
        <v>39.878</v>
      </c>
      <c r="H156" s="305">
        <v>20.406</v>
      </c>
      <c r="I156" s="305">
        <v>19.472</v>
      </c>
      <c r="J156"/>
      <c r="K156" s="305">
        <v>39.903</v>
      </c>
      <c r="L156" s="305">
        <v>20.447</v>
      </c>
      <c r="M156" s="305">
        <v>19.456</v>
      </c>
      <c r="N156" s="305"/>
      <c r="O156" s="305">
        <v>39.301</v>
      </c>
      <c r="P156" s="305">
        <v>20.098</v>
      </c>
      <c r="Q156" s="305">
        <v>19.203</v>
      </c>
      <c r="R156" s="305"/>
      <c r="S156" s="305">
        <v>38.884</v>
      </c>
      <c r="T156" s="305">
        <v>19.871</v>
      </c>
      <c r="U156" s="305">
        <v>19.013</v>
      </c>
      <c r="V156" s="305"/>
      <c r="W156" s="305">
        <v>37.935</v>
      </c>
      <c r="X156" s="305">
        <v>19.387</v>
      </c>
      <c r="Y156" s="305">
        <v>18.548</v>
      </c>
      <c r="Z156" s="110"/>
      <c r="AA156" s="110"/>
      <c r="AB156" s="110"/>
      <c r="AC156" s="110"/>
      <c r="AD156" s="110"/>
      <c r="AE156" s="110"/>
      <c r="AF156" s="110"/>
      <c r="AG156" s="110"/>
      <c r="AH156" s="110"/>
      <c r="AI156" s="110"/>
      <c r="AJ156" s="110"/>
      <c r="AK156" s="110"/>
      <c r="AL156" s="110"/>
      <c r="AM156" s="110"/>
      <c r="AN156" s="110"/>
      <c r="AO156" s="110"/>
      <c r="AP156" s="110"/>
      <c r="AQ156" s="110"/>
      <c r="AR156" s="110"/>
    </row>
    <row r="157" spans="1:44" s="113" customFormat="1" ht="13.5" customHeight="1">
      <c r="A157" s="306" t="s">
        <v>55</v>
      </c>
      <c r="B157" s="300"/>
      <c r="C157" s="305">
        <v>34.892</v>
      </c>
      <c r="D157" s="305">
        <v>17.843</v>
      </c>
      <c r="E157" s="305">
        <v>17.049</v>
      </c>
      <c r="F157" s="305"/>
      <c r="G157" s="305">
        <v>34.043</v>
      </c>
      <c r="H157" s="305">
        <v>17.893</v>
      </c>
      <c r="I157" s="305">
        <v>16.15</v>
      </c>
      <c r="J157"/>
      <c r="K157" s="305">
        <v>32.6</v>
      </c>
      <c r="L157" s="305">
        <v>17.313</v>
      </c>
      <c r="M157" s="305">
        <v>15.287</v>
      </c>
      <c r="N157" s="305"/>
      <c r="O157" s="305">
        <v>31.173</v>
      </c>
      <c r="P157" s="305">
        <v>16.711</v>
      </c>
      <c r="Q157" s="305">
        <v>14.462</v>
      </c>
      <c r="R157" s="305"/>
      <c r="S157" s="305">
        <v>30.538</v>
      </c>
      <c r="T157" s="305">
        <v>16.293</v>
      </c>
      <c r="U157" s="305">
        <v>14.245</v>
      </c>
      <c r="V157" s="305"/>
      <c r="W157" s="305">
        <v>30.478</v>
      </c>
      <c r="X157" s="305">
        <v>16.292</v>
      </c>
      <c r="Y157" s="305">
        <v>14.186</v>
      </c>
      <c r="Z157" s="110"/>
      <c r="AA157" s="110"/>
      <c r="AB157" s="110"/>
      <c r="AC157" s="110"/>
      <c r="AD157" s="110"/>
      <c r="AE157" s="110"/>
      <c r="AF157" s="110"/>
      <c r="AG157" s="110"/>
      <c r="AH157" s="110"/>
      <c r="AI157" s="110"/>
      <c r="AJ157" s="110"/>
      <c r="AK157" s="110"/>
      <c r="AL157" s="110"/>
      <c r="AM157" s="110"/>
      <c r="AN157" s="110"/>
      <c r="AO157" s="110"/>
      <c r="AP157" s="110"/>
      <c r="AQ157" s="110"/>
      <c r="AR157" s="110"/>
    </row>
    <row r="158" spans="1:44" s="113" customFormat="1" ht="13.5" customHeight="1">
      <c r="A158" s="303" t="s">
        <v>56</v>
      </c>
      <c r="B158" s="300"/>
      <c r="C158" s="305">
        <v>61.096</v>
      </c>
      <c r="D158" s="305">
        <v>29.525</v>
      </c>
      <c r="E158" s="305">
        <v>31.571</v>
      </c>
      <c r="F158" s="305"/>
      <c r="G158" s="305">
        <v>57.478</v>
      </c>
      <c r="H158" s="305">
        <v>27.824</v>
      </c>
      <c r="I158" s="305">
        <v>29.654</v>
      </c>
      <c r="J158"/>
      <c r="K158" s="305">
        <v>55.64</v>
      </c>
      <c r="L158" s="305">
        <v>27.331</v>
      </c>
      <c r="M158" s="305">
        <v>28.309</v>
      </c>
      <c r="N158" s="305"/>
      <c r="O158" s="305">
        <v>56.961</v>
      </c>
      <c r="P158" s="305">
        <v>28.42</v>
      </c>
      <c r="Q158" s="305">
        <v>28.541</v>
      </c>
      <c r="R158" s="305"/>
      <c r="S158" s="305">
        <v>56.277</v>
      </c>
      <c r="T158" s="305">
        <v>28.472</v>
      </c>
      <c r="U158" s="305">
        <v>27.805</v>
      </c>
      <c r="V158" s="305"/>
      <c r="W158" s="305">
        <v>54.903</v>
      </c>
      <c r="X158" s="305">
        <v>28.078</v>
      </c>
      <c r="Y158" s="305">
        <v>26.825</v>
      </c>
      <c r="Z158" s="110"/>
      <c r="AA158" s="110"/>
      <c r="AB158" s="110"/>
      <c r="AC158" s="110"/>
      <c r="AD158" s="110"/>
      <c r="AE158" s="110"/>
      <c r="AF158" s="110"/>
      <c r="AG158" s="110"/>
      <c r="AH158" s="110"/>
      <c r="AI158" s="110"/>
      <c r="AJ158" s="110"/>
      <c r="AK158" s="110"/>
      <c r="AL158" s="110"/>
      <c r="AM158" s="110"/>
      <c r="AN158" s="110"/>
      <c r="AO158" s="110"/>
      <c r="AP158" s="110"/>
      <c r="AQ158" s="110"/>
      <c r="AR158" s="110"/>
    </row>
    <row r="159" spans="1:44" s="113" customFormat="1" ht="13.5" customHeight="1">
      <c r="A159" s="303" t="s">
        <v>57</v>
      </c>
      <c r="B159" s="300"/>
      <c r="C159" s="305">
        <v>50.993</v>
      </c>
      <c r="D159" s="305">
        <v>25.246</v>
      </c>
      <c r="E159" s="305">
        <v>25.747</v>
      </c>
      <c r="F159" s="305"/>
      <c r="G159" s="305">
        <v>52.872</v>
      </c>
      <c r="H159" s="305">
        <v>25.785</v>
      </c>
      <c r="I159" s="305">
        <v>27.087</v>
      </c>
      <c r="J159"/>
      <c r="K159" s="305">
        <v>53.342</v>
      </c>
      <c r="L159" s="305">
        <v>25.601</v>
      </c>
      <c r="M159" s="305">
        <v>27.741</v>
      </c>
      <c r="N159" s="305"/>
      <c r="O159" s="305">
        <v>50.136</v>
      </c>
      <c r="P159" s="305">
        <v>23.764</v>
      </c>
      <c r="Q159" s="305">
        <v>26.372</v>
      </c>
      <c r="R159" s="305"/>
      <c r="S159" s="305">
        <v>46.726</v>
      </c>
      <c r="T159" s="305">
        <v>22.226</v>
      </c>
      <c r="U159" s="305">
        <v>24.5</v>
      </c>
      <c r="V159" s="305"/>
      <c r="W159" s="305">
        <v>45.212</v>
      </c>
      <c r="X159" s="305">
        <v>21.778</v>
      </c>
      <c r="Y159" s="305">
        <v>23.434</v>
      </c>
      <c r="Z159" s="110"/>
      <c r="AA159" s="110"/>
      <c r="AB159" s="110"/>
      <c r="AC159" s="110"/>
      <c r="AD159" s="110"/>
      <c r="AE159" s="110"/>
      <c r="AF159" s="110"/>
      <c r="AG159" s="110"/>
      <c r="AH159" s="110"/>
      <c r="AI159" s="110"/>
      <c r="AJ159" s="110"/>
      <c r="AK159" s="110"/>
      <c r="AL159" s="110"/>
      <c r="AM159" s="110"/>
      <c r="AN159" s="110"/>
      <c r="AO159" s="110"/>
      <c r="AP159" s="110"/>
      <c r="AQ159" s="110"/>
      <c r="AR159" s="110"/>
    </row>
    <row r="160" spans="1:44" s="113" customFormat="1" ht="13.5" customHeight="1">
      <c r="A160" s="303" t="s">
        <v>58</v>
      </c>
      <c r="B160" s="300"/>
      <c r="C160" s="305">
        <v>25.312</v>
      </c>
      <c r="D160" s="305">
        <v>12.258</v>
      </c>
      <c r="E160" s="305">
        <v>13.054</v>
      </c>
      <c r="F160" s="305"/>
      <c r="G160" s="305">
        <v>29.209</v>
      </c>
      <c r="H160" s="305">
        <v>14.311</v>
      </c>
      <c r="I160" s="305">
        <v>14.898</v>
      </c>
      <c r="J160"/>
      <c r="K160" s="305">
        <v>30.596</v>
      </c>
      <c r="L160" s="305">
        <v>14.841</v>
      </c>
      <c r="M160" s="305">
        <v>15.755</v>
      </c>
      <c r="N160" s="305"/>
      <c r="O160" s="305">
        <v>31.774</v>
      </c>
      <c r="P160" s="305">
        <v>15.271</v>
      </c>
      <c r="Q160" s="305">
        <v>16.503</v>
      </c>
      <c r="R160" s="305"/>
      <c r="S160" s="305">
        <v>33.978</v>
      </c>
      <c r="T160" s="305">
        <v>16.16</v>
      </c>
      <c r="U160" s="305">
        <v>17.818</v>
      </c>
      <c r="V160" s="305"/>
      <c r="W160" s="305">
        <v>33.628</v>
      </c>
      <c r="X160" s="305">
        <v>15.679</v>
      </c>
      <c r="Y160" s="305">
        <v>17.949</v>
      </c>
      <c r="Z160" s="110"/>
      <c r="AA160" s="110"/>
      <c r="AB160" s="110"/>
      <c r="AC160" s="110"/>
      <c r="AD160" s="110"/>
      <c r="AE160" s="110"/>
      <c r="AF160" s="110"/>
      <c r="AG160" s="110"/>
      <c r="AH160" s="110"/>
      <c r="AI160" s="110"/>
      <c r="AJ160" s="110"/>
      <c r="AK160" s="110"/>
      <c r="AL160" s="110"/>
      <c r="AM160" s="110"/>
      <c r="AN160" s="110"/>
      <c r="AO160" s="110"/>
      <c r="AP160" s="110"/>
      <c r="AQ160" s="110"/>
      <c r="AR160" s="110"/>
    </row>
    <row r="161" spans="1:44" s="113" customFormat="1" ht="13.5" customHeight="1">
      <c r="A161" s="303" t="s">
        <v>54</v>
      </c>
      <c r="B161" s="300"/>
      <c r="C161" s="305">
        <v>19.736</v>
      </c>
      <c r="D161" s="305">
        <v>8.052</v>
      </c>
      <c r="E161" s="305">
        <v>11.684</v>
      </c>
      <c r="F161" s="305"/>
      <c r="G161" s="305">
        <v>22.623</v>
      </c>
      <c r="H161" s="305">
        <v>9.522</v>
      </c>
      <c r="I161" s="305">
        <v>13.101</v>
      </c>
      <c r="J161"/>
      <c r="K161" s="305">
        <v>27.417</v>
      </c>
      <c r="L161" s="305">
        <v>11.966</v>
      </c>
      <c r="M161" s="305">
        <v>15.451</v>
      </c>
      <c r="N161" s="305"/>
      <c r="O161" s="305">
        <v>32.756</v>
      </c>
      <c r="P161" s="305">
        <v>14.585</v>
      </c>
      <c r="Q161" s="305">
        <v>18.171</v>
      </c>
      <c r="R161" s="305"/>
      <c r="S161" s="305">
        <v>37.066</v>
      </c>
      <c r="T161" s="305">
        <v>16.55</v>
      </c>
      <c r="U161" s="305">
        <v>20.516</v>
      </c>
      <c r="V161" s="305"/>
      <c r="W161" s="305">
        <v>41.337</v>
      </c>
      <c r="X161" s="305">
        <v>18.46</v>
      </c>
      <c r="Y161" s="305">
        <v>22.877</v>
      </c>
      <c r="Z161" s="110"/>
      <c r="AA161" s="110"/>
      <c r="AB161" s="110"/>
      <c r="AC161" s="110"/>
      <c r="AD161" s="110"/>
      <c r="AE161" s="110"/>
      <c r="AF161" s="110"/>
      <c r="AG161" s="110"/>
      <c r="AH161" s="110"/>
      <c r="AI161" s="110"/>
      <c r="AJ161" s="110"/>
      <c r="AK161" s="110"/>
      <c r="AL161" s="110"/>
      <c r="AM161" s="110"/>
      <c r="AN161" s="110"/>
      <c r="AO161" s="110"/>
      <c r="AP161" s="110"/>
      <c r="AQ161" s="110"/>
      <c r="AR161" s="110"/>
    </row>
    <row r="162" spans="1:44" s="113" customFormat="1" ht="18" customHeight="1">
      <c r="A162" s="303"/>
      <c r="B162" s="300"/>
      <c r="C162" s="359" t="s">
        <v>21</v>
      </c>
      <c r="D162" s="360"/>
      <c r="E162" s="360"/>
      <c r="F162" s="360"/>
      <c r="G162" s="360"/>
      <c r="H162" s="360"/>
      <c r="I162" s="360"/>
      <c r="J162" s="360"/>
      <c r="K162" s="360"/>
      <c r="L162" s="360"/>
      <c r="M162" s="360"/>
      <c r="N162" s="360"/>
      <c r="O162" s="360"/>
      <c r="P162" s="360"/>
      <c r="Q162" s="360"/>
      <c r="R162" s="360"/>
      <c r="S162" s="360"/>
      <c r="T162" s="360"/>
      <c r="U162" s="360"/>
      <c r="V162" s="360"/>
      <c r="W162" s="360"/>
      <c r="X162" s="360"/>
      <c r="Y162" s="360"/>
      <c r="Z162" s="110"/>
      <c r="AA162" s="110"/>
      <c r="AB162" s="110"/>
      <c r="AC162" s="110"/>
      <c r="AD162" s="110"/>
      <c r="AE162" s="110"/>
      <c r="AF162" s="110"/>
      <c r="AG162" s="110"/>
      <c r="AH162" s="110"/>
      <c r="AI162" s="110"/>
      <c r="AJ162" s="110"/>
      <c r="AK162" s="110"/>
      <c r="AL162" s="110"/>
      <c r="AM162" s="110"/>
      <c r="AN162" s="110"/>
      <c r="AO162" s="110"/>
      <c r="AP162" s="110"/>
      <c r="AQ162" s="110"/>
      <c r="AR162" s="110"/>
    </row>
    <row r="163" spans="1:44" s="113" customFormat="1" ht="15" customHeight="1">
      <c r="A163" s="67" t="s">
        <v>50</v>
      </c>
      <c r="B163" s="300"/>
      <c r="C163" s="302">
        <f>SUM(C164:C169)</f>
        <v>80.67999999999999</v>
      </c>
      <c r="D163" s="302">
        <f aca="true" t="shared" si="12" ref="D163:Y163">SUM(D164:D169)</f>
        <v>38.58</v>
      </c>
      <c r="E163" s="302">
        <f t="shared" si="12"/>
        <v>42.1</v>
      </c>
      <c r="F163" s="302">
        <f t="shared" si="12"/>
        <v>0</v>
      </c>
      <c r="G163" s="302">
        <f t="shared" si="12"/>
        <v>77.914</v>
      </c>
      <c r="H163" s="302">
        <f t="shared" si="12"/>
        <v>37.29599999999999</v>
      </c>
      <c r="I163" s="302">
        <f t="shared" si="12"/>
        <v>40.61800000000001</v>
      </c>
      <c r="J163">
        <f t="shared" si="12"/>
        <v>0</v>
      </c>
      <c r="K163" s="302">
        <f t="shared" si="12"/>
        <v>75.286</v>
      </c>
      <c r="L163" s="302">
        <f t="shared" si="12"/>
        <v>36.077</v>
      </c>
      <c r="M163" s="302">
        <f t="shared" si="12"/>
        <v>39.208999999999996</v>
      </c>
      <c r="N163" s="302">
        <f t="shared" si="12"/>
        <v>0</v>
      </c>
      <c r="O163" s="302">
        <f t="shared" si="12"/>
        <v>72.348</v>
      </c>
      <c r="P163" s="302">
        <f t="shared" si="12"/>
        <v>34.707</v>
      </c>
      <c r="Q163" s="302">
        <f t="shared" si="12"/>
        <v>37.641</v>
      </c>
      <c r="R163" s="302">
        <f t="shared" si="12"/>
        <v>0</v>
      </c>
      <c r="S163" s="302">
        <f t="shared" si="12"/>
        <v>68.91</v>
      </c>
      <c r="T163" s="302">
        <f t="shared" si="12"/>
        <v>33.086</v>
      </c>
      <c r="U163" s="302">
        <f t="shared" si="12"/>
        <v>35.824</v>
      </c>
      <c r="V163" s="302">
        <f t="shared" si="12"/>
        <v>0</v>
      </c>
      <c r="W163" s="302">
        <f t="shared" si="12"/>
        <v>65.014</v>
      </c>
      <c r="X163" s="302">
        <f t="shared" si="12"/>
        <v>31.233</v>
      </c>
      <c r="Y163" s="302">
        <f t="shared" si="12"/>
        <v>33.781</v>
      </c>
      <c r="Z163" s="110"/>
      <c r="AA163" s="110"/>
      <c r="AB163" s="110"/>
      <c r="AC163" s="110"/>
      <c r="AD163" s="110"/>
      <c r="AE163" s="110"/>
      <c r="AF163" s="110"/>
      <c r="AG163" s="110"/>
      <c r="AH163" s="110"/>
      <c r="AI163" s="110"/>
      <c r="AJ163" s="110"/>
      <c r="AK163" s="110"/>
      <c r="AL163" s="110"/>
      <c r="AM163" s="110"/>
      <c r="AN163" s="110"/>
      <c r="AO163" s="110"/>
      <c r="AP163" s="110"/>
      <c r="AQ163" s="110"/>
      <c r="AR163" s="110"/>
    </row>
    <row r="164" spans="1:44" s="113" customFormat="1" ht="13.5" customHeight="1">
      <c r="A164" s="303" t="s">
        <v>53</v>
      </c>
      <c r="B164" s="300"/>
      <c r="C164" s="305">
        <v>13.403</v>
      </c>
      <c r="D164" s="305">
        <v>6.968</v>
      </c>
      <c r="E164" s="305">
        <v>6.435</v>
      </c>
      <c r="F164" s="305"/>
      <c r="G164" s="305">
        <v>12.716</v>
      </c>
      <c r="H164" s="305">
        <v>6.559</v>
      </c>
      <c r="I164" s="305">
        <v>6.157</v>
      </c>
      <c r="J164"/>
      <c r="K164" s="305">
        <v>12.295</v>
      </c>
      <c r="L164" s="305">
        <v>6.294</v>
      </c>
      <c r="M164" s="305">
        <v>6.001</v>
      </c>
      <c r="N164" s="305"/>
      <c r="O164" s="305">
        <v>11.358</v>
      </c>
      <c r="P164" s="305">
        <v>5.72</v>
      </c>
      <c r="Q164" s="305">
        <v>5.638</v>
      </c>
      <c r="R164" s="305"/>
      <c r="S164" s="305">
        <v>10.348</v>
      </c>
      <c r="T164" s="305">
        <v>5.191</v>
      </c>
      <c r="U164" s="305">
        <v>5.157</v>
      </c>
      <c r="V164" s="305"/>
      <c r="W164" s="305">
        <v>9.171</v>
      </c>
      <c r="X164" s="305">
        <v>4.589</v>
      </c>
      <c r="Y164" s="305">
        <v>4.582</v>
      </c>
      <c r="Z164" s="110"/>
      <c r="AA164" s="110"/>
      <c r="AB164" s="110"/>
      <c r="AC164" s="110"/>
      <c r="AD164" s="110"/>
      <c r="AE164" s="110"/>
      <c r="AF164" s="110"/>
      <c r="AG164" s="110"/>
      <c r="AH164" s="110"/>
      <c r="AI164" s="110"/>
      <c r="AJ164" s="110"/>
      <c r="AK164" s="110"/>
      <c r="AL164" s="110"/>
      <c r="AM164" s="110"/>
      <c r="AN164" s="110"/>
      <c r="AO164" s="110"/>
      <c r="AP164" s="110"/>
      <c r="AQ164" s="110"/>
      <c r="AR164" s="110"/>
    </row>
    <row r="165" spans="1:44" s="113" customFormat="1" ht="13.5" customHeight="1">
      <c r="A165" s="306" t="s">
        <v>55</v>
      </c>
      <c r="B165" s="300"/>
      <c r="C165" s="305">
        <v>13.665</v>
      </c>
      <c r="D165" s="305">
        <v>6.912</v>
      </c>
      <c r="E165" s="305">
        <v>6.753</v>
      </c>
      <c r="F165" s="305"/>
      <c r="G165" s="305">
        <v>12.315</v>
      </c>
      <c r="H165" s="305">
        <v>6.399</v>
      </c>
      <c r="I165" s="305">
        <v>5.916</v>
      </c>
      <c r="J165"/>
      <c r="K165" s="305">
        <v>10.617</v>
      </c>
      <c r="L165" s="305">
        <v>5.671</v>
      </c>
      <c r="M165" s="305">
        <v>4.946</v>
      </c>
      <c r="N165" s="305"/>
      <c r="O165" s="305">
        <v>9.718</v>
      </c>
      <c r="P165" s="305">
        <v>5.342</v>
      </c>
      <c r="Q165" s="305">
        <v>4.376</v>
      </c>
      <c r="R165" s="305"/>
      <c r="S165" s="305">
        <v>9.324</v>
      </c>
      <c r="T165" s="305">
        <v>5.11</v>
      </c>
      <c r="U165" s="305">
        <v>4.214</v>
      </c>
      <c r="V165" s="305"/>
      <c r="W165" s="305">
        <v>8.857</v>
      </c>
      <c r="X165" s="305">
        <v>4.794</v>
      </c>
      <c r="Y165" s="305">
        <v>4.063</v>
      </c>
      <c r="Z165" s="110"/>
      <c r="AA165" s="110"/>
      <c r="AB165" s="110"/>
      <c r="AC165" s="110"/>
      <c r="AD165" s="110"/>
      <c r="AE165" s="110"/>
      <c r="AF165" s="110"/>
      <c r="AG165" s="110"/>
      <c r="AH165" s="110"/>
      <c r="AI165" s="110"/>
      <c r="AJ165" s="110"/>
      <c r="AK165" s="110"/>
      <c r="AL165" s="110"/>
      <c r="AM165" s="110"/>
      <c r="AN165" s="110"/>
      <c r="AO165" s="110"/>
      <c r="AP165" s="110"/>
      <c r="AQ165" s="110"/>
      <c r="AR165" s="110"/>
    </row>
    <row r="166" spans="1:44" s="113" customFormat="1" ht="13.5" customHeight="1">
      <c r="A166" s="303" t="s">
        <v>56</v>
      </c>
      <c r="B166" s="300"/>
      <c r="C166" s="305">
        <v>21.284</v>
      </c>
      <c r="D166" s="305">
        <v>10.065</v>
      </c>
      <c r="E166" s="305">
        <v>11.219</v>
      </c>
      <c r="F166" s="305"/>
      <c r="G166" s="305">
        <v>18.529</v>
      </c>
      <c r="H166" s="305">
        <v>8.777</v>
      </c>
      <c r="I166" s="305">
        <v>9.752</v>
      </c>
      <c r="J166"/>
      <c r="K166" s="305">
        <v>16.962</v>
      </c>
      <c r="L166" s="305">
        <v>8.243</v>
      </c>
      <c r="M166" s="305">
        <v>8.719</v>
      </c>
      <c r="N166" s="305"/>
      <c r="O166" s="305">
        <v>16.235</v>
      </c>
      <c r="P166" s="305">
        <v>8.075</v>
      </c>
      <c r="Q166" s="305">
        <v>8.16</v>
      </c>
      <c r="R166" s="305"/>
      <c r="S166" s="305">
        <v>14.825</v>
      </c>
      <c r="T166" s="305">
        <v>7.591</v>
      </c>
      <c r="U166" s="305">
        <v>7.234</v>
      </c>
      <c r="V166" s="305"/>
      <c r="W166" s="305">
        <v>13.295</v>
      </c>
      <c r="X166" s="305">
        <v>7.013</v>
      </c>
      <c r="Y166" s="305">
        <v>6.282</v>
      </c>
      <c r="Z166" s="110"/>
      <c r="AA166" s="110"/>
      <c r="AB166" s="110"/>
      <c r="AC166" s="110"/>
      <c r="AD166" s="110"/>
      <c r="AE166" s="110"/>
      <c r="AF166" s="110"/>
      <c r="AG166" s="110"/>
      <c r="AH166" s="110"/>
      <c r="AI166" s="110"/>
      <c r="AJ166" s="110"/>
      <c r="AK166" s="110"/>
      <c r="AL166" s="110"/>
      <c r="AM166" s="110"/>
      <c r="AN166" s="110"/>
      <c r="AO166" s="110"/>
      <c r="AP166" s="110"/>
      <c r="AQ166" s="110"/>
      <c r="AR166" s="110"/>
    </row>
    <row r="167" spans="1:44" s="113" customFormat="1" ht="13.5" customHeight="1">
      <c r="A167" s="303" t="s">
        <v>57</v>
      </c>
      <c r="B167" s="300"/>
      <c r="C167" s="305">
        <v>17.127</v>
      </c>
      <c r="D167" s="305">
        <v>8.302</v>
      </c>
      <c r="E167" s="305">
        <v>8.825</v>
      </c>
      <c r="F167" s="305"/>
      <c r="G167" s="305">
        <v>17.948</v>
      </c>
      <c r="H167" s="305">
        <v>8.577</v>
      </c>
      <c r="I167" s="305">
        <v>9.371</v>
      </c>
      <c r="J167"/>
      <c r="K167" s="305">
        <v>17.745</v>
      </c>
      <c r="L167" s="305">
        <v>8.294</v>
      </c>
      <c r="M167" s="305">
        <v>9.451</v>
      </c>
      <c r="N167" s="305"/>
      <c r="O167" s="305">
        <v>15.458</v>
      </c>
      <c r="P167" s="305">
        <v>7.12</v>
      </c>
      <c r="Q167" s="305">
        <v>8.338</v>
      </c>
      <c r="R167" s="305"/>
      <c r="S167" s="305">
        <v>12.996</v>
      </c>
      <c r="T167" s="305">
        <v>5.948</v>
      </c>
      <c r="U167" s="305">
        <v>7.048</v>
      </c>
      <c r="V167" s="305"/>
      <c r="W167" s="305">
        <v>11.597</v>
      </c>
      <c r="X167" s="305">
        <v>5.48</v>
      </c>
      <c r="Y167" s="305">
        <v>6.117</v>
      </c>
      <c r="Z167" s="110"/>
      <c r="AA167" s="110"/>
      <c r="AB167" s="110"/>
      <c r="AC167" s="110"/>
      <c r="AD167" s="110"/>
      <c r="AE167" s="110"/>
      <c r="AF167" s="110"/>
      <c r="AG167" s="110"/>
      <c r="AH167" s="110"/>
      <c r="AI167" s="110"/>
      <c r="AJ167" s="110"/>
      <c r="AK167" s="110"/>
      <c r="AL167" s="110"/>
      <c r="AM167" s="110"/>
      <c r="AN167" s="110"/>
      <c r="AO167" s="110"/>
      <c r="AP167" s="110"/>
      <c r="AQ167" s="110"/>
      <c r="AR167" s="110"/>
    </row>
    <row r="168" spans="1:44" s="113" customFormat="1" ht="13.5" customHeight="1">
      <c r="A168" s="303" t="s">
        <v>58</v>
      </c>
      <c r="B168" s="300"/>
      <c r="C168" s="305">
        <v>8.198</v>
      </c>
      <c r="D168" s="305">
        <v>3.802</v>
      </c>
      <c r="E168" s="305">
        <v>4.396</v>
      </c>
      <c r="F168" s="305"/>
      <c r="G168" s="305">
        <v>8.981</v>
      </c>
      <c r="H168" s="305">
        <v>4.205</v>
      </c>
      <c r="I168" s="305">
        <v>4.776</v>
      </c>
      <c r="J168"/>
      <c r="K168" s="305">
        <v>9.263</v>
      </c>
      <c r="L168" s="305">
        <v>4.265</v>
      </c>
      <c r="M168" s="305">
        <v>4.998</v>
      </c>
      <c r="N168" s="305"/>
      <c r="O168" s="305">
        <v>10.078</v>
      </c>
      <c r="P168" s="305">
        <v>4.611</v>
      </c>
      <c r="Q168" s="305">
        <v>5.467</v>
      </c>
      <c r="R168" s="305"/>
      <c r="S168" s="305">
        <v>10.953</v>
      </c>
      <c r="T168" s="305">
        <v>4.996</v>
      </c>
      <c r="U168" s="305">
        <v>5.957</v>
      </c>
      <c r="V168" s="305"/>
      <c r="W168" s="305">
        <v>10.202</v>
      </c>
      <c r="X168" s="305">
        <v>4.499</v>
      </c>
      <c r="Y168" s="305">
        <v>5.703</v>
      </c>
      <c r="Z168" s="110"/>
      <c r="AA168" s="110"/>
      <c r="AB168" s="110"/>
      <c r="AC168" s="110"/>
      <c r="AD168" s="110"/>
      <c r="AE168" s="110"/>
      <c r="AF168" s="110"/>
      <c r="AG168" s="110"/>
      <c r="AH168" s="110"/>
      <c r="AI168" s="110"/>
      <c r="AJ168" s="110"/>
      <c r="AK168" s="110"/>
      <c r="AL168" s="110"/>
      <c r="AM168" s="110"/>
      <c r="AN168" s="110"/>
      <c r="AO168" s="110"/>
      <c r="AP168" s="110"/>
      <c r="AQ168" s="110"/>
      <c r="AR168" s="110"/>
    </row>
    <row r="169" spans="1:44" s="113" customFormat="1" ht="13.5" customHeight="1">
      <c r="A169" s="303" t="s">
        <v>54</v>
      </c>
      <c r="B169" s="300"/>
      <c r="C169" s="305">
        <v>7.003</v>
      </c>
      <c r="D169" s="305">
        <v>2.531</v>
      </c>
      <c r="E169" s="305">
        <v>4.472</v>
      </c>
      <c r="F169" s="305"/>
      <c r="G169" s="305">
        <v>7.425</v>
      </c>
      <c r="H169" s="305">
        <v>2.779</v>
      </c>
      <c r="I169" s="305">
        <v>4.646</v>
      </c>
      <c r="J169"/>
      <c r="K169" s="305">
        <v>8.404</v>
      </c>
      <c r="L169" s="305">
        <v>3.31</v>
      </c>
      <c r="M169" s="305">
        <v>5.094</v>
      </c>
      <c r="N169" s="305"/>
      <c r="O169" s="305">
        <v>9.501</v>
      </c>
      <c r="P169" s="305">
        <v>3.839</v>
      </c>
      <c r="Q169" s="305">
        <v>5.662</v>
      </c>
      <c r="R169" s="305"/>
      <c r="S169" s="305">
        <v>10.464</v>
      </c>
      <c r="T169" s="305">
        <v>4.25</v>
      </c>
      <c r="U169" s="305">
        <v>6.214</v>
      </c>
      <c r="V169" s="305"/>
      <c r="W169" s="305">
        <v>11.892</v>
      </c>
      <c r="X169" s="305">
        <v>4.858</v>
      </c>
      <c r="Y169" s="305">
        <v>7.034</v>
      </c>
      <c r="Z169" s="110"/>
      <c r="AA169" s="110"/>
      <c r="AB169" s="110"/>
      <c r="AC169" s="110"/>
      <c r="AD169" s="110"/>
      <c r="AE169" s="110"/>
      <c r="AF169" s="110"/>
      <c r="AG169" s="110"/>
      <c r="AH169" s="110"/>
      <c r="AI169" s="110"/>
      <c r="AJ169" s="110"/>
      <c r="AK169" s="110"/>
      <c r="AL169" s="110"/>
      <c r="AM169" s="110"/>
      <c r="AN169" s="110"/>
      <c r="AO169" s="110"/>
      <c r="AP169" s="110"/>
      <c r="AQ169" s="110"/>
      <c r="AR169" s="110"/>
    </row>
    <row r="170" spans="1:44" s="113" customFormat="1" ht="18" customHeight="1">
      <c r="A170" s="67"/>
      <c r="B170" s="300"/>
      <c r="C170" s="359" t="s">
        <v>22</v>
      </c>
      <c r="D170" s="360"/>
      <c r="E170" s="360"/>
      <c r="F170" s="360"/>
      <c r="G170" s="360"/>
      <c r="H170" s="360"/>
      <c r="I170" s="360"/>
      <c r="J170" s="360"/>
      <c r="K170" s="360"/>
      <c r="L170" s="360"/>
      <c r="M170" s="360"/>
      <c r="N170" s="360"/>
      <c r="O170" s="360"/>
      <c r="P170" s="360"/>
      <c r="Q170" s="360"/>
      <c r="R170" s="360"/>
      <c r="S170" s="360"/>
      <c r="T170" s="360"/>
      <c r="U170" s="360"/>
      <c r="V170" s="360"/>
      <c r="W170" s="360"/>
      <c r="X170" s="360"/>
      <c r="Y170" s="360"/>
      <c r="Z170" s="110"/>
      <c r="AA170" s="110"/>
      <c r="AB170" s="110"/>
      <c r="AC170" s="110"/>
      <c r="AD170" s="110"/>
      <c r="AE170" s="110"/>
      <c r="AF170" s="110"/>
      <c r="AG170" s="110"/>
      <c r="AH170" s="110"/>
      <c r="AI170" s="110"/>
      <c r="AJ170" s="110"/>
      <c r="AK170" s="110"/>
      <c r="AL170" s="110"/>
      <c r="AM170" s="110"/>
      <c r="AN170" s="110"/>
      <c r="AO170" s="110"/>
      <c r="AP170" s="110"/>
      <c r="AQ170" s="110"/>
      <c r="AR170" s="110"/>
    </row>
    <row r="171" spans="1:44" s="113" customFormat="1" ht="15" customHeight="1">
      <c r="A171" s="67" t="s">
        <v>50</v>
      </c>
      <c r="B171" s="300"/>
      <c r="C171" s="302">
        <f>SUM(C172:C177)</f>
        <v>84.24</v>
      </c>
      <c r="D171" s="302">
        <f aca="true" t="shared" si="13" ref="D171:Y171">SUM(D172:D177)</f>
        <v>40.607</v>
      </c>
      <c r="E171" s="302">
        <f t="shared" si="13"/>
        <v>43.633</v>
      </c>
      <c r="F171" s="302">
        <f t="shared" si="13"/>
        <v>0</v>
      </c>
      <c r="G171" s="302">
        <f t="shared" si="13"/>
        <v>86.98800000000001</v>
      </c>
      <c r="H171" s="302">
        <f t="shared" si="13"/>
        <v>42.07099999999999</v>
      </c>
      <c r="I171" s="302">
        <f t="shared" si="13"/>
        <v>44.917</v>
      </c>
      <c r="J171">
        <f t="shared" si="13"/>
        <v>0</v>
      </c>
      <c r="K171" s="302">
        <f t="shared" si="13"/>
        <v>90.141</v>
      </c>
      <c r="L171" s="302">
        <f t="shared" si="13"/>
        <v>43.71099999999999</v>
      </c>
      <c r="M171" s="302">
        <f t="shared" si="13"/>
        <v>46.43000000000001</v>
      </c>
      <c r="N171" s="302">
        <f t="shared" si="13"/>
        <v>0</v>
      </c>
      <c r="O171" s="302">
        <f t="shared" si="13"/>
        <v>93.309</v>
      </c>
      <c r="P171" s="302">
        <f t="shared" si="13"/>
        <v>45.369</v>
      </c>
      <c r="Q171" s="302">
        <f t="shared" si="13"/>
        <v>47.940000000000005</v>
      </c>
      <c r="R171" s="302">
        <f t="shared" si="13"/>
        <v>0</v>
      </c>
      <c r="S171" s="302">
        <f t="shared" si="13"/>
        <v>96.31400000000001</v>
      </c>
      <c r="T171" s="302">
        <f t="shared" si="13"/>
        <v>46.958999999999996</v>
      </c>
      <c r="U171" s="302">
        <f t="shared" si="13"/>
        <v>49.355</v>
      </c>
      <c r="V171" s="302">
        <f t="shared" si="13"/>
        <v>0</v>
      </c>
      <c r="W171" s="302">
        <f t="shared" si="13"/>
        <v>99.09</v>
      </c>
      <c r="X171" s="302">
        <f t="shared" si="13"/>
        <v>48.452</v>
      </c>
      <c r="Y171" s="302">
        <f t="shared" si="13"/>
        <v>50.63799999999999</v>
      </c>
      <c r="Z171" s="110"/>
      <c r="AA171" s="110"/>
      <c r="AB171" s="110"/>
      <c r="AC171" s="110"/>
      <c r="AD171" s="110"/>
      <c r="AE171" s="110"/>
      <c r="AF171" s="110"/>
      <c r="AG171" s="110"/>
      <c r="AH171" s="110"/>
      <c r="AI171" s="110"/>
      <c r="AJ171" s="110"/>
      <c r="AK171" s="110"/>
      <c r="AL171" s="110"/>
      <c r="AM171" s="110"/>
      <c r="AN171" s="110"/>
      <c r="AO171" s="110"/>
      <c r="AP171" s="110"/>
      <c r="AQ171" s="110"/>
      <c r="AR171" s="110"/>
    </row>
    <row r="172" spans="1:44" s="113" customFormat="1" ht="13.5" customHeight="1">
      <c r="A172" s="303" t="s">
        <v>53</v>
      </c>
      <c r="B172" s="300"/>
      <c r="C172" s="305">
        <v>15.935</v>
      </c>
      <c r="D172" s="305">
        <v>8.053</v>
      </c>
      <c r="E172" s="305">
        <v>7.882</v>
      </c>
      <c r="F172" s="305"/>
      <c r="G172" s="305">
        <v>16.228</v>
      </c>
      <c r="H172" s="305">
        <v>8.33</v>
      </c>
      <c r="I172" s="305">
        <v>7.898</v>
      </c>
      <c r="J172"/>
      <c r="K172" s="305">
        <v>17.226</v>
      </c>
      <c r="L172" s="305">
        <v>8.831</v>
      </c>
      <c r="M172" s="305">
        <v>8.395</v>
      </c>
      <c r="N172" s="305"/>
      <c r="O172" s="305">
        <v>17.977</v>
      </c>
      <c r="P172" s="305">
        <v>9.27</v>
      </c>
      <c r="Q172" s="305">
        <v>8.707</v>
      </c>
      <c r="R172" s="305"/>
      <c r="S172" s="305">
        <v>18.792</v>
      </c>
      <c r="T172" s="305">
        <v>9.677</v>
      </c>
      <c r="U172" s="305">
        <v>9.115</v>
      </c>
      <c r="V172" s="305"/>
      <c r="W172" s="305">
        <v>19.405</v>
      </c>
      <c r="X172" s="305">
        <v>9.994</v>
      </c>
      <c r="Y172" s="305">
        <v>9.411</v>
      </c>
      <c r="Z172" s="110"/>
      <c r="AA172" s="110"/>
      <c r="AB172" s="110"/>
      <c r="AC172" s="110"/>
      <c r="AD172" s="110"/>
      <c r="AE172" s="110"/>
      <c r="AF172" s="110"/>
      <c r="AG172" s="110"/>
      <c r="AH172" s="110"/>
      <c r="AI172" s="110"/>
      <c r="AJ172" s="110"/>
      <c r="AK172" s="110"/>
      <c r="AL172" s="110"/>
      <c r="AM172" s="110"/>
      <c r="AN172" s="110"/>
      <c r="AO172" s="110"/>
      <c r="AP172" s="110"/>
      <c r="AQ172" s="110"/>
      <c r="AR172" s="110"/>
    </row>
    <row r="173" spans="1:44" s="113" customFormat="1" ht="13.5" customHeight="1">
      <c r="A173" s="306" t="s">
        <v>55</v>
      </c>
      <c r="B173" s="300"/>
      <c r="C173" s="305">
        <v>13.486</v>
      </c>
      <c r="D173" s="305">
        <v>6.796</v>
      </c>
      <c r="E173" s="305">
        <v>6.69</v>
      </c>
      <c r="F173" s="305"/>
      <c r="G173" s="305">
        <v>14.349</v>
      </c>
      <c r="H173" s="305">
        <v>7.114</v>
      </c>
      <c r="I173" s="305">
        <v>7.235</v>
      </c>
      <c r="J173"/>
      <c r="K173" s="305">
        <v>14.213</v>
      </c>
      <c r="L173" s="305">
        <v>7.124</v>
      </c>
      <c r="M173" s="305">
        <v>7.089</v>
      </c>
      <c r="N173" s="305"/>
      <c r="O173" s="305">
        <v>14.5</v>
      </c>
      <c r="P173" s="305">
        <v>7.267</v>
      </c>
      <c r="Q173" s="305">
        <v>7.233</v>
      </c>
      <c r="R173" s="305"/>
      <c r="S173" s="305">
        <v>14.976</v>
      </c>
      <c r="T173" s="305">
        <v>7.606</v>
      </c>
      <c r="U173" s="305">
        <v>7.37</v>
      </c>
      <c r="V173" s="305"/>
      <c r="W173" s="305">
        <v>15.826</v>
      </c>
      <c r="X173" s="305">
        <v>8.031</v>
      </c>
      <c r="Y173" s="305">
        <v>7.795</v>
      </c>
      <c r="Z173" s="110"/>
      <c r="AA173" s="110"/>
      <c r="AB173" s="110"/>
      <c r="AC173" s="110"/>
      <c r="AD173" s="110"/>
      <c r="AE173" s="110"/>
      <c r="AF173" s="110"/>
      <c r="AG173" s="110"/>
      <c r="AH173" s="110"/>
      <c r="AI173" s="110"/>
      <c r="AJ173" s="110"/>
      <c r="AK173" s="110"/>
      <c r="AL173" s="110"/>
      <c r="AM173" s="110"/>
      <c r="AN173" s="110"/>
      <c r="AO173" s="110"/>
      <c r="AP173" s="110"/>
      <c r="AQ173" s="110"/>
      <c r="AR173" s="110"/>
    </row>
    <row r="174" spans="1:44" s="113" customFormat="1" ht="13.5" customHeight="1">
      <c r="A174" s="303" t="s">
        <v>56</v>
      </c>
      <c r="B174" s="300"/>
      <c r="C174" s="305">
        <v>22.838</v>
      </c>
      <c r="D174" s="305">
        <v>10.865</v>
      </c>
      <c r="E174" s="305">
        <v>11.973</v>
      </c>
      <c r="F174" s="305"/>
      <c r="G174" s="305">
        <v>21.493</v>
      </c>
      <c r="H174" s="305">
        <v>10.314</v>
      </c>
      <c r="I174" s="305">
        <v>11.179</v>
      </c>
      <c r="J174"/>
      <c r="K174" s="305">
        <v>21.187</v>
      </c>
      <c r="L174" s="305">
        <v>10.306</v>
      </c>
      <c r="M174" s="305">
        <v>10.881</v>
      </c>
      <c r="N174" s="305"/>
      <c r="O174" s="305">
        <v>22.223</v>
      </c>
      <c r="P174" s="305">
        <v>10.845</v>
      </c>
      <c r="Q174" s="305">
        <v>11.378</v>
      </c>
      <c r="R174" s="305"/>
      <c r="S174" s="305">
        <v>23.113</v>
      </c>
      <c r="T174" s="305">
        <v>11.344</v>
      </c>
      <c r="U174" s="305">
        <v>11.769</v>
      </c>
      <c r="V174" s="305"/>
      <c r="W174" s="305">
        <v>23.805</v>
      </c>
      <c r="X174" s="305">
        <v>11.742</v>
      </c>
      <c r="Y174" s="305">
        <v>12.063</v>
      </c>
      <c r="Z174" s="110"/>
      <c r="AA174" s="110"/>
      <c r="AB174" s="110"/>
      <c r="AC174" s="110"/>
      <c r="AD174" s="110"/>
      <c r="AE174" s="110"/>
      <c r="AF174" s="110"/>
      <c r="AG174" s="110"/>
      <c r="AH174" s="110"/>
      <c r="AI174" s="110"/>
      <c r="AJ174" s="110"/>
      <c r="AK174" s="110"/>
      <c r="AL174" s="110"/>
      <c r="AM174" s="110"/>
      <c r="AN174" s="110"/>
      <c r="AO174" s="110"/>
      <c r="AP174" s="110"/>
      <c r="AQ174" s="110"/>
      <c r="AR174" s="110"/>
    </row>
    <row r="175" spans="1:44" s="113" customFormat="1" ht="13.5" customHeight="1">
      <c r="A175" s="303" t="s">
        <v>57</v>
      </c>
      <c r="B175" s="300"/>
      <c r="C175" s="305">
        <v>17.276</v>
      </c>
      <c r="D175" s="305">
        <v>8.408</v>
      </c>
      <c r="E175" s="305">
        <v>8.868</v>
      </c>
      <c r="F175" s="305"/>
      <c r="G175" s="305">
        <v>17.985</v>
      </c>
      <c r="H175" s="305">
        <v>8.658</v>
      </c>
      <c r="I175" s="305">
        <v>9.327</v>
      </c>
      <c r="J175"/>
      <c r="K175" s="305">
        <v>18.628</v>
      </c>
      <c r="L175" s="305">
        <v>8.882</v>
      </c>
      <c r="M175" s="305">
        <v>9.746</v>
      </c>
      <c r="N175" s="305"/>
      <c r="O175" s="305">
        <v>17.561</v>
      </c>
      <c r="P175" s="305">
        <v>8.414</v>
      </c>
      <c r="Q175" s="305">
        <v>9.147</v>
      </c>
      <c r="R175" s="305"/>
      <c r="S175" s="305">
        <v>16.25</v>
      </c>
      <c r="T175" s="305">
        <v>7.814</v>
      </c>
      <c r="U175" s="305">
        <v>8.436</v>
      </c>
      <c r="V175" s="305"/>
      <c r="W175" s="305">
        <v>15.273</v>
      </c>
      <c r="X175" s="305">
        <v>7.516</v>
      </c>
      <c r="Y175" s="305">
        <v>7.757</v>
      </c>
      <c r="Z175" s="110"/>
      <c r="AA175" s="110"/>
      <c r="AB175" s="110"/>
      <c r="AC175" s="110"/>
      <c r="AD175" s="110"/>
      <c r="AE175" s="110"/>
      <c r="AF175" s="110"/>
      <c r="AG175" s="110"/>
      <c r="AH175" s="110"/>
      <c r="AI175" s="110"/>
      <c r="AJ175" s="110"/>
      <c r="AK175" s="110"/>
      <c r="AL175" s="110"/>
      <c r="AM175" s="110"/>
      <c r="AN175" s="110"/>
      <c r="AO175" s="110"/>
      <c r="AP175" s="110"/>
      <c r="AQ175" s="110"/>
      <c r="AR175" s="110"/>
    </row>
    <row r="176" spans="1:44" s="113" customFormat="1" ht="13.5" customHeight="1">
      <c r="A176" s="303" t="s">
        <v>58</v>
      </c>
      <c r="B176" s="300"/>
      <c r="C176" s="305">
        <v>8.421</v>
      </c>
      <c r="D176" s="305">
        <v>3.97</v>
      </c>
      <c r="E176" s="305">
        <v>4.451</v>
      </c>
      <c r="F176" s="305"/>
      <c r="G176" s="305">
        <v>9.71</v>
      </c>
      <c r="H176" s="305">
        <v>4.608</v>
      </c>
      <c r="I176" s="305">
        <v>5.102</v>
      </c>
      <c r="J176"/>
      <c r="K176" s="305">
        <v>9.947</v>
      </c>
      <c r="L176" s="305">
        <v>4.701</v>
      </c>
      <c r="M176" s="305">
        <v>5.246</v>
      </c>
      <c r="N176" s="305"/>
      <c r="O176" s="305">
        <v>10.4</v>
      </c>
      <c r="P176" s="305">
        <v>4.895</v>
      </c>
      <c r="Q176" s="305">
        <v>5.505</v>
      </c>
      <c r="R176" s="305"/>
      <c r="S176" s="305">
        <v>11.271</v>
      </c>
      <c r="T176" s="305">
        <v>5.285</v>
      </c>
      <c r="U176" s="305">
        <v>5.986</v>
      </c>
      <c r="V176" s="305"/>
      <c r="W176" s="305">
        <v>11.48</v>
      </c>
      <c r="X176" s="305">
        <v>5.305</v>
      </c>
      <c r="Y176" s="305">
        <v>6.175</v>
      </c>
      <c r="Z176" s="110"/>
      <c r="AA176" s="110"/>
      <c r="AB176" s="110"/>
      <c r="AC176" s="110"/>
      <c r="AD176" s="110"/>
      <c r="AE176" s="110"/>
      <c r="AF176" s="110"/>
      <c r="AG176" s="110"/>
      <c r="AH176" s="110"/>
      <c r="AI176" s="110"/>
      <c r="AJ176" s="110"/>
      <c r="AK176" s="110"/>
      <c r="AL176" s="110"/>
      <c r="AM176" s="110"/>
      <c r="AN176" s="110"/>
      <c r="AO176" s="110"/>
      <c r="AP176" s="110"/>
      <c r="AQ176" s="110"/>
      <c r="AR176" s="110"/>
    </row>
    <row r="177" spans="1:44" s="113" customFormat="1" ht="13.5" customHeight="1">
      <c r="A177" s="303" t="s">
        <v>54</v>
      </c>
      <c r="B177" s="300"/>
      <c r="C177" s="305">
        <v>6.284</v>
      </c>
      <c r="D177" s="305">
        <v>2.515</v>
      </c>
      <c r="E177" s="305">
        <v>3.769</v>
      </c>
      <c r="F177" s="305"/>
      <c r="G177" s="305">
        <v>7.223</v>
      </c>
      <c r="H177" s="305">
        <v>3.047</v>
      </c>
      <c r="I177" s="305">
        <v>4.176</v>
      </c>
      <c r="J177"/>
      <c r="K177" s="305">
        <v>8.94</v>
      </c>
      <c r="L177" s="305">
        <v>3.867</v>
      </c>
      <c r="M177" s="305">
        <v>5.073</v>
      </c>
      <c r="N177" s="305"/>
      <c r="O177" s="305">
        <v>10.648</v>
      </c>
      <c r="P177" s="305">
        <v>4.678</v>
      </c>
      <c r="Q177" s="305">
        <v>5.97</v>
      </c>
      <c r="R177" s="305"/>
      <c r="S177" s="305">
        <v>11.912</v>
      </c>
      <c r="T177" s="305">
        <v>5.233</v>
      </c>
      <c r="U177" s="305">
        <v>6.679</v>
      </c>
      <c r="V177" s="305"/>
      <c r="W177" s="305">
        <v>13.301</v>
      </c>
      <c r="X177" s="305">
        <v>5.864</v>
      </c>
      <c r="Y177" s="305">
        <v>7.437</v>
      </c>
      <c r="Z177" s="110"/>
      <c r="AA177" s="110"/>
      <c r="AB177" s="110"/>
      <c r="AC177" s="110"/>
      <c r="AD177" s="110"/>
      <c r="AE177" s="110"/>
      <c r="AF177" s="110"/>
      <c r="AG177" s="110"/>
      <c r="AH177" s="110"/>
      <c r="AI177" s="110"/>
      <c r="AJ177" s="110"/>
      <c r="AK177" s="110"/>
      <c r="AL177" s="110"/>
      <c r="AM177" s="110"/>
      <c r="AN177" s="110"/>
      <c r="AO177" s="110"/>
      <c r="AP177" s="110"/>
      <c r="AQ177" s="110"/>
      <c r="AR177" s="110"/>
    </row>
    <row r="178" spans="1:44" s="113" customFormat="1" ht="18" customHeight="1">
      <c r="A178" s="64"/>
      <c r="B178" s="300"/>
      <c r="C178" s="359" t="s">
        <v>23</v>
      </c>
      <c r="D178" s="360"/>
      <c r="E178" s="360"/>
      <c r="F178" s="360"/>
      <c r="G178" s="360"/>
      <c r="H178" s="360"/>
      <c r="I178" s="360"/>
      <c r="J178" s="360"/>
      <c r="K178" s="360"/>
      <c r="L178" s="360"/>
      <c r="M178" s="360"/>
      <c r="N178" s="360"/>
      <c r="O178" s="360"/>
      <c r="P178" s="360"/>
      <c r="Q178" s="360"/>
      <c r="R178" s="360"/>
      <c r="S178" s="360"/>
      <c r="T178" s="360"/>
      <c r="U178" s="360"/>
      <c r="V178" s="360"/>
      <c r="W178" s="360"/>
      <c r="X178" s="360"/>
      <c r="Y178" s="360"/>
      <c r="Z178" s="110"/>
      <c r="AA178" s="110"/>
      <c r="AB178" s="110"/>
      <c r="AC178" s="110"/>
      <c r="AD178" s="110"/>
      <c r="AE178" s="110"/>
      <c r="AF178" s="110"/>
      <c r="AG178" s="110"/>
      <c r="AH178" s="110"/>
      <c r="AI178" s="110"/>
      <c r="AJ178" s="110"/>
      <c r="AK178" s="110"/>
      <c r="AL178" s="110"/>
      <c r="AM178" s="110"/>
      <c r="AN178" s="110"/>
      <c r="AO178" s="110"/>
      <c r="AP178" s="110"/>
      <c r="AQ178" s="110"/>
      <c r="AR178" s="110"/>
    </row>
    <row r="179" spans="1:44" s="113" customFormat="1" ht="15" customHeight="1">
      <c r="A179" s="67" t="s">
        <v>50</v>
      </c>
      <c r="B179" s="300"/>
      <c r="C179" s="302">
        <f>SUM(C180:C185)</f>
        <v>92.91</v>
      </c>
      <c r="D179" s="302">
        <f aca="true" t="shared" si="14" ref="D179:Y179">SUM(D180:D185)</f>
        <v>45.596</v>
      </c>
      <c r="E179" s="302">
        <f t="shared" si="14"/>
        <v>47.314</v>
      </c>
      <c r="F179" s="302">
        <f t="shared" si="14"/>
        <v>0</v>
      </c>
      <c r="G179" s="302">
        <f t="shared" si="14"/>
        <v>92.86800000000001</v>
      </c>
      <c r="H179" s="302">
        <f t="shared" si="14"/>
        <v>45.678</v>
      </c>
      <c r="I179" s="302">
        <f t="shared" si="14"/>
        <v>47.19</v>
      </c>
      <c r="J179">
        <f t="shared" si="14"/>
        <v>0</v>
      </c>
      <c r="K179" s="302">
        <f t="shared" si="14"/>
        <v>92.83800000000001</v>
      </c>
      <c r="L179" s="302">
        <f t="shared" si="14"/>
        <v>45.772000000000006</v>
      </c>
      <c r="M179" s="302">
        <f t="shared" si="14"/>
        <v>47.066</v>
      </c>
      <c r="N179" s="302">
        <f t="shared" si="14"/>
        <v>0</v>
      </c>
      <c r="O179" s="302">
        <f t="shared" si="14"/>
        <v>92.60199999999999</v>
      </c>
      <c r="P179" s="302">
        <f t="shared" si="14"/>
        <v>45.775</v>
      </c>
      <c r="Q179" s="302">
        <f t="shared" si="14"/>
        <v>46.827000000000005</v>
      </c>
      <c r="R179" s="302">
        <f t="shared" si="14"/>
        <v>0</v>
      </c>
      <c r="S179" s="302">
        <f t="shared" si="14"/>
        <v>92.00800000000001</v>
      </c>
      <c r="T179" s="302">
        <f t="shared" si="14"/>
        <v>45.597</v>
      </c>
      <c r="U179" s="302">
        <f t="shared" si="14"/>
        <v>46.411</v>
      </c>
      <c r="V179" s="302">
        <f t="shared" si="14"/>
        <v>0</v>
      </c>
      <c r="W179" s="302">
        <f t="shared" si="14"/>
        <v>90.889</v>
      </c>
      <c r="X179" s="302">
        <f t="shared" si="14"/>
        <v>45.165</v>
      </c>
      <c r="Y179" s="302">
        <f t="shared" si="14"/>
        <v>45.724</v>
      </c>
      <c r="Z179" s="110"/>
      <c r="AA179" s="110"/>
      <c r="AB179" s="110"/>
      <c r="AC179" s="110"/>
      <c r="AD179" s="110"/>
      <c r="AE179" s="110"/>
      <c r="AF179" s="110"/>
      <c r="AG179" s="110"/>
      <c r="AH179" s="110"/>
      <c r="AI179" s="110"/>
      <c r="AJ179" s="110"/>
      <c r="AK179" s="110"/>
      <c r="AL179" s="110"/>
      <c r="AM179" s="110"/>
      <c r="AN179" s="110"/>
      <c r="AO179" s="110"/>
      <c r="AP179" s="110"/>
      <c r="AQ179" s="110"/>
      <c r="AR179" s="110"/>
    </row>
    <row r="180" spans="1:44" s="113" customFormat="1" ht="13.5" customHeight="1">
      <c r="A180" s="303" t="s">
        <v>53</v>
      </c>
      <c r="B180" s="300"/>
      <c r="C180" s="305">
        <v>16.664</v>
      </c>
      <c r="D180" s="305">
        <v>8.577</v>
      </c>
      <c r="E180" s="305">
        <v>8.087</v>
      </c>
      <c r="F180" s="305"/>
      <c r="G180" s="305">
        <v>15.611</v>
      </c>
      <c r="H180" s="305">
        <v>8.013</v>
      </c>
      <c r="I180" s="305">
        <v>7.598</v>
      </c>
      <c r="J180"/>
      <c r="K180" s="305">
        <v>15.417</v>
      </c>
      <c r="L180" s="305">
        <v>7.909</v>
      </c>
      <c r="M180" s="305">
        <v>7.508</v>
      </c>
      <c r="N180" s="305"/>
      <c r="O180" s="305">
        <v>14.894</v>
      </c>
      <c r="P180" s="305">
        <v>7.632</v>
      </c>
      <c r="Q180" s="305">
        <v>7.262</v>
      </c>
      <c r="R180" s="305"/>
      <c r="S180" s="305">
        <v>14.852</v>
      </c>
      <c r="T180" s="305">
        <v>7.623</v>
      </c>
      <c r="U180" s="305">
        <v>7.229</v>
      </c>
      <c r="V180" s="305"/>
      <c r="W180" s="305">
        <v>14.453</v>
      </c>
      <c r="X180" s="305">
        <v>7.421</v>
      </c>
      <c r="Y180" s="305">
        <v>7.032</v>
      </c>
      <c r="Z180" s="110"/>
      <c r="AA180" s="110"/>
      <c r="AB180" s="110"/>
      <c r="AC180" s="110"/>
      <c r="AD180" s="110"/>
      <c r="AE180" s="110"/>
      <c r="AF180" s="110"/>
      <c r="AG180" s="110"/>
      <c r="AH180" s="110"/>
      <c r="AI180" s="110"/>
      <c r="AJ180" s="110"/>
      <c r="AK180" s="110"/>
      <c r="AL180" s="110"/>
      <c r="AM180" s="110"/>
      <c r="AN180" s="110"/>
      <c r="AO180" s="110"/>
      <c r="AP180" s="110"/>
      <c r="AQ180" s="110"/>
      <c r="AR180" s="110"/>
    </row>
    <row r="181" spans="1:44" s="113" customFormat="1" ht="13.5" customHeight="1">
      <c r="A181" s="306" t="s">
        <v>55</v>
      </c>
      <c r="B181" s="300"/>
      <c r="C181" s="305">
        <v>15.032</v>
      </c>
      <c r="D181" s="305">
        <v>7.829</v>
      </c>
      <c r="E181" s="305">
        <v>7.203</v>
      </c>
      <c r="F181" s="305"/>
      <c r="G181" s="305">
        <v>15.183</v>
      </c>
      <c r="H181" s="305">
        <v>8.135</v>
      </c>
      <c r="I181" s="305">
        <v>7.048</v>
      </c>
      <c r="J181"/>
      <c r="K181" s="305">
        <v>14.68</v>
      </c>
      <c r="L181" s="305">
        <v>7.943</v>
      </c>
      <c r="M181" s="305">
        <v>6.737</v>
      </c>
      <c r="N181" s="305"/>
      <c r="O181" s="305">
        <v>13.847</v>
      </c>
      <c r="P181" s="305">
        <v>7.568</v>
      </c>
      <c r="Q181" s="305">
        <v>6.279</v>
      </c>
      <c r="R181" s="305"/>
      <c r="S181" s="305">
        <v>13.047</v>
      </c>
      <c r="T181" s="305">
        <v>7.102</v>
      </c>
      <c r="U181" s="305">
        <v>5.945</v>
      </c>
      <c r="V181" s="305"/>
      <c r="W181" s="305">
        <v>12.803</v>
      </c>
      <c r="X181" s="305">
        <v>6.99</v>
      </c>
      <c r="Y181" s="305">
        <v>5.813</v>
      </c>
      <c r="Z181" s="110"/>
      <c r="AA181" s="110"/>
      <c r="AB181" s="110"/>
      <c r="AC181" s="110"/>
      <c r="AD181" s="110"/>
      <c r="AE181" s="110"/>
      <c r="AF181" s="110"/>
      <c r="AG181" s="110"/>
      <c r="AH181" s="110"/>
      <c r="AI181" s="110"/>
      <c r="AJ181" s="110"/>
      <c r="AK181" s="110"/>
      <c r="AL181" s="110"/>
      <c r="AM181" s="110"/>
      <c r="AN181" s="110"/>
      <c r="AO181" s="110"/>
      <c r="AP181" s="110"/>
      <c r="AQ181" s="110"/>
      <c r="AR181" s="110"/>
    </row>
    <row r="182" spans="1:44" s="113" customFormat="1" ht="13.5" customHeight="1">
      <c r="A182" s="303" t="s">
        <v>56</v>
      </c>
      <c r="B182" s="300"/>
      <c r="C182" s="305">
        <v>24.359</v>
      </c>
      <c r="D182" s="305">
        <v>11.935</v>
      </c>
      <c r="E182" s="305">
        <v>12.424</v>
      </c>
      <c r="F182" s="305"/>
      <c r="G182" s="305">
        <v>22.385</v>
      </c>
      <c r="H182" s="305">
        <v>10.927</v>
      </c>
      <c r="I182" s="305">
        <v>11.458</v>
      </c>
      <c r="J182"/>
      <c r="K182" s="305">
        <v>20.72</v>
      </c>
      <c r="L182" s="305">
        <v>10.248</v>
      </c>
      <c r="M182" s="305">
        <v>10.472</v>
      </c>
      <c r="N182" s="305"/>
      <c r="O182" s="305">
        <v>21.174</v>
      </c>
      <c r="P182" s="305">
        <v>10.701</v>
      </c>
      <c r="Q182" s="305">
        <v>10.473</v>
      </c>
      <c r="R182" s="305"/>
      <c r="S182" s="305">
        <v>21.28</v>
      </c>
      <c r="T182" s="305">
        <v>10.974</v>
      </c>
      <c r="U182" s="305">
        <v>10.306</v>
      </c>
      <c r="V182" s="305"/>
      <c r="W182" s="305">
        <v>20.726</v>
      </c>
      <c r="X182" s="305">
        <v>10.884</v>
      </c>
      <c r="Y182" s="305">
        <v>9.842</v>
      </c>
      <c r="Z182" s="110"/>
      <c r="AA182" s="110"/>
      <c r="AB182" s="110"/>
      <c r="AC182" s="110"/>
      <c r="AD182" s="110"/>
      <c r="AE182" s="110"/>
      <c r="AF182" s="110"/>
      <c r="AG182" s="110"/>
      <c r="AH182" s="110"/>
      <c r="AI182" s="110"/>
      <c r="AJ182" s="110"/>
      <c r="AK182" s="110"/>
      <c r="AL182" s="110"/>
      <c r="AM182" s="110"/>
      <c r="AN182" s="110"/>
      <c r="AO182" s="110"/>
      <c r="AP182" s="110"/>
      <c r="AQ182" s="110"/>
      <c r="AR182" s="110"/>
    </row>
    <row r="183" spans="1:44" s="113" customFormat="1" ht="13.5" customHeight="1">
      <c r="A183" s="303" t="s">
        <v>57</v>
      </c>
      <c r="B183" s="300"/>
      <c r="C183" s="305">
        <v>18.903</v>
      </c>
      <c r="D183" s="305">
        <v>9.312</v>
      </c>
      <c r="E183" s="305">
        <v>9.591</v>
      </c>
      <c r="F183" s="305"/>
      <c r="G183" s="305">
        <v>19.686</v>
      </c>
      <c r="H183" s="305">
        <v>9.648</v>
      </c>
      <c r="I183" s="305">
        <v>10.038</v>
      </c>
      <c r="J183"/>
      <c r="K183" s="305">
        <v>20.193</v>
      </c>
      <c r="L183" s="305">
        <v>9.815</v>
      </c>
      <c r="M183" s="305">
        <v>10.378</v>
      </c>
      <c r="N183" s="305"/>
      <c r="O183" s="305">
        <v>18.944</v>
      </c>
      <c r="P183" s="305">
        <v>9.087</v>
      </c>
      <c r="Q183" s="305">
        <v>9.857</v>
      </c>
      <c r="R183" s="305"/>
      <c r="S183" s="305">
        <v>16.924</v>
      </c>
      <c r="T183" s="305">
        <v>8.123</v>
      </c>
      <c r="U183" s="305">
        <v>8.801</v>
      </c>
      <c r="V183" s="305"/>
      <c r="W183" s="305">
        <v>15.503</v>
      </c>
      <c r="X183" s="305">
        <v>7.436</v>
      </c>
      <c r="Y183" s="305">
        <v>8.067</v>
      </c>
      <c r="Z183" s="110"/>
      <c r="AA183" s="110"/>
      <c r="AB183" s="110"/>
      <c r="AC183" s="110"/>
      <c r="AD183" s="110"/>
      <c r="AE183" s="110"/>
      <c r="AF183" s="110"/>
      <c r="AG183" s="110"/>
      <c r="AH183" s="110"/>
      <c r="AI183" s="110"/>
      <c r="AJ183" s="110"/>
      <c r="AK183" s="110"/>
      <c r="AL183" s="110"/>
      <c r="AM183" s="110"/>
      <c r="AN183" s="110"/>
      <c r="AO183" s="110"/>
      <c r="AP183" s="110"/>
      <c r="AQ183" s="110"/>
      <c r="AR183" s="110"/>
    </row>
    <row r="184" spans="1:44" s="113" customFormat="1" ht="13.5" customHeight="1">
      <c r="A184" s="303" t="s">
        <v>58</v>
      </c>
      <c r="B184" s="300"/>
      <c r="C184" s="305">
        <v>9.952</v>
      </c>
      <c r="D184" s="305">
        <v>4.718</v>
      </c>
      <c r="E184" s="305">
        <v>5.234</v>
      </c>
      <c r="F184" s="305"/>
      <c r="G184" s="305">
        <v>10.9</v>
      </c>
      <c r="H184" s="305">
        <v>5.131</v>
      </c>
      <c r="I184" s="305">
        <v>5.769</v>
      </c>
      <c r="J184"/>
      <c r="K184" s="305">
        <v>11.077</v>
      </c>
      <c r="L184" s="305">
        <v>5.288</v>
      </c>
      <c r="M184" s="305">
        <v>5.789</v>
      </c>
      <c r="N184" s="305"/>
      <c r="O184" s="305">
        <v>11.431</v>
      </c>
      <c r="P184" s="305">
        <v>5.481</v>
      </c>
      <c r="Q184" s="305">
        <v>5.95</v>
      </c>
      <c r="R184" s="305"/>
      <c r="S184" s="305">
        <v>12.342</v>
      </c>
      <c r="T184" s="305">
        <v>5.875</v>
      </c>
      <c r="U184" s="305">
        <v>6.467</v>
      </c>
      <c r="V184" s="305"/>
      <c r="W184" s="305">
        <v>12.577</v>
      </c>
      <c r="X184" s="305">
        <v>5.928</v>
      </c>
      <c r="Y184" s="305">
        <v>6.649</v>
      </c>
      <c r="Z184" s="110"/>
      <c r="AA184" s="110"/>
      <c r="AB184" s="110"/>
      <c r="AC184" s="110"/>
      <c r="AD184" s="110"/>
      <c r="AE184" s="110"/>
      <c r="AF184" s="110"/>
      <c r="AG184" s="110"/>
      <c r="AH184" s="110"/>
      <c r="AI184" s="110"/>
      <c r="AJ184" s="110"/>
      <c r="AK184" s="110"/>
      <c r="AL184" s="110"/>
      <c r="AM184" s="110"/>
      <c r="AN184" s="110"/>
      <c r="AO184" s="110"/>
      <c r="AP184" s="110"/>
      <c r="AQ184" s="110"/>
      <c r="AR184" s="110"/>
    </row>
    <row r="185" spans="1:44" s="113" customFormat="1" ht="13.5" customHeight="1">
      <c r="A185" s="303" t="s">
        <v>54</v>
      </c>
      <c r="B185" s="300"/>
      <c r="C185" s="305">
        <v>8</v>
      </c>
      <c r="D185" s="305">
        <v>3.225</v>
      </c>
      <c r="E185" s="305">
        <v>4.775</v>
      </c>
      <c r="F185" s="305"/>
      <c r="G185" s="305">
        <v>9.103</v>
      </c>
      <c r="H185" s="305">
        <v>3.824</v>
      </c>
      <c r="I185" s="305">
        <v>5.279</v>
      </c>
      <c r="J185"/>
      <c r="K185" s="305">
        <v>10.751</v>
      </c>
      <c r="L185" s="305">
        <v>4.569</v>
      </c>
      <c r="M185" s="305">
        <v>6.182</v>
      </c>
      <c r="N185" s="305"/>
      <c r="O185" s="305">
        <v>12.312</v>
      </c>
      <c r="P185" s="305">
        <v>5.306</v>
      </c>
      <c r="Q185" s="305">
        <v>7.006</v>
      </c>
      <c r="R185" s="305"/>
      <c r="S185" s="305">
        <v>13.563</v>
      </c>
      <c r="T185" s="305">
        <v>5.9</v>
      </c>
      <c r="U185" s="305">
        <v>7.663</v>
      </c>
      <c r="V185" s="305"/>
      <c r="W185" s="305">
        <v>14.827</v>
      </c>
      <c r="X185" s="305">
        <v>6.506</v>
      </c>
      <c r="Y185" s="305">
        <v>8.321</v>
      </c>
      <c r="Z185" s="110"/>
      <c r="AA185" s="110"/>
      <c r="AB185" s="110"/>
      <c r="AC185" s="110"/>
      <c r="AD185" s="110"/>
      <c r="AE185" s="110"/>
      <c r="AF185" s="110"/>
      <c r="AG185" s="110"/>
      <c r="AH185" s="110"/>
      <c r="AI185" s="110"/>
      <c r="AJ185" s="110"/>
      <c r="AK185" s="110"/>
      <c r="AL185" s="110"/>
      <c r="AM185" s="110"/>
      <c r="AN185" s="110"/>
      <c r="AO185" s="110"/>
      <c r="AP185" s="110"/>
      <c r="AQ185" s="110"/>
      <c r="AR185" s="110"/>
    </row>
    <row r="186" spans="1:44" s="113" customFormat="1" ht="3" customHeight="1">
      <c r="A186" s="308"/>
      <c r="B186" s="309"/>
      <c r="C186" s="308"/>
      <c r="D186" s="308"/>
      <c r="E186" s="308"/>
      <c r="F186" s="308"/>
      <c r="G186" s="308"/>
      <c r="H186" s="308"/>
      <c r="I186" s="308"/>
      <c r="J186" s="308"/>
      <c r="K186" s="308"/>
      <c r="L186" s="308"/>
      <c r="M186" s="308"/>
      <c r="N186" s="308"/>
      <c r="O186" s="308"/>
      <c r="P186" s="308"/>
      <c r="Q186" s="308"/>
      <c r="R186" s="308"/>
      <c r="S186" s="308"/>
      <c r="T186" s="308"/>
      <c r="U186" s="308"/>
      <c r="V186" s="308"/>
      <c r="W186" s="308"/>
      <c r="X186" s="308"/>
      <c r="Y186" s="308"/>
      <c r="Z186" s="110"/>
      <c r="AA186" s="110"/>
      <c r="AB186" s="110"/>
      <c r="AC186" s="110"/>
      <c r="AD186" s="110"/>
      <c r="AE186" s="110"/>
      <c r="AF186" s="110"/>
      <c r="AG186" s="110"/>
      <c r="AH186" s="110"/>
      <c r="AI186" s="110"/>
      <c r="AJ186" s="110"/>
      <c r="AK186" s="110"/>
      <c r="AL186" s="110"/>
      <c r="AM186" s="110"/>
      <c r="AN186" s="110"/>
      <c r="AO186" s="110"/>
      <c r="AP186" s="110"/>
      <c r="AQ186" s="110"/>
      <c r="AR186" s="110"/>
    </row>
    <row r="187" spans="1:44" s="113" customFormat="1" ht="3" customHeight="1">
      <c r="A187" s="310"/>
      <c r="B187" s="310"/>
      <c r="C187" s="310"/>
      <c r="D187" s="310"/>
      <c r="E187" s="310"/>
      <c r="F187" s="310"/>
      <c r="G187" s="310"/>
      <c r="H187" s="310"/>
      <c r="I187" s="310"/>
      <c r="J187" s="310"/>
      <c r="K187" s="310"/>
      <c r="L187" s="310"/>
      <c r="M187" s="310"/>
      <c r="N187" s="310"/>
      <c r="O187" s="310"/>
      <c r="P187" s="310"/>
      <c r="Q187" s="310"/>
      <c r="R187" s="310"/>
      <c r="S187" s="310"/>
      <c r="T187" s="310"/>
      <c r="U187" s="310"/>
      <c r="V187" s="310"/>
      <c r="W187" s="310"/>
      <c r="X187" s="310"/>
      <c r="Y187" s="310"/>
      <c r="Z187" s="110"/>
      <c r="AA187" s="110"/>
      <c r="AB187" s="110"/>
      <c r="AC187" s="110"/>
      <c r="AD187" s="110"/>
      <c r="AE187" s="110"/>
      <c r="AF187" s="110"/>
      <c r="AG187" s="110"/>
      <c r="AH187" s="110"/>
      <c r="AI187" s="110"/>
      <c r="AJ187" s="110"/>
      <c r="AK187" s="110"/>
      <c r="AL187" s="110"/>
      <c r="AM187" s="110"/>
      <c r="AN187" s="110"/>
      <c r="AO187" s="110"/>
      <c r="AP187" s="110"/>
      <c r="AQ187" s="110"/>
      <c r="AR187" s="110"/>
    </row>
    <row r="188" spans="1:25" s="113" customFormat="1" ht="13.5" customHeight="1">
      <c r="A188" s="354"/>
      <c r="B188" s="354"/>
      <c r="C188" s="354"/>
      <c r="D188" s="311"/>
      <c r="E188" s="311"/>
      <c r="F188" s="311"/>
      <c r="G188" s="311"/>
      <c r="H188" s="311"/>
      <c r="I188" s="311"/>
      <c r="J188" s="311"/>
      <c r="K188" s="311"/>
      <c r="L188" s="311"/>
      <c r="M188" s="311"/>
      <c r="N188" s="311"/>
      <c r="O188" s="311"/>
      <c r="P188" s="311"/>
      <c r="Q188" s="311"/>
      <c r="R188" s="311"/>
      <c r="S188" s="311"/>
      <c r="T188" s="311"/>
      <c r="U188" s="311"/>
      <c r="V188" s="311"/>
      <c r="W188" s="311"/>
      <c r="X188" s="311"/>
      <c r="Y188" s="311"/>
    </row>
    <row r="189" spans="1:44" s="128" customFormat="1" ht="18" customHeight="1">
      <c r="A189" s="312"/>
      <c r="B189" s="313"/>
      <c r="C189" s="313"/>
      <c r="D189" s="313"/>
      <c r="E189" s="313"/>
      <c r="F189" s="313"/>
      <c r="G189" s="313"/>
      <c r="H189" s="313"/>
      <c r="I189" s="313"/>
      <c r="J189" s="313"/>
      <c r="K189" s="313"/>
      <c r="L189" s="313"/>
      <c r="M189" s="313"/>
      <c r="N189" s="313"/>
      <c r="O189" s="313"/>
      <c r="P189" s="313"/>
      <c r="Q189" s="314"/>
      <c r="R189" s="313"/>
      <c r="S189" s="313"/>
      <c r="T189" s="313"/>
      <c r="U189" s="314"/>
      <c r="V189" s="313"/>
      <c r="W189" s="313"/>
      <c r="X189" s="313"/>
      <c r="Y189" s="314" t="s">
        <v>51</v>
      </c>
      <c r="Z189" s="110"/>
      <c r="AA189" s="110"/>
      <c r="AB189" s="110"/>
      <c r="AC189" s="110"/>
      <c r="AD189" s="110"/>
      <c r="AE189" s="110"/>
      <c r="AF189" s="110"/>
      <c r="AG189" s="110"/>
      <c r="AH189" s="110"/>
      <c r="AI189" s="110"/>
      <c r="AJ189" s="110"/>
      <c r="AK189" s="110"/>
      <c r="AL189" s="110"/>
      <c r="AM189" s="110"/>
      <c r="AN189" s="110"/>
      <c r="AO189" s="110"/>
      <c r="AP189" s="110"/>
      <c r="AQ189" s="110"/>
      <c r="AR189" s="110"/>
    </row>
    <row r="190" spans="1:47" s="111" customFormat="1" ht="12.75" customHeight="1">
      <c r="A190" s="293" t="s">
        <v>162</v>
      </c>
      <c r="B190" s="294"/>
      <c r="C190" s="295"/>
      <c r="D190" s="295">
        <v>2012</v>
      </c>
      <c r="E190" s="296"/>
      <c r="F190" s="293"/>
      <c r="G190" s="296"/>
      <c r="H190" s="296">
        <v>2017</v>
      </c>
      <c r="I190" s="296"/>
      <c r="J190" s="293"/>
      <c r="K190" s="296"/>
      <c r="L190" s="296">
        <v>2022</v>
      </c>
      <c r="M190" s="296"/>
      <c r="N190" s="293"/>
      <c r="O190" s="296"/>
      <c r="P190" s="296">
        <v>2027</v>
      </c>
      <c r="Q190" s="295"/>
      <c r="R190" s="293"/>
      <c r="S190" s="296"/>
      <c r="T190" s="296">
        <v>2032</v>
      </c>
      <c r="U190" s="295"/>
      <c r="V190" s="293"/>
      <c r="W190" s="296"/>
      <c r="X190" s="296">
        <v>2037</v>
      </c>
      <c r="Y190" s="295"/>
      <c r="Z190" s="110"/>
      <c r="AA190" s="110"/>
      <c r="AB190" s="110"/>
      <c r="AC190" s="110"/>
      <c r="AD190" s="110"/>
      <c r="AE190" s="110"/>
      <c r="AF190" s="110"/>
      <c r="AG190" s="110"/>
      <c r="AH190" s="110"/>
      <c r="AI190" s="110"/>
      <c r="AJ190" s="110"/>
      <c r="AK190" s="110"/>
      <c r="AL190" s="110"/>
      <c r="AM190" s="110"/>
      <c r="AN190" s="110"/>
      <c r="AO190" s="110"/>
      <c r="AP190" s="110"/>
      <c r="AQ190" s="110"/>
      <c r="AR190" s="110"/>
      <c r="AS190" s="110"/>
      <c r="AT190" s="110"/>
      <c r="AU190" s="110"/>
    </row>
    <row r="191" spans="1:47" s="112" customFormat="1" ht="12.75" customHeight="1">
      <c r="A191" s="297" t="s">
        <v>163</v>
      </c>
      <c r="B191" s="298"/>
      <c r="C191" s="299" t="s">
        <v>47</v>
      </c>
      <c r="D191" s="297" t="s">
        <v>48</v>
      </c>
      <c r="E191" s="297" t="s">
        <v>49</v>
      </c>
      <c r="F191" s="297"/>
      <c r="G191" s="299" t="s">
        <v>47</v>
      </c>
      <c r="H191" s="297" t="s">
        <v>48</v>
      </c>
      <c r="I191" s="297" t="s">
        <v>49</v>
      </c>
      <c r="J191" s="297"/>
      <c r="K191" s="299" t="s">
        <v>47</v>
      </c>
      <c r="L191" s="297" t="s">
        <v>48</v>
      </c>
      <c r="M191" s="297" t="s">
        <v>49</v>
      </c>
      <c r="N191" s="297"/>
      <c r="O191" s="299" t="s">
        <v>47</v>
      </c>
      <c r="P191" s="297" t="s">
        <v>48</v>
      </c>
      <c r="Q191" s="297" t="s">
        <v>49</v>
      </c>
      <c r="R191" s="297"/>
      <c r="S191" s="299" t="s">
        <v>47</v>
      </c>
      <c r="T191" s="297" t="s">
        <v>48</v>
      </c>
      <c r="U191" s="297" t="s">
        <v>49</v>
      </c>
      <c r="V191" s="297"/>
      <c r="W191" s="299" t="s">
        <v>47</v>
      </c>
      <c r="X191" s="297" t="s">
        <v>48</v>
      </c>
      <c r="Y191" s="297" t="s">
        <v>49</v>
      </c>
      <c r="Z191" s="110"/>
      <c r="AA191" s="110"/>
      <c r="AB191" s="110"/>
      <c r="AC191" s="110"/>
      <c r="AD191" s="110"/>
      <c r="AE191" s="110"/>
      <c r="AF191" s="110"/>
      <c r="AG191" s="110"/>
      <c r="AH191" s="110"/>
      <c r="AI191" s="110"/>
      <c r="AJ191" s="110"/>
      <c r="AK191" s="110"/>
      <c r="AL191" s="110"/>
      <c r="AM191" s="110"/>
      <c r="AN191" s="110"/>
      <c r="AO191" s="110"/>
      <c r="AP191" s="110"/>
      <c r="AQ191" s="110"/>
      <c r="AR191" s="110"/>
      <c r="AS191" s="110"/>
      <c r="AT191" s="110"/>
      <c r="AU191" s="110"/>
    </row>
    <row r="192" spans="1:44" s="113" customFormat="1" ht="18" customHeight="1">
      <c r="A192" s="67"/>
      <c r="B192" s="300"/>
      <c r="C192" s="361" t="s">
        <v>24</v>
      </c>
      <c r="D192" s="362"/>
      <c r="E192" s="362"/>
      <c r="F192" s="362"/>
      <c r="G192" s="362"/>
      <c r="H192" s="362"/>
      <c r="I192" s="362"/>
      <c r="J192" s="362"/>
      <c r="K192" s="362"/>
      <c r="L192" s="362"/>
      <c r="M192" s="362"/>
      <c r="N192" s="362"/>
      <c r="O192" s="362"/>
      <c r="P192" s="362"/>
      <c r="Q192" s="362"/>
      <c r="R192" s="362"/>
      <c r="S192" s="362"/>
      <c r="T192" s="362"/>
      <c r="U192" s="362"/>
      <c r="V192" s="362"/>
      <c r="W192" s="362"/>
      <c r="X192" s="362"/>
      <c r="Y192" s="362"/>
      <c r="Z192" s="110"/>
      <c r="AA192" s="110"/>
      <c r="AB192" s="110"/>
      <c r="AC192" s="110"/>
      <c r="AD192" s="110"/>
      <c r="AE192" s="110"/>
      <c r="AF192" s="110"/>
      <c r="AG192" s="110"/>
      <c r="AH192" s="110"/>
      <c r="AI192" s="110"/>
      <c r="AJ192" s="110"/>
      <c r="AK192" s="110"/>
      <c r="AL192" s="110"/>
      <c r="AM192" s="110"/>
      <c r="AN192" s="110"/>
      <c r="AO192" s="110"/>
      <c r="AP192" s="110"/>
      <c r="AQ192" s="110"/>
      <c r="AR192" s="110"/>
    </row>
    <row r="193" spans="1:65" s="113" customFormat="1" ht="15" customHeight="1">
      <c r="A193" s="67" t="s">
        <v>50</v>
      </c>
      <c r="B193" s="301"/>
      <c r="C193" s="302">
        <f>SUM(C194:C199)</f>
        <v>137.56</v>
      </c>
      <c r="D193" s="302">
        <f aca="true" t="shared" si="15" ref="D193:Y193">SUM(D194:D199)</f>
        <v>65.417</v>
      </c>
      <c r="E193" s="302">
        <f t="shared" si="15"/>
        <v>72.143</v>
      </c>
      <c r="F193" s="302">
        <f t="shared" si="15"/>
        <v>0</v>
      </c>
      <c r="G193" s="302">
        <f t="shared" si="15"/>
        <v>135.95000000000002</v>
      </c>
      <c r="H193" s="302">
        <f t="shared" si="15"/>
        <v>64.813</v>
      </c>
      <c r="I193" s="302">
        <f t="shared" si="15"/>
        <v>71.137</v>
      </c>
      <c r="J193">
        <f t="shared" si="15"/>
        <v>0</v>
      </c>
      <c r="K193" s="302">
        <f t="shared" si="15"/>
        <v>134.275</v>
      </c>
      <c r="L193" s="302">
        <f t="shared" si="15"/>
        <v>64.138</v>
      </c>
      <c r="M193" s="302">
        <f t="shared" si="15"/>
        <v>70.137</v>
      </c>
      <c r="N193" s="302">
        <f t="shared" si="15"/>
        <v>0</v>
      </c>
      <c r="O193" s="302">
        <f t="shared" si="15"/>
        <v>132.091</v>
      </c>
      <c r="P193" s="302">
        <f t="shared" si="15"/>
        <v>63.218</v>
      </c>
      <c r="Q193" s="302">
        <f t="shared" si="15"/>
        <v>68.873</v>
      </c>
      <c r="R193" s="302">
        <f t="shared" si="15"/>
        <v>0</v>
      </c>
      <c r="S193" s="302">
        <f t="shared" si="15"/>
        <v>129.163</v>
      </c>
      <c r="T193" s="302">
        <f t="shared" si="15"/>
        <v>61.946000000000005</v>
      </c>
      <c r="U193" s="302">
        <f t="shared" si="15"/>
        <v>67.217</v>
      </c>
      <c r="V193" s="302">
        <f t="shared" si="15"/>
        <v>0</v>
      </c>
      <c r="W193" s="302">
        <f t="shared" si="15"/>
        <v>125.46499999999999</v>
      </c>
      <c r="X193" s="302">
        <f t="shared" si="15"/>
        <v>60.321</v>
      </c>
      <c r="Y193" s="302">
        <f t="shared" si="15"/>
        <v>65.144</v>
      </c>
      <c r="Z193" s="110"/>
      <c r="AA193" s="110"/>
      <c r="AB193" s="110"/>
      <c r="AC193" s="110"/>
      <c r="AD193" s="110"/>
      <c r="AE193" s="110"/>
      <c r="AF193" s="110"/>
      <c r="AG193" s="110"/>
      <c r="AH193" s="110"/>
      <c r="AI193" s="110"/>
      <c r="AJ193" s="110"/>
      <c r="AK193" s="110"/>
      <c r="AL193" s="110"/>
      <c r="AM193" s="110"/>
      <c r="AN193" s="110"/>
      <c r="AO193" s="110"/>
      <c r="AP193" s="110"/>
      <c r="AQ193" s="110"/>
      <c r="AR193" s="110"/>
      <c r="AU193" s="117"/>
      <c r="AV193" s="117"/>
      <c r="AW193" s="117"/>
      <c r="AX193" s="117"/>
      <c r="AY193" s="117"/>
      <c r="AZ193" s="117"/>
      <c r="BA193" s="117"/>
      <c r="BB193" s="117"/>
      <c r="BC193" s="117"/>
      <c r="BD193" s="117"/>
      <c r="BE193" s="117"/>
      <c r="BF193" s="117"/>
      <c r="BG193" s="117"/>
      <c r="BH193" s="117"/>
      <c r="BI193" s="117"/>
      <c r="BJ193" s="117"/>
      <c r="BK193" s="117"/>
      <c r="BL193" s="117"/>
      <c r="BM193" s="117"/>
    </row>
    <row r="194" spans="1:65" s="113" customFormat="1" ht="13.5" customHeight="1">
      <c r="A194" s="303" t="s">
        <v>53</v>
      </c>
      <c r="B194" s="304"/>
      <c r="C194" s="305">
        <v>24.17</v>
      </c>
      <c r="D194" s="305">
        <v>12.305</v>
      </c>
      <c r="E194" s="305">
        <v>11.865</v>
      </c>
      <c r="F194" s="305"/>
      <c r="G194" s="305">
        <v>23.341</v>
      </c>
      <c r="H194" s="305">
        <v>11.867</v>
      </c>
      <c r="I194" s="305">
        <v>11.474</v>
      </c>
      <c r="J194"/>
      <c r="K194" s="305">
        <v>23.025</v>
      </c>
      <c r="L194" s="305">
        <v>11.711</v>
      </c>
      <c r="M194" s="305">
        <v>11.314</v>
      </c>
      <c r="N194" s="305"/>
      <c r="O194" s="305">
        <v>22.158</v>
      </c>
      <c r="P194" s="305">
        <v>11.297</v>
      </c>
      <c r="Q194" s="305">
        <v>10.861</v>
      </c>
      <c r="R194" s="305"/>
      <c r="S194" s="305">
        <v>21.287</v>
      </c>
      <c r="T194" s="305">
        <v>10.851</v>
      </c>
      <c r="U194" s="305">
        <v>10.436</v>
      </c>
      <c r="V194" s="305"/>
      <c r="W194" s="305">
        <v>20.172</v>
      </c>
      <c r="X194" s="305">
        <v>10.286</v>
      </c>
      <c r="Y194" s="305">
        <v>9.886</v>
      </c>
      <c r="Z194" s="110"/>
      <c r="AA194" s="110"/>
      <c r="AB194" s="110"/>
      <c r="AC194" s="110"/>
      <c r="AD194" s="110"/>
      <c r="AE194" s="110"/>
      <c r="AF194" s="110"/>
      <c r="AG194" s="110"/>
      <c r="AH194" s="110"/>
      <c r="AI194" s="110"/>
      <c r="AJ194" s="110"/>
      <c r="AK194" s="110"/>
      <c r="AL194" s="110"/>
      <c r="AM194" s="110"/>
      <c r="AN194" s="110"/>
      <c r="AO194" s="110"/>
      <c r="AP194" s="110"/>
      <c r="AQ194" s="110"/>
      <c r="AR194" s="110"/>
      <c r="AU194" s="118"/>
      <c r="AV194" s="118"/>
      <c r="AW194" s="118"/>
      <c r="AX194" s="118"/>
      <c r="AY194" s="118"/>
      <c r="AZ194" s="118"/>
      <c r="BA194" s="118"/>
      <c r="BB194" s="118"/>
      <c r="BC194" s="118"/>
      <c r="BD194" s="118"/>
      <c r="BE194" s="118"/>
      <c r="BF194" s="118"/>
      <c r="BG194" s="118"/>
      <c r="BH194" s="118"/>
      <c r="BI194" s="118"/>
      <c r="BJ194" s="118"/>
      <c r="BK194" s="118"/>
      <c r="BL194" s="118"/>
      <c r="BM194" s="118"/>
    </row>
    <row r="195" spans="1:65" s="113" customFormat="1" ht="13.5" customHeight="1">
      <c r="A195" s="306" t="s">
        <v>55</v>
      </c>
      <c r="B195" s="304"/>
      <c r="C195" s="305">
        <v>21.991</v>
      </c>
      <c r="D195" s="305">
        <v>10.91</v>
      </c>
      <c r="E195" s="305">
        <v>11.081</v>
      </c>
      <c r="F195" s="305"/>
      <c r="G195" s="305">
        <v>21.362</v>
      </c>
      <c r="H195" s="305">
        <v>10.956</v>
      </c>
      <c r="I195" s="305">
        <v>10.406</v>
      </c>
      <c r="J195"/>
      <c r="K195" s="305">
        <v>19.885</v>
      </c>
      <c r="L195" s="305">
        <v>10.408</v>
      </c>
      <c r="M195" s="305">
        <v>9.477</v>
      </c>
      <c r="N195" s="305"/>
      <c r="O195" s="305">
        <v>18.5</v>
      </c>
      <c r="P195" s="305">
        <v>9.687</v>
      </c>
      <c r="Q195" s="305">
        <v>8.813</v>
      </c>
      <c r="R195" s="305"/>
      <c r="S195" s="305">
        <v>18.085</v>
      </c>
      <c r="T195" s="305">
        <v>9.493</v>
      </c>
      <c r="U195" s="305">
        <v>8.592</v>
      </c>
      <c r="V195" s="305"/>
      <c r="W195" s="305">
        <v>17.729</v>
      </c>
      <c r="X195" s="305">
        <v>9.308</v>
      </c>
      <c r="Y195" s="305">
        <v>8.421</v>
      </c>
      <c r="Z195" s="110"/>
      <c r="AA195" s="110"/>
      <c r="AB195" s="110"/>
      <c r="AC195" s="110"/>
      <c r="AD195" s="110"/>
      <c r="AE195" s="110"/>
      <c r="AF195" s="110"/>
      <c r="AG195" s="110"/>
      <c r="AH195" s="110"/>
      <c r="AI195" s="110"/>
      <c r="AJ195" s="110"/>
      <c r="AK195" s="110"/>
      <c r="AL195" s="110"/>
      <c r="AM195" s="110"/>
      <c r="AN195" s="110"/>
      <c r="AO195" s="110"/>
      <c r="AP195" s="110"/>
      <c r="AQ195" s="110"/>
      <c r="AR195" s="110"/>
      <c r="AU195" s="116"/>
      <c r="AV195" s="116"/>
      <c r="AW195" s="116"/>
      <c r="AX195" s="116"/>
      <c r="AY195" s="116"/>
      <c r="AZ195" s="116"/>
      <c r="BA195" s="116"/>
      <c r="BB195" s="116"/>
      <c r="BC195" s="116"/>
      <c r="BD195" s="116"/>
      <c r="BE195" s="116"/>
      <c r="BF195" s="116"/>
      <c r="BG195" s="116"/>
      <c r="BH195" s="116"/>
      <c r="BI195" s="116"/>
      <c r="BJ195" s="116"/>
      <c r="BK195" s="116"/>
      <c r="BL195" s="116"/>
      <c r="BM195" s="116"/>
    </row>
    <row r="196" spans="1:65" s="113" customFormat="1" ht="13.5" customHeight="1">
      <c r="A196" s="303" t="s">
        <v>56</v>
      </c>
      <c r="B196" s="304"/>
      <c r="C196" s="305">
        <v>35.339</v>
      </c>
      <c r="D196" s="305">
        <v>16.492</v>
      </c>
      <c r="E196" s="305">
        <v>18.847</v>
      </c>
      <c r="F196" s="305"/>
      <c r="G196" s="305">
        <v>31.073</v>
      </c>
      <c r="H196" s="305">
        <v>14.441</v>
      </c>
      <c r="I196" s="305">
        <v>16.632</v>
      </c>
      <c r="J196"/>
      <c r="K196" s="305">
        <v>28.309</v>
      </c>
      <c r="L196" s="305">
        <v>13.278</v>
      </c>
      <c r="M196" s="305">
        <v>15.031</v>
      </c>
      <c r="N196" s="305"/>
      <c r="O196" s="305">
        <v>28.018</v>
      </c>
      <c r="P196" s="305">
        <v>13.573</v>
      </c>
      <c r="Q196" s="305">
        <v>14.445</v>
      </c>
      <c r="R196" s="305"/>
      <c r="S196" s="305">
        <v>26.809</v>
      </c>
      <c r="T196" s="305">
        <v>13.319</v>
      </c>
      <c r="U196" s="305">
        <v>13.49</v>
      </c>
      <c r="V196" s="305"/>
      <c r="W196" s="305">
        <v>25.778</v>
      </c>
      <c r="X196" s="305">
        <v>13.125</v>
      </c>
      <c r="Y196" s="305">
        <v>12.653</v>
      </c>
      <c r="Z196" s="110"/>
      <c r="AA196" s="110"/>
      <c r="AB196" s="110"/>
      <c r="AC196" s="110"/>
      <c r="AD196" s="110"/>
      <c r="AE196" s="110"/>
      <c r="AF196" s="110"/>
      <c r="AG196" s="110"/>
      <c r="AH196" s="110"/>
      <c r="AI196" s="110"/>
      <c r="AJ196" s="110"/>
      <c r="AK196" s="110"/>
      <c r="AL196" s="110"/>
      <c r="AM196" s="110"/>
      <c r="AN196" s="110"/>
      <c r="AO196" s="110"/>
      <c r="AP196" s="110"/>
      <c r="AQ196" s="110"/>
      <c r="AR196" s="110"/>
      <c r="AU196" s="116"/>
      <c r="AV196" s="116"/>
      <c r="AW196" s="116"/>
      <c r="AX196" s="116"/>
      <c r="AY196" s="116"/>
      <c r="AZ196" s="116"/>
      <c r="BA196" s="116"/>
      <c r="BB196" s="116"/>
      <c r="BC196" s="116"/>
      <c r="BD196" s="116"/>
      <c r="BE196" s="116"/>
      <c r="BF196" s="116"/>
      <c r="BG196" s="116"/>
      <c r="BH196" s="116"/>
      <c r="BI196" s="116"/>
      <c r="BJ196" s="116"/>
      <c r="BK196" s="116"/>
      <c r="BL196" s="116"/>
      <c r="BM196" s="116"/>
    </row>
    <row r="197" spans="1:65" s="113" customFormat="1" ht="13.5" customHeight="1">
      <c r="A197" s="303" t="s">
        <v>57</v>
      </c>
      <c r="B197" s="304"/>
      <c r="C197" s="305">
        <v>28.978</v>
      </c>
      <c r="D197" s="305">
        <v>13.89</v>
      </c>
      <c r="E197" s="305">
        <v>15.088</v>
      </c>
      <c r="F197" s="305"/>
      <c r="G197" s="305">
        <v>29.874</v>
      </c>
      <c r="H197" s="305">
        <v>14.087</v>
      </c>
      <c r="I197" s="305">
        <v>15.787</v>
      </c>
      <c r="J197"/>
      <c r="K197" s="305">
        <v>29.918</v>
      </c>
      <c r="L197" s="305">
        <v>13.959</v>
      </c>
      <c r="M197" s="305">
        <v>15.959</v>
      </c>
      <c r="N197" s="305"/>
      <c r="O197" s="305">
        <v>27.139</v>
      </c>
      <c r="P197" s="305">
        <v>12.387</v>
      </c>
      <c r="Q197" s="305">
        <v>14.752</v>
      </c>
      <c r="R197" s="305"/>
      <c r="S197" s="305">
        <v>23.594</v>
      </c>
      <c r="T197" s="305">
        <v>10.689</v>
      </c>
      <c r="U197" s="305">
        <v>12.905</v>
      </c>
      <c r="V197" s="305"/>
      <c r="W197" s="305">
        <v>20.771</v>
      </c>
      <c r="X197" s="305">
        <v>9.398</v>
      </c>
      <c r="Y197" s="305">
        <v>11.373</v>
      </c>
      <c r="Z197" s="110"/>
      <c r="AA197" s="110"/>
      <c r="AB197" s="110"/>
      <c r="AC197" s="110"/>
      <c r="AD197" s="110"/>
      <c r="AE197" s="110"/>
      <c r="AF197" s="110"/>
      <c r="AG197" s="110"/>
      <c r="AH197" s="110"/>
      <c r="AI197" s="110"/>
      <c r="AJ197" s="110"/>
      <c r="AK197" s="110"/>
      <c r="AL197" s="110"/>
      <c r="AM197" s="110"/>
      <c r="AN197" s="110"/>
      <c r="AO197" s="110"/>
      <c r="AP197" s="110"/>
      <c r="AQ197" s="110"/>
      <c r="AR197" s="110"/>
      <c r="AU197" s="116"/>
      <c r="AV197" s="116"/>
      <c r="AW197" s="116"/>
      <c r="AX197" s="116"/>
      <c r="AY197" s="116"/>
      <c r="AZ197" s="116"/>
      <c r="BA197" s="116"/>
      <c r="BB197" s="116"/>
      <c r="BC197" s="116"/>
      <c r="BD197" s="116"/>
      <c r="BE197" s="116"/>
      <c r="BF197" s="116"/>
      <c r="BG197" s="116"/>
      <c r="BH197" s="116"/>
      <c r="BI197" s="116"/>
      <c r="BJ197" s="116"/>
      <c r="BK197" s="116"/>
      <c r="BL197" s="116"/>
      <c r="BM197" s="116"/>
    </row>
    <row r="198" spans="1:65" s="113" customFormat="1" ht="13.5" customHeight="1">
      <c r="A198" s="303" t="s">
        <v>58</v>
      </c>
      <c r="B198" s="304"/>
      <c r="C198" s="305">
        <v>15.442</v>
      </c>
      <c r="D198" s="305">
        <v>7.244</v>
      </c>
      <c r="E198" s="305">
        <v>8.198</v>
      </c>
      <c r="F198" s="305"/>
      <c r="G198" s="305">
        <v>16.968</v>
      </c>
      <c r="H198" s="305">
        <v>8.043</v>
      </c>
      <c r="I198" s="305">
        <v>8.925</v>
      </c>
      <c r="J198"/>
      <c r="K198" s="305">
        <v>17.262</v>
      </c>
      <c r="L198" s="305">
        <v>8.111</v>
      </c>
      <c r="M198" s="305">
        <v>9.151</v>
      </c>
      <c r="N198" s="305"/>
      <c r="O198" s="305">
        <v>17.913</v>
      </c>
      <c r="P198" s="305">
        <v>8.421</v>
      </c>
      <c r="Q198" s="305">
        <v>9.492</v>
      </c>
      <c r="R198" s="305"/>
      <c r="S198" s="305">
        <v>19.106</v>
      </c>
      <c r="T198" s="305">
        <v>8.902</v>
      </c>
      <c r="U198" s="305">
        <v>10.204</v>
      </c>
      <c r="V198" s="305"/>
      <c r="W198" s="305">
        <v>18.675</v>
      </c>
      <c r="X198" s="305">
        <v>8.541</v>
      </c>
      <c r="Y198" s="305">
        <v>10.134</v>
      </c>
      <c r="Z198" s="110"/>
      <c r="AA198" s="110"/>
      <c r="AB198" s="110"/>
      <c r="AC198" s="110"/>
      <c r="AD198" s="110"/>
      <c r="AE198" s="110"/>
      <c r="AF198" s="110"/>
      <c r="AG198" s="110"/>
      <c r="AH198" s="110"/>
      <c r="AI198" s="110"/>
      <c r="AJ198" s="110"/>
      <c r="AK198" s="110"/>
      <c r="AL198" s="110"/>
      <c r="AM198" s="110"/>
      <c r="AN198" s="110"/>
      <c r="AO198" s="110"/>
      <c r="AP198" s="110"/>
      <c r="AQ198" s="110"/>
      <c r="AR198" s="110"/>
      <c r="AU198" s="116"/>
      <c r="AV198" s="116"/>
      <c r="AW198" s="116"/>
      <c r="AX198" s="116"/>
      <c r="AY198" s="116"/>
      <c r="AZ198" s="116"/>
      <c r="BA198" s="116"/>
      <c r="BB198" s="116"/>
      <c r="BC198" s="116"/>
      <c r="BD198" s="116"/>
      <c r="BE198" s="116"/>
      <c r="BF198" s="116"/>
      <c r="BG198" s="116"/>
      <c r="BH198" s="116"/>
      <c r="BI198" s="116"/>
      <c r="BJ198" s="116"/>
      <c r="BK198" s="116"/>
      <c r="BL198" s="116"/>
      <c r="BM198" s="116"/>
    </row>
    <row r="199" spans="1:65" s="113" customFormat="1" ht="13.5" customHeight="1">
      <c r="A199" s="303" t="s">
        <v>54</v>
      </c>
      <c r="B199" s="304"/>
      <c r="C199" s="305">
        <v>11.64</v>
      </c>
      <c r="D199" s="305">
        <v>4.576</v>
      </c>
      <c r="E199" s="305">
        <v>7.064</v>
      </c>
      <c r="F199" s="305"/>
      <c r="G199" s="305">
        <v>13.332</v>
      </c>
      <c r="H199" s="305">
        <v>5.419</v>
      </c>
      <c r="I199" s="305">
        <v>7.913</v>
      </c>
      <c r="J199"/>
      <c r="K199" s="305">
        <v>15.876</v>
      </c>
      <c r="L199" s="305">
        <v>6.671</v>
      </c>
      <c r="M199" s="305">
        <v>9.205</v>
      </c>
      <c r="N199" s="305"/>
      <c r="O199" s="305">
        <v>18.363</v>
      </c>
      <c r="P199" s="305">
        <v>7.853</v>
      </c>
      <c r="Q199" s="305">
        <v>10.51</v>
      </c>
      <c r="R199" s="305"/>
      <c r="S199" s="305">
        <v>20.282</v>
      </c>
      <c r="T199" s="305">
        <v>8.692</v>
      </c>
      <c r="U199" s="305">
        <v>11.59</v>
      </c>
      <c r="V199" s="305"/>
      <c r="W199" s="305">
        <v>22.34</v>
      </c>
      <c r="X199" s="305">
        <v>9.663</v>
      </c>
      <c r="Y199" s="305">
        <v>12.677</v>
      </c>
      <c r="Z199" s="110"/>
      <c r="AA199" s="110"/>
      <c r="AB199" s="110"/>
      <c r="AC199" s="110"/>
      <c r="AD199" s="110"/>
      <c r="AE199" s="110"/>
      <c r="AF199" s="110"/>
      <c r="AG199" s="110"/>
      <c r="AH199" s="110"/>
      <c r="AI199" s="110"/>
      <c r="AJ199" s="110"/>
      <c r="AK199" s="110"/>
      <c r="AL199" s="110"/>
      <c r="AM199" s="110"/>
      <c r="AN199" s="110"/>
      <c r="AO199" s="110"/>
      <c r="AP199" s="110"/>
      <c r="AQ199" s="110"/>
      <c r="AR199" s="110"/>
      <c r="AU199" s="116"/>
      <c r="AV199" s="116"/>
      <c r="AW199" s="116"/>
      <c r="AX199" s="116"/>
      <c r="AY199" s="116"/>
      <c r="AZ199" s="116"/>
      <c r="BA199" s="116"/>
      <c r="BB199" s="116"/>
      <c r="BC199" s="116"/>
      <c r="BD199" s="116"/>
      <c r="BE199" s="116"/>
      <c r="BF199" s="116"/>
      <c r="BG199" s="116"/>
      <c r="BH199" s="116"/>
      <c r="BI199" s="116"/>
      <c r="BJ199" s="116"/>
      <c r="BK199" s="116"/>
      <c r="BL199" s="116"/>
      <c r="BM199" s="116"/>
    </row>
    <row r="200" spans="1:44" s="113" customFormat="1" ht="18" customHeight="1">
      <c r="A200" s="67"/>
      <c r="B200" s="300"/>
      <c r="C200" s="359" t="s">
        <v>25</v>
      </c>
      <c r="D200" s="360"/>
      <c r="E200" s="360"/>
      <c r="F200" s="360"/>
      <c r="G200" s="360"/>
      <c r="H200" s="360"/>
      <c r="I200" s="360"/>
      <c r="J200" s="360"/>
      <c r="K200" s="360"/>
      <c r="L200" s="360"/>
      <c r="M200" s="360"/>
      <c r="N200" s="360"/>
      <c r="O200" s="360"/>
      <c r="P200" s="360"/>
      <c r="Q200" s="360"/>
      <c r="R200" s="360"/>
      <c r="S200" s="360"/>
      <c r="T200" s="360"/>
      <c r="U200" s="360"/>
      <c r="V200" s="360"/>
      <c r="W200" s="360"/>
      <c r="X200" s="360"/>
      <c r="Y200" s="360"/>
      <c r="Z200" s="110"/>
      <c r="AA200" s="110"/>
      <c r="AB200" s="110"/>
      <c r="AC200" s="110"/>
      <c r="AD200" s="110"/>
      <c r="AE200" s="110"/>
      <c r="AF200" s="110"/>
      <c r="AG200" s="110"/>
      <c r="AH200" s="110"/>
      <c r="AI200" s="110"/>
      <c r="AJ200" s="110"/>
      <c r="AK200" s="110"/>
      <c r="AL200" s="110"/>
      <c r="AM200" s="110"/>
      <c r="AN200" s="110"/>
      <c r="AO200" s="110"/>
      <c r="AP200" s="110"/>
      <c r="AQ200" s="110"/>
      <c r="AR200" s="110"/>
    </row>
    <row r="201" spans="1:44" s="113" customFormat="1" ht="15" customHeight="1">
      <c r="A201" s="67" t="s">
        <v>50</v>
      </c>
      <c r="B201" s="301"/>
      <c r="C201" s="302">
        <f>SUM(C202:C207)</f>
        <v>337.86999999999995</v>
      </c>
      <c r="D201" s="302">
        <f aca="true" t="shared" si="16" ref="D201:Y201">SUM(D202:D207)</f>
        <v>163.399</v>
      </c>
      <c r="E201" s="302">
        <f t="shared" si="16"/>
        <v>174.47099999999998</v>
      </c>
      <c r="F201" s="302">
        <f t="shared" si="16"/>
        <v>0</v>
      </c>
      <c r="G201" s="302">
        <f t="shared" si="16"/>
        <v>339.27900000000005</v>
      </c>
      <c r="H201" s="302">
        <f t="shared" si="16"/>
        <v>164.579</v>
      </c>
      <c r="I201" s="302">
        <f t="shared" si="16"/>
        <v>174.70000000000002</v>
      </c>
      <c r="J201">
        <f t="shared" si="16"/>
        <v>0</v>
      </c>
      <c r="K201" s="302">
        <f t="shared" si="16"/>
        <v>340.68000000000006</v>
      </c>
      <c r="L201" s="302">
        <f t="shared" si="16"/>
        <v>165.691</v>
      </c>
      <c r="M201" s="302">
        <f t="shared" si="16"/>
        <v>174.989</v>
      </c>
      <c r="N201" s="302">
        <f t="shared" si="16"/>
        <v>0</v>
      </c>
      <c r="O201" s="302">
        <f t="shared" si="16"/>
        <v>341.08099999999996</v>
      </c>
      <c r="P201" s="302">
        <f t="shared" si="16"/>
        <v>166.273</v>
      </c>
      <c r="Q201" s="302">
        <f t="shared" si="16"/>
        <v>174.808</v>
      </c>
      <c r="R201" s="302">
        <f t="shared" si="16"/>
        <v>0</v>
      </c>
      <c r="S201" s="302">
        <f t="shared" si="16"/>
        <v>340.274</v>
      </c>
      <c r="T201" s="302">
        <f t="shared" si="16"/>
        <v>166.25799999999998</v>
      </c>
      <c r="U201" s="302">
        <f t="shared" si="16"/>
        <v>174.01600000000002</v>
      </c>
      <c r="V201" s="302">
        <f t="shared" si="16"/>
        <v>0</v>
      </c>
      <c r="W201" s="302">
        <f t="shared" si="16"/>
        <v>338.195</v>
      </c>
      <c r="X201" s="302">
        <f t="shared" si="16"/>
        <v>165.597</v>
      </c>
      <c r="Y201" s="302">
        <f t="shared" si="16"/>
        <v>172.598</v>
      </c>
      <c r="Z201" s="110"/>
      <c r="AA201" s="110"/>
      <c r="AB201" s="110"/>
      <c r="AC201" s="110"/>
      <c r="AD201" s="110"/>
      <c r="AE201" s="110"/>
      <c r="AF201" s="110"/>
      <c r="AG201" s="110"/>
      <c r="AH201" s="110"/>
      <c r="AI201" s="110"/>
      <c r="AJ201" s="110"/>
      <c r="AK201" s="110"/>
      <c r="AL201" s="110"/>
      <c r="AM201" s="110"/>
      <c r="AN201" s="110"/>
      <c r="AO201" s="110"/>
      <c r="AP201" s="110"/>
      <c r="AQ201" s="110"/>
      <c r="AR201" s="110"/>
    </row>
    <row r="202" spans="1:44" s="113" customFormat="1" ht="13.5" customHeight="1">
      <c r="A202" s="303" t="s">
        <v>53</v>
      </c>
      <c r="B202" s="304"/>
      <c r="C202" s="305">
        <v>64.441</v>
      </c>
      <c r="D202" s="305">
        <v>32.909</v>
      </c>
      <c r="E202" s="305">
        <v>31.532</v>
      </c>
      <c r="F202" s="305"/>
      <c r="G202" s="305">
        <v>63.307</v>
      </c>
      <c r="H202" s="305">
        <v>32.278</v>
      </c>
      <c r="I202" s="305">
        <v>31.029</v>
      </c>
      <c r="J202"/>
      <c r="K202" s="305">
        <v>62.724</v>
      </c>
      <c r="L202" s="305">
        <v>31.956</v>
      </c>
      <c r="M202" s="305">
        <v>30.768</v>
      </c>
      <c r="N202" s="305"/>
      <c r="O202" s="305">
        <v>60.771</v>
      </c>
      <c r="P202" s="305">
        <v>31.041</v>
      </c>
      <c r="Q202" s="305">
        <v>29.73</v>
      </c>
      <c r="R202" s="305"/>
      <c r="S202" s="305">
        <v>59.616</v>
      </c>
      <c r="T202" s="305">
        <v>30.425</v>
      </c>
      <c r="U202" s="305">
        <v>29.191</v>
      </c>
      <c r="V202" s="305"/>
      <c r="W202" s="305">
        <v>58.352</v>
      </c>
      <c r="X202" s="305">
        <v>29.778</v>
      </c>
      <c r="Y202" s="305">
        <v>28.574</v>
      </c>
      <c r="Z202" s="110"/>
      <c r="AA202" s="110"/>
      <c r="AB202" s="110"/>
      <c r="AC202" s="110"/>
      <c r="AD202" s="110"/>
      <c r="AE202" s="110"/>
      <c r="AF202" s="110"/>
      <c r="AG202" s="110"/>
      <c r="AH202" s="110"/>
      <c r="AI202" s="110"/>
      <c r="AJ202" s="110"/>
      <c r="AK202" s="110"/>
      <c r="AL202" s="110"/>
      <c r="AM202" s="110"/>
      <c r="AN202" s="110"/>
      <c r="AO202" s="110"/>
      <c r="AP202" s="110"/>
      <c r="AQ202" s="110"/>
      <c r="AR202" s="110"/>
    </row>
    <row r="203" spans="1:66" s="113" customFormat="1" ht="13.5" customHeight="1">
      <c r="A203" s="306" t="s">
        <v>55</v>
      </c>
      <c r="B203" s="304"/>
      <c r="C203" s="305">
        <v>59.327</v>
      </c>
      <c r="D203" s="305">
        <v>29.6</v>
      </c>
      <c r="E203" s="305">
        <v>29.727</v>
      </c>
      <c r="F203" s="305"/>
      <c r="G203" s="305">
        <v>57.374</v>
      </c>
      <c r="H203" s="305">
        <v>29.186</v>
      </c>
      <c r="I203" s="305">
        <v>28.188</v>
      </c>
      <c r="J203"/>
      <c r="K203" s="305">
        <v>55.039</v>
      </c>
      <c r="L203" s="305">
        <v>28.145</v>
      </c>
      <c r="M203" s="305">
        <v>26.894</v>
      </c>
      <c r="N203" s="305"/>
      <c r="O203" s="305">
        <v>54.255</v>
      </c>
      <c r="P203" s="305">
        <v>27.489</v>
      </c>
      <c r="Q203" s="305">
        <v>26.766</v>
      </c>
      <c r="R203" s="305"/>
      <c r="S203" s="305">
        <v>53.865</v>
      </c>
      <c r="T203" s="305">
        <v>27.337</v>
      </c>
      <c r="U203" s="305">
        <v>26.528</v>
      </c>
      <c r="V203" s="305"/>
      <c r="W203" s="305">
        <v>53.029</v>
      </c>
      <c r="X203" s="305">
        <v>26.836</v>
      </c>
      <c r="Y203" s="305">
        <v>26.193</v>
      </c>
      <c r="Z203" s="110"/>
      <c r="AA203" s="110"/>
      <c r="AB203" s="110"/>
      <c r="AC203" s="110"/>
      <c r="AD203" s="110"/>
      <c r="AE203" s="110"/>
      <c r="AF203" s="110"/>
      <c r="AG203" s="110"/>
      <c r="AH203" s="110"/>
      <c r="AI203" s="110"/>
      <c r="AJ203" s="110"/>
      <c r="AK203" s="110"/>
      <c r="AL203" s="110"/>
      <c r="AM203" s="110"/>
      <c r="AN203" s="110"/>
      <c r="AO203" s="110"/>
      <c r="AP203" s="110"/>
      <c r="AQ203" s="110"/>
      <c r="AR203" s="110"/>
      <c r="AV203" s="117"/>
      <c r="AW203" s="117"/>
      <c r="AX203" s="117"/>
      <c r="AY203" s="117"/>
      <c r="AZ203" s="117"/>
      <c r="BA203" s="117"/>
      <c r="BB203" s="117"/>
      <c r="BC203" s="117"/>
      <c r="BD203" s="117"/>
      <c r="BE203" s="117"/>
      <c r="BF203" s="117"/>
      <c r="BG203" s="117"/>
      <c r="BH203" s="117"/>
      <c r="BI203" s="117"/>
      <c r="BJ203" s="117"/>
      <c r="BK203" s="117"/>
      <c r="BL203" s="117"/>
      <c r="BM203" s="117"/>
      <c r="BN203" s="117"/>
    </row>
    <row r="204" spans="1:66" s="113" customFormat="1" ht="13.5" customHeight="1">
      <c r="A204" s="303" t="s">
        <v>56</v>
      </c>
      <c r="B204" s="304"/>
      <c r="C204" s="305">
        <v>96.755</v>
      </c>
      <c r="D204" s="305">
        <v>46.95</v>
      </c>
      <c r="E204" s="305">
        <v>49.805</v>
      </c>
      <c r="F204" s="305"/>
      <c r="G204" s="305">
        <v>90.107</v>
      </c>
      <c r="H204" s="305">
        <v>43.603</v>
      </c>
      <c r="I204" s="305">
        <v>46.504</v>
      </c>
      <c r="J204"/>
      <c r="K204" s="305">
        <v>84.486</v>
      </c>
      <c r="L204" s="305">
        <v>41.446</v>
      </c>
      <c r="M204" s="305">
        <v>43.04</v>
      </c>
      <c r="N204" s="305"/>
      <c r="O204" s="305">
        <v>83.048</v>
      </c>
      <c r="P204" s="305">
        <v>41.266</v>
      </c>
      <c r="Q204" s="305">
        <v>41.782</v>
      </c>
      <c r="R204" s="305"/>
      <c r="S204" s="305">
        <v>79.989</v>
      </c>
      <c r="T204" s="305">
        <v>40.059</v>
      </c>
      <c r="U204" s="305">
        <v>39.93</v>
      </c>
      <c r="V204" s="305"/>
      <c r="W204" s="305">
        <v>77.936</v>
      </c>
      <c r="X204" s="305">
        <v>39.627</v>
      </c>
      <c r="Y204" s="305">
        <v>38.309</v>
      </c>
      <c r="Z204" s="110"/>
      <c r="AA204" s="110"/>
      <c r="AB204" s="110"/>
      <c r="AC204" s="110"/>
      <c r="AD204" s="110"/>
      <c r="AE204" s="110"/>
      <c r="AF204" s="110"/>
      <c r="AG204" s="110"/>
      <c r="AH204" s="110"/>
      <c r="AI204" s="110"/>
      <c r="AJ204" s="110"/>
      <c r="AK204" s="110"/>
      <c r="AL204" s="110"/>
      <c r="AM204" s="110"/>
      <c r="AN204" s="110"/>
      <c r="AO204" s="110"/>
      <c r="AP204" s="110"/>
      <c r="AQ204" s="110"/>
      <c r="AR204" s="110"/>
      <c r="AV204" s="118"/>
      <c r="AW204" s="118"/>
      <c r="AX204" s="118"/>
      <c r="AY204" s="118"/>
      <c r="AZ204" s="118"/>
      <c r="BA204" s="118"/>
      <c r="BB204" s="118"/>
      <c r="BC204" s="118"/>
      <c r="BD204" s="118"/>
      <c r="BE204" s="118"/>
      <c r="BF204" s="118"/>
      <c r="BG204" s="118"/>
      <c r="BH204" s="118"/>
      <c r="BI204" s="118"/>
      <c r="BJ204" s="118"/>
      <c r="BK204" s="118"/>
      <c r="BL204" s="118"/>
      <c r="BM204" s="118"/>
      <c r="BN204" s="118"/>
    </row>
    <row r="205" spans="1:66" s="113" customFormat="1" ht="13.5" customHeight="1">
      <c r="A205" s="303" t="s">
        <v>57</v>
      </c>
      <c r="B205" s="304"/>
      <c r="C205" s="305">
        <v>65.023</v>
      </c>
      <c r="D205" s="305">
        <v>31.452</v>
      </c>
      <c r="E205" s="305">
        <v>33.571</v>
      </c>
      <c r="F205" s="305"/>
      <c r="G205" s="305">
        <v>70.436</v>
      </c>
      <c r="H205" s="305">
        <v>34.02</v>
      </c>
      <c r="I205" s="305">
        <v>36.416</v>
      </c>
      <c r="J205"/>
      <c r="K205" s="305">
        <v>74.158</v>
      </c>
      <c r="L205" s="305">
        <v>35.592</v>
      </c>
      <c r="M205" s="305">
        <v>38.566</v>
      </c>
      <c r="N205" s="305"/>
      <c r="O205" s="305">
        <v>70.768</v>
      </c>
      <c r="P205" s="305">
        <v>34.042</v>
      </c>
      <c r="Q205" s="305">
        <v>36.726</v>
      </c>
      <c r="R205" s="305"/>
      <c r="S205" s="305">
        <v>65.612</v>
      </c>
      <c r="T205" s="305">
        <v>31.676</v>
      </c>
      <c r="U205" s="305">
        <v>33.936</v>
      </c>
      <c r="V205" s="305"/>
      <c r="W205" s="305">
        <v>60.79</v>
      </c>
      <c r="X205" s="305">
        <v>29.52</v>
      </c>
      <c r="Y205" s="305">
        <v>31.27</v>
      </c>
      <c r="Z205" s="110"/>
      <c r="AA205" s="110"/>
      <c r="AB205" s="110"/>
      <c r="AC205" s="110"/>
      <c r="AD205" s="110"/>
      <c r="AE205" s="110"/>
      <c r="AF205" s="110"/>
      <c r="AG205" s="110"/>
      <c r="AH205" s="110"/>
      <c r="AI205" s="110"/>
      <c r="AJ205" s="110"/>
      <c r="AK205" s="110"/>
      <c r="AL205" s="110"/>
      <c r="AM205" s="110"/>
      <c r="AN205" s="110"/>
      <c r="AO205" s="110"/>
      <c r="AP205" s="110"/>
      <c r="AQ205" s="110"/>
      <c r="AR205" s="110"/>
      <c r="AV205" s="116"/>
      <c r="AW205" s="116"/>
      <c r="AX205" s="116"/>
      <c r="AY205" s="116"/>
      <c r="AZ205" s="116"/>
      <c r="BA205" s="116"/>
      <c r="BB205" s="116"/>
      <c r="BC205" s="116"/>
      <c r="BD205" s="116"/>
      <c r="BE205" s="116"/>
      <c r="BF205" s="116"/>
      <c r="BG205" s="116"/>
      <c r="BH205" s="116"/>
      <c r="BI205" s="116"/>
      <c r="BJ205" s="116"/>
      <c r="BK205" s="116"/>
      <c r="BL205" s="116"/>
      <c r="BM205" s="116"/>
      <c r="BN205" s="116"/>
    </row>
    <row r="206" spans="1:66" s="113" customFormat="1" ht="13.5" customHeight="1">
      <c r="A206" s="303" t="s">
        <v>58</v>
      </c>
      <c r="B206" s="304"/>
      <c r="C206" s="305">
        <v>30.251</v>
      </c>
      <c r="D206" s="305">
        <v>13.979</v>
      </c>
      <c r="E206" s="305">
        <v>16.272</v>
      </c>
      <c r="F206" s="305"/>
      <c r="G206" s="305">
        <v>33.127</v>
      </c>
      <c r="H206" s="305">
        <v>15.505</v>
      </c>
      <c r="I206" s="305">
        <v>17.622</v>
      </c>
      <c r="J206"/>
      <c r="K206" s="305">
        <v>35.124</v>
      </c>
      <c r="L206" s="305">
        <v>16.494</v>
      </c>
      <c r="M206" s="305">
        <v>18.63</v>
      </c>
      <c r="N206" s="305"/>
      <c r="O206" s="305">
        <v>38.577</v>
      </c>
      <c r="P206" s="305">
        <v>18.177</v>
      </c>
      <c r="Q206" s="305">
        <v>20.4</v>
      </c>
      <c r="R206" s="305"/>
      <c r="S206" s="305">
        <v>43.202</v>
      </c>
      <c r="T206" s="305">
        <v>20.444</v>
      </c>
      <c r="U206" s="305">
        <v>22.758</v>
      </c>
      <c r="V206" s="305"/>
      <c r="W206" s="305">
        <v>44.571</v>
      </c>
      <c r="X206" s="305">
        <v>20.893</v>
      </c>
      <c r="Y206" s="305">
        <v>23.678</v>
      </c>
      <c r="Z206" s="110"/>
      <c r="AA206" s="110"/>
      <c r="AB206" s="110"/>
      <c r="AC206" s="110"/>
      <c r="AD206" s="110"/>
      <c r="AE206" s="110"/>
      <c r="AF206" s="110"/>
      <c r="AG206" s="110"/>
      <c r="AH206" s="110"/>
      <c r="AI206" s="110"/>
      <c r="AJ206" s="110"/>
      <c r="AK206" s="110"/>
      <c r="AL206" s="110"/>
      <c r="AM206" s="110"/>
      <c r="AN206" s="110"/>
      <c r="AO206" s="110"/>
      <c r="AP206" s="110"/>
      <c r="AQ206" s="110"/>
      <c r="AR206" s="110"/>
      <c r="AV206" s="116"/>
      <c r="AW206" s="116"/>
      <c r="AX206" s="116"/>
      <c r="AY206" s="116"/>
      <c r="AZ206" s="116"/>
      <c r="BA206" s="116"/>
      <c r="BB206" s="116"/>
      <c r="BC206" s="116"/>
      <c r="BD206" s="116"/>
      <c r="BE206" s="116"/>
      <c r="BF206" s="116"/>
      <c r="BG206" s="116"/>
      <c r="BH206" s="116"/>
      <c r="BI206" s="116"/>
      <c r="BJ206" s="116"/>
      <c r="BK206" s="116"/>
      <c r="BL206" s="116"/>
      <c r="BM206" s="116"/>
      <c r="BN206" s="116"/>
    </row>
    <row r="207" spans="1:66" s="113" customFormat="1" ht="13.5" customHeight="1">
      <c r="A207" s="303" t="s">
        <v>54</v>
      </c>
      <c r="B207" s="304"/>
      <c r="C207" s="305">
        <v>22.073</v>
      </c>
      <c r="D207" s="305">
        <v>8.509</v>
      </c>
      <c r="E207" s="305">
        <v>13.564</v>
      </c>
      <c r="F207" s="305"/>
      <c r="G207" s="305">
        <v>24.928</v>
      </c>
      <c r="H207" s="305">
        <v>9.987</v>
      </c>
      <c r="I207" s="305">
        <v>14.941</v>
      </c>
      <c r="J207"/>
      <c r="K207" s="305">
        <v>29.149</v>
      </c>
      <c r="L207" s="305">
        <v>12.058</v>
      </c>
      <c r="M207" s="305">
        <v>17.091</v>
      </c>
      <c r="N207" s="305"/>
      <c r="O207" s="305">
        <v>33.662</v>
      </c>
      <c r="P207" s="305">
        <v>14.258</v>
      </c>
      <c r="Q207" s="305">
        <v>19.404</v>
      </c>
      <c r="R207" s="305"/>
      <c r="S207" s="305">
        <v>37.99</v>
      </c>
      <c r="T207" s="305">
        <v>16.317</v>
      </c>
      <c r="U207" s="305">
        <v>21.673</v>
      </c>
      <c r="V207" s="305"/>
      <c r="W207" s="305">
        <v>43.517</v>
      </c>
      <c r="X207" s="305">
        <v>18.943</v>
      </c>
      <c r="Y207" s="305">
        <v>24.574</v>
      </c>
      <c r="Z207" s="110"/>
      <c r="AA207" s="110"/>
      <c r="AB207" s="110"/>
      <c r="AC207" s="110"/>
      <c r="AD207" s="110"/>
      <c r="AE207" s="110"/>
      <c r="AF207" s="110"/>
      <c r="AG207" s="110"/>
      <c r="AH207" s="110"/>
      <c r="AI207" s="110"/>
      <c r="AJ207" s="110"/>
      <c r="AK207" s="110"/>
      <c r="AL207" s="110"/>
      <c r="AM207" s="110"/>
      <c r="AN207" s="110"/>
      <c r="AO207" s="110"/>
      <c r="AP207" s="110"/>
      <c r="AQ207" s="110"/>
      <c r="AR207" s="110"/>
      <c r="AV207" s="116"/>
      <c r="AW207" s="116"/>
      <c r="AX207" s="116"/>
      <c r="AY207" s="116"/>
      <c r="AZ207" s="116"/>
      <c r="BA207" s="116"/>
      <c r="BB207" s="116"/>
      <c r="BC207" s="116"/>
      <c r="BD207" s="116"/>
      <c r="BE207" s="116"/>
      <c r="BF207" s="116"/>
      <c r="BG207" s="116"/>
      <c r="BH207" s="116"/>
      <c r="BI207" s="116"/>
      <c r="BJ207" s="116"/>
      <c r="BK207" s="116"/>
      <c r="BL207" s="116"/>
      <c r="BM207" s="116"/>
      <c r="BN207" s="116"/>
    </row>
    <row r="208" spans="1:66" s="113" customFormat="1" ht="18" customHeight="1">
      <c r="A208" s="67"/>
      <c r="B208" s="300"/>
      <c r="C208" s="359" t="s">
        <v>26</v>
      </c>
      <c r="D208" s="360"/>
      <c r="E208" s="360"/>
      <c r="F208" s="360"/>
      <c r="G208" s="360"/>
      <c r="H208" s="360"/>
      <c r="I208" s="360"/>
      <c r="J208" s="360"/>
      <c r="K208" s="360"/>
      <c r="L208" s="360"/>
      <c r="M208" s="360"/>
      <c r="N208" s="360"/>
      <c r="O208" s="360"/>
      <c r="P208" s="360"/>
      <c r="Q208" s="360"/>
      <c r="R208" s="360"/>
      <c r="S208" s="360"/>
      <c r="T208" s="360"/>
      <c r="U208" s="360"/>
      <c r="V208" s="360"/>
      <c r="W208" s="360"/>
      <c r="X208" s="360"/>
      <c r="Y208" s="360"/>
      <c r="Z208" s="110"/>
      <c r="AA208" s="110"/>
      <c r="AB208" s="110"/>
      <c r="AC208" s="110"/>
      <c r="AD208" s="110"/>
      <c r="AE208" s="110"/>
      <c r="AF208" s="110"/>
      <c r="AG208" s="110"/>
      <c r="AH208" s="110"/>
      <c r="AI208" s="110"/>
      <c r="AJ208" s="110"/>
      <c r="AK208" s="110"/>
      <c r="AL208" s="110"/>
      <c r="AM208" s="110"/>
      <c r="AN208" s="110"/>
      <c r="AO208" s="110"/>
      <c r="AP208" s="110"/>
      <c r="AQ208" s="110"/>
      <c r="AR208" s="110"/>
      <c r="AV208" s="116"/>
      <c r="AW208" s="116"/>
      <c r="AX208" s="116"/>
      <c r="AY208" s="116"/>
      <c r="AZ208" s="116"/>
      <c r="BA208" s="116"/>
      <c r="BB208" s="116"/>
      <c r="BC208" s="116"/>
      <c r="BD208" s="116"/>
      <c r="BE208" s="116"/>
      <c r="BF208" s="116"/>
      <c r="BG208" s="116"/>
      <c r="BH208" s="116"/>
      <c r="BI208" s="116"/>
      <c r="BJ208" s="116"/>
      <c r="BK208" s="116"/>
      <c r="BL208" s="116"/>
      <c r="BM208" s="116"/>
      <c r="BN208" s="116"/>
    </row>
    <row r="209" spans="1:66" s="113" customFormat="1" ht="15" customHeight="1">
      <c r="A209" s="67" t="s">
        <v>50</v>
      </c>
      <c r="B209" s="301"/>
      <c r="C209" s="302">
        <f>SUM(C210:C215)</f>
        <v>21.529999999999998</v>
      </c>
      <c r="D209" s="302">
        <f aca="true" t="shared" si="17" ref="D209:Y209">SUM(D210:D215)</f>
        <v>10.692999999999998</v>
      </c>
      <c r="E209" s="302">
        <f t="shared" si="17"/>
        <v>10.837000000000002</v>
      </c>
      <c r="F209" s="302">
        <f t="shared" si="17"/>
        <v>0</v>
      </c>
      <c r="G209" s="302">
        <f t="shared" si="17"/>
        <v>21.704000000000004</v>
      </c>
      <c r="H209" s="302">
        <f t="shared" si="17"/>
        <v>10.823</v>
      </c>
      <c r="I209" s="302">
        <f t="shared" si="17"/>
        <v>10.880999999999998</v>
      </c>
      <c r="J209">
        <f t="shared" si="17"/>
        <v>0</v>
      </c>
      <c r="K209" s="302">
        <f t="shared" si="17"/>
        <v>22.136</v>
      </c>
      <c r="L209" s="302">
        <f t="shared" si="17"/>
        <v>11.072</v>
      </c>
      <c r="M209" s="302">
        <f t="shared" si="17"/>
        <v>11.064000000000002</v>
      </c>
      <c r="N209" s="302">
        <f t="shared" si="17"/>
        <v>0</v>
      </c>
      <c r="O209" s="302">
        <f t="shared" si="17"/>
        <v>22.496</v>
      </c>
      <c r="P209" s="302">
        <f t="shared" si="17"/>
        <v>11.283</v>
      </c>
      <c r="Q209" s="302">
        <f t="shared" si="17"/>
        <v>11.213000000000001</v>
      </c>
      <c r="R209" s="302">
        <f t="shared" si="17"/>
        <v>0</v>
      </c>
      <c r="S209" s="302">
        <f t="shared" si="17"/>
        <v>22.671000000000003</v>
      </c>
      <c r="T209" s="302">
        <f t="shared" si="17"/>
        <v>11.382</v>
      </c>
      <c r="U209" s="302">
        <f t="shared" si="17"/>
        <v>11.289000000000001</v>
      </c>
      <c r="V209" s="302">
        <f t="shared" si="17"/>
        <v>0</v>
      </c>
      <c r="W209" s="302">
        <f t="shared" si="17"/>
        <v>22.724000000000004</v>
      </c>
      <c r="X209" s="302">
        <f t="shared" si="17"/>
        <v>11.433</v>
      </c>
      <c r="Y209" s="302">
        <f t="shared" si="17"/>
        <v>11.291</v>
      </c>
      <c r="Z209" s="110"/>
      <c r="AA209" s="110"/>
      <c r="AB209" s="110"/>
      <c r="AC209" s="110"/>
      <c r="AD209" s="110"/>
      <c r="AE209" s="110"/>
      <c r="AF209" s="110"/>
      <c r="AG209" s="110"/>
      <c r="AH209" s="110"/>
      <c r="AI209" s="110"/>
      <c r="AJ209" s="110"/>
      <c r="AK209" s="110"/>
      <c r="AL209" s="110"/>
      <c r="AM209" s="110"/>
      <c r="AN209" s="110"/>
      <c r="AO209" s="110"/>
      <c r="AP209" s="110"/>
      <c r="AQ209" s="110"/>
      <c r="AR209" s="110"/>
      <c r="AV209" s="116"/>
      <c r="AW209" s="116"/>
      <c r="AX209" s="116"/>
      <c r="AY209" s="116"/>
      <c r="AZ209" s="116"/>
      <c r="BA209" s="116"/>
      <c r="BB209" s="116"/>
      <c r="BC209" s="116"/>
      <c r="BD209" s="116"/>
      <c r="BE209" s="116"/>
      <c r="BF209" s="116"/>
      <c r="BG209" s="116"/>
      <c r="BH209" s="116"/>
      <c r="BI209" s="116"/>
      <c r="BJ209" s="116"/>
      <c r="BK209" s="116"/>
      <c r="BL209" s="116"/>
      <c r="BM209" s="116"/>
      <c r="BN209" s="116"/>
    </row>
    <row r="210" spans="1:44" s="113" customFormat="1" ht="13.5" customHeight="1">
      <c r="A210" s="303" t="s">
        <v>53</v>
      </c>
      <c r="B210" s="304"/>
      <c r="C210" s="305">
        <v>3.572</v>
      </c>
      <c r="D210" s="305">
        <v>1.836</v>
      </c>
      <c r="E210" s="305">
        <v>1.736</v>
      </c>
      <c r="F210" s="305"/>
      <c r="G210" s="305">
        <v>3.477</v>
      </c>
      <c r="H210" s="305">
        <v>1.733</v>
      </c>
      <c r="I210" s="305">
        <v>1.744</v>
      </c>
      <c r="J210"/>
      <c r="K210" s="305">
        <v>3.621</v>
      </c>
      <c r="L210" s="305">
        <v>1.795</v>
      </c>
      <c r="M210" s="305">
        <v>1.826</v>
      </c>
      <c r="N210" s="305"/>
      <c r="O210" s="305">
        <v>3.652</v>
      </c>
      <c r="P210" s="305">
        <v>1.81</v>
      </c>
      <c r="Q210" s="305">
        <v>1.842</v>
      </c>
      <c r="R210" s="305"/>
      <c r="S210" s="305">
        <v>3.611</v>
      </c>
      <c r="T210" s="305">
        <v>1.775</v>
      </c>
      <c r="U210" s="305">
        <v>1.836</v>
      </c>
      <c r="V210" s="305"/>
      <c r="W210" s="305">
        <v>3.463</v>
      </c>
      <c r="X210" s="305">
        <v>1.7</v>
      </c>
      <c r="Y210" s="305">
        <v>1.763</v>
      </c>
      <c r="Z210" s="110"/>
      <c r="AA210" s="110"/>
      <c r="AB210" s="110"/>
      <c r="AC210" s="110"/>
      <c r="AD210" s="110"/>
      <c r="AE210" s="110"/>
      <c r="AF210" s="110"/>
      <c r="AG210" s="110"/>
      <c r="AH210" s="110"/>
      <c r="AI210" s="110"/>
      <c r="AJ210" s="110"/>
      <c r="AK210" s="110"/>
      <c r="AL210" s="110"/>
      <c r="AM210" s="110"/>
      <c r="AN210" s="110"/>
      <c r="AO210" s="110"/>
      <c r="AP210" s="110"/>
      <c r="AQ210" s="110"/>
      <c r="AR210" s="110"/>
    </row>
    <row r="211" spans="1:44" s="113" customFormat="1" ht="13.5" customHeight="1">
      <c r="A211" s="306" t="s">
        <v>55</v>
      </c>
      <c r="B211" s="304"/>
      <c r="C211" s="305">
        <v>3.306</v>
      </c>
      <c r="D211" s="305">
        <v>1.685</v>
      </c>
      <c r="E211" s="305">
        <v>1.621</v>
      </c>
      <c r="F211" s="305"/>
      <c r="G211" s="305">
        <v>3.096</v>
      </c>
      <c r="H211" s="305">
        <v>1.636</v>
      </c>
      <c r="I211" s="305">
        <v>1.46</v>
      </c>
      <c r="J211"/>
      <c r="K211" s="305">
        <v>2.736</v>
      </c>
      <c r="L211" s="305">
        <v>1.469</v>
      </c>
      <c r="M211" s="305">
        <v>1.267</v>
      </c>
      <c r="N211" s="305"/>
      <c r="O211" s="305">
        <v>2.505</v>
      </c>
      <c r="P211" s="305">
        <v>1.339</v>
      </c>
      <c r="Q211" s="305">
        <v>1.166</v>
      </c>
      <c r="R211" s="305"/>
      <c r="S211" s="305">
        <v>2.583</v>
      </c>
      <c r="T211" s="305">
        <v>1.354</v>
      </c>
      <c r="U211" s="305">
        <v>1.229</v>
      </c>
      <c r="V211" s="305"/>
      <c r="W211" s="305">
        <v>2.687</v>
      </c>
      <c r="X211" s="305">
        <v>1.388</v>
      </c>
      <c r="Y211" s="305">
        <v>1.299</v>
      </c>
      <c r="Z211" s="110"/>
      <c r="AA211" s="110"/>
      <c r="AB211" s="110"/>
      <c r="AC211" s="110"/>
      <c r="AD211" s="110"/>
      <c r="AE211" s="110"/>
      <c r="AF211" s="110"/>
      <c r="AG211" s="110"/>
      <c r="AH211" s="110"/>
      <c r="AI211" s="110"/>
      <c r="AJ211" s="110"/>
      <c r="AK211" s="110"/>
      <c r="AL211" s="110"/>
      <c r="AM211" s="110"/>
      <c r="AN211" s="110"/>
      <c r="AO211" s="110"/>
      <c r="AP211" s="110"/>
      <c r="AQ211" s="110"/>
      <c r="AR211" s="110"/>
    </row>
    <row r="212" spans="1:44" s="113" customFormat="1" ht="13.5" customHeight="1">
      <c r="A212" s="303" t="s">
        <v>56</v>
      </c>
      <c r="B212" s="304"/>
      <c r="C212" s="305">
        <v>5.504</v>
      </c>
      <c r="D212" s="305">
        <v>2.695</v>
      </c>
      <c r="E212" s="305">
        <v>2.809</v>
      </c>
      <c r="F212" s="305"/>
      <c r="G212" s="305">
        <v>5.152</v>
      </c>
      <c r="H212" s="305">
        <v>2.483</v>
      </c>
      <c r="I212" s="305">
        <v>2.669</v>
      </c>
      <c r="J212"/>
      <c r="K212" s="305">
        <v>5.244</v>
      </c>
      <c r="L212" s="305">
        <v>2.553</v>
      </c>
      <c r="M212" s="305">
        <v>2.691</v>
      </c>
      <c r="N212" s="305"/>
      <c r="O212" s="305">
        <v>5.563</v>
      </c>
      <c r="P212" s="305">
        <v>2.758</v>
      </c>
      <c r="Q212" s="305">
        <v>2.805</v>
      </c>
      <c r="R212" s="305"/>
      <c r="S212" s="305">
        <v>5.505</v>
      </c>
      <c r="T212" s="305">
        <v>2.777</v>
      </c>
      <c r="U212" s="305">
        <v>2.728</v>
      </c>
      <c r="V212" s="305"/>
      <c r="W212" s="305">
        <v>5.328</v>
      </c>
      <c r="X212" s="305">
        <v>2.737</v>
      </c>
      <c r="Y212" s="305">
        <v>2.591</v>
      </c>
      <c r="Z212" s="110"/>
      <c r="AA212" s="110"/>
      <c r="AB212" s="110"/>
      <c r="AC212" s="110"/>
      <c r="AD212" s="110"/>
      <c r="AE212" s="110"/>
      <c r="AF212" s="110"/>
      <c r="AG212" s="110"/>
      <c r="AH212" s="110"/>
      <c r="AI212" s="110"/>
      <c r="AJ212" s="110"/>
      <c r="AK212" s="110"/>
      <c r="AL212" s="110"/>
      <c r="AM212" s="110"/>
      <c r="AN212" s="110"/>
      <c r="AO212" s="110"/>
      <c r="AP212" s="110"/>
      <c r="AQ212" s="110"/>
      <c r="AR212" s="110"/>
    </row>
    <row r="213" spans="1:44" s="113" customFormat="1" ht="13.5" customHeight="1">
      <c r="A213" s="303" t="s">
        <v>57</v>
      </c>
      <c r="B213" s="304"/>
      <c r="C213" s="305">
        <v>4.698</v>
      </c>
      <c r="D213" s="305">
        <v>2.392</v>
      </c>
      <c r="E213" s="305">
        <v>2.306</v>
      </c>
      <c r="F213" s="305"/>
      <c r="G213" s="305">
        <v>4.916</v>
      </c>
      <c r="H213" s="305">
        <v>2.548</v>
      </c>
      <c r="I213" s="305">
        <v>2.368</v>
      </c>
      <c r="J213"/>
      <c r="K213" s="305">
        <v>4.875</v>
      </c>
      <c r="L213" s="305">
        <v>2.51</v>
      </c>
      <c r="M213" s="305">
        <v>2.365</v>
      </c>
      <c r="N213" s="305"/>
      <c r="O213" s="305">
        <v>4.594</v>
      </c>
      <c r="P213" s="305">
        <v>2.308</v>
      </c>
      <c r="Q213" s="305">
        <v>2.286</v>
      </c>
      <c r="R213" s="305"/>
      <c r="S213" s="305">
        <v>4.154</v>
      </c>
      <c r="T213" s="305">
        <v>2.064</v>
      </c>
      <c r="U213" s="305">
        <v>2.09</v>
      </c>
      <c r="V213" s="305"/>
      <c r="W213" s="305">
        <v>4.137</v>
      </c>
      <c r="X213" s="305">
        <v>2.051</v>
      </c>
      <c r="Y213" s="305">
        <v>2.086</v>
      </c>
      <c r="Z213" s="110"/>
      <c r="AA213" s="110"/>
      <c r="AB213" s="110"/>
      <c r="AC213" s="110"/>
      <c r="AD213" s="110"/>
      <c r="AE213" s="110"/>
      <c r="AF213" s="110"/>
      <c r="AG213" s="110"/>
      <c r="AH213" s="110"/>
      <c r="AI213" s="110"/>
      <c r="AJ213" s="110"/>
      <c r="AK213" s="110"/>
      <c r="AL213" s="110"/>
      <c r="AM213" s="110"/>
      <c r="AN213" s="110"/>
      <c r="AO213" s="110"/>
      <c r="AP213" s="110"/>
      <c r="AQ213" s="110"/>
      <c r="AR213" s="110"/>
    </row>
    <row r="214" spans="1:44" s="113" customFormat="1" ht="13.5" customHeight="1">
      <c r="A214" s="303" t="s">
        <v>58</v>
      </c>
      <c r="B214" s="304"/>
      <c r="C214" s="305">
        <v>2.601</v>
      </c>
      <c r="D214" s="305">
        <v>1.293</v>
      </c>
      <c r="E214" s="305">
        <v>1.308</v>
      </c>
      <c r="F214" s="305"/>
      <c r="G214" s="305">
        <v>2.769</v>
      </c>
      <c r="H214" s="305">
        <v>1.393</v>
      </c>
      <c r="I214" s="305">
        <v>1.376</v>
      </c>
      <c r="J214"/>
      <c r="K214" s="305">
        <v>2.841</v>
      </c>
      <c r="L214" s="305">
        <v>1.442</v>
      </c>
      <c r="M214" s="305">
        <v>1.399</v>
      </c>
      <c r="N214" s="305"/>
      <c r="O214" s="305">
        <v>2.903</v>
      </c>
      <c r="P214" s="305">
        <v>1.542</v>
      </c>
      <c r="Q214" s="305">
        <v>1.361</v>
      </c>
      <c r="R214" s="305"/>
      <c r="S214" s="305">
        <v>3.143</v>
      </c>
      <c r="T214" s="305">
        <v>1.681</v>
      </c>
      <c r="U214" s="305">
        <v>1.462</v>
      </c>
      <c r="V214" s="305"/>
      <c r="W214" s="305">
        <v>3.119</v>
      </c>
      <c r="X214" s="305">
        <v>1.62</v>
      </c>
      <c r="Y214" s="305">
        <v>1.499</v>
      </c>
      <c r="Z214" s="110"/>
      <c r="AA214" s="110"/>
      <c r="AB214" s="110"/>
      <c r="AC214" s="110"/>
      <c r="AD214" s="110"/>
      <c r="AE214" s="110"/>
      <c r="AF214" s="110"/>
      <c r="AG214" s="110"/>
      <c r="AH214" s="110"/>
      <c r="AI214" s="110"/>
      <c r="AJ214" s="110"/>
      <c r="AK214" s="110"/>
      <c r="AL214" s="110"/>
      <c r="AM214" s="110"/>
      <c r="AN214" s="110"/>
      <c r="AO214" s="110"/>
      <c r="AP214" s="110"/>
      <c r="AQ214" s="110"/>
      <c r="AR214" s="110"/>
    </row>
    <row r="215" spans="1:44" s="113" customFormat="1" ht="13.5" customHeight="1">
      <c r="A215" s="303" t="s">
        <v>54</v>
      </c>
      <c r="B215" s="304"/>
      <c r="C215" s="305">
        <v>1.849</v>
      </c>
      <c r="D215" s="305">
        <v>0.792</v>
      </c>
      <c r="E215" s="305">
        <v>1.057</v>
      </c>
      <c r="F215" s="305"/>
      <c r="G215" s="305">
        <v>2.294</v>
      </c>
      <c r="H215" s="305">
        <v>1.03</v>
      </c>
      <c r="I215" s="305">
        <v>1.264</v>
      </c>
      <c r="J215"/>
      <c r="K215" s="305">
        <v>2.819</v>
      </c>
      <c r="L215" s="305">
        <v>1.303</v>
      </c>
      <c r="M215" s="305">
        <v>1.516</v>
      </c>
      <c r="N215" s="305"/>
      <c r="O215" s="305">
        <v>3.279</v>
      </c>
      <c r="P215" s="305">
        <v>1.526</v>
      </c>
      <c r="Q215" s="305">
        <v>1.753</v>
      </c>
      <c r="R215" s="305"/>
      <c r="S215" s="305">
        <v>3.675</v>
      </c>
      <c r="T215" s="305">
        <v>1.731</v>
      </c>
      <c r="U215" s="305">
        <v>1.944</v>
      </c>
      <c r="V215" s="305"/>
      <c r="W215" s="305">
        <v>3.99</v>
      </c>
      <c r="X215" s="305">
        <v>1.937</v>
      </c>
      <c r="Y215" s="305">
        <v>2.053</v>
      </c>
      <c r="Z215" s="110"/>
      <c r="AA215" s="110"/>
      <c r="AB215" s="110"/>
      <c r="AC215" s="110"/>
      <c r="AD215" s="110"/>
      <c r="AE215" s="110"/>
      <c r="AF215" s="110"/>
      <c r="AG215" s="110"/>
      <c r="AH215" s="110"/>
      <c r="AI215" s="110"/>
      <c r="AJ215" s="110"/>
      <c r="AK215" s="110"/>
      <c r="AL215" s="110"/>
      <c r="AM215" s="110"/>
      <c r="AN215" s="110"/>
      <c r="AO215" s="110"/>
      <c r="AP215" s="110"/>
      <c r="AQ215" s="110"/>
      <c r="AR215" s="110"/>
    </row>
    <row r="216" spans="1:44" s="113" customFormat="1" ht="18" customHeight="1">
      <c r="A216" s="67"/>
      <c r="B216" s="300"/>
      <c r="C216" s="359" t="s">
        <v>27</v>
      </c>
      <c r="D216" s="360"/>
      <c r="E216" s="360"/>
      <c r="F216" s="360"/>
      <c r="G216" s="360"/>
      <c r="H216" s="360"/>
      <c r="I216" s="360"/>
      <c r="J216" s="360"/>
      <c r="K216" s="360"/>
      <c r="L216" s="360"/>
      <c r="M216" s="360"/>
      <c r="N216" s="360"/>
      <c r="O216" s="360"/>
      <c r="P216" s="360"/>
      <c r="Q216" s="360"/>
      <c r="R216" s="360"/>
      <c r="S216" s="360"/>
      <c r="T216" s="360"/>
      <c r="U216" s="360"/>
      <c r="V216" s="360"/>
      <c r="W216" s="360"/>
      <c r="X216" s="360"/>
      <c r="Y216" s="360"/>
      <c r="Z216" s="110"/>
      <c r="AA216" s="110"/>
      <c r="AB216" s="110"/>
      <c r="AC216" s="110"/>
      <c r="AD216" s="110"/>
      <c r="AE216" s="110"/>
      <c r="AF216" s="110"/>
      <c r="AG216" s="110"/>
      <c r="AH216" s="110"/>
      <c r="AI216" s="110"/>
      <c r="AJ216" s="110"/>
      <c r="AK216" s="110"/>
      <c r="AL216" s="110"/>
      <c r="AM216" s="110"/>
      <c r="AN216" s="110"/>
      <c r="AO216" s="110"/>
      <c r="AP216" s="110"/>
      <c r="AQ216" s="110"/>
      <c r="AR216" s="110"/>
    </row>
    <row r="217" spans="1:44" s="113" customFormat="1" ht="15" customHeight="1">
      <c r="A217" s="67" t="s">
        <v>50</v>
      </c>
      <c r="B217" s="300"/>
      <c r="C217" s="302">
        <f>SUM(C218:C223)</f>
        <v>147.74</v>
      </c>
      <c r="D217" s="302">
        <f aca="true" t="shared" si="18" ref="D217:Y217">SUM(D218:D223)</f>
        <v>72.037</v>
      </c>
      <c r="E217" s="302">
        <f t="shared" si="18"/>
        <v>75.703</v>
      </c>
      <c r="F217" s="302">
        <f t="shared" si="18"/>
        <v>0</v>
      </c>
      <c r="G217" s="302">
        <f t="shared" si="18"/>
        <v>154.101</v>
      </c>
      <c r="H217" s="302">
        <f t="shared" si="18"/>
        <v>75.39200000000001</v>
      </c>
      <c r="I217" s="302">
        <f t="shared" si="18"/>
        <v>78.709</v>
      </c>
      <c r="J217">
        <f t="shared" si="18"/>
        <v>0</v>
      </c>
      <c r="K217" s="302">
        <f t="shared" si="18"/>
        <v>161.31399999999996</v>
      </c>
      <c r="L217" s="302">
        <f t="shared" si="18"/>
        <v>79.154</v>
      </c>
      <c r="M217" s="302">
        <f t="shared" si="18"/>
        <v>82.15999999999998</v>
      </c>
      <c r="N217" s="302">
        <f t="shared" si="18"/>
        <v>0</v>
      </c>
      <c r="O217" s="302">
        <f t="shared" si="18"/>
        <v>168.90399999999997</v>
      </c>
      <c r="P217" s="302">
        <f t="shared" si="18"/>
        <v>83.075</v>
      </c>
      <c r="Q217" s="302">
        <f t="shared" si="18"/>
        <v>85.829</v>
      </c>
      <c r="R217" s="302">
        <f t="shared" si="18"/>
        <v>0</v>
      </c>
      <c r="S217" s="302">
        <f t="shared" si="18"/>
        <v>176.43200000000002</v>
      </c>
      <c r="T217" s="302">
        <f t="shared" si="18"/>
        <v>86.974</v>
      </c>
      <c r="U217" s="302">
        <f t="shared" si="18"/>
        <v>89.458</v>
      </c>
      <c r="V217" s="302">
        <f t="shared" si="18"/>
        <v>0</v>
      </c>
      <c r="W217" s="302">
        <f t="shared" si="18"/>
        <v>183.468</v>
      </c>
      <c r="X217" s="302">
        <f t="shared" si="18"/>
        <v>90.641</v>
      </c>
      <c r="Y217" s="302">
        <f t="shared" si="18"/>
        <v>92.827</v>
      </c>
      <c r="Z217" s="110"/>
      <c r="AA217" s="110"/>
      <c r="AB217" s="110"/>
      <c r="AC217" s="110"/>
      <c r="AD217" s="110"/>
      <c r="AE217" s="110"/>
      <c r="AF217" s="110"/>
      <c r="AG217" s="110"/>
      <c r="AH217" s="110"/>
      <c r="AI217" s="110"/>
      <c r="AJ217" s="110"/>
      <c r="AK217" s="110"/>
      <c r="AL217" s="110"/>
      <c r="AM217" s="110"/>
      <c r="AN217" s="110"/>
      <c r="AO217" s="110"/>
      <c r="AP217" s="110"/>
      <c r="AQ217" s="110"/>
      <c r="AR217" s="110"/>
    </row>
    <row r="218" spans="1:44" s="113" customFormat="1" ht="13.5" customHeight="1">
      <c r="A218" s="303" t="s">
        <v>53</v>
      </c>
      <c r="B218" s="300"/>
      <c r="C218" s="305">
        <v>24.972</v>
      </c>
      <c r="D218" s="305">
        <v>12.728</v>
      </c>
      <c r="E218" s="305">
        <v>12.244</v>
      </c>
      <c r="F218" s="305"/>
      <c r="G218" s="305">
        <v>24.535</v>
      </c>
      <c r="H218" s="305">
        <v>12.476</v>
      </c>
      <c r="I218" s="305">
        <v>12.059</v>
      </c>
      <c r="J218"/>
      <c r="K218" s="305">
        <v>26.049</v>
      </c>
      <c r="L218" s="305">
        <v>13.257</v>
      </c>
      <c r="M218" s="305">
        <v>12.792</v>
      </c>
      <c r="N218" s="305"/>
      <c r="O218" s="305">
        <v>27.846</v>
      </c>
      <c r="P218" s="305">
        <v>14.156</v>
      </c>
      <c r="Q218" s="305">
        <v>13.69</v>
      </c>
      <c r="R218" s="305"/>
      <c r="S218" s="305">
        <v>30.049</v>
      </c>
      <c r="T218" s="305">
        <v>15.304</v>
      </c>
      <c r="U218" s="305">
        <v>14.745</v>
      </c>
      <c r="V218" s="305"/>
      <c r="W218" s="305">
        <v>31.475</v>
      </c>
      <c r="X218" s="305">
        <v>16.033</v>
      </c>
      <c r="Y218" s="305">
        <v>15.442</v>
      </c>
      <c r="Z218" s="110"/>
      <c r="AA218" s="110"/>
      <c r="AB218" s="110"/>
      <c r="AC218" s="110"/>
      <c r="AD218" s="110"/>
      <c r="AE218" s="110"/>
      <c r="AF218" s="110"/>
      <c r="AG218" s="110"/>
      <c r="AH218" s="110"/>
      <c r="AI218" s="110"/>
      <c r="AJ218" s="110"/>
      <c r="AK218" s="110"/>
      <c r="AL218" s="110"/>
      <c r="AM218" s="110"/>
      <c r="AN218" s="110"/>
      <c r="AO218" s="110"/>
      <c r="AP218" s="110"/>
      <c r="AQ218" s="110"/>
      <c r="AR218" s="110"/>
    </row>
    <row r="219" spans="1:44" s="113" customFormat="1" ht="13.5" customHeight="1">
      <c r="A219" s="306" t="s">
        <v>55</v>
      </c>
      <c r="B219" s="300"/>
      <c r="C219" s="305">
        <v>22.772</v>
      </c>
      <c r="D219" s="305">
        <v>11.743</v>
      </c>
      <c r="E219" s="305">
        <v>11.029</v>
      </c>
      <c r="F219" s="305"/>
      <c r="G219" s="305">
        <v>25.762</v>
      </c>
      <c r="H219" s="305">
        <v>13.629</v>
      </c>
      <c r="I219" s="305">
        <v>12.133</v>
      </c>
      <c r="J219"/>
      <c r="K219" s="305">
        <v>26.936</v>
      </c>
      <c r="L219" s="305">
        <v>14.3</v>
      </c>
      <c r="M219" s="305">
        <v>12.636</v>
      </c>
      <c r="N219" s="305"/>
      <c r="O219" s="305">
        <v>26.368</v>
      </c>
      <c r="P219" s="305">
        <v>14.005</v>
      </c>
      <c r="Q219" s="305">
        <v>12.363</v>
      </c>
      <c r="R219" s="305"/>
      <c r="S219" s="305">
        <v>26.121</v>
      </c>
      <c r="T219" s="305">
        <v>13.831</v>
      </c>
      <c r="U219" s="305">
        <v>12.29</v>
      </c>
      <c r="V219" s="305"/>
      <c r="W219" s="305">
        <v>27.412</v>
      </c>
      <c r="X219" s="305">
        <v>14.532</v>
      </c>
      <c r="Y219" s="305">
        <v>12.88</v>
      </c>
      <c r="Z219" s="110"/>
      <c r="AA219" s="110"/>
      <c r="AB219" s="110"/>
      <c r="AC219" s="110"/>
      <c r="AD219" s="110"/>
      <c r="AE219" s="110"/>
      <c r="AF219" s="110"/>
      <c r="AG219" s="110"/>
      <c r="AH219" s="110"/>
      <c r="AI219" s="110"/>
      <c r="AJ219" s="110"/>
      <c r="AK219" s="110"/>
      <c r="AL219" s="110"/>
      <c r="AM219" s="110"/>
      <c r="AN219" s="110"/>
      <c r="AO219" s="110"/>
      <c r="AP219" s="110"/>
      <c r="AQ219" s="110"/>
      <c r="AR219" s="110"/>
    </row>
    <row r="220" spans="1:44" s="113" customFormat="1" ht="13.5" customHeight="1">
      <c r="A220" s="303" t="s">
        <v>56</v>
      </c>
      <c r="B220" s="300"/>
      <c r="C220" s="305">
        <v>37.996</v>
      </c>
      <c r="D220" s="305">
        <v>18.561</v>
      </c>
      <c r="E220" s="305">
        <v>19.435</v>
      </c>
      <c r="F220" s="305"/>
      <c r="G220" s="305">
        <v>36.227</v>
      </c>
      <c r="H220" s="305">
        <v>17.517</v>
      </c>
      <c r="I220" s="305">
        <v>18.71</v>
      </c>
      <c r="J220"/>
      <c r="K220" s="305">
        <v>36.401</v>
      </c>
      <c r="L220" s="305">
        <v>17.97</v>
      </c>
      <c r="M220" s="305">
        <v>18.431</v>
      </c>
      <c r="N220" s="305"/>
      <c r="O220" s="305">
        <v>40.809</v>
      </c>
      <c r="P220" s="305">
        <v>20.593</v>
      </c>
      <c r="Q220" s="305">
        <v>20.216</v>
      </c>
      <c r="R220" s="305"/>
      <c r="S220" s="305">
        <v>44.397</v>
      </c>
      <c r="T220" s="305">
        <v>22.668</v>
      </c>
      <c r="U220" s="305">
        <v>21.729</v>
      </c>
      <c r="V220" s="305"/>
      <c r="W220" s="305">
        <v>46.44</v>
      </c>
      <c r="X220" s="305">
        <v>24.01</v>
      </c>
      <c r="Y220" s="305">
        <v>22.43</v>
      </c>
      <c r="Z220" s="110"/>
      <c r="AA220" s="110"/>
      <c r="AB220" s="110"/>
      <c r="AC220" s="110"/>
      <c r="AD220" s="110"/>
      <c r="AE220" s="110"/>
      <c r="AF220" s="110"/>
      <c r="AG220" s="110"/>
      <c r="AH220" s="110"/>
      <c r="AI220" s="110"/>
      <c r="AJ220" s="110"/>
      <c r="AK220" s="110"/>
      <c r="AL220" s="110"/>
      <c r="AM220" s="110"/>
      <c r="AN220" s="110"/>
      <c r="AO220" s="110"/>
      <c r="AP220" s="110"/>
      <c r="AQ220" s="110"/>
      <c r="AR220" s="110"/>
    </row>
    <row r="221" spans="1:44" s="113" customFormat="1" ht="13.5" customHeight="1">
      <c r="A221" s="303" t="s">
        <v>57</v>
      </c>
      <c r="B221" s="300"/>
      <c r="C221" s="305">
        <v>31.027</v>
      </c>
      <c r="D221" s="305">
        <v>15.247</v>
      </c>
      <c r="E221" s="305">
        <v>15.78</v>
      </c>
      <c r="F221" s="305"/>
      <c r="G221" s="305">
        <v>32.891</v>
      </c>
      <c r="H221" s="305">
        <v>16.105</v>
      </c>
      <c r="I221" s="305">
        <v>16.786</v>
      </c>
      <c r="J221"/>
      <c r="K221" s="305">
        <v>33.731</v>
      </c>
      <c r="L221" s="305">
        <v>16.291</v>
      </c>
      <c r="M221" s="305">
        <v>17.44</v>
      </c>
      <c r="N221" s="305"/>
      <c r="O221" s="305">
        <v>31.877</v>
      </c>
      <c r="P221" s="305">
        <v>15.16</v>
      </c>
      <c r="Q221" s="305">
        <v>16.717</v>
      </c>
      <c r="R221" s="305"/>
      <c r="S221" s="305">
        <v>29.471</v>
      </c>
      <c r="T221" s="305">
        <v>13.938</v>
      </c>
      <c r="U221" s="305">
        <v>15.533</v>
      </c>
      <c r="V221" s="305"/>
      <c r="W221" s="305">
        <v>28.929</v>
      </c>
      <c r="X221" s="305">
        <v>13.76</v>
      </c>
      <c r="Y221" s="305">
        <v>15.169</v>
      </c>
      <c r="Z221" s="110"/>
      <c r="AA221" s="110"/>
      <c r="AB221" s="110"/>
      <c r="AC221" s="110"/>
      <c r="AD221" s="110"/>
      <c r="AE221" s="110"/>
      <c r="AF221" s="110"/>
      <c r="AG221" s="110"/>
      <c r="AH221" s="110"/>
      <c r="AI221" s="110"/>
      <c r="AJ221" s="110"/>
      <c r="AK221" s="110"/>
      <c r="AL221" s="110"/>
      <c r="AM221" s="110"/>
      <c r="AN221" s="110"/>
      <c r="AO221" s="110"/>
      <c r="AP221" s="110"/>
      <c r="AQ221" s="110"/>
      <c r="AR221" s="110"/>
    </row>
    <row r="222" spans="1:44" s="113" customFormat="1" ht="13.5" customHeight="1">
      <c r="A222" s="303" t="s">
        <v>58</v>
      </c>
      <c r="B222" s="300"/>
      <c r="C222" s="305">
        <v>16.567</v>
      </c>
      <c r="D222" s="305">
        <v>7.864</v>
      </c>
      <c r="E222" s="305">
        <v>8.703</v>
      </c>
      <c r="F222" s="305"/>
      <c r="G222" s="305">
        <v>18.463</v>
      </c>
      <c r="H222" s="305">
        <v>8.855</v>
      </c>
      <c r="I222" s="305">
        <v>9.608</v>
      </c>
      <c r="J222"/>
      <c r="K222" s="305">
        <v>18.985</v>
      </c>
      <c r="L222" s="305">
        <v>9.067</v>
      </c>
      <c r="M222" s="305">
        <v>9.918</v>
      </c>
      <c r="N222" s="305"/>
      <c r="O222" s="305">
        <v>19.828</v>
      </c>
      <c r="P222" s="305">
        <v>9.471</v>
      </c>
      <c r="Q222" s="305">
        <v>10.357</v>
      </c>
      <c r="R222" s="305"/>
      <c r="S222" s="305">
        <v>21.713</v>
      </c>
      <c r="T222" s="305">
        <v>10.429</v>
      </c>
      <c r="U222" s="305">
        <v>11.284</v>
      </c>
      <c r="V222" s="305"/>
      <c r="W222" s="305">
        <v>21.962</v>
      </c>
      <c r="X222" s="305">
        <v>10.294</v>
      </c>
      <c r="Y222" s="305">
        <v>11.668</v>
      </c>
      <c r="Z222" s="110"/>
      <c r="AA222" s="110"/>
      <c r="AB222" s="110"/>
      <c r="AC222" s="110"/>
      <c r="AD222" s="110"/>
      <c r="AE222" s="110"/>
      <c r="AF222" s="110"/>
      <c r="AG222" s="110"/>
      <c r="AH222" s="110"/>
      <c r="AI222" s="110"/>
      <c r="AJ222" s="110"/>
      <c r="AK222" s="110"/>
      <c r="AL222" s="110"/>
      <c r="AM222" s="110"/>
      <c r="AN222" s="110"/>
      <c r="AO222" s="110"/>
      <c r="AP222" s="110"/>
      <c r="AQ222" s="110"/>
      <c r="AR222" s="110"/>
    </row>
    <row r="223" spans="1:44" s="113" customFormat="1" ht="13.5" customHeight="1">
      <c r="A223" s="303" t="s">
        <v>54</v>
      </c>
      <c r="B223" s="300"/>
      <c r="C223" s="305">
        <v>14.406</v>
      </c>
      <c r="D223" s="305">
        <v>5.894</v>
      </c>
      <c r="E223" s="305">
        <v>8.512</v>
      </c>
      <c r="F223" s="305"/>
      <c r="G223" s="305">
        <v>16.223</v>
      </c>
      <c r="H223" s="305">
        <v>6.81</v>
      </c>
      <c r="I223" s="305">
        <v>9.413</v>
      </c>
      <c r="J223"/>
      <c r="K223" s="305">
        <v>19.212</v>
      </c>
      <c r="L223" s="305">
        <v>8.269</v>
      </c>
      <c r="M223" s="305">
        <v>10.943</v>
      </c>
      <c r="N223" s="305"/>
      <c r="O223" s="305">
        <v>22.176</v>
      </c>
      <c r="P223" s="305">
        <v>9.69</v>
      </c>
      <c r="Q223" s="305">
        <v>12.486</v>
      </c>
      <c r="R223" s="305"/>
      <c r="S223" s="305">
        <v>24.681</v>
      </c>
      <c r="T223" s="305">
        <v>10.804</v>
      </c>
      <c r="U223" s="305">
        <v>13.877</v>
      </c>
      <c r="V223" s="305"/>
      <c r="W223" s="305">
        <v>27.25</v>
      </c>
      <c r="X223" s="305">
        <v>12.012</v>
      </c>
      <c r="Y223" s="305">
        <v>15.238</v>
      </c>
      <c r="Z223" s="110"/>
      <c r="AA223" s="110"/>
      <c r="AB223" s="110"/>
      <c r="AC223" s="110"/>
      <c r="AD223" s="110"/>
      <c r="AE223" s="110"/>
      <c r="AF223" s="110"/>
      <c r="AG223" s="110"/>
      <c r="AH223" s="110"/>
      <c r="AI223" s="110"/>
      <c r="AJ223" s="110"/>
      <c r="AK223" s="110"/>
      <c r="AL223" s="110"/>
      <c r="AM223" s="110"/>
      <c r="AN223" s="110"/>
      <c r="AO223" s="110"/>
      <c r="AP223" s="110"/>
      <c r="AQ223" s="110"/>
      <c r="AR223" s="110"/>
    </row>
    <row r="224" spans="1:44" s="113" customFormat="1" ht="18" customHeight="1">
      <c r="A224" s="67"/>
      <c r="B224" s="300"/>
      <c r="C224" s="359" t="s">
        <v>28</v>
      </c>
      <c r="D224" s="360"/>
      <c r="E224" s="360"/>
      <c r="F224" s="360"/>
      <c r="G224" s="360"/>
      <c r="H224" s="360"/>
      <c r="I224" s="360"/>
      <c r="J224" s="360"/>
      <c r="K224" s="360"/>
      <c r="L224" s="360"/>
      <c r="M224" s="360"/>
      <c r="N224" s="360"/>
      <c r="O224" s="360"/>
      <c r="P224" s="360"/>
      <c r="Q224" s="360"/>
      <c r="R224" s="360"/>
      <c r="S224" s="360"/>
      <c r="T224" s="360"/>
      <c r="U224" s="360"/>
      <c r="V224" s="360"/>
      <c r="W224" s="360"/>
      <c r="X224" s="360"/>
      <c r="Y224" s="360"/>
      <c r="Z224" s="110"/>
      <c r="AA224" s="110"/>
      <c r="AB224" s="110"/>
      <c r="AC224" s="110"/>
      <c r="AD224" s="110"/>
      <c r="AE224" s="110"/>
      <c r="AF224" s="110"/>
      <c r="AG224" s="110"/>
      <c r="AH224" s="110"/>
      <c r="AI224" s="110"/>
      <c r="AJ224" s="110"/>
      <c r="AK224" s="110"/>
      <c r="AL224" s="110"/>
      <c r="AM224" s="110"/>
      <c r="AN224" s="110"/>
      <c r="AO224" s="110"/>
      <c r="AP224" s="110"/>
      <c r="AQ224" s="110"/>
      <c r="AR224" s="110"/>
    </row>
    <row r="225" spans="1:44" s="113" customFormat="1" ht="15" customHeight="1">
      <c r="A225" s="67" t="s">
        <v>50</v>
      </c>
      <c r="B225" s="300"/>
      <c r="C225" s="302">
        <f>SUM(C226:C231)</f>
        <v>174.30999999999997</v>
      </c>
      <c r="D225" s="302">
        <f aca="true" t="shared" si="19" ref="D225:Y225">SUM(D226:D231)</f>
        <v>83.79300000000002</v>
      </c>
      <c r="E225" s="302">
        <f t="shared" si="19"/>
        <v>90.517</v>
      </c>
      <c r="F225" s="302">
        <f t="shared" si="19"/>
        <v>0</v>
      </c>
      <c r="G225" s="302">
        <f t="shared" si="19"/>
        <v>174.709</v>
      </c>
      <c r="H225" s="302">
        <f t="shared" si="19"/>
        <v>84.153</v>
      </c>
      <c r="I225" s="302">
        <f t="shared" si="19"/>
        <v>90.55600000000001</v>
      </c>
      <c r="J225">
        <f t="shared" si="19"/>
        <v>0</v>
      </c>
      <c r="K225" s="302">
        <f t="shared" si="19"/>
        <v>175.527</v>
      </c>
      <c r="L225" s="302">
        <f t="shared" si="19"/>
        <v>84.685</v>
      </c>
      <c r="M225" s="302">
        <f t="shared" si="19"/>
        <v>90.84199999999998</v>
      </c>
      <c r="N225" s="302">
        <f t="shared" si="19"/>
        <v>0</v>
      </c>
      <c r="O225" s="302">
        <f t="shared" si="19"/>
        <v>176.109</v>
      </c>
      <c r="P225" s="302">
        <f t="shared" si="19"/>
        <v>85.097</v>
      </c>
      <c r="Q225" s="302">
        <f t="shared" si="19"/>
        <v>91.012</v>
      </c>
      <c r="R225" s="302">
        <f t="shared" si="19"/>
        <v>0</v>
      </c>
      <c r="S225" s="302">
        <f t="shared" si="19"/>
        <v>176.079</v>
      </c>
      <c r="T225" s="302">
        <f t="shared" si="19"/>
        <v>85.206</v>
      </c>
      <c r="U225" s="302">
        <f t="shared" si="19"/>
        <v>90.87299999999999</v>
      </c>
      <c r="V225" s="302">
        <f t="shared" si="19"/>
        <v>0</v>
      </c>
      <c r="W225" s="302">
        <f t="shared" si="19"/>
        <v>175.382</v>
      </c>
      <c r="X225" s="302">
        <f t="shared" si="19"/>
        <v>85.00400000000002</v>
      </c>
      <c r="Y225" s="302">
        <f t="shared" si="19"/>
        <v>90.37800000000001</v>
      </c>
      <c r="Z225" s="110"/>
      <c r="AA225" s="110"/>
      <c r="AB225" s="110"/>
      <c r="AC225" s="110"/>
      <c r="AD225" s="110"/>
      <c r="AE225" s="110"/>
      <c r="AF225" s="110"/>
      <c r="AG225" s="110"/>
      <c r="AH225" s="110"/>
      <c r="AI225" s="110"/>
      <c r="AJ225" s="110"/>
      <c r="AK225" s="110"/>
      <c r="AL225" s="110"/>
      <c r="AM225" s="110"/>
      <c r="AN225" s="110"/>
      <c r="AO225" s="110"/>
      <c r="AP225" s="110"/>
      <c r="AQ225" s="110"/>
      <c r="AR225" s="110"/>
    </row>
    <row r="226" spans="1:44" s="113" customFormat="1" ht="13.5" customHeight="1">
      <c r="A226" s="303" t="s">
        <v>53</v>
      </c>
      <c r="B226" s="300"/>
      <c r="C226" s="305">
        <v>30.4</v>
      </c>
      <c r="D226" s="305">
        <v>15.446</v>
      </c>
      <c r="E226" s="305">
        <v>14.954</v>
      </c>
      <c r="F226" s="305"/>
      <c r="G226" s="305">
        <v>29.8</v>
      </c>
      <c r="H226" s="305">
        <v>15.063</v>
      </c>
      <c r="I226" s="305">
        <v>14.737</v>
      </c>
      <c r="J226"/>
      <c r="K226" s="305">
        <v>30.312</v>
      </c>
      <c r="L226" s="305">
        <v>15.337</v>
      </c>
      <c r="M226" s="305">
        <v>14.975</v>
      </c>
      <c r="N226" s="305"/>
      <c r="O226" s="305">
        <v>30.374</v>
      </c>
      <c r="P226" s="305">
        <v>15.383</v>
      </c>
      <c r="Q226" s="305">
        <v>14.991</v>
      </c>
      <c r="R226" s="305"/>
      <c r="S226" s="305">
        <v>30.355</v>
      </c>
      <c r="T226" s="305">
        <v>15.365</v>
      </c>
      <c r="U226" s="305">
        <v>14.99</v>
      </c>
      <c r="V226" s="305"/>
      <c r="W226" s="305">
        <v>29.864</v>
      </c>
      <c r="X226" s="305">
        <v>15.112</v>
      </c>
      <c r="Y226" s="305">
        <v>14.752</v>
      </c>
      <c r="Z226" s="110"/>
      <c r="AA226" s="110"/>
      <c r="AB226" s="110"/>
      <c r="AC226" s="110"/>
      <c r="AD226" s="110"/>
      <c r="AE226" s="110"/>
      <c r="AF226" s="110"/>
      <c r="AG226" s="110"/>
      <c r="AH226" s="110"/>
      <c r="AI226" s="110"/>
      <c r="AJ226" s="110"/>
      <c r="AK226" s="110"/>
      <c r="AL226" s="110"/>
      <c r="AM226" s="110"/>
      <c r="AN226" s="110"/>
      <c r="AO226" s="110"/>
      <c r="AP226" s="110"/>
      <c r="AQ226" s="110"/>
      <c r="AR226" s="110"/>
    </row>
    <row r="227" spans="1:44" s="113" customFormat="1" ht="13.5" customHeight="1">
      <c r="A227" s="306" t="s">
        <v>55</v>
      </c>
      <c r="B227" s="300"/>
      <c r="C227" s="305">
        <v>30.043</v>
      </c>
      <c r="D227" s="305">
        <v>15.254</v>
      </c>
      <c r="E227" s="305">
        <v>14.789</v>
      </c>
      <c r="F227" s="305"/>
      <c r="G227" s="305">
        <v>29.544</v>
      </c>
      <c r="H227" s="305">
        <v>15.008</v>
      </c>
      <c r="I227" s="305">
        <v>14.536</v>
      </c>
      <c r="J227"/>
      <c r="K227" s="305">
        <v>27.509</v>
      </c>
      <c r="L227" s="305">
        <v>13.906</v>
      </c>
      <c r="M227" s="305">
        <v>13.603</v>
      </c>
      <c r="N227" s="305"/>
      <c r="O227" s="305">
        <v>26.311</v>
      </c>
      <c r="P227" s="305">
        <v>13.185</v>
      </c>
      <c r="Q227" s="305">
        <v>13.126</v>
      </c>
      <c r="R227" s="305"/>
      <c r="S227" s="305">
        <v>26.146</v>
      </c>
      <c r="T227" s="305">
        <v>13.106</v>
      </c>
      <c r="U227" s="305">
        <v>13.04</v>
      </c>
      <c r="V227" s="305"/>
      <c r="W227" s="305">
        <v>26.555</v>
      </c>
      <c r="X227" s="305">
        <v>13.32</v>
      </c>
      <c r="Y227" s="305">
        <v>13.235</v>
      </c>
      <c r="Z227" s="110"/>
      <c r="AA227" s="110"/>
      <c r="AB227" s="110"/>
      <c r="AC227" s="110"/>
      <c r="AD227" s="110"/>
      <c r="AE227" s="110"/>
      <c r="AF227" s="110"/>
      <c r="AG227" s="110"/>
      <c r="AH227" s="110"/>
      <c r="AI227" s="110"/>
      <c r="AJ227" s="110"/>
      <c r="AK227" s="110"/>
      <c r="AL227" s="110"/>
      <c r="AM227" s="110"/>
      <c r="AN227" s="110"/>
      <c r="AO227" s="110"/>
      <c r="AP227" s="110"/>
      <c r="AQ227" s="110"/>
      <c r="AR227" s="110"/>
    </row>
    <row r="228" spans="1:44" s="113" customFormat="1" ht="13.5" customHeight="1">
      <c r="A228" s="303" t="s">
        <v>56</v>
      </c>
      <c r="B228" s="300"/>
      <c r="C228" s="305">
        <v>47.814</v>
      </c>
      <c r="D228" s="305">
        <v>22.732</v>
      </c>
      <c r="E228" s="305">
        <v>25.082</v>
      </c>
      <c r="F228" s="305"/>
      <c r="G228" s="305">
        <v>44.1</v>
      </c>
      <c r="H228" s="305">
        <v>21.271</v>
      </c>
      <c r="I228" s="305">
        <v>22.829</v>
      </c>
      <c r="J228"/>
      <c r="K228" s="305">
        <v>42.548</v>
      </c>
      <c r="L228" s="305">
        <v>21.119</v>
      </c>
      <c r="M228" s="305">
        <v>21.429</v>
      </c>
      <c r="N228" s="305"/>
      <c r="O228" s="305">
        <v>43.482</v>
      </c>
      <c r="P228" s="305">
        <v>21.971</v>
      </c>
      <c r="Q228" s="305">
        <v>21.511</v>
      </c>
      <c r="R228" s="305"/>
      <c r="S228" s="305">
        <v>43.092</v>
      </c>
      <c r="T228" s="305">
        <v>21.985</v>
      </c>
      <c r="U228" s="305">
        <v>21.107</v>
      </c>
      <c r="V228" s="305"/>
      <c r="W228" s="305">
        <v>41.925</v>
      </c>
      <c r="X228" s="305">
        <v>21.34</v>
      </c>
      <c r="Y228" s="305">
        <v>20.585</v>
      </c>
      <c r="Z228" s="110"/>
      <c r="AA228" s="110"/>
      <c r="AB228" s="110"/>
      <c r="AC228" s="110"/>
      <c r="AD228" s="110"/>
      <c r="AE228" s="110"/>
      <c r="AF228" s="110"/>
      <c r="AG228" s="110"/>
      <c r="AH228" s="110"/>
      <c r="AI228" s="110"/>
      <c r="AJ228" s="110"/>
      <c r="AK228" s="110"/>
      <c r="AL228" s="110"/>
      <c r="AM228" s="110"/>
      <c r="AN228" s="110"/>
      <c r="AO228" s="110"/>
      <c r="AP228" s="110"/>
      <c r="AQ228" s="110"/>
      <c r="AR228" s="110"/>
    </row>
    <row r="229" spans="1:44" s="113" customFormat="1" ht="13.5" customHeight="1">
      <c r="A229" s="303" t="s">
        <v>57</v>
      </c>
      <c r="B229" s="300"/>
      <c r="C229" s="305">
        <v>35.486</v>
      </c>
      <c r="D229" s="305">
        <v>17.183</v>
      </c>
      <c r="E229" s="305">
        <v>18.303</v>
      </c>
      <c r="F229" s="305"/>
      <c r="G229" s="305">
        <v>37.9</v>
      </c>
      <c r="H229" s="305">
        <v>18.171</v>
      </c>
      <c r="I229" s="305">
        <v>19.729</v>
      </c>
      <c r="J229"/>
      <c r="K229" s="305">
        <v>38.742</v>
      </c>
      <c r="L229" s="305">
        <v>18.156</v>
      </c>
      <c r="M229" s="305">
        <v>20.586</v>
      </c>
      <c r="N229" s="305"/>
      <c r="O229" s="305">
        <v>34.986</v>
      </c>
      <c r="P229" s="305">
        <v>16.254</v>
      </c>
      <c r="Q229" s="305">
        <v>18.732</v>
      </c>
      <c r="R229" s="305"/>
      <c r="S229" s="305">
        <v>31.232</v>
      </c>
      <c r="T229" s="305">
        <v>14.548</v>
      </c>
      <c r="U229" s="305">
        <v>16.684</v>
      </c>
      <c r="V229" s="305"/>
      <c r="W229" s="305">
        <v>29.203</v>
      </c>
      <c r="X229" s="305">
        <v>14.161</v>
      </c>
      <c r="Y229" s="305">
        <v>15.042</v>
      </c>
      <c r="Z229" s="110"/>
      <c r="AA229" s="110"/>
      <c r="AB229" s="110"/>
      <c r="AC229" s="110"/>
      <c r="AD229" s="110"/>
      <c r="AE229" s="110"/>
      <c r="AF229" s="110"/>
      <c r="AG229" s="110"/>
      <c r="AH229" s="110"/>
      <c r="AI229" s="110"/>
      <c r="AJ229" s="110"/>
      <c r="AK229" s="110"/>
      <c r="AL229" s="110"/>
      <c r="AM229" s="110"/>
      <c r="AN229" s="110"/>
      <c r="AO229" s="110"/>
      <c r="AP229" s="110"/>
      <c r="AQ229" s="110"/>
      <c r="AR229" s="110"/>
    </row>
    <row r="230" spans="1:44" s="113" customFormat="1" ht="13.5" customHeight="1">
      <c r="A230" s="303" t="s">
        <v>58</v>
      </c>
      <c r="B230" s="300"/>
      <c r="C230" s="305">
        <v>16.879</v>
      </c>
      <c r="D230" s="305">
        <v>7.885</v>
      </c>
      <c r="E230" s="305">
        <v>8.994</v>
      </c>
      <c r="F230" s="305"/>
      <c r="G230" s="305">
        <v>18.317</v>
      </c>
      <c r="H230" s="305">
        <v>8.626</v>
      </c>
      <c r="I230" s="305">
        <v>9.691</v>
      </c>
      <c r="J230"/>
      <c r="K230" s="305">
        <v>19.101</v>
      </c>
      <c r="L230" s="305">
        <v>9.02</v>
      </c>
      <c r="M230" s="305">
        <v>10.081</v>
      </c>
      <c r="N230" s="305"/>
      <c r="O230" s="305">
        <v>21.323</v>
      </c>
      <c r="P230" s="305">
        <v>10.046</v>
      </c>
      <c r="Q230" s="305">
        <v>11.277</v>
      </c>
      <c r="R230" s="305"/>
      <c r="S230" s="305">
        <v>23.419</v>
      </c>
      <c r="T230" s="305">
        <v>10.887</v>
      </c>
      <c r="U230" s="305">
        <v>12.532</v>
      </c>
      <c r="V230" s="305"/>
      <c r="W230" s="305">
        <v>22.72</v>
      </c>
      <c r="X230" s="305">
        <v>10.284</v>
      </c>
      <c r="Y230" s="305">
        <v>12.436</v>
      </c>
      <c r="Z230" s="110"/>
      <c r="AA230" s="110"/>
      <c r="AB230" s="110"/>
      <c r="AC230" s="110"/>
      <c r="AD230" s="110"/>
      <c r="AE230" s="110"/>
      <c r="AF230" s="110"/>
      <c r="AG230" s="110"/>
      <c r="AH230" s="110"/>
      <c r="AI230" s="110"/>
      <c r="AJ230" s="110"/>
      <c r="AK230" s="110"/>
      <c r="AL230" s="110"/>
      <c r="AM230" s="110"/>
      <c r="AN230" s="110"/>
      <c r="AO230" s="110"/>
      <c r="AP230" s="110"/>
      <c r="AQ230" s="110"/>
      <c r="AR230" s="110"/>
    </row>
    <row r="231" spans="1:44" s="113" customFormat="1" ht="13.5" customHeight="1">
      <c r="A231" s="303" t="s">
        <v>54</v>
      </c>
      <c r="B231" s="300"/>
      <c r="C231" s="305">
        <v>13.688</v>
      </c>
      <c r="D231" s="305">
        <v>5.293</v>
      </c>
      <c r="E231" s="305">
        <v>8.395</v>
      </c>
      <c r="F231" s="305"/>
      <c r="G231" s="305">
        <v>15.048</v>
      </c>
      <c r="H231" s="305">
        <v>6.014</v>
      </c>
      <c r="I231" s="305">
        <v>9.034</v>
      </c>
      <c r="J231"/>
      <c r="K231" s="305">
        <v>17.315</v>
      </c>
      <c r="L231" s="305">
        <v>7.147</v>
      </c>
      <c r="M231" s="305">
        <v>10.168</v>
      </c>
      <c r="N231" s="305"/>
      <c r="O231" s="305">
        <v>19.633</v>
      </c>
      <c r="P231" s="305">
        <v>8.258</v>
      </c>
      <c r="Q231" s="305">
        <v>11.375</v>
      </c>
      <c r="R231" s="305"/>
      <c r="S231" s="305">
        <v>21.835</v>
      </c>
      <c r="T231" s="305">
        <v>9.315</v>
      </c>
      <c r="U231" s="305">
        <v>12.52</v>
      </c>
      <c r="V231" s="305"/>
      <c r="W231" s="305">
        <v>25.115</v>
      </c>
      <c r="X231" s="305">
        <v>10.787</v>
      </c>
      <c r="Y231" s="305">
        <v>14.328</v>
      </c>
      <c r="Z231" s="110"/>
      <c r="AA231" s="110"/>
      <c r="AB231" s="110"/>
      <c r="AC231" s="110"/>
      <c r="AD231" s="110"/>
      <c r="AE231" s="110"/>
      <c r="AF231" s="110"/>
      <c r="AG231" s="110"/>
      <c r="AH231" s="110"/>
      <c r="AI231" s="110"/>
      <c r="AJ231" s="110"/>
      <c r="AK231" s="110"/>
      <c r="AL231" s="110"/>
      <c r="AM231" s="110"/>
      <c r="AN231" s="110"/>
      <c r="AO231" s="110"/>
      <c r="AP231" s="110"/>
      <c r="AQ231" s="110"/>
      <c r="AR231" s="110"/>
    </row>
    <row r="232" spans="1:44" s="113" customFormat="1" ht="18" customHeight="1">
      <c r="A232" s="67"/>
      <c r="B232" s="300"/>
      <c r="C232" s="359" t="s">
        <v>29</v>
      </c>
      <c r="D232" s="360"/>
      <c r="E232" s="360"/>
      <c r="F232" s="360"/>
      <c r="G232" s="360"/>
      <c r="H232" s="360"/>
      <c r="I232" s="360"/>
      <c r="J232" s="360"/>
      <c r="K232" s="360"/>
      <c r="L232" s="360"/>
      <c r="M232" s="360"/>
      <c r="N232" s="360"/>
      <c r="O232" s="360"/>
      <c r="P232" s="360"/>
      <c r="Q232" s="360"/>
      <c r="R232" s="360"/>
      <c r="S232" s="360"/>
      <c r="T232" s="360"/>
      <c r="U232" s="360"/>
      <c r="V232" s="360"/>
      <c r="W232" s="360"/>
      <c r="X232" s="360"/>
      <c r="Y232" s="360"/>
      <c r="Z232" s="110"/>
      <c r="AA232" s="110"/>
      <c r="AB232" s="110"/>
      <c r="AC232" s="110"/>
      <c r="AD232" s="110"/>
      <c r="AE232" s="110"/>
      <c r="AF232" s="110"/>
      <c r="AG232" s="110"/>
      <c r="AH232" s="110"/>
      <c r="AI232" s="110"/>
      <c r="AJ232" s="110"/>
      <c r="AK232" s="110"/>
      <c r="AL232" s="110"/>
      <c r="AM232" s="110"/>
      <c r="AN232" s="110"/>
      <c r="AO232" s="110"/>
      <c r="AP232" s="110"/>
      <c r="AQ232" s="110"/>
      <c r="AR232" s="110"/>
    </row>
    <row r="233" spans="1:44" s="113" customFormat="1" ht="15" customHeight="1">
      <c r="A233" s="67" t="s">
        <v>50</v>
      </c>
      <c r="B233" s="300"/>
      <c r="C233" s="302">
        <f>SUM(C234:C239)</f>
        <v>113.71000000000001</v>
      </c>
      <c r="D233" s="302">
        <f aca="true" t="shared" si="20" ref="D233:Y233">SUM(D234:D239)</f>
        <v>55.178999999999995</v>
      </c>
      <c r="E233" s="302">
        <f t="shared" si="20"/>
        <v>58.531000000000006</v>
      </c>
      <c r="F233" s="302">
        <f t="shared" si="20"/>
        <v>0</v>
      </c>
      <c r="G233" s="302">
        <f t="shared" si="20"/>
        <v>114.33399999999999</v>
      </c>
      <c r="H233" s="302">
        <f t="shared" si="20"/>
        <v>55.659</v>
      </c>
      <c r="I233" s="302">
        <f t="shared" si="20"/>
        <v>58.675</v>
      </c>
      <c r="J233">
        <f t="shared" si="20"/>
        <v>0</v>
      </c>
      <c r="K233" s="302">
        <f t="shared" si="20"/>
        <v>115.062</v>
      </c>
      <c r="L233" s="302">
        <f t="shared" si="20"/>
        <v>56.14</v>
      </c>
      <c r="M233" s="302">
        <f t="shared" si="20"/>
        <v>58.922</v>
      </c>
      <c r="N233" s="302">
        <f t="shared" si="20"/>
        <v>0</v>
      </c>
      <c r="O233" s="302">
        <f t="shared" si="20"/>
        <v>115.337</v>
      </c>
      <c r="P233" s="302">
        <f t="shared" si="20"/>
        <v>56.367</v>
      </c>
      <c r="Q233" s="302">
        <f t="shared" si="20"/>
        <v>58.96999999999999</v>
      </c>
      <c r="R233" s="302">
        <f t="shared" si="20"/>
        <v>0</v>
      </c>
      <c r="S233" s="302">
        <f t="shared" si="20"/>
        <v>114.881</v>
      </c>
      <c r="T233" s="302">
        <f t="shared" si="20"/>
        <v>56.213</v>
      </c>
      <c r="U233" s="302">
        <f t="shared" si="20"/>
        <v>58.668</v>
      </c>
      <c r="V233" s="302">
        <f t="shared" si="20"/>
        <v>0</v>
      </c>
      <c r="W233" s="302">
        <f t="shared" si="20"/>
        <v>113.72500000000001</v>
      </c>
      <c r="X233" s="302">
        <f t="shared" si="20"/>
        <v>55.715</v>
      </c>
      <c r="Y233" s="302">
        <f t="shared" si="20"/>
        <v>58.010000000000005</v>
      </c>
      <c r="Z233" s="110"/>
      <c r="AA233" s="110"/>
      <c r="AB233" s="110"/>
      <c r="AC233" s="110"/>
      <c r="AD233" s="110"/>
      <c r="AE233" s="110"/>
      <c r="AF233" s="110"/>
      <c r="AG233" s="110"/>
      <c r="AH233" s="110"/>
      <c r="AI233" s="110"/>
      <c r="AJ233" s="110"/>
      <c r="AK233" s="110"/>
      <c r="AL233" s="110"/>
      <c r="AM233" s="110"/>
      <c r="AN233" s="110"/>
      <c r="AO233" s="110"/>
      <c r="AP233" s="110"/>
      <c r="AQ233" s="110"/>
      <c r="AR233" s="110"/>
    </row>
    <row r="234" spans="1:44" s="113" customFormat="1" ht="13.5" customHeight="1">
      <c r="A234" s="303" t="s">
        <v>53</v>
      </c>
      <c r="B234" s="300"/>
      <c r="C234" s="305">
        <v>19.132</v>
      </c>
      <c r="D234" s="305">
        <v>9.718</v>
      </c>
      <c r="E234" s="305">
        <v>9.414</v>
      </c>
      <c r="F234" s="305"/>
      <c r="G234" s="305">
        <v>18.852</v>
      </c>
      <c r="H234" s="305">
        <v>9.625</v>
      </c>
      <c r="I234" s="305">
        <v>9.227</v>
      </c>
      <c r="J234"/>
      <c r="K234" s="305">
        <v>19.024</v>
      </c>
      <c r="L234" s="305">
        <v>9.727</v>
      </c>
      <c r="M234" s="305">
        <v>9.297</v>
      </c>
      <c r="N234" s="305"/>
      <c r="O234" s="305">
        <v>18.885</v>
      </c>
      <c r="P234" s="305">
        <v>9.725</v>
      </c>
      <c r="Q234" s="305">
        <v>9.16</v>
      </c>
      <c r="R234" s="305"/>
      <c r="S234" s="305">
        <v>18.41</v>
      </c>
      <c r="T234" s="305">
        <v>9.482</v>
      </c>
      <c r="U234" s="305">
        <v>8.928</v>
      </c>
      <c r="V234" s="305"/>
      <c r="W234" s="305">
        <v>17.706</v>
      </c>
      <c r="X234" s="305">
        <v>9.121</v>
      </c>
      <c r="Y234" s="305">
        <v>8.585</v>
      </c>
      <c r="Z234" s="110"/>
      <c r="AA234" s="110"/>
      <c r="AB234" s="110"/>
      <c r="AC234" s="110"/>
      <c r="AD234" s="110"/>
      <c r="AE234" s="110"/>
      <c r="AF234" s="110"/>
      <c r="AG234" s="110"/>
      <c r="AH234" s="110"/>
      <c r="AI234" s="110"/>
      <c r="AJ234" s="110"/>
      <c r="AK234" s="110"/>
      <c r="AL234" s="110"/>
      <c r="AM234" s="110"/>
      <c r="AN234" s="110"/>
      <c r="AO234" s="110"/>
      <c r="AP234" s="110"/>
      <c r="AQ234" s="110"/>
      <c r="AR234" s="110"/>
    </row>
    <row r="235" spans="1:44" s="113" customFormat="1" ht="13.5" customHeight="1">
      <c r="A235" s="306" t="s">
        <v>55</v>
      </c>
      <c r="B235" s="300"/>
      <c r="C235" s="305">
        <v>15.37</v>
      </c>
      <c r="D235" s="305">
        <v>7.671</v>
      </c>
      <c r="E235" s="305">
        <v>7.699</v>
      </c>
      <c r="F235" s="305"/>
      <c r="G235" s="305">
        <v>15.085</v>
      </c>
      <c r="H235" s="305">
        <v>7.841</v>
      </c>
      <c r="I235" s="305">
        <v>7.244</v>
      </c>
      <c r="J235"/>
      <c r="K235" s="305">
        <v>14.258</v>
      </c>
      <c r="L235" s="305">
        <v>7.601</v>
      </c>
      <c r="M235" s="305">
        <v>6.657</v>
      </c>
      <c r="N235" s="305"/>
      <c r="O235" s="305">
        <v>13.327</v>
      </c>
      <c r="P235" s="305">
        <v>7.073</v>
      </c>
      <c r="Q235" s="305">
        <v>6.254</v>
      </c>
      <c r="R235" s="305"/>
      <c r="S235" s="305">
        <v>13.248</v>
      </c>
      <c r="T235" s="305">
        <v>7.107</v>
      </c>
      <c r="U235" s="305">
        <v>6.141</v>
      </c>
      <c r="V235" s="305"/>
      <c r="W235" s="305">
        <v>13.43</v>
      </c>
      <c r="X235" s="305">
        <v>7.21</v>
      </c>
      <c r="Y235" s="305">
        <v>6.22</v>
      </c>
      <c r="Z235" s="110"/>
      <c r="AA235" s="110"/>
      <c r="AB235" s="110"/>
      <c r="AC235" s="110"/>
      <c r="AD235" s="110"/>
      <c r="AE235" s="110"/>
      <c r="AF235" s="110"/>
      <c r="AG235" s="110"/>
      <c r="AH235" s="110"/>
      <c r="AI235" s="110"/>
      <c r="AJ235" s="110"/>
      <c r="AK235" s="110"/>
      <c r="AL235" s="110"/>
      <c r="AM235" s="110"/>
      <c r="AN235" s="110"/>
      <c r="AO235" s="110"/>
      <c r="AP235" s="110"/>
      <c r="AQ235" s="110"/>
      <c r="AR235" s="110"/>
    </row>
    <row r="236" spans="1:44" s="113" customFormat="1" ht="13.5" customHeight="1">
      <c r="A236" s="303" t="s">
        <v>56</v>
      </c>
      <c r="B236" s="300"/>
      <c r="C236" s="305">
        <v>28.886</v>
      </c>
      <c r="D236" s="305">
        <v>13.944</v>
      </c>
      <c r="E236" s="305">
        <v>14.942</v>
      </c>
      <c r="F236" s="305"/>
      <c r="G236" s="305">
        <v>25.675</v>
      </c>
      <c r="H236" s="305">
        <v>12.167</v>
      </c>
      <c r="I236" s="305">
        <v>13.508</v>
      </c>
      <c r="J236"/>
      <c r="K236" s="305">
        <v>23.366</v>
      </c>
      <c r="L236" s="305">
        <v>11.082</v>
      </c>
      <c r="M236" s="305">
        <v>12.284</v>
      </c>
      <c r="N236" s="305"/>
      <c r="O236" s="305">
        <v>23.26</v>
      </c>
      <c r="P236" s="305">
        <v>11.326</v>
      </c>
      <c r="Q236" s="305">
        <v>11.934</v>
      </c>
      <c r="R236" s="305"/>
      <c r="S236" s="305">
        <v>22.984</v>
      </c>
      <c r="T236" s="305">
        <v>11.405</v>
      </c>
      <c r="U236" s="305">
        <v>11.579</v>
      </c>
      <c r="V236" s="305"/>
      <c r="W236" s="305">
        <v>22.349</v>
      </c>
      <c r="X236" s="305">
        <v>11.433</v>
      </c>
      <c r="Y236" s="305">
        <v>10.916</v>
      </c>
      <c r="Z236" s="110"/>
      <c r="AA236" s="110"/>
      <c r="AB236" s="110"/>
      <c r="AC236" s="110"/>
      <c r="AD236" s="110"/>
      <c r="AE236" s="110"/>
      <c r="AF236" s="110"/>
      <c r="AG236" s="110"/>
      <c r="AH236" s="110"/>
      <c r="AI236" s="110"/>
      <c r="AJ236" s="110"/>
      <c r="AK236" s="110"/>
      <c r="AL236" s="110"/>
      <c r="AM236" s="110"/>
      <c r="AN236" s="110"/>
      <c r="AO236" s="110"/>
      <c r="AP236" s="110"/>
      <c r="AQ236" s="110"/>
      <c r="AR236" s="110"/>
    </row>
    <row r="237" spans="1:44" s="113" customFormat="1" ht="13.5" customHeight="1">
      <c r="A237" s="303" t="s">
        <v>57</v>
      </c>
      <c r="B237" s="300"/>
      <c r="C237" s="305">
        <v>25.386</v>
      </c>
      <c r="D237" s="305">
        <v>12.567</v>
      </c>
      <c r="E237" s="305">
        <v>12.819</v>
      </c>
      <c r="F237" s="305"/>
      <c r="G237" s="305">
        <v>26.749</v>
      </c>
      <c r="H237" s="305">
        <v>13.061</v>
      </c>
      <c r="I237" s="305">
        <v>13.688</v>
      </c>
      <c r="J237"/>
      <c r="K237" s="305">
        <v>27.517</v>
      </c>
      <c r="L237" s="305">
        <v>13.227</v>
      </c>
      <c r="M237" s="305">
        <v>14.29</v>
      </c>
      <c r="N237" s="305"/>
      <c r="O237" s="305">
        <v>25.646</v>
      </c>
      <c r="P237" s="305">
        <v>12.081</v>
      </c>
      <c r="Q237" s="305">
        <v>13.565</v>
      </c>
      <c r="R237" s="305"/>
      <c r="S237" s="305">
        <v>22.541</v>
      </c>
      <c r="T237" s="305">
        <v>10.455</v>
      </c>
      <c r="U237" s="305">
        <v>12.086</v>
      </c>
      <c r="V237" s="305"/>
      <c r="W237" s="305">
        <v>20.227</v>
      </c>
      <c r="X237" s="305">
        <v>9.21</v>
      </c>
      <c r="Y237" s="305">
        <v>11.017</v>
      </c>
      <c r="Z237" s="110"/>
      <c r="AA237" s="110"/>
      <c r="AB237" s="110"/>
      <c r="AC237" s="110"/>
      <c r="AD237" s="110"/>
      <c r="AE237" s="110"/>
      <c r="AF237" s="110"/>
      <c r="AG237" s="110"/>
      <c r="AH237" s="110"/>
      <c r="AI237" s="110"/>
      <c r="AJ237" s="110"/>
      <c r="AK237" s="110"/>
      <c r="AL237" s="110"/>
      <c r="AM237" s="110"/>
      <c r="AN237" s="110"/>
      <c r="AO237" s="110"/>
      <c r="AP237" s="110"/>
      <c r="AQ237" s="110"/>
      <c r="AR237" s="110"/>
    </row>
    <row r="238" spans="1:44" s="113" customFormat="1" ht="13.5" customHeight="1">
      <c r="A238" s="303" t="s">
        <v>58</v>
      </c>
      <c r="B238" s="300"/>
      <c r="C238" s="305">
        <v>13.864</v>
      </c>
      <c r="D238" s="305">
        <v>6.669</v>
      </c>
      <c r="E238" s="305">
        <v>7.195</v>
      </c>
      <c r="F238" s="305"/>
      <c r="G238" s="305">
        <v>15.626</v>
      </c>
      <c r="H238" s="305">
        <v>7.662</v>
      </c>
      <c r="I238" s="305">
        <v>7.964</v>
      </c>
      <c r="J238"/>
      <c r="K238" s="305">
        <v>16.021</v>
      </c>
      <c r="L238" s="305">
        <v>7.897</v>
      </c>
      <c r="M238" s="305">
        <v>8.124</v>
      </c>
      <c r="N238" s="305"/>
      <c r="O238" s="305">
        <v>16.8</v>
      </c>
      <c r="P238" s="305">
        <v>8.238</v>
      </c>
      <c r="Q238" s="305">
        <v>8.562</v>
      </c>
      <c r="R238" s="305"/>
      <c r="S238" s="305">
        <v>18.275</v>
      </c>
      <c r="T238" s="305">
        <v>8.828</v>
      </c>
      <c r="U238" s="305">
        <v>9.447</v>
      </c>
      <c r="V238" s="305"/>
      <c r="W238" s="305">
        <v>18.403</v>
      </c>
      <c r="X238" s="305">
        <v>8.748</v>
      </c>
      <c r="Y238" s="305">
        <v>9.655</v>
      </c>
      <c r="Z238" s="110"/>
      <c r="AA238" s="110"/>
      <c r="AB238" s="110"/>
      <c r="AC238" s="110"/>
      <c r="AD238" s="110"/>
      <c r="AE238" s="110"/>
      <c r="AF238" s="110"/>
      <c r="AG238" s="110"/>
      <c r="AH238" s="110"/>
      <c r="AI238" s="110"/>
      <c r="AJ238" s="110"/>
      <c r="AK238" s="110"/>
      <c r="AL238" s="110"/>
      <c r="AM238" s="110"/>
      <c r="AN238" s="110"/>
      <c r="AO238" s="110"/>
      <c r="AP238" s="110"/>
      <c r="AQ238" s="110"/>
      <c r="AR238" s="110"/>
    </row>
    <row r="239" spans="1:44" s="113" customFormat="1" ht="13.5" customHeight="1">
      <c r="A239" s="303" t="s">
        <v>54</v>
      </c>
      <c r="B239" s="300"/>
      <c r="C239" s="305">
        <v>11.072</v>
      </c>
      <c r="D239" s="305">
        <v>4.61</v>
      </c>
      <c r="E239" s="305">
        <v>6.462</v>
      </c>
      <c r="F239" s="305"/>
      <c r="G239" s="305">
        <v>12.347</v>
      </c>
      <c r="H239" s="305">
        <v>5.303</v>
      </c>
      <c r="I239" s="305">
        <v>7.044</v>
      </c>
      <c r="J239"/>
      <c r="K239" s="305">
        <v>14.876</v>
      </c>
      <c r="L239" s="305">
        <v>6.606</v>
      </c>
      <c r="M239" s="305">
        <v>8.27</v>
      </c>
      <c r="N239" s="305"/>
      <c r="O239" s="305">
        <v>17.419</v>
      </c>
      <c r="P239" s="305">
        <v>7.924</v>
      </c>
      <c r="Q239" s="305">
        <v>9.495</v>
      </c>
      <c r="R239" s="305"/>
      <c r="S239" s="305">
        <v>19.423</v>
      </c>
      <c r="T239" s="305">
        <v>8.936</v>
      </c>
      <c r="U239" s="305">
        <v>10.487</v>
      </c>
      <c r="V239" s="305"/>
      <c r="W239" s="305">
        <v>21.61</v>
      </c>
      <c r="X239" s="305">
        <v>9.993</v>
      </c>
      <c r="Y239" s="305">
        <v>11.617</v>
      </c>
      <c r="Z239" s="110"/>
      <c r="AA239" s="110"/>
      <c r="AB239" s="110"/>
      <c r="AC239" s="110"/>
      <c r="AD239" s="110"/>
      <c r="AE239" s="110"/>
      <c r="AF239" s="110"/>
      <c r="AG239" s="110"/>
      <c r="AH239" s="110"/>
      <c r="AI239" s="110"/>
      <c r="AJ239" s="110"/>
      <c r="AK239" s="110"/>
      <c r="AL239" s="110"/>
      <c r="AM239" s="110"/>
      <c r="AN239" s="110"/>
      <c r="AO239" s="110"/>
      <c r="AP239" s="110"/>
      <c r="AQ239" s="110"/>
      <c r="AR239" s="110"/>
    </row>
    <row r="240" spans="1:44" s="113" customFormat="1" ht="18" customHeight="1">
      <c r="A240" s="64"/>
      <c r="B240" s="300"/>
      <c r="C240" s="359" t="s">
        <v>30</v>
      </c>
      <c r="D240" s="360"/>
      <c r="E240" s="360"/>
      <c r="F240" s="360"/>
      <c r="G240" s="360"/>
      <c r="H240" s="360"/>
      <c r="I240" s="360"/>
      <c r="J240" s="360"/>
      <c r="K240" s="360"/>
      <c r="L240" s="360"/>
      <c r="M240" s="360"/>
      <c r="N240" s="360"/>
      <c r="O240" s="360"/>
      <c r="P240" s="360"/>
      <c r="Q240" s="360"/>
      <c r="R240" s="360"/>
      <c r="S240" s="360"/>
      <c r="T240" s="360"/>
      <c r="U240" s="360"/>
      <c r="V240" s="360"/>
      <c r="W240" s="360"/>
      <c r="X240" s="360"/>
      <c r="Y240" s="360"/>
      <c r="Z240" s="110"/>
      <c r="AA240" s="110"/>
      <c r="AB240" s="110"/>
      <c r="AC240" s="110"/>
      <c r="AD240" s="110"/>
      <c r="AE240" s="110"/>
      <c r="AF240" s="110"/>
      <c r="AG240" s="110"/>
      <c r="AH240" s="110"/>
      <c r="AI240" s="110"/>
      <c r="AJ240" s="110"/>
      <c r="AK240" s="110"/>
      <c r="AL240" s="110"/>
      <c r="AM240" s="110"/>
      <c r="AN240" s="110"/>
      <c r="AO240" s="110"/>
      <c r="AP240" s="110"/>
      <c r="AQ240" s="110"/>
      <c r="AR240" s="110"/>
    </row>
    <row r="241" spans="1:44" s="113" customFormat="1" ht="15" customHeight="1">
      <c r="A241" s="67" t="s">
        <v>50</v>
      </c>
      <c r="B241" s="300"/>
      <c r="C241" s="302">
        <f>SUM(C242:C247)</f>
        <v>23.209999999999997</v>
      </c>
      <c r="D241" s="302">
        <f aca="true" t="shared" si="21" ref="D241:Y241">SUM(D242:D247)</f>
        <v>11.770999999999999</v>
      </c>
      <c r="E241" s="302">
        <f t="shared" si="21"/>
        <v>11.439000000000002</v>
      </c>
      <c r="F241" s="302">
        <f t="shared" si="21"/>
        <v>0</v>
      </c>
      <c r="G241" s="302">
        <f t="shared" si="21"/>
        <v>23.694</v>
      </c>
      <c r="H241" s="302">
        <f t="shared" si="21"/>
        <v>12.038</v>
      </c>
      <c r="I241" s="302">
        <f t="shared" si="21"/>
        <v>11.656000000000002</v>
      </c>
      <c r="J241">
        <f t="shared" si="21"/>
        <v>0</v>
      </c>
      <c r="K241" s="302">
        <f t="shared" si="21"/>
        <v>24.206999999999997</v>
      </c>
      <c r="L241" s="302">
        <f t="shared" si="21"/>
        <v>12.298</v>
      </c>
      <c r="M241" s="302">
        <f t="shared" si="21"/>
        <v>11.909</v>
      </c>
      <c r="N241" s="302">
        <f t="shared" si="21"/>
        <v>0</v>
      </c>
      <c r="O241" s="302">
        <f t="shared" si="21"/>
        <v>24.670999999999996</v>
      </c>
      <c r="P241" s="302">
        <f t="shared" si="21"/>
        <v>12.531000000000002</v>
      </c>
      <c r="Q241" s="302">
        <f t="shared" si="21"/>
        <v>12.14</v>
      </c>
      <c r="R241" s="302">
        <f t="shared" si="21"/>
        <v>0</v>
      </c>
      <c r="S241" s="302">
        <f t="shared" si="21"/>
        <v>25</v>
      </c>
      <c r="T241" s="302">
        <f t="shared" si="21"/>
        <v>12.691</v>
      </c>
      <c r="U241" s="302">
        <f t="shared" si="21"/>
        <v>12.309000000000001</v>
      </c>
      <c r="V241" s="302">
        <f t="shared" si="21"/>
        <v>0</v>
      </c>
      <c r="W241" s="302">
        <f t="shared" si="21"/>
        <v>25.147</v>
      </c>
      <c r="X241" s="302">
        <f t="shared" si="21"/>
        <v>12.75</v>
      </c>
      <c r="Y241" s="302">
        <f t="shared" si="21"/>
        <v>12.397000000000002</v>
      </c>
      <c r="Z241" s="110"/>
      <c r="AA241" s="110"/>
      <c r="AB241" s="110"/>
      <c r="AC241" s="110"/>
      <c r="AD241" s="110"/>
      <c r="AE241" s="110"/>
      <c r="AF241" s="110"/>
      <c r="AG241" s="110"/>
      <c r="AH241" s="110"/>
      <c r="AI241" s="110"/>
      <c r="AJ241" s="110"/>
      <c r="AK241" s="110"/>
      <c r="AL241" s="110"/>
      <c r="AM241" s="110"/>
      <c r="AN241" s="110"/>
      <c r="AO241" s="110"/>
      <c r="AP241" s="110"/>
      <c r="AQ241" s="110"/>
      <c r="AR241" s="110"/>
    </row>
    <row r="242" spans="1:44" s="113" customFormat="1" ht="13.5" customHeight="1">
      <c r="A242" s="303" t="s">
        <v>53</v>
      </c>
      <c r="B242" s="300"/>
      <c r="C242" s="305">
        <v>4.404</v>
      </c>
      <c r="D242" s="305">
        <v>2.29</v>
      </c>
      <c r="E242" s="305">
        <v>2.114</v>
      </c>
      <c r="F242" s="305"/>
      <c r="G242" s="305">
        <v>4.268</v>
      </c>
      <c r="H242" s="305">
        <v>2.238</v>
      </c>
      <c r="I242" s="305">
        <v>2.03</v>
      </c>
      <c r="J242"/>
      <c r="K242" s="305">
        <v>4.314</v>
      </c>
      <c r="L242" s="305">
        <v>2.248</v>
      </c>
      <c r="M242" s="305">
        <v>2.066</v>
      </c>
      <c r="N242" s="305"/>
      <c r="O242" s="305">
        <v>4.329</v>
      </c>
      <c r="P242" s="305">
        <v>2.23</v>
      </c>
      <c r="Q242" s="305">
        <v>2.099</v>
      </c>
      <c r="R242" s="305"/>
      <c r="S242" s="305">
        <v>4.372</v>
      </c>
      <c r="T242" s="305">
        <v>2.241</v>
      </c>
      <c r="U242" s="305">
        <v>2.131</v>
      </c>
      <c r="V242" s="305"/>
      <c r="W242" s="305">
        <v>4.281</v>
      </c>
      <c r="X242" s="305">
        <v>2.196</v>
      </c>
      <c r="Y242" s="305">
        <v>2.085</v>
      </c>
      <c r="Z242" s="110"/>
      <c r="AA242" s="110"/>
      <c r="AB242" s="110"/>
      <c r="AC242" s="110"/>
      <c r="AD242" s="110"/>
      <c r="AE242" s="110"/>
      <c r="AF242" s="110"/>
      <c r="AG242" s="110"/>
      <c r="AH242" s="110"/>
      <c r="AI242" s="110"/>
      <c r="AJ242" s="110"/>
      <c r="AK242" s="110"/>
      <c r="AL242" s="110"/>
      <c r="AM242" s="110"/>
      <c r="AN242" s="110"/>
      <c r="AO242" s="110"/>
      <c r="AP242" s="110"/>
      <c r="AQ242" s="110"/>
      <c r="AR242" s="110"/>
    </row>
    <row r="243" spans="1:44" s="113" customFormat="1" ht="13.5" customHeight="1">
      <c r="A243" s="306" t="s">
        <v>55</v>
      </c>
      <c r="B243" s="300"/>
      <c r="C243" s="305">
        <v>3.691</v>
      </c>
      <c r="D243" s="305">
        <v>1.932</v>
      </c>
      <c r="E243" s="305">
        <v>1.759</v>
      </c>
      <c r="F243" s="305"/>
      <c r="G243" s="305">
        <v>3.67</v>
      </c>
      <c r="H243" s="305">
        <v>1.869</v>
      </c>
      <c r="I243" s="305">
        <v>1.801</v>
      </c>
      <c r="J243"/>
      <c r="K243" s="305">
        <v>3.4</v>
      </c>
      <c r="L243" s="305">
        <v>1.746</v>
      </c>
      <c r="M243" s="305">
        <v>1.654</v>
      </c>
      <c r="N243" s="305"/>
      <c r="O243" s="305">
        <v>3.141</v>
      </c>
      <c r="P243" s="305">
        <v>1.612</v>
      </c>
      <c r="Q243" s="305">
        <v>1.529</v>
      </c>
      <c r="R243" s="305"/>
      <c r="S243" s="305">
        <v>3.034</v>
      </c>
      <c r="T243" s="305">
        <v>1.579</v>
      </c>
      <c r="U243" s="305">
        <v>1.455</v>
      </c>
      <c r="V243" s="305"/>
      <c r="W243" s="305">
        <v>3.053</v>
      </c>
      <c r="X243" s="305">
        <v>1.576</v>
      </c>
      <c r="Y243" s="305">
        <v>1.477</v>
      </c>
      <c r="Z243" s="110"/>
      <c r="AA243" s="110"/>
      <c r="AB243" s="110"/>
      <c r="AC243" s="110"/>
      <c r="AD243" s="110"/>
      <c r="AE243" s="110"/>
      <c r="AF243" s="110"/>
      <c r="AG243" s="110"/>
      <c r="AH243" s="110"/>
      <c r="AI243" s="110"/>
      <c r="AJ243" s="110"/>
      <c r="AK243" s="110"/>
      <c r="AL243" s="110"/>
      <c r="AM243" s="110"/>
      <c r="AN243" s="110"/>
      <c r="AO243" s="110"/>
      <c r="AP243" s="110"/>
      <c r="AQ243" s="110"/>
      <c r="AR243" s="110"/>
    </row>
    <row r="244" spans="1:44" s="113" customFormat="1" ht="13.5" customHeight="1">
      <c r="A244" s="303" t="s">
        <v>56</v>
      </c>
      <c r="B244" s="300"/>
      <c r="C244" s="305">
        <v>6.333</v>
      </c>
      <c r="D244" s="305">
        <v>3.219</v>
      </c>
      <c r="E244" s="305">
        <v>3.114</v>
      </c>
      <c r="F244" s="305"/>
      <c r="G244" s="305">
        <v>5.985</v>
      </c>
      <c r="H244" s="305">
        <v>3.047</v>
      </c>
      <c r="I244" s="305">
        <v>2.938</v>
      </c>
      <c r="J244"/>
      <c r="K244" s="305">
        <v>5.933</v>
      </c>
      <c r="L244" s="305">
        <v>3.034</v>
      </c>
      <c r="M244" s="305">
        <v>2.899</v>
      </c>
      <c r="N244" s="305"/>
      <c r="O244" s="305">
        <v>6.008</v>
      </c>
      <c r="P244" s="305">
        <v>3.063</v>
      </c>
      <c r="Q244" s="305">
        <v>2.945</v>
      </c>
      <c r="R244" s="305"/>
      <c r="S244" s="305">
        <v>5.956</v>
      </c>
      <c r="T244" s="305">
        <v>2.985</v>
      </c>
      <c r="U244" s="305">
        <v>2.971</v>
      </c>
      <c r="V244" s="305"/>
      <c r="W244" s="305">
        <v>5.832</v>
      </c>
      <c r="X244" s="305">
        <v>2.905</v>
      </c>
      <c r="Y244" s="305">
        <v>2.927</v>
      </c>
      <c r="Z244" s="110"/>
      <c r="AA244" s="110"/>
      <c r="AB244" s="110"/>
      <c r="AC244" s="110"/>
      <c r="AD244" s="110"/>
      <c r="AE244" s="110"/>
      <c r="AF244" s="110"/>
      <c r="AG244" s="110"/>
      <c r="AH244" s="110"/>
      <c r="AI244" s="110"/>
      <c r="AJ244" s="110"/>
      <c r="AK244" s="110"/>
      <c r="AL244" s="110"/>
      <c r="AM244" s="110"/>
      <c r="AN244" s="110"/>
      <c r="AO244" s="110"/>
      <c r="AP244" s="110"/>
      <c r="AQ244" s="110"/>
      <c r="AR244" s="110"/>
    </row>
    <row r="245" spans="1:44" s="113" customFormat="1" ht="13.5" customHeight="1">
      <c r="A245" s="303" t="s">
        <v>57</v>
      </c>
      <c r="B245" s="300"/>
      <c r="C245" s="305">
        <v>4.8</v>
      </c>
      <c r="D245" s="305">
        <v>2.471</v>
      </c>
      <c r="E245" s="305">
        <v>2.329</v>
      </c>
      <c r="F245" s="305"/>
      <c r="G245" s="305">
        <v>5.103</v>
      </c>
      <c r="H245" s="305">
        <v>2.601</v>
      </c>
      <c r="I245" s="305">
        <v>2.502</v>
      </c>
      <c r="J245"/>
      <c r="K245" s="305">
        <v>5.271</v>
      </c>
      <c r="L245" s="305">
        <v>2.687</v>
      </c>
      <c r="M245" s="305">
        <v>2.584</v>
      </c>
      <c r="N245" s="305"/>
      <c r="O245" s="305">
        <v>5.212</v>
      </c>
      <c r="P245" s="305">
        <v>2.686</v>
      </c>
      <c r="Q245" s="305">
        <v>2.526</v>
      </c>
      <c r="R245" s="305"/>
      <c r="S245" s="305">
        <v>4.909</v>
      </c>
      <c r="T245" s="305">
        <v>2.558</v>
      </c>
      <c r="U245" s="305">
        <v>2.351</v>
      </c>
      <c r="V245" s="305"/>
      <c r="W245" s="305">
        <v>4.758</v>
      </c>
      <c r="X245" s="305">
        <v>2.518</v>
      </c>
      <c r="Y245" s="305">
        <v>2.24</v>
      </c>
      <c r="Z245" s="110"/>
      <c r="AA245" s="110"/>
      <c r="AB245" s="110"/>
      <c r="AC245" s="110"/>
      <c r="AD245" s="110"/>
      <c r="AE245" s="110"/>
      <c r="AF245" s="110"/>
      <c r="AG245" s="110"/>
      <c r="AH245" s="110"/>
      <c r="AI245" s="110"/>
      <c r="AJ245" s="110"/>
      <c r="AK245" s="110"/>
      <c r="AL245" s="110"/>
      <c r="AM245" s="110"/>
      <c r="AN245" s="110"/>
      <c r="AO245" s="110"/>
      <c r="AP245" s="110"/>
      <c r="AQ245" s="110"/>
      <c r="AR245" s="110"/>
    </row>
    <row r="246" spans="1:44" s="113" customFormat="1" ht="13.5" customHeight="1">
      <c r="A246" s="303" t="s">
        <v>58</v>
      </c>
      <c r="B246" s="300"/>
      <c r="C246" s="305">
        <v>2.302</v>
      </c>
      <c r="D246" s="305">
        <v>1.159</v>
      </c>
      <c r="E246" s="305">
        <v>1.143</v>
      </c>
      <c r="F246" s="305"/>
      <c r="G246" s="305">
        <v>2.671</v>
      </c>
      <c r="H246" s="305">
        <v>1.4</v>
      </c>
      <c r="I246" s="305">
        <v>1.271</v>
      </c>
      <c r="J246"/>
      <c r="K246" s="305">
        <v>2.83</v>
      </c>
      <c r="L246" s="305">
        <v>1.44</v>
      </c>
      <c r="M246" s="305">
        <v>1.39</v>
      </c>
      <c r="N246" s="305"/>
      <c r="O246" s="305">
        <v>2.999</v>
      </c>
      <c r="P246" s="305">
        <v>1.496</v>
      </c>
      <c r="Q246" s="305">
        <v>1.503</v>
      </c>
      <c r="R246" s="305"/>
      <c r="S246" s="305">
        <v>3.307</v>
      </c>
      <c r="T246" s="305">
        <v>1.688</v>
      </c>
      <c r="U246" s="305">
        <v>1.619</v>
      </c>
      <c r="V246" s="305"/>
      <c r="W246" s="305">
        <v>3.346</v>
      </c>
      <c r="X246" s="305">
        <v>1.687</v>
      </c>
      <c r="Y246" s="305">
        <v>1.659</v>
      </c>
      <c r="Z246" s="110"/>
      <c r="AA246" s="110"/>
      <c r="AB246" s="110"/>
      <c r="AC246" s="110"/>
      <c r="AD246" s="110"/>
      <c r="AE246" s="110"/>
      <c r="AF246" s="110"/>
      <c r="AG246" s="110"/>
      <c r="AH246" s="110"/>
      <c r="AI246" s="110"/>
      <c r="AJ246" s="110"/>
      <c r="AK246" s="110"/>
      <c r="AL246" s="110"/>
      <c r="AM246" s="110"/>
      <c r="AN246" s="110"/>
      <c r="AO246" s="110"/>
      <c r="AP246" s="110"/>
      <c r="AQ246" s="110"/>
      <c r="AR246" s="110"/>
    </row>
    <row r="247" spans="1:44" s="113" customFormat="1" ht="13.5" customHeight="1">
      <c r="A247" s="303" t="s">
        <v>54</v>
      </c>
      <c r="B247" s="300"/>
      <c r="C247" s="305">
        <v>1.68</v>
      </c>
      <c r="D247" s="305">
        <v>0.7</v>
      </c>
      <c r="E247" s="305">
        <v>0.98</v>
      </c>
      <c r="F247" s="305"/>
      <c r="G247" s="305">
        <v>1.997</v>
      </c>
      <c r="H247" s="305">
        <v>0.883</v>
      </c>
      <c r="I247" s="305">
        <v>1.114</v>
      </c>
      <c r="J247"/>
      <c r="K247" s="305">
        <v>2.459</v>
      </c>
      <c r="L247" s="305">
        <v>1.143</v>
      </c>
      <c r="M247" s="305">
        <v>1.316</v>
      </c>
      <c r="N247" s="305"/>
      <c r="O247" s="305">
        <v>2.982</v>
      </c>
      <c r="P247" s="305">
        <v>1.444</v>
      </c>
      <c r="Q247" s="305">
        <v>1.538</v>
      </c>
      <c r="R247" s="305"/>
      <c r="S247" s="305">
        <v>3.422</v>
      </c>
      <c r="T247" s="305">
        <v>1.64</v>
      </c>
      <c r="U247" s="305">
        <v>1.782</v>
      </c>
      <c r="V247" s="305"/>
      <c r="W247" s="305">
        <v>3.877</v>
      </c>
      <c r="X247" s="305">
        <v>1.868</v>
      </c>
      <c r="Y247" s="305">
        <v>2.009</v>
      </c>
      <c r="Z247" s="110"/>
      <c r="AA247" s="110"/>
      <c r="AB247" s="110"/>
      <c r="AC247" s="110"/>
      <c r="AD247" s="110"/>
      <c r="AE247" s="110"/>
      <c r="AF247" s="110"/>
      <c r="AG247" s="110"/>
      <c r="AH247" s="110"/>
      <c r="AI247" s="110"/>
      <c r="AJ247" s="110"/>
      <c r="AK247" s="110"/>
      <c r="AL247" s="110"/>
      <c r="AM247" s="110"/>
      <c r="AN247" s="110"/>
      <c r="AO247" s="110"/>
      <c r="AP247" s="110"/>
      <c r="AQ247" s="110"/>
      <c r="AR247" s="110"/>
    </row>
    <row r="248" spans="1:44" s="113" customFormat="1" ht="3" customHeight="1">
      <c r="A248" s="308"/>
      <c r="B248" s="309"/>
      <c r="C248" s="308"/>
      <c r="D248" s="308"/>
      <c r="E248" s="308"/>
      <c r="F248" s="308"/>
      <c r="G248" s="308"/>
      <c r="H248" s="308"/>
      <c r="I248" s="308"/>
      <c r="J248" s="308"/>
      <c r="K248" s="308"/>
      <c r="L248" s="308"/>
      <c r="M248" s="308"/>
      <c r="N248" s="308"/>
      <c r="O248" s="308"/>
      <c r="P248" s="308"/>
      <c r="Q248" s="308"/>
      <c r="R248" s="308"/>
      <c r="S248" s="308"/>
      <c r="T248" s="308"/>
      <c r="U248" s="308"/>
      <c r="V248" s="308"/>
      <c r="W248" s="308"/>
      <c r="X248" s="308"/>
      <c r="Y248" s="308"/>
      <c r="Z248" s="110"/>
      <c r="AA248" s="110"/>
      <c r="AB248" s="110"/>
      <c r="AC248" s="110"/>
      <c r="AD248" s="110"/>
      <c r="AE248" s="110"/>
      <c r="AF248" s="110"/>
      <c r="AG248" s="110"/>
      <c r="AH248" s="110"/>
      <c r="AI248" s="110"/>
      <c r="AJ248" s="110"/>
      <c r="AK248" s="110"/>
      <c r="AL248" s="110"/>
      <c r="AM248" s="110"/>
      <c r="AN248" s="110"/>
      <c r="AO248" s="110"/>
      <c r="AP248" s="110"/>
      <c r="AQ248" s="110"/>
      <c r="AR248" s="110"/>
    </row>
    <row r="249" spans="1:44" s="113" customFormat="1" ht="3" customHeight="1">
      <c r="A249" s="310"/>
      <c r="B249" s="310"/>
      <c r="C249" s="310"/>
      <c r="D249" s="310"/>
      <c r="E249" s="310"/>
      <c r="F249" s="310"/>
      <c r="G249" s="310"/>
      <c r="H249" s="310"/>
      <c r="I249" s="310"/>
      <c r="J249" s="310"/>
      <c r="K249" s="310"/>
      <c r="L249" s="310"/>
      <c r="M249" s="310"/>
      <c r="N249" s="310"/>
      <c r="O249" s="310"/>
      <c r="P249" s="310"/>
      <c r="Q249" s="310"/>
      <c r="R249" s="310"/>
      <c r="S249" s="310"/>
      <c r="T249" s="310"/>
      <c r="U249" s="310"/>
      <c r="V249" s="310"/>
      <c r="W249" s="310"/>
      <c r="X249" s="310"/>
      <c r="Y249" s="310"/>
      <c r="Z249" s="110"/>
      <c r="AA249" s="110"/>
      <c r="AB249" s="110"/>
      <c r="AC249" s="110"/>
      <c r="AD249" s="110"/>
      <c r="AE249" s="110"/>
      <c r="AF249" s="110"/>
      <c r="AG249" s="110"/>
      <c r="AH249" s="110"/>
      <c r="AI249" s="110"/>
      <c r="AJ249" s="110"/>
      <c r="AK249" s="110"/>
      <c r="AL249" s="110"/>
      <c r="AM249" s="110"/>
      <c r="AN249" s="110"/>
      <c r="AO249" s="110"/>
      <c r="AP249" s="110"/>
      <c r="AQ249" s="110"/>
      <c r="AR249" s="110"/>
    </row>
    <row r="250" spans="1:25" s="113" customFormat="1" ht="13.5" customHeight="1">
      <c r="A250" s="354"/>
      <c r="B250" s="354"/>
      <c r="C250" s="354"/>
      <c r="D250" s="311"/>
      <c r="E250" s="311"/>
      <c r="F250" s="311"/>
      <c r="G250" s="311"/>
      <c r="H250" s="311"/>
      <c r="I250" s="311"/>
      <c r="J250" s="311"/>
      <c r="K250" s="311"/>
      <c r="L250" s="311"/>
      <c r="M250" s="311"/>
      <c r="N250" s="311"/>
      <c r="O250" s="311"/>
      <c r="P250" s="311"/>
      <c r="Q250" s="311"/>
      <c r="R250" s="311"/>
      <c r="S250" s="311"/>
      <c r="T250" s="311"/>
      <c r="U250" s="311"/>
      <c r="V250" s="311"/>
      <c r="W250" s="311"/>
      <c r="X250" s="311"/>
      <c r="Y250" s="311"/>
    </row>
    <row r="251" spans="1:44" s="128" customFormat="1" ht="18" customHeight="1">
      <c r="A251" s="312"/>
      <c r="B251" s="313"/>
      <c r="C251" s="313"/>
      <c r="D251" s="313"/>
      <c r="E251" s="313"/>
      <c r="F251" s="313"/>
      <c r="G251" s="313"/>
      <c r="H251" s="313"/>
      <c r="I251" s="313"/>
      <c r="J251" s="313"/>
      <c r="K251" s="313"/>
      <c r="L251" s="313"/>
      <c r="M251" s="313"/>
      <c r="N251" s="313"/>
      <c r="O251" s="313"/>
      <c r="P251" s="313"/>
      <c r="Q251" s="314"/>
      <c r="R251" s="313"/>
      <c r="S251" s="313"/>
      <c r="T251" s="313"/>
      <c r="U251" s="314"/>
      <c r="V251" s="313"/>
      <c r="W251" s="313"/>
      <c r="X251" s="313"/>
      <c r="Y251" s="314" t="s">
        <v>51</v>
      </c>
      <c r="Z251" s="110"/>
      <c r="AA251" s="110"/>
      <c r="AB251" s="110"/>
      <c r="AC251" s="110"/>
      <c r="AD251" s="110"/>
      <c r="AE251" s="110"/>
      <c r="AF251" s="110"/>
      <c r="AG251" s="110"/>
      <c r="AH251" s="110"/>
      <c r="AI251" s="110"/>
      <c r="AJ251" s="110"/>
      <c r="AK251" s="110"/>
      <c r="AL251" s="110"/>
      <c r="AM251" s="110"/>
      <c r="AN251" s="110"/>
      <c r="AO251" s="110"/>
      <c r="AP251" s="110"/>
      <c r="AQ251" s="110"/>
      <c r="AR251" s="110"/>
    </row>
    <row r="252" spans="1:47" s="111" customFormat="1" ht="12.75" customHeight="1">
      <c r="A252" s="293" t="s">
        <v>162</v>
      </c>
      <c r="B252" s="294"/>
      <c r="C252" s="295"/>
      <c r="D252" s="295">
        <v>2012</v>
      </c>
      <c r="E252" s="296"/>
      <c r="F252" s="293"/>
      <c r="G252" s="296"/>
      <c r="H252" s="296">
        <v>2017</v>
      </c>
      <c r="I252" s="296"/>
      <c r="J252" s="293"/>
      <c r="K252" s="296"/>
      <c r="L252" s="296">
        <v>2022</v>
      </c>
      <c r="M252" s="296"/>
      <c r="N252" s="293"/>
      <c r="O252" s="296"/>
      <c r="P252" s="296">
        <v>2027</v>
      </c>
      <c r="Q252" s="295"/>
      <c r="R252" s="293"/>
      <c r="S252" s="296"/>
      <c r="T252" s="296">
        <v>2032</v>
      </c>
      <c r="U252" s="295"/>
      <c r="V252" s="293"/>
      <c r="W252" s="296"/>
      <c r="X252" s="296">
        <v>2037</v>
      </c>
      <c r="Y252" s="295"/>
      <c r="Z252" s="110"/>
      <c r="AA252" s="110"/>
      <c r="AB252" s="110"/>
      <c r="AC252" s="110"/>
      <c r="AD252" s="110"/>
      <c r="AE252" s="110"/>
      <c r="AF252" s="110"/>
      <c r="AG252" s="110"/>
      <c r="AH252" s="110"/>
      <c r="AI252" s="110"/>
      <c r="AJ252" s="110"/>
      <c r="AK252" s="110"/>
      <c r="AL252" s="110"/>
      <c r="AM252" s="110"/>
      <c r="AN252" s="110"/>
      <c r="AO252" s="110"/>
      <c r="AP252" s="110"/>
      <c r="AQ252" s="110"/>
      <c r="AR252" s="110"/>
      <c r="AS252" s="110"/>
      <c r="AT252" s="110"/>
      <c r="AU252" s="110"/>
    </row>
    <row r="253" spans="1:47" s="112" customFormat="1" ht="12.75" customHeight="1">
      <c r="A253" s="297" t="s">
        <v>163</v>
      </c>
      <c r="B253" s="298"/>
      <c r="C253" s="299" t="s">
        <v>47</v>
      </c>
      <c r="D253" s="297" t="s">
        <v>48</v>
      </c>
      <c r="E253" s="297" t="s">
        <v>49</v>
      </c>
      <c r="F253" s="297"/>
      <c r="G253" s="299" t="s">
        <v>47</v>
      </c>
      <c r="H253" s="297" t="s">
        <v>48</v>
      </c>
      <c r="I253" s="297" t="s">
        <v>49</v>
      </c>
      <c r="J253" s="297"/>
      <c r="K253" s="299" t="s">
        <v>47</v>
      </c>
      <c r="L253" s="297" t="s">
        <v>48</v>
      </c>
      <c r="M253" s="297" t="s">
        <v>49</v>
      </c>
      <c r="N253" s="297"/>
      <c r="O253" s="299" t="s">
        <v>47</v>
      </c>
      <c r="P253" s="297" t="s">
        <v>48</v>
      </c>
      <c r="Q253" s="297" t="s">
        <v>49</v>
      </c>
      <c r="R253" s="297"/>
      <c r="S253" s="299" t="s">
        <v>47</v>
      </c>
      <c r="T253" s="297" t="s">
        <v>48</v>
      </c>
      <c r="U253" s="297" t="s">
        <v>49</v>
      </c>
      <c r="V253" s="297"/>
      <c r="W253" s="299" t="s">
        <v>47</v>
      </c>
      <c r="X253" s="297" t="s">
        <v>48</v>
      </c>
      <c r="Y253" s="297" t="s">
        <v>49</v>
      </c>
      <c r="Z253" s="110"/>
      <c r="AA253" s="110"/>
      <c r="AB253" s="110"/>
      <c r="AC253" s="110"/>
      <c r="AD253" s="110"/>
      <c r="AE253" s="110"/>
      <c r="AF253" s="110"/>
      <c r="AG253" s="110"/>
      <c r="AH253" s="110"/>
      <c r="AI253" s="110"/>
      <c r="AJ253" s="110"/>
      <c r="AK253" s="110"/>
      <c r="AL253" s="110"/>
      <c r="AM253" s="110"/>
      <c r="AN253" s="110"/>
      <c r="AO253" s="110"/>
      <c r="AP253" s="110"/>
      <c r="AQ253" s="110"/>
      <c r="AR253" s="110"/>
      <c r="AS253" s="110"/>
      <c r="AT253" s="110"/>
      <c r="AU253" s="110"/>
    </row>
    <row r="254" spans="1:44" s="113" customFormat="1" ht="18" customHeight="1">
      <c r="A254" s="67"/>
      <c r="B254" s="315"/>
      <c r="C254" s="361" t="s">
        <v>31</v>
      </c>
      <c r="D254" s="362"/>
      <c r="E254" s="362"/>
      <c r="F254" s="362"/>
      <c r="G254" s="362"/>
      <c r="H254" s="362"/>
      <c r="I254" s="362"/>
      <c r="J254" s="362"/>
      <c r="K254" s="362"/>
      <c r="L254" s="362"/>
      <c r="M254" s="362"/>
      <c r="N254" s="362"/>
      <c r="O254" s="362"/>
      <c r="P254" s="362"/>
      <c r="Q254" s="362"/>
      <c r="R254" s="362"/>
      <c r="S254" s="362"/>
      <c r="T254" s="362"/>
      <c r="U254" s="362"/>
      <c r="V254" s="362"/>
      <c r="W254" s="362"/>
      <c r="X254" s="362"/>
      <c r="Y254" s="362"/>
      <c r="Z254" s="110"/>
      <c r="AA254" s="110"/>
      <c r="AB254" s="110"/>
      <c r="AC254" s="110"/>
      <c r="AD254" s="110"/>
      <c r="AE254" s="110"/>
      <c r="AF254" s="110"/>
      <c r="AG254" s="110"/>
      <c r="AH254" s="110"/>
      <c r="AI254" s="110"/>
      <c r="AJ254" s="110"/>
      <c r="AK254" s="110"/>
      <c r="AL254" s="110"/>
      <c r="AM254" s="110"/>
      <c r="AN254" s="110"/>
      <c r="AO254" s="110"/>
      <c r="AP254" s="110"/>
      <c r="AQ254" s="110"/>
      <c r="AR254" s="110"/>
    </row>
    <row r="255" spans="1:65" s="113" customFormat="1" ht="15" customHeight="1">
      <c r="A255" s="67" t="s">
        <v>50</v>
      </c>
      <c r="B255" s="301"/>
      <c r="C255" s="302">
        <f>SUM(C256:C261)</f>
        <v>112.91</v>
      </c>
      <c r="D255" s="302">
        <f aca="true" t="shared" si="22" ref="D255:Y255">SUM(D256:D261)</f>
        <v>53.818000000000005</v>
      </c>
      <c r="E255" s="302">
        <f t="shared" si="22"/>
        <v>59.092</v>
      </c>
      <c r="F255" s="302">
        <f t="shared" si="22"/>
        <v>0</v>
      </c>
      <c r="G255" s="302">
        <f t="shared" si="22"/>
        <v>112.479</v>
      </c>
      <c r="H255" s="302">
        <f t="shared" si="22"/>
        <v>53.800999999999995</v>
      </c>
      <c r="I255" s="302">
        <f t="shared" si="22"/>
        <v>58.678</v>
      </c>
      <c r="J255">
        <f t="shared" si="22"/>
        <v>0</v>
      </c>
      <c r="K255" s="302">
        <f t="shared" si="22"/>
        <v>112.427</v>
      </c>
      <c r="L255" s="302">
        <f t="shared" si="22"/>
        <v>53.916000000000004</v>
      </c>
      <c r="M255" s="302">
        <f t="shared" si="22"/>
        <v>58.510999999999996</v>
      </c>
      <c r="N255" s="302">
        <f t="shared" si="22"/>
        <v>0</v>
      </c>
      <c r="O255" s="302">
        <f t="shared" si="22"/>
        <v>112.20299999999999</v>
      </c>
      <c r="P255" s="302">
        <f t="shared" si="22"/>
        <v>53.922999999999995</v>
      </c>
      <c r="Q255" s="302">
        <f t="shared" si="22"/>
        <v>58.28</v>
      </c>
      <c r="R255" s="302">
        <f t="shared" si="22"/>
        <v>0</v>
      </c>
      <c r="S255" s="302">
        <f t="shared" si="22"/>
        <v>111.471</v>
      </c>
      <c r="T255" s="302">
        <f t="shared" si="22"/>
        <v>53.656000000000006</v>
      </c>
      <c r="U255" s="302">
        <f t="shared" si="22"/>
        <v>57.815000000000005</v>
      </c>
      <c r="V255" s="302">
        <f t="shared" si="22"/>
        <v>0</v>
      </c>
      <c r="W255" s="302">
        <f t="shared" si="22"/>
        <v>110.15799999999999</v>
      </c>
      <c r="X255" s="302">
        <f t="shared" si="22"/>
        <v>53.104</v>
      </c>
      <c r="Y255" s="302">
        <f t="shared" si="22"/>
        <v>57.054</v>
      </c>
      <c r="Z255" s="129"/>
      <c r="AA255" s="110"/>
      <c r="AB255" s="110"/>
      <c r="AC255" s="110"/>
      <c r="AD255" s="110"/>
      <c r="AE255" s="110"/>
      <c r="AF255" s="110"/>
      <c r="AG255" s="110"/>
      <c r="AH255" s="110"/>
      <c r="AI255" s="110"/>
      <c r="AJ255" s="110"/>
      <c r="AK255" s="110"/>
      <c r="AL255" s="110"/>
      <c r="AM255" s="110"/>
      <c r="AN255" s="110"/>
      <c r="AO255" s="110"/>
      <c r="AP255" s="110"/>
      <c r="AQ255" s="110"/>
      <c r="AR255" s="110"/>
      <c r="AU255" s="117"/>
      <c r="AV255" s="117"/>
      <c r="AW255" s="117"/>
      <c r="AX255" s="117"/>
      <c r="AY255" s="117"/>
      <c r="AZ255" s="117"/>
      <c r="BA255" s="117"/>
      <c r="BB255" s="117"/>
      <c r="BC255" s="117"/>
      <c r="BD255" s="117"/>
      <c r="BE255" s="117"/>
      <c r="BF255" s="117"/>
      <c r="BG255" s="117"/>
      <c r="BH255" s="117"/>
      <c r="BI255" s="117"/>
      <c r="BJ255" s="117"/>
      <c r="BK255" s="117"/>
      <c r="BL255" s="117"/>
      <c r="BM255" s="117"/>
    </row>
    <row r="256" spans="1:65" s="113" customFormat="1" ht="13.5" customHeight="1">
      <c r="A256" s="303" t="s">
        <v>53</v>
      </c>
      <c r="B256" s="304"/>
      <c r="C256" s="305">
        <v>18.255</v>
      </c>
      <c r="D256" s="305">
        <v>9.304</v>
      </c>
      <c r="E256" s="305">
        <v>8.951</v>
      </c>
      <c r="F256" s="305"/>
      <c r="G256" s="305">
        <v>17.595</v>
      </c>
      <c r="H256" s="305">
        <v>8.962</v>
      </c>
      <c r="I256" s="305">
        <v>8.633</v>
      </c>
      <c r="J256"/>
      <c r="K256" s="305">
        <v>17.765</v>
      </c>
      <c r="L256" s="305">
        <v>9.071</v>
      </c>
      <c r="M256" s="305">
        <v>8.694</v>
      </c>
      <c r="N256" s="305"/>
      <c r="O256" s="305">
        <v>17.65</v>
      </c>
      <c r="P256" s="305">
        <v>8.998</v>
      </c>
      <c r="Q256" s="305">
        <v>8.652</v>
      </c>
      <c r="R256" s="305"/>
      <c r="S256" s="305">
        <v>17.542</v>
      </c>
      <c r="T256" s="305">
        <v>8.96</v>
      </c>
      <c r="U256" s="305">
        <v>8.582</v>
      </c>
      <c r="V256" s="305"/>
      <c r="W256" s="305">
        <v>17.035</v>
      </c>
      <c r="X256" s="305">
        <v>8.706</v>
      </c>
      <c r="Y256" s="305">
        <v>8.329</v>
      </c>
      <c r="Z256" s="129"/>
      <c r="AA256" s="110"/>
      <c r="AB256" s="110"/>
      <c r="AC256" s="110"/>
      <c r="AD256" s="110"/>
      <c r="AE256" s="110"/>
      <c r="AF256" s="110"/>
      <c r="AG256" s="110"/>
      <c r="AH256" s="110"/>
      <c r="AI256" s="110"/>
      <c r="AJ256" s="110"/>
      <c r="AK256" s="110"/>
      <c r="AL256" s="110"/>
      <c r="AM256" s="110"/>
      <c r="AN256" s="110"/>
      <c r="AO256" s="110"/>
      <c r="AP256" s="110"/>
      <c r="AQ256" s="110"/>
      <c r="AR256" s="110"/>
      <c r="AU256" s="118"/>
      <c r="AV256" s="118"/>
      <c r="AW256" s="118"/>
      <c r="AX256" s="118"/>
      <c r="AY256" s="118"/>
      <c r="AZ256" s="118"/>
      <c r="BA256" s="118"/>
      <c r="BB256" s="118"/>
      <c r="BC256" s="118"/>
      <c r="BD256" s="118"/>
      <c r="BE256" s="118"/>
      <c r="BF256" s="118"/>
      <c r="BG256" s="118"/>
      <c r="BH256" s="118"/>
      <c r="BI256" s="118"/>
      <c r="BJ256" s="118"/>
      <c r="BK256" s="118"/>
      <c r="BL256" s="118"/>
      <c r="BM256" s="118"/>
    </row>
    <row r="257" spans="1:65" s="113" customFormat="1" ht="13.5" customHeight="1">
      <c r="A257" s="306" t="s">
        <v>55</v>
      </c>
      <c r="B257" s="304"/>
      <c r="C257" s="305">
        <v>16.845</v>
      </c>
      <c r="D257" s="305">
        <v>8.342</v>
      </c>
      <c r="E257" s="305">
        <v>8.503</v>
      </c>
      <c r="F257" s="305"/>
      <c r="G257" s="305">
        <v>16.769</v>
      </c>
      <c r="H257" s="305">
        <v>8.514</v>
      </c>
      <c r="I257" s="305">
        <v>8.255</v>
      </c>
      <c r="J257"/>
      <c r="K257" s="305">
        <v>15.703</v>
      </c>
      <c r="L257" s="305">
        <v>8.063</v>
      </c>
      <c r="M257" s="305">
        <v>7.64</v>
      </c>
      <c r="N257" s="305"/>
      <c r="O257" s="305">
        <v>14.848</v>
      </c>
      <c r="P257" s="305">
        <v>7.735</v>
      </c>
      <c r="Q257" s="305">
        <v>7.113</v>
      </c>
      <c r="R257" s="305"/>
      <c r="S257" s="305">
        <v>14.445</v>
      </c>
      <c r="T257" s="305">
        <v>7.455</v>
      </c>
      <c r="U257" s="305">
        <v>6.99</v>
      </c>
      <c r="V257" s="305"/>
      <c r="W257" s="305">
        <v>14.56</v>
      </c>
      <c r="X257" s="305">
        <v>7.543</v>
      </c>
      <c r="Y257" s="305">
        <v>7.017</v>
      </c>
      <c r="Z257" s="129"/>
      <c r="AA257" s="110"/>
      <c r="AB257" s="110"/>
      <c r="AC257" s="110"/>
      <c r="AD257" s="110"/>
      <c r="AE257" s="110"/>
      <c r="AF257" s="110"/>
      <c r="AG257" s="110"/>
      <c r="AH257" s="110"/>
      <c r="AI257" s="110"/>
      <c r="AJ257" s="110"/>
      <c r="AK257" s="110"/>
      <c r="AL257" s="110"/>
      <c r="AM257" s="110"/>
      <c r="AN257" s="110"/>
      <c r="AO257" s="110"/>
      <c r="AP257" s="110"/>
      <c r="AQ257" s="110"/>
      <c r="AR257" s="110"/>
      <c r="AU257" s="116"/>
      <c r="AV257" s="116"/>
      <c r="AW257" s="116"/>
      <c r="AX257" s="116"/>
      <c r="AY257" s="116"/>
      <c r="AZ257" s="116"/>
      <c r="BA257" s="116"/>
      <c r="BB257" s="116"/>
      <c r="BC257" s="116"/>
      <c r="BD257" s="116"/>
      <c r="BE257" s="116"/>
      <c r="BF257" s="116"/>
      <c r="BG257" s="116"/>
      <c r="BH257" s="116"/>
      <c r="BI257" s="116"/>
      <c r="BJ257" s="116"/>
      <c r="BK257" s="116"/>
      <c r="BL257" s="116"/>
      <c r="BM257" s="116"/>
    </row>
    <row r="258" spans="1:65" s="113" customFormat="1" ht="13.5" customHeight="1">
      <c r="A258" s="303" t="s">
        <v>56</v>
      </c>
      <c r="B258" s="304"/>
      <c r="C258" s="305">
        <v>27.8</v>
      </c>
      <c r="D258" s="305">
        <v>13.152</v>
      </c>
      <c r="E258" s="305">
        <v>14.648</v>
      </c>
      <c r="F258" s="305"/>
      <c r="G258" s="305">
        <v>25.207</v>
      </c>
      <c r="H258" s="305">
        <v>11.894</v>
      </c>
      <c r="I258" s="305">
        <v>13.313</v>
      </c>
      <c r="J258"/>
      <c r="K258" s="305">
        <v>23.848</v>
      </c>
      <c r="L258" s="305">
        <v>11.407</v>
      </c>
      <c r="M258" s="305">
        <v>12.441</v>
      </c>
      <c r="N258" s="305"/>
      <c r="O258" s="305">
        <v>24.211</v>
      </c>
      <c r="P258" s="305">
        <v>11.665</v>
      </c>
      <c r="Q258" s="305">
        <v>12.546</v>
      </c>
      <c r="R258" s="305"/>
      <c r="S258" s="305">
        <v>24.034</v>
      </c>
      <c r="T258" s="305">
        <v>11.791</v>
      </c>
      <c r="U258" s="305">
        <v>12.243</v>
      </c>
      <c r="V258" s="305"/>
      <c r="W258" s="305">
        <v>23.455</v>
      </c>
      <c r="X258" s="305">
        <v>11.639</v>
      </c>
      <c r="Y258" s="305">
        <v>11.816</v>
      </c>
      <c r="Z258" s="129"/>
      <c r="AA258" s="110"/>
      <c r="AB258" s="110"/>
      <c r="AC258" s="110"/>
      <c r="AD258" s="110"/>
      <c r="AE258" s="110"/>
      <c r="AF258" s="110"/>
      <c r="AG258" s="110"/>
      <c r="AH258" s="110"/>
      <c r="AI258" s="110"/>
      <c r="AJ258" s="110"/>
      <c r="AK258" s="110"/>
      <c r="AL258" s="110"/>
      <c r="AM258" s="110"/>
      <c r="AN258" s="110"/>
      <c r="AO258" s="110"/>
      <c r="AP258" s="110"/>
      <c r="AQ258" s="110"/>
      <c r="AR258" s="110"/>
      <c r="AU258" s="116"/>
      <c r="AV258" s="116"/>
      <c r="AW258" s="116"/>
      <c r="AX258" s="116"/>
      <c r="AY258" s="116"/>
      <c r="AZ258" s="116"/>
      <c r="BA258" s="116"/>
      <c r="BB258" s="116"/>
      <c r="BC258" s="116"/>
      <c r="BD258" s="116"/>
      <c r="BE258" s="116"/>
      <c r="BF258" s="116"/>
      <c r="BG258" s="116"/>
      <c r="BH258" s="116"/>
      <c r="BI258" s="116"/>
      <c r="BJ258" s="116"/>
      <c r="BK258" s="116"/>
      <c r="BL258" s="116"/>
      <c r="BM258" s="116"/>
    </row>
    <row r="259" spans="1:65" s="113" customFormat="1" ht="13.5" customHeight="1">
      <c r="A259" s="303" t="s">
        <v>57</v>
      </c>
      <c r="B259" s="304"/>
      <c r="C259" s="305">
        <v>24.751</v>
      </c>
      <c r="D259" s="305">
        <v>11.939</v>
      </c>
      <c r="E259" s="305">
        <v>12.812</v>
      </c>
      <c r="F259" s="305"/>
      <c r="G259" s="305">
        <v>25.134</v>
      </c>
      <c r="H259" s="305">
        <v>11.964</v>
      </c>
      <c r="I259" s="305">
        <v>13.17</v>
      </c>
      <c r="J259"/>
      <c r="K259" s="305">
        <v>24.944</v>
      </c>
      <c r="L259" s="305">
        <v>11.717</v>
      </c>
      <c r="M259" s="305">
        <v>13.227</v>
      </c>
      <c r="N259" s="305"/>
      <c r="O259" s="305">
        <v>22.573</v>
      </c>
      <c r="P259" s="305">
        <v>10.514</v>
      </c>
      <c r="Q259" s="305">
        <v>12.059</v>
      </c>
      <c r="R259" s="305"/>
      <c r="S259" s="305">
        <v>20.226</v>
      </c>
      <c r="T259" s="305">
        <v>9.425</v>
      </c>
      <c r="U259" s="305">
        <v>10.801</v>
      </c>
      <c r="V259" s="305"/>
      <c r="W259" s="305">
        <v>18.663</v>
      </c>
      <c r="X259" s="305">
        <v>8.778</v>
      </c>
      <c r="Y259" s="305">
        <v>9.885</v>
      </c>
      <c r="Z259" s="129"/>
      <c r="AA259" s="110"/>
      <c r="AB259" s="110"/>
      <c r="AC259" s="110"/>
      <c r="AD259" s="110"/>
      <c r="AE259" s="110"/>
      <c r="AF259" s="110"/>
      <c r="AG259" s="110"/>
      <c r="AH259" s="110"/>
      <c r="AI259" s="110"/>
      <c r="AJ259" s="110"/>
      <c r="AK259" s="110"/>
      <c r="AL259" s="110"/>
      <c r="AM259" s="110"/>
      <c r="AN259" s="110"/>
      <c r="AO259" s="110"/>
      <c r="AP259" s="110"/>
      <c r="AQ259" s="110"/>
      <c r="AR259" s="110"/>
      <c r="AU259" s="116"/>
      <c r="AV259" s="116"/>
      <c r="AW259" s="116"/>
      <c r="AX259" s="116"/>
      <c r="AY259" s="116"/>
      <c r="AZ259" s="116"/>
      <c r="BA259" s="116"/>
      <c r="BB259" s="116"/>
      <c r="BC259" s="116"/>
      <c r="BD259" s="116"/>
      <c r="BE259" s="116"/>
      <c r="BF259" s="116"/>
      <c r="BG259" s="116"/>
      <c r="BH259" s="116"/>
      <c r="BI259" s="116"/>
      <c r="BJ259" s="116"/>
      <c r="BK259" s="116"/>
      <c r="BL259" s="116"/>
      <c r="BM259" s="116"/>
    </row>
    <row r="260" spans="1:65" s="113" customFormat="1" ht="13.5" customHeight="1">
      <c r="A260" s="303" t="s">
        <v>58</v>
      </c>
      <c r="B260" s="304"/>
      <c r="C260" s="305">
        <v>13.728</v>
      </c>
      <c r="D260" s="305">
        <v>6.487</v>
      </c>
      <c r="E260" s="305">
        <v>7.241</v>
      </c>
      <c r="F260" s="305"/>
      <c r="G260" s="305">
        <v>15.108</v>
      </c>
      <c r="H260" s="305">
        <v>7.244</v>
      </c>
      <c r="I260" s="305">
        <v>7.864</v>
      </c>
      <c r="J260"/>
      <c r="K260" s="305">
        <v>15.191</v>
      </c>
      <c r="L260" s="305">
        <v>7.241</v>
      </c>
      <c r="M260" s="305">
        <v>7.95</v>
      </c>
      <c r="N260" s="305"/>
      <c r="O260" s="305">
        <v>15.835</v>
      </c>
      <c r="P260" s="305">
        <v>7.519</v>
      </c>
      <c r="Q260" s="305">
        <v>8.316</v>
      </c>
      <c r="R260" s="305"/>
      <c r="S260" s="305">
        <v>16.461</v>
      </c>
      <c r="T260" s="305">
        <v>7.761</v>
      </c>
      <c r="U260" s="305">
        <v>8.7</v>
      </c>
      <c r="V260" s="305"/>
      <c r="W260" s="305">
        <v>15.844</v>
      </c>
      <c r="X260" s="305">
        <v>7.323</v>
      </c>
      <c r="Y260" s="305">
        <v>8.521</v>
      </c>
      <c r="Z260" s="129"/>
      <c r="AA260" s="110"/>
      <c r="AB260" s="110"/>
      <c r="AC260" s="110"/>
      <c r="AD260" s="110"/>
      <c r="AE260" s="110"/>
      <c r="AF260" s="110"/>
      <c r="AG260" s="110"/>
      <c r="AH260" s="110"/>
      <c r="AI260" s="110"/>
      <c r="AJ260" s="110"/>
      <c r="AK260" s="110"/>
      <c r="AL260" s="110"/>
      <c r="AM260" s="110"/>
      <c r="AN260" s="110"/>
      <c r="AO260" s="110"/>
      <c r="AP260" s="110"/>
      <c r="AQ260" s="110"/>
      <c r="AR260" s="110"/>
      <c r="AU260" s="116"/>
      <c r="AV260" s="116"/>
      <c r="AW260" s="116"/>
      <c r="AX260" s="116"/>
      <c r="AY260" s="116"/>
      <c r="AZ260" s="116"/>
      <c r="BA260" s="116"/>
      <c r="BB260" s="116"/>
      <c r="BC260" s="116"/>
      <c r="BD260" s="116"/>
      <c r="BE260" s="116"/>
      <c r="BF260" s="116"/>
      <c r="BG260" s="116"/>
      <c r="BH260" s="116"/>
      <c r="BI260" s="116"/>
      <c r="BJ260" s="116"/>
      <c r="BK260" s="116"/>
      <c r="BL260" s="116"/>
      <c r="BM260" s="116"/>
    </row>
    <row r="261" spans="1:65" s="113" customFormat="1" ht="13.5" customHeight="1">
      <c r="A261" s="303" t="s">
        <v>54</v>
      </c>
      <c r="B261" s="304"/>
      <c r="C261" s="305">
        <v>11.531</v>
      </c>
      <c r="D261" s="305">
        <v>4.594</v>
      </c>
      <c r="E261" s="305">
        <v>6.937</v>
      </c>
      <c r="F261" s="305"/>
      <c r="G261" s="305">
        <v>12.666</v>
      </c>
      <c r="H261" s="305">
        <v>5.223</v>
      </c>
      <c r="I261" s="305">
        <v>7.443</v>
      </c>
      <c r="J261"/>
      <c r="K261" s="305">
        <v>14.976</v>
      </c>
      <c r="L261" s="305">
        <v>6.417</v>
      </c>
      <c r="M261" s="305">
        <v>8.559</v>
      </c>
      <c r="N261" s="305"/>
      <c r="O261" s="305">
        <v>17.086</v>
      </c>
      <c r="P261" s="305">
        <v>7.492</v>
      </c>
      <c r="Q261" s="305">
        <v>9.594</v>
      </c>
      <c r="R261" s="305"/>
      <c r="S261" s="305">
        <v>18.763</v>
      </c>
      <c r="T261" s="305">
        <v>8.264</v>
      </c>
      <c r="U261" s="305">
        <v>10.499</v>
      </c>
      <c r="V261" s="305"/>
      <c r="W261" s="305">
        <v>20.601</v>
      </c>
      <c r="X261" s="305">
        <v>9.115</v>
      </c>
      <c r="Y261" s="305">
        <v>11.486</v>
      </c>
      <c r="Z261" s="129"/>
      <c r="AA261" s="110"/>
      <c r="AB261" s="110"/>
      <c r="AC261" s="110"/>
      <c r="AD261" s="110"/>
      <c r="AE261" s="110"/>
      <c r="AF261" s="110"/>
      <c r="AG261" s="110"/>
      <c r="AH261" s="110"/>
      <c r="AI261" s="110"/>
      <c r="AJ261" s="110"/>
      <c r="AK261" s="110"/>
      <c r="AL261" s="110"/>
      <c r="AM261" s="110"/>
      <c r="AN261" s="110"/>
      <c r="AO261" s="110"/>
      <c r="AP261" s="110"/>
      <c r="AQ261" s="110"/>
      <c r="AR261" s="110"/>
      <c r="AU261" s="116"/>
      <c r="AV261" s="116"/>
      <c r="AW261" s="116"/>
      <c r="AX261" s="116"/>
      <c r="AY261" s="116"/>
      <c r="AZ261" s="116"/>
      <c r="BA261" s="116"/>
      <c r="BB261" s="116"/>
      <c r="BC261" s="116"/>
      <c r="BD261" s="116"/>
      <c r="BE261" s="116"/>
      <c r="BF261" s="116"/>
      <c r="BG261" s="116"/>
      <c r="BH261" s="116"/>
      <c r="BI261" s="116"/>
      <c r="BJ261" s="116"/>
      <c r="BK261" s="116"/>
      <c r="BL261" s="116"/>
      <c r="BM261" s="116"/>
    </row>
    <row r="262" spans="1:44" s="113" customFormat="1" ht="18" customHeight="1">
      <c r="A262" s="303"/>
      <c r="B262" s="300"/>
      <c r="C262" s="359" t="s">
        <v>32</v>
      </c>
      <c r="D262" s="360"/>
      <c r="E262" s="360"/>
      <c r="F262" s="360"/>
      <c r="G262" s="360"/>
      <c r="H262" s="360"/>
      <c r="I262" s="360"/>
      <c r="J262" s="360"/>
      <c r="K262" s="360"/>
      <c r="L262" s="360"/>
      <c r="M262" s="360"/>
      <c r="N262" s="360"/>
      <c r="O262" s="360"/>
      <c r="P262" s="360"/>
      <c r="Q262" s="360"/>
      <c r="R262" s="360"/>
      <c r="S262" s="360"/>
      <c r="T262" s="360"/>
      <c r="U262" s="360"/>
      <c r="V262" s="360"/>
      <c r="W262" s="360"/>
      <c r="X262" s="360"/>
      <c r="Y262" s="360"/>
      <c r="Z262" s="110"/>
      <c r="AA262" s="110"/>
      <c r="AB262" s="110"/>
      <c r="AC262" s="110"/>
      <c r="AD262" s="110"/>
      <c r="AE262" s="110"/>
      <c r="AF262" s="110"/>
      <c r="AG262" s="110"/>
      <c r="AH262" s="110"/>
      <c r="AI262" s="110"/>
      <c r="AJ262" s="110"/>
      <c r="AK262" s="110"/>
      <c r="AL262" s="110"/>
      <c r="AM262" s="110"/>
      <c r="AN262" s="110"/>
      <c r="AO262" s="110"/>
      <c r="AP262" s="110"/>
      <c r="AQ262" s="110"/>
      <c r="AR262" s="110"/>
    </row>
    <row r="263" spans="1:44" s="113" customFormat="1" ht="15" customHeight="1">
      <c r="A263" s="67" t="s">
        <v>50</v>
      </c>
      <c r="B263" s="301"/>
      <c r="C263" s="302">
        <f>SUM(C264:C269)</f>
        <v>314.36</v>
      </c>
      <c r="D263" s="302">
        <f aca="true" t="shared" si="23" ref="D263:Y263">SUM(D264:D269)</f>
        <v>151.136</v>
      </c>
      <c r="E263" s="302">
        <f t="shared" si="23"/>
        <v>163.224</v>
      </c>
      <c r="F263" s="302">
        <f t="shared" si="23"/>
        <v>0</v>
      </c>
      <c r="G263" s="302">
        <f t="shared" si="23"/>
        <v>316.96900000000005</v>
      </c>
      <c r="H263" s="302">
        <f t="shared" si="23"/>
        <v>153.00300000000001</v>
      </c>
      <c r="I263" s="302">
        <f t="shared" si="23"/>
        <v>163.966</v>
      </c>
      <c r="J263">
        <f t="shared" si="23"/>
        <v>0</v>
      </c>
      <c r="K263" s="302">
        <f t="shared" si="23"/>
        <v>319.625</v>
      </c>
      <c r="L263" s="302">
        <f t="shared" si="23"/>
        <v>154.865</v>
      </c>
      <c r="M263" s="302">
        <f t="shared" si="23"/>
        <v>164.76000000000002</v>
      </c>
      <c r="N263" s="302">
        <f t="shared" si="23"/>
        <v>0</v>
      </c>
      <c r="O263" s="302">
        <f t="shared" si="23"/>
        <v>321.47299999999996</v>
      </c>
      <c r="P263" s="302">
        <f t="shared" si="23"/>
        <v>156.28699999999998</v>
      </c>
      <c r="Q263" s="302">
        <f t="shared" si="23"/>
        <v>165.186</v>
      </c>
      <c r="R263" s="302">
        <f t="shared" si="23"/>
        <v>0</v>
      </c>
      <c r="S263" s="302">
        <f t="shared" si="23"/>
        <v>322.223</v>
      </c>
      <c r="T263" s="302">
        <f t="shared" si="23"/>
        <v>157.14000000000001</v>
      </c>
      <c r="U263" s="302">
        <f t="shared" si="23"/>
        <v>165.08299999999997</v>
      </c>
      <c r="V263" s="302">
        <f t="shared" si="23"/>
        <v>0</v>
      </c>
      <c r="W263" s="302">
        <f t="shared" si="23"/>
        <v>321.653</v>
      </c>
      <c r="X263" s="302">
        <f t="shared" si="23"/>
        <v>157.33</v>
      </c>
      <c r="Y263" s="302">
        <f t="shared" si="23"/>
        <v>164.323</v>
      </c>
      <c r="Z263" s="110"/>
      <c r="AA263" s="110"/>
      <c r="AB263" s="110"/>
      <c r="AC263" s="110"/>
      <c r="AD263" s="110"/>
      <c r="AE263" s="110"/>
      <c r="AF263" s="110"/>
      <c r="AG263" s="110"/>
      <c r="AH263" s="110"/>
      <c r="AI263" s="110"/>
      <c r="AJ263" s="110"/>
      <c r="AK263" s="110"/>
      <c r="AL263" s="110"/>
      <c r="AM263" s="110"/>
      <c r="AN263" s="110"/>
      <c r="AO263" s="110"/>
      <c r="AP263" s="110"/>
      <c r="AQ263" s="110"/>
      <c r="AR263" s="110"/>
    </row>
    <row r="264" spans="1:44" s="113" customFormat="1" ht="13.5" customHeight="1">
      <c r="A264" s="303" t="s">
        <v>53</v>
      </c>
      <c r="B264" s="304"/>
      <c r="C264" s="305">
        <v>55.432</v>
      </c>
      <c r="D264" s="305">
        <v>28.168</v>
      </c>
      <c r="E264" s="305">
        <v>27.264</v>
      </c>
      <c r="F264" s="305"/>
      <c r="G264" s="305">
        <v>54.817</v>
      </c>
      <c r="H264" s="305">
        <v>27.925</v>
      </c>
      <c r="I264" s="305">
        <v>26.892</v>
      </c>
      <c r="J264"/>
      <c r="K264" s="305">
        <v>55.491</v>
      </c>
      <c r="L264" s="305">
        <v>28.418</v>
      </c>
      <c r="M264" s="305">
        <v>27.073</v>
      </c>
      <c r="N264" s="305"/>
      <c r="O264" s="305">
        <v>54.931</v>
      </c>
      <c r="P264" s="305">
        <v>28.276</v>
      </c>
      <c r="Q264" s="305">
        <v>26.655</v>
      </c>
      <c r="R264" s="305"/>
      <c r="S264" s="305">
        <v>54.489</v>
      </c>
      <c r="T264" s="305">
        <v>27.977</v>
      </c>
      <c r="U264" s="305">
        <v>26.512</v>
      </c>
      <c r="V264" s="305"/>
      <c r="W264" s="305">
        <v>53.685</v>
      </c>
      <c r="X264" s="305">
        <v>27.561</v>
      </c>
      <c r="Y264" s="305">
        <v>26.124</v>
      </c>
      <c r="Z264" s="110"/>
      <c r="AA264" s="110"/>
      <c r="AB264" s="110"/>
      <c r="AC264" s="110"/>
      <c r="AD264" s="110"/>
      <c r="AE264" s="110"/>
      <c r="AF264" s="110"/>
      <c r="AG264" s="110"/>
      <c r="AH264" s="110"/>
      <c r="AI264" s="110"/>
      <c r="AJ264" s="110"/>
      <c r="AK264" s="110"/>
      <c r="AL264" s="110"/>
      <c r="AM264" s="110"/>
      <c r="AN264" s="110"/>
      <c r="AO264" s="110"/>
      <c r="AP264" s="110"/>
      <c r="AQ264" s="110"/>
      <c r="AR264" s="110"/>
    </row>
    <row r="265" spans="1:66" s="113" customFormat="1" ht="13.5" customHeight="1">
      <c r="A265" s="306" t="s">
        <v>55</v>
      </c>
      <c r="B265" s="304"/>
      <c r="C265" s="305">
        <v>50.778</v>
      </c>
      <c r="D265" s="305">
        <v>25.29</v>
      </c>
      <c r="E265" s="305">
        <v>25.488</v>
      </c>
      <c r="F265" s="305"/>
      <c r="G265" s="305">
        <v>50.328</v>
      </c>
      <c r="H265" s="305">
        <v>25.635</v>
      </c>
      <c r="I265" s="305">
        <v>24.693</v>
      </c>
      <c r="J265"/>
      <c r="K265" s="305">
        <v>48.381</v>
      </c>
      <c r="L265" s="305">
        <v>24.731</v>
      </c>
      <c r="M265" s="305">
        <v>23.65</v>
      </c>
      <c r="N265" s="305"/>
      <c r="O265" s="305">
        <v>47.062</v>
      </c>
      <c r="P265" s="305">
        <v>23.958</v>
      </c>
      <c r="Q265" s="305">
        <v>23.104</v>
      </c>
      <c r="R265" s="305"/>
      <c r="S265" s="305">
        <v>47.092</v>
      </c>
      <c r="T265" s="305">
        <v>24.125</v>
      </c>
      <c r="U265" s="305">
        <v>22.967</v>
      </c>
      <c r="V265" s="305"/>
      <c r="W265" s="305">
        <v>47.533</v>
      </c>
      <c r="X265" s="305">
        <v>24.458</v>
      </c>
      <c r="Y265" s="305">
        <v>23.075</v>
      </c>
      <c r="Z265" s="110"/>
      <c r="AA265" s="110"/>
      <c r="AB265" s="110"/>
      <c r="AC265" s="110"/>
      <c r="AD265" s="110"/>
      <c r="AE265" s="110"/>
      <c r="AF265" s="110"/>
      <c r="AG265" s="110"/>
      <c r="AH265" s="110"/>
      <c r="AI265" s="110"/>
      <c r="AJ265" s="110"/>
      <c r="AK265" s="110"/>
      <c r="AL265" s="110"/>
      <c r="AM265" s="110"/>
      <c r="AN265" s="110"/>
      <c r="AO265" s="110"/>
      <c r="AP265" s="110"/>
      <c r="AQ265" s="110"/>
      <c r="AR265" s="110"/>
      <c r="AV265" s="117"/>
      <c r="AW265" s="117"/>
      <c r="AX265" s="117"/>
      <c r="AY265" s="117"/>
      <c r="AZ265" s="117"/>
      <c r="BA265" s="117"/>
      <c r="BB265" s="117"/>
      <c r="BC265" s="117"/>
      <c r="BD265" s="117"/>
      <c r="BE265" s="117"/>
      <c r="BF265" s="117"/>
      <c r="BG265" s="117"/>
      <c r="BH265" s="117"/>
      <c r="BI265" s="117"/>
      <c r="BJ265" s="117"/>
      <c r="BK265" s="117"/>
      <c r="BL265" s="117"/>
      <c r="BM265" s="117"/>
      <c r="BN265" s="117"/>
    </row>
    <row r="266" spans="1:66" s="113" customFormat="1" ht="13.5" customHeight="1">
      <c r="A266" s="303" t="s">
        <v>56</v>
      </c>
      <c r="B266" s="304"/>
      <c r="C266" s="305">
        <v>87.925</v>
      </c>
      <c r="D266" s="305">
        <v>42.595</v>
      </c>
      <c r="E266" s="305">
        <v>45.33</v>
      </c>
      <c r="F266" s="305"/>
      <c r="G266" s="305">
        <v>81.039</v>
      </c>
      <c r="H266" s="305">
        <v>39.353</v>
      </c>
      <c r="I266" s="305">
        <v>41.686</v>
      </c>
      <c r="J266"/>
      <c r="K266" s="305">
        <v>76.042</v>
      </c>
      <c r="L266" s="305">
        <v>37.222</v>
      </c>
      <c r="M266" s="305">
        <v>38.82</v>
      </c>
      <c r="N266" s="305"/>
      <c r="O266" s="305">
        <v>76.092</v>
      </c>
      <c r="P266" s="305">
        <v>37.64</v>
      </c>
      <c r="Q266" s="305">
        <v>38.452</v>
      </c>
      <c r="R266" s="305"/>
      <c r="S266" s="305">
        <v>74.441</v>
      </c>
      <c r="T266" s="305">
        <v>37.303</v>
      </c>
      <c r="U266" s="305">
        <v>37.138</v>
      </c>
      <c r="V266" s="305"/>
      <c r="W266" s="305">
        <v>73.173</v>
      </c>
      <c r="X266" s="305">
        <v>37.167</v>
      </c>
      <c r="Y266" s="305">
        <v>36.006</v>
      </c>
      <c r="Z266" s="110"/>
      <c r="AA266" s="110"/>
      <c r="AB266" s="110"/>
      <c r="AC266" s="110"/>
      <c r="AD266" s="110"/>
      <c r="AE266" s="110"/>
      <c r="AF266" s="110"/>
      <c r="AG266" s="110"/>
      <c r="AH266" s="110"/>
      <c r="AI266" s="110"/>
      <c r="AJ266" s="110"/>
      <c r="AK266" s="110"/>
      <c r="AL266" s="110"/>
      <c r="AM266" s="110"/>
      <c r="AN266" s="110"/>
      <c r="AO266" s="110"/>
      <c r="AP266" s="110"/>
      <c r="AQ266" s="110"/>
      <c r="AR266" s="110"/>
      <c r="AV266" s="118"/>
      <c r="AW266" s="118"/>
      <c r="AX266" s="118"/>
      <c r="AY266" s="118"/>
      <c r="AZ266" s="118"/>
      <c r="BA266" s="118"/>
      <c r="BB266" s="118"/>
      <c r="BC266" s="118"/>
      <c r="BD266" s="118"/>
      <c r="BE266" s="118"/>
      <c r="BF266" s="118"/>
      <c r="BG266" s="118"/>
      <c r="BH266" s="118"/>
      <c r="BI266" s="118"/>
      <c r="BJ266" s="118"/>
      <c r="BK266" s="118"/>
      <c r="BL266" s="118"/>
      <c r="BM266" s="118"/>
      <c r="BN266" s="118"/>
    </row>
    <row r="267" spans="1:66" s="113" customFormat="1" ht="13.5" customHeight="1">
      <c r="A267" s="303" t="s">
        <v>57</v>
      </c>
      <c r="B267" s="304"/>
      <c r="C267" s="305">
        <v>65.206</v>
      </c>
      <c r="D267" s="305">
        <v>31.594</v>
      </c>
      <c r="E267" s="305">
        <v>33.612</v>
      </c>
      <c r="F267" s="305"/>
      <c r="G267" s="305">
        <v>69.589</v>
      </c>
      <c r="H267" s="305">
        <v>33.49</v>
      </c>
      <c r="I267" s="305">
        <v>36.099</v>
      </c>
      <c r="J267"/>
      <c r="K267" s="305">
        <v>71.374</v>
      </c>
      <c r="L267" s="305">
        <v>34.471</v>
      </c>
      <c r="M267" s="305">
        <v>36.903</v>
      </c>
      <c r="N267" s="305"/>
      <c r="O267" s="305">
        <v>66.623</v>
      </c>
      <c r="P267" s="305">
        <v>32.342</v>
      </c>
      <c r="Q267" s="305">
        <v>34.281</v>
      </c>
      <c r="R267" s="305"/>
      <c r="S267" s="305">
        <v>61.141</v>
      </c>
      <c r="T267" s="305">
        <v>29.902</v>
      </c>
      <c r="U267" s="305">
        <v>31.239</v>
      </c>
      <c r="V267" s="305"/>
      <c r="W267" s="305">
        <v>56.282</v>
      </c>
      <c r="X267" s="305">
        <v>27.478</v>
      </c>
      <c r="Y267" s="305">
        <v>28.804</v>
      </c>
      <c r="Z267" s="110"/>
      <c r="AA267" s="110"/>
      <c r="AB267" s="110"/>
      <c r="AC267" s="110"/>
      <c r="AD267" s="110"/>
      <c r="AE267" s="110"/>
      <c r="AF267" s="110"/>
      <c r="AG267" s="110"/>
      <c r="AH267" s="110"/>
      <c r="AI267" s="110"/>
      <c r="AJ267" s="110"/>
      <c r="AK267" s="110"/>
      <c r="AL267" s="110"/>
      <c r="AM267" s="110"/>
      <c r="AN267" s="110"/>
      <c r="AO267" s="110"/>
      <c r="AP267" s="110"/>
      <c r="AQ267" s="110"/>
      <c r="AR267" s="110"/>
      <c r="AV267" s="116"/>
      <c r="AW267" s="116"/>
      <c r="AX267" s="116"/>
      <c r="AY267" s="116"/>
      <c r="AZ267" s="116"/>
      <c r="BA267" s="116"/>
      <c r="BB267" s="116"/>
      <c r="BC267" s="116"/>
      <c r="BD267" s="116"/>
      <c r="BE267" s="116"/>
      <c r="BF267" s="116"/>
      <c r="BG267" s="116"/>
      <c r="BH267" s="116"/>
      <c r="BI267" s="116"/>
      <c r="BJ267" s="116"/>
      <c r="BK267" s="116"/>
      <c r="BL267" s="116"/>
      <c r="BM267" s="116"/>
      <c r="BN267" s="116"/>
    </row>
    <row r="268" spans="1:66" s="113" customFormat="1" ht="13.5" customHeight="1">
      <c r="A268" s="303" t="s">
        <v>58</v>
      </c>
      <c r="B268" s="304"/>
      <c r="C268" s="305">
        <v>30.449</v>
      </c>
      <c r="D268" s="305">
        <v>14.145</v>
      </c>
      <c r="E268" s="305">
        <v>16.304</v>
      </c>
      <c r="F268" s="305"/>
      <c r="G268" s="305">
        <v>33.663</v>
      </c>
      <c r="H268" s="305">
        <v>15.846</v>
      </c>
      <c r="I268" s="305">
        <v>17.817</v>
      </c>
      <c r="J268"/>
      <c r="K268" s="305">
        <v>36.226</v>
      </c>
      <c r="L268" s="305">
        <v>16.98</v>
      </c>
      <c r="M268" s="305">
        <v>19.246</v>
      </c>
      <c r="N268" s="305"/>
      <c r="O268" s="305">
        <v>39.82</v>
      </c>
      <c r="P268" s="305">
        <v>18.74</v>
      </c>
      <c r="Q268" s="305">
        <v>21.08</v>
      </c>
      <c r="R268" s="305"/>
      <c r="S268" s="305">
        <v>42.962</v>
      </c>
      <c r="T268" s="305">
        <v>20.161</v>
      </c>
      <c r="U268" s="305">
        <v>22.801</v>
      </c>
      <c r="V268" s="305"/>
      <c r="W268" s="305">
        <v>42.968</v>
      </c>
      <c r="X268" s="305">
        <v>20.274</v>
      </c>
      <c r="Y268" s="305">
        <v>22.694</v>
      </c>
      <c r="Z268" s="110"/>
      <c r="AA268" s="110"/>
      <c r="AB268" s="110"/>
      <c r="AC268" s="110"/>
      <c r="AD268" s="110"/>
      <c r="AE268" s="110"/>
      <c r="AF268" s="110"/>
      <c r="AG268" s="110"/>
      <c r="AH268" s="110"/>
      <c r="AI268" s="110"/>
      <c r="AJ268" s="110"/>
      <c r="AK268" s="110"/>
      <c r="AL268" s="110"/>
      <c r="AM268" s="110"/>
      <c r="AN268" s="110"/>
      <c r="AO268" s="110"/>
      <c r="AP268" s="110"/>
      <c r="AQ268" s="110"/>
      <c r="AR268" s="110"/>
      <c r="AV268" s="116"/>
      <c r="AW268" s="116"/>
      <c r="AX268" s="116"/>
      <c r="AY268" s="116"/>
      <c r="AZ268" s="116"/>
      <c r="BA268" s="116"/>
      <c r="BB268" s="116"/>
      <c r="BC268" s="116"/>
      <c r="BD268" s="116"/>
      <c r="BE268" s="116"/>
      <c r="BF268" s="116"/>
      <c r="BG268" s="116"/>
      <c r="BH268" s="116"/>
      <c r="BI268" s="116"/>
      <c r="BJ268" s="116"/>
      <c r="BK268" s="116"/>
      <c r="BL268" s="116"/>
      <c r="BM268" s="116"/>
      <c r="BN268" s="116"/>
    </row>
    <row r="269" spans="1:66" s="113" customFormat="1" ht="13.5" customHeight="1">
      <c r="A269" s="303" t="s">
        <v>54</v>
      </c>
      <c r="B269" s="304"/>
      <c r="C269" s="305">
        <v>24.57</v>
      </c>
      <c r="D269" s="305">
        <v>9.344</v>
      </c>
      <c r="E269" s="305">
        <v>15.226</v>
      </c>
      <c r="F269" s="305"/>
      <c r="G269" s="305">
        <v>27.533</v>
      </c>
      <c r="H269" s="305">
        <v>10.754</v>
      </c>
      <c r="I269" s="305">
        <v>16.779</v>
      </c>
      <c r="J269"/>
      <c r="K269" s="305">
        <v>32.111</v>
      </c>
      <c r="L269" s="305">
        <v>13.043</v>
      </c>
      <c r="M269" s="305">
        <v>19.068</v>
      </c>
      <c r="N269" s="305"/>
      <c r="O269" s="305">
        <v>36.945</v>
      </c>
      <c r="P269" s="305">
        <v>15.331</v>
      </c>
      <c r="Q269" s="305">
        <v>21.614</v>
      </c>
      <c r="R269" s="305"/>
      <c r="S269" s="305">
        <v>42.098</v>
      </c>
      <c r="T269" s="305">
        <v>17.672</v>
      </c>
      <c r="U269" s="305">
        <v>24.426</v>
      </c>
      <c r="V269" s="305"/>
      <c r="W269" s="305">
        <v>48.012</v>
      </c>
      <c r="X269" s="305">
        <v>20.392</v>
      </c>
      <c r="Y269" s="305">
        <v>27.62</v>
      </c>
      <c r="Z269" s="110"/>
      <c r="AA269" s="110"/>
      <c r="AB269" s="110"/>
      <c r="AC269" s="110"/>
      <c r="AD269" s="110"/>
      <c r="AE269" s="110"/>
      <c r="AF269" s="110"/>
      <c r="AG269" s="110"/>
      <c r="AH269" s="110"/>
      <c r="AI269" s="110"/>
      <c r="AJ269" s="110"/>
      <c r="AK269" s="110"/>
      <c r="AL269" s="110"/>
      <c r="AM269" s="110"/>
      <c r="AN269" s="110"/>
      <c r="AO269" s="110"/>
      <c r="AP269" s="110"/>
      <c r="AQ269" s="110"/>
      <c r="AR269" s="110"/>
      <c r="AV269" s="116"/>
      <c r="AW269" s="116"/>
      <c r="AX269" s="116"/>
      <c r="AY269" s="116"/>
      <c r="AZ269" s="116"/>
      <c r="BA269" s="116"/>
      <c r="BB269" s="116"/>
      <c r="BC269" s="116"/>
      <c r="BD269" s="116"/>
      <c r="BE269" s="116"/>
      <c r="BF269" s="116"/>
      <c r="BG269" s="116"/>
      <c r="BH269" s="116"/>
      <c r="BI269" s="116"/>
      <c r="BJ269" s="116"/>
      <c r="BK269" s="116"/>
      <c r="BL269" s="116"/>
      <c r="BM269" s="116"/>
      <c r="BN269" s="116"/>
    </row>
    <row r="270" spans="1:66" s="113" customFormat="1" ht="18" customHeight="1">
      <c r="A270" s="303"/>
      <c r="B270" s="300"/>
      <c r="C270" s="359" t="s">
        <v>33</v>
      </c>
      <c r="D270" s="360"/>
      <c r="E270" s="360"/>
      <c r="F270" s="360"/>
      <c r="G270" s="360"/>
      <c r="H270" s="360"/>
      <c r="I270" s="360"/>
      <c r="J270" s="360"/>
      <c r="K270" s="360"/>
      <c r="L270" s="360"/>
      <c r="M270" s="360"/>
      <c r="N270" s="360"/>
      <c r="O270" s="360"/>
      <c r="P270" s="360"/>
      <c r="Q270" s="360"/>
      <c r="R270" s="360"/>
      <c r="S270" s="360"/>
      <c r="T270" s="360"/>
      <c r="U270" s="360"/>
      <c r="V270" s="360"/>
      <c r="W270" s="360"/>
      <c r="X270" s="360"/>
      <c r="Y270" s="360"/>
      <c r="Z270" s="110"/>
      <c r="AA270" s="110"/>
      <c r="AB270" s="110"/>
      <c r="AC270" s="110"/>
      <c r="AD270" s="110"/>
      <c r="AE270" s="110"/>
      <c r="AF270" s="110"/>
      <c r="AG270" s="110"/>
      <c r="AH270" s="110"/>
      <c r="AI270" s="110"/>
      <c r="AJ270" s="110"/>
      <c r="AK270" s="110"/>
      <c r="AL270" s="110"/>
      <c r="AM270" s="110"/>
      <c r="AN270" s="110"/>
      <c r="AO270" s="110"/>
      <c r="AP270" s="110"/>
      <c r="AQ270" s="110"/>
      <c r="AR270" s="110"/>
      <c r="AV270" s="116"/>
      <c r="AW270" s="116"/>
      <c r="AX270" s="116"/>
      <c r="AY270" s="116"/>
      <c r="AZ270" s="116"/>
      <c r="BA270" s="116"/>
      <c r="BB270" s="116"/>
      <c r="BC270" s="116"/>
      <c r="BD270" s="116"/>
      <c r="BE270" s="116"/>
      <c r="BF270" s="116"/>
      <c r="BG270" s="116"/>
      <c r="BH270" s="116"/>
      <c r="BI270" s="116"/>
      <c r="BJ270" s="116"/>
      <c r="BK270" s="116"/>
      <c r="BL270" s="116"/>
      <c r="BM270" s="116"/>
      <c r="BN270" s="116"/>
    </row>
    <row r="271" spans="1:66" s="113" customFormat="1" ht="15" customHeight="1">
      <c r="A271" s="67" t="s">
        <v>50</v>
      </c>
      <c r="B271" s="301"/>
      <c r="C271" s="302">
        <f>SUM(C272:C277)</f>
        <v>91.02</v>
      </c>
      <c r="D271" s="302">
        <f aca="true" t="shared" si="24" ref="D271:Y271">SUM(D272:D277)</f>
        <v>43.713</v>
      </c>
      <c r="E271" s="302">
        <f t="shared" si="24"/>
        <v>47.307</v>
      </c>
      <c r="F271" s="302">
        <f t="shared" si="24"/>
        <v>0</v>
      </c>
      <c r="G271" s="302">
        <f t="shared" si="24"/>
        <v>93.529</v>
      </c>
      <c r="H271" s="302">
        <f t="shared" si="24"/>
        <v>45.094</v>
      </c>
      <c r="I271" s="302">
        <f t="shared" si="24"/>
        <v>48.434999999999995</v>
      </c>
      <c r="J271">
        <f t="shared" si="24"/>
        <v>0</v>
      </c>
      <c r="K271" s="302">
        <f t="shared" si="24"/>
        <v>96.679</v>
      </c>
      <c r="L271" s="302">
        <f t="shared" si="24"/>
        <v>46.756</v>
      </c>
      <c r="M271" s="302">
        <f t="shared" si="24"/>
        <v>49.923</v>
      </c>
      <c r="N271" s="302">
        <f t="shared" si="24"/>
        <v>0</v>
      </c>
      <c r="O271" s="302">
        <f t="shared" si="24"/>
        <v>100.05</v>
      </c>
      <c r="P271" s="302">
        <f t="shared" si="24"/>
        <v>48.527</v>
      </c>
      <c r="Q271" s="302">
        <f t="shared" si="24"/>
        <v>51.522999999999996</v>
      </c>
      <c r="R271" s="302">
        <f t="shared" si="24"/>
        <v>0</v>
      </c>
      <c r="S271" s="302">
        <f t="shared" si="24"/>
        <v>103.17399999999999</v>
      </c>
      <c r="T271" s="302">
        <f t="shared" si="24"/>
        <v>50.166000000000004</v>
      </c>
      <c r="U271" s="302">
        <f t="shared" si="24"/>
        <v>53.008</v>
      </c>
      <c r="V271" s="302">
        <f t="shared" si="24"/>
        <v>0</v>
      </c>
      <c r="W271" s="302">
        <f t="shared" si="24"/>
        <v>105.86</v>
      </c>
      <c r="X271" s="302">
        <f t="shared" si="24"/>
        <v>51.591</v>
      </c>
      <c r="Y271" s="302">
        <f t="shared" si="24"/>
        <v>54.269</v>
      </c>
      <c r="Z271" s="110"/>
      <c r="AA271" s="110"/>
      <c r="AB271" s="110"/>
      <c r="AC271" s="110"/>
      <c r="AD271" s="110"/>
      <c r="AE271" s="110"/>
      <c r="AF271" s="110"/>
      <c r="AG271" s="110"/>
      <c r="AH271" s="110"/>
      <c r="AI271" s="110"/>
      <c r="AJ271" s="110"/>
      <c r="AK271" s="110"/>
      <c r="AL271" s="110"/>
      <c r="AM271" s="110"/>
      <c r="AN271" s="110"/>
      <c r="AO271" s="110"/>
      <c r="AP271" s="110"/>
      <c r="AQ271" s="110"/>
      <c r="AR271" s="110"/>
      <c r="AV271" s="116"/>
      <c r="AW271" s="116"/>
      <c r="AX271" s="116"/>
      <c r="AY271" s="116"/>
      <c r="AZ271" s="116"/>
      <c r="BA271" s="116"/>
      <c r="BB271" s="116"/>
      <c r="BC271" s="116"/>
      <c r="BD271" s="116"/>
      <c r="BE271" s="116"/>
      <c r="BF271" s="116"/>
      <c r="BG271" s="116"/>
      <c r="BH271" s="116"/>
      <c r="BI271" s="116"/>
      <c r="BJ271" s="116"/>
      <c r="BK271" s="116"/>
      <c r="BL271" s="116"/>
      <c r="BM271" s="116"/>
      <c r="BN271" s="116"/>
    </row>
    <row r="272" spans="1:44" s="113" customFormat="1" ht="13.5" customHeight="1">
      <c r="A272" s="303" t="s">
        <v>53</v>
      </c>
      <c r="B272" s="304"/>
      <c r="C272" s="305">
        <v>15.923</v>
      </c>
      <c r="D272" s="305">
        <v>8.173</v>
      </c>
      <c r="E272" s="305">
        <v>7.75</v>
      </c>
      <c r="F272" s="305"/>
      <c r="G272" s="305">
        <v>15.226</v>
      </c>
      <c r="H272" s="305">
        <v>7.911</v>
      </c>
      <c r="I272" s="305">
        <v>7.315</v>
      </c>
      <c r="J272"/>
      <c r="K272" s="305">
        <v>15.612</v>
      </c>
      <c r="L272" s="305">
        <v>8.092</v>
      </c>
      <c r="M272" s="305">
        <v>7.52</v>
      </c>
      <c r="N272" s="305"/>
      <c r="O272" s="305">
        <v>16.534</v>
      </c>
      <c r="P272" s="305">
        <v>8.597</v>
      </c>
      <c r="Q272" s="305">
        <v>7.937</v>
      </c>
      <c r="R272" s="305"/>
      <c r="S272" s="305">
        <v>17.559</v>
      </c>
      <c r="T272" s="305">
        <v>9.149</v>
      </c>
      <c r="U272" s="305">
        <v>8.41</v>
      </c>
      <c r="V272" s="305"/>
      <c r="W272" s="305">
        <v>17.952</v>
      </c>
      <c r="X272" s="305">
        <v>9.354</v>
      </c>
      <c r="Y272" s="305">
        <v>8.598</v>
      </c>
      <c r="Z272" s="110"/>
      <c r="AA272" s="110"/>
      <c r="AB272" s="110"/>
      <c r="AC272" s="110"/>
      <c r="AD272" s="110"/>
      <c r="AE272" s="110"/>
      <c r="AF272" s="110"/>
      <c r="AG272" s="110"/>
      <c r="AH272" s="110"/>
      <c r="AI272" s="110"/>
      <c r="AJ272" s="110"/>
      <c r="AK272" s="110"/>
      <c r="AL272" s="110"/>
      <c r="AM272" s="110"/>
      <c r="AN272" s="110"/>
      <c r="AO272" s="110"/>
      <c r="AP272" s="110"/>
      <c r="AQ272" s="110"/>
      <c r="AR272" s="110"/>
    </row>
    <row r="273" spans="1:44" s="113" customFormat="1" ht="13.5" customHeight="1">
      <c r="A273" s="306" t="s">
        <v>55</v>
      </c>
      <c r="B273" s="304"/>
      <c r="C273" s="305">
        <v>17.905</v>
      </c>
      <c r="D273" s="305">
        <v>8.722</v>
      </c>
      <c r="E273" s="305">
        <v>9.183</v>
      </c>
      <c r="F273" s="305"/>
      <c r="G273" s="305">
        <v>19.825</v>
      </c>
      <c r="H273" s="305">
        <v>9.707</v>
      </c>
      <c r="I273" s="305">
        <v>10.118</v>
      </c>
      <c r="J273"/>
      <c r="K273" s="305">
        <v>19.117</v>
      </c>
      <c r="L273" s="305">
        <v>9.57</v>
      </c>
      <c r="M273" s="305">
        <v>9.547</v>
      </c>
      <c r="N273" s="305"/>
      <c r="O273" s="305">
        <v>18.71</v>
      </c>
      <c r="P273" s="305">
        <v>9.39</v>
      </c>
      <c r="Q273" s="305">
        <v>9.32</v>
      </c>
      <c r="R273" s="305"/>
      <c r="S273" s="305">
        <v>18.238</v>
      </c>
      <c r="T273" s="305">
        <v>9.175</v>
      </c>
      <c r="U273" s="305">
        <v>9.063</v>
      </c>
      <c r="V273" s="305"/>
      <c r="W273" s="305">
        <v>18.49</v>
      </c>
      <c r="X273" s="305">
        <v>9.322</v>
      </c>
      <c r="Y273" s="305">
        <v>9.168</v>
      </c>
      <c r="Z273" s="110"/>
      <c r="AA273" s="110"/>
      <c r="AB273" s="110"/>
      <c r="AC273" s="110"/>
      <c r="AD273" s="110"/>
      <c r="AE273" s="110"/>
      <c r="AF273" s="110"/>
      <c r="AG273" s="110"/>
      <c r="AH273" s="110"/>
      <c r="AI273" s="110"/>
      <c r="AJ273" s="110"/>
      <c r="AK273" s="110"/>
      <c r="AL273" s="110"/>
      <c r="AM273" s="110"/>
      <c r="AN273" s="110"/>
      <c r="AO273" s="110"/>
      <c r="AP273" s="110"/>
      <c r="AQ273" s="110"/>
      <c r="AR273" s="110"/>
    </row>
    <row r="274" spans="1:44" s="113" customFormat="1" ht="13.5" customHeight="1">
      <c r="A274" s="303" t="s">
        <v>56</v>
      </c>
      <c r="B274" s="304"/>
      <c r="C274" s="305">
        <v>23.404</v>
      </c>
      <c r="D274" s="305">
        <v>11.072</v>
      </c>
      <c r="E274" s="305">
        <v>12.332</v>
      </c>
      <c r="F274" s="305"/>
      <c r="G274" s="305">
        <v>21.44</v>
      </c>
      <c r="H274" s="305">
        <v>10.11</v>
      </c>
      <c r="I274" s="305">
        <v>11.33</v>
      </c>
      <c r="J274"/>
      <c r="K274" s="305">
        <v>22.226</v>
      </c>
      <c r="L274" s="305">
        <v>10.501</v>
      </c>
      <c r="M274" s="305">
        <v>11.725</v>
      </c>
      <c r="N274" s="305"/>
      <c r="O274" s="305">
        <v>24.065</v>
      </c>
      <c r="P274" s="305">
        <v>11.568</v>
      </c>
      <c r="Q274" s="305">
        <v>12.497</v>
      </c>
      <c r="R274" s="305"/>
      <c r="S274" s="305">
        <v>26.157</v>
      </c>
      <c r="T274" s="305">
        <v>12.731</v>
      </c>
      <c r="U274" s="305">
        <v>13.426</v>
      </c>
      <c r="V274" s="305"/>
      <c r="W274" s="305">
        <v>27.694</v>
      </c>
      <c r="X274" s="305">
        <v>13.594</v>
      </c>
      <c r="Y274" s="305">
        <v>14.1</v>
      </c>
      <c r="Z274" s="110"/>
      <c r="AA274" s="110"/>
      <c r="AB274" s="110"/>
      <c r="AC274" s="110"/>
      <c r="AD274" s="110"/>
      <c r="AE274" s="110"/>
      <c r="AF274" s="110"/>
      <c r="AG274" s="110"/>
      <c r="AH274" s="110"/>
      <c r="AI274" s="110"/>
      <c r="AJ274" s="110"/>
      <c r="AK274" s="110"/>
      <c r="AL274" s="110"/>
      <c r="AM274" s="110"/>
      <c r="AN274" s="110"/>
      <c r="AO274" s="110"/>
      <c r="AP274" s="110"/>
      <c r="AQ274" s="110"/>
      <c r="AR274" s="110"/>
    </row>
    <row r="275" spans="1:44" s="113" customFormat="1" ht="13.5" customHeight="1">
      <c r="A275" s="303" t="s">
        <v>57</v>
      </c>
      <c r="B275" s="304"/>
      <c r="C275" s="305">
        <v>17.517</v>
      </c>
      <c r="D275" s="305">
        <v>8.615</v>
      </c>
      <c r="E275" s="305">
        <v>8.902</v>
      </c>
      <c r="F275" s="305"/>
      <c r="G275" s="305">
        <v>18.901</v>
      </c>
      <c r="H275" s="305">
        <v>9.196</v>
      </c>
      <c r="I275" s="305">
        <v>9.705</v>
      </c>
      <c r="J275"/>
      <c r="K275" s="305">
        <v>19.792</v>
      </c>
      <c r="L275" s="305">
        <v>9.483</v>
      </c>
      <c r="M275" s="305">
        <v>10.309</v>
      </c>
      <c r="N275" s="305"/>
      <c r="O275" s="305">
        <v>18.512</v>
      </c>
      <c r="P275" s="305">
        <v>8.716</v>
      </c>
      <c r="Q275" s="305">
        <v>9.796</v>
      </c>
      <c r="R275" s="305"/>
      <c r="S275" s="305">
        <v>16.432</v>
      </c>
      <c r="T275" s="305">
        <v>7.642</v>
      </c>
      <c r="U275" s="305">
        <v>8.79</v>
      </c>
      <c r="V275" s="305"/>
      <c r="W275" s="305">
        <v>15.141</v>
      </c>
      <c r="X275" s="305">
        <v>7.098</v>
      </c>
      <c r="Y275" s="305">
        <v>8.043</v>
      </c>
      <c r="Z275" s="110"/>
      <c r="AA275" s="110"/>
      <c r="AB275" s="110"/>
      <c r="AC275" s="110"/>
      <c r="AD275" s="110"/>
      <c r="AE275" s="110"/>
      <c r="AF275" s="110"/>
      <c r="AG275" s="110"/>
      <c r="AH275" s="110"/>
      <c r="AI275" s="110"/>
      <c r="AJ275" s="110"/>
      <c r="AK275" s="110"/>
      <c r="AL275" s="110"/>
      <c r="AM275" s="110"/>
      <c r="AN275" s="110"/>
      <c r="AO275" s="110"/>
      <c r="AP275" s="110"/>
      <c r="AQ275" s="110"/>
      <c r="AR275" s="110"/>
    </row>
    <row r="276" spans="1:44" s="113" customFormat="1" ht="13.5" customHeight="1">
      <c r="A276" s="303" t="s">
        <v>58</v>
      </c>
      <c r="B276" s="304"/>
      <c r="C276" s="305">
        <v>9.022</v>
      </c>
      <c r="D276" s="305">
        <v>4.226</v>
      </c>
      <c r="E276" s="305">
        <v>4.796</v>
      </c>
      <c r="F276" s="305"/>
      <c r="G276" s="305">
        <v>9.848</v>
      </c>
      <c r="H276" s="305">
        <v>4.714</v>
      </c>
      <c r="I276" s="305">
        <v>5.134</v>
      </c>
      <c r="J276"/>
      <c r="K276" s="305">
        <v>10.044</v>
      </c>
      <c r="L276" s="305">
        <v>4.874</v>
      </c>
      <c r="M276" s="305">
        <v>5.17</v>
      </c>
      <c r="N276" s="305"/>
      <c r="O276" s="305">
        <v>10.887</v>
      </c>
      <c r="P276" s="305">
        <v>5.263</v>
      </c>
      <c r="Q276" s="305">
        <v>5.624</v>
      </c>
      <c r="R276" s="305"/>
      <c r="S276" s="305">
        <v>12.223</v>
      </c>
      <c r="T276" s="305">
        <v>5.851</v>
      </c>
      <c r="U276" s="305">
        <v>6.372</v>
      </c>
      <c r="V276" s="305"/>
      <c r="W276" s="305">
        <v>12.426</v>
      </c>
      <c r="X276" s="305">
        <v>5.831</v>
      </c>
      <c r="Y276" s="305">
        <v>6.595</v>
      </c>
      <c r="Z276" s="110"/>
      <c r="AA276" s="110"/>
      <c r="AB276" s="110"/>
      <c r="AC276" s="110"/>
      <c r="AD276" s="110"/>
      <c r="AE276" s="110"/>
      <c r="AF276" s="110"/>
      <c r="AG276" s="110"/>
      <c r="AH276" s="110"/>
      <c r="AI276" s="110"/>
      <c r="AJ276" s="110"/>
      <c r="AK276" s="110"/>
      <c r="AL276" s="110"/>
      <c r="AM276" s="110"/>
      <c r="AN276" s="110"/>
      <c r="AO276" s="110"/>
      <c r="AP276" s="110"/>
      <c r="AQ276" s="110"/>
      <c r="AR276" s="110"/>
    </row>
    <row r="277" spans="1:44" s="113" customFormat="1" ht="13.5" customHeight="1">
      <c r="A277" s="303" t="s">
        <v>54</v>
      </c>
      <c r="B277" s="304"/>
      <c r="C277" s="305">
        <v>7.249</v>
      </c>
      <c r="D277" s="305">
        <v>2.905</v>
      </c>
      <c r="E277" s="305">
        <v>4.344</v>
      </c>
      <c r="F277" s="305"/>
      <c r="G277" s="305">
        <v>8.289</v>
      </c>
      <c r="H277" s="305">
        <v>3.456</v>
      </c>
      <c r="I277" s="305">
        <v>4.833</v>
      </c>
      <c r="J277"/>
      <c r="K277" s="305">
        <v>9.888</v>
      </c>
      <c r="L277" s="305">
        <v>4.236</v>
      </c>
      <c r="M277" s="305">
        <v>5.652</v>
      </c>
      <c r="N277" s="305"/>
      <c r="O277" s="305">
        <v>11.342</v>
      </c>
      <c r="P277" s="305">
        <v>4.993</v>
      </c>
      <c r="Q277" s="305">
        <v>6.349</v>
      </c>
      <c r="R277" s="305"/>
      <c r="S277" s="305">
        <v>12.565</v>
      </c>
      <c r="T277" s="305">
        <v>5.618</v>
      </c>
      <c r="U277" s="305">
        <v>6.947</v>
      </c>
      <c r="V277" s="305"/>
      <c r="W277" s="305">
        <v>14.157</v>
      </c>
      <c r="X277" s="305">
        <v>6.392</v>
      </c>
      <c r="Y277" s="305">
        <v>7.765</v>
      </c>
      <c r="Z277" s="110"/>
      <c r="AA277" s="110"/>
      <c r="AB277" s="110"/>
      <c r="AC277" s="110"/>
      <c r="AD277" s="110"/>
      <c r="AE277" s="110"/>
      <c r="AF277" s="110"/>
      <c r="AG277" s="110"/>
      <c r="AH277" s="110"/>
      <c r="AI277" s="110"/>
      <c r="AJ277" s="110"/>
      <c r="AK277" s="110"/>
      <c r="AL277" s="110"/>
      <c r="AM277" s="110"/>
      <c r="AN277" s="110"/>
      <c r="AO277" s="110"/>
      <c r="AP277" s="110"/>
      <c r="AQ277" s="110"/>
      <c r="AR277" s="110"/>
    </row>
    <row r="278" spans="1:44" s="113" customFormat="1" ht="18" customHeight="1">
      <c r="A278" s="303"/>
      <c r="B278" s="300"/>
      <c r="C278" s="359" t="s">
        <v>34</v>
      </c>
      <c r="D278" s="360"/>
      <c r="E278" s="360"/>
      <c r="F278" s="360"/>
      <c r="G278" s="360"/>
      <c r="H278" s="360"/>
      <c r="I278" s="360"/>
      <c r="J278" s="360"/>
      <c r="K278" s="360"/>
      <c r="L278" s="360"/>
      <c r="M278" s="360"/>
      <c r="N278" s="360"/>
      <c r="O278" s="360"/>
      <c r="P278" s="360"/>
      <c r="Q278" s="360"/>
      <c r="R278" s="360"/>
      <c r="S278" s="360"/>
      <c r="T278" s="360"/>
      <c r="U278" s="360"/>
      <c r="V278" s="360"/>
      <c r="W278" s="360"/>
      <c r="X278" s="360"/>
      <c r="Y278" s="360"/>
      <c r="Z278" s="110"/>
      <c r="AA278" s="110"/>
      <c r="AB278" s="110"/>
      <c r="AC278" s="110"/>
      <c r="AD278" s="110"/>
      <c r="AE278" s="110"/>
      <c r="AF278" s="110"/>
      <c r="AG278" s="110"/>
      <c r="AH278" s="110"/>
      <c r="AI278" s="110"/>
      <c r="AJ278" s="110"/>
      <c r="AK278" s="110"/>
      <c r="AL278" s="110"/>
      <c r="AM278" s="110"/>
      <c r="AN278" s="110"/>
      <c r="AO278" s="110"/>
      <c r="AP278" s="110"/>
      <c r="AQ278" s="110"/>
      <c r="AR278" s="110"/>
    </row>
    <row r="279" spans="1:44" s="113" customFormat="1" ht="15" customHeight="1">
      <c r="A279" s="67" t="s">
        <v>50</v>
      </c>
      <c r="B279" s="300"/>
      <c r="C279" s="302">
        <f>SUM(C280:C285)</f>
        <v>90.34</v>
      </c>
      <c r="D279" s="302">
        <f aca="true" t="shared" si="25" ref="D279:Y279">SUM(D280:D285)</f>
        <v>43.051</v>
      </c>
      <c r="E279" s="302">
        <f t="shared" si="25"/>
        <v>47.289</v>
      </c>
      <c r="F279" s="302">
        <f t="shared" si="25"/>
        <v>0</v>
      </c>
      <c r="G279" s="302">
        <f t="shared" si="25"/>
        <v>89.32499999999999</v>
      </c>
      <c r="H279" s="302">
        <f t="shared" si="25"/>
        <v>42.760999999999996</v>
      </c>
      <c r="I279" s="302">
        <f t="shared" si="25"/>
        <v>46.564</v>
      </c>
      <c r="J279">
        <f t="shared" si="25"/>
        <v>0</v>
      </c>
      <c r="K279" s="302">
        <f t="shared" si="25"/>
        <v>88.36</v>
      </c>
      <c r="L279" s="302">
        <f t="shared" si="25"/>
        <v>42.43899999999999</v>
      </c>
      <c r="M279" s="302">
        <f t="shared" si="25"/>
        <v>45.921</v>
      </c>
      <c r="N279" s="302">
        <f t="shared" si="25"/>
        <v>0</v>
      </c>
      <c r="O279" s="302">
        <f t="shared" si="25"/>
        <v>87.06099999999999</v>
      </c>
      <c r="P279" s="302">
        <f t="shared" si="25"/>
        <v>41.91799999999999</v>
      </c>
      <c r="Q279" s="302">
        <f t="shared" si="25"/>
        <v>45.143</v>
      </c>
      <c r="R279" s="302">
        <f t="shared" si="25"/>
        <v>0</v>
      </c>
      <c r="S279" s="302">
        <f t="shared" si="25"/>
        <v>85.265</v>
      </c>
      <c r="T279" s="302">
        <f t="shared" si="25"/>
        <v>41.163</v>
      </c>
      <c r="U279" s="302">
        <f t="shared" si="25"/>
        <v>44.102000000000004</v>
      </c>
      <c r="V279" s="302">
        <f t="shared" si="25"/>
        <v>0</v>
      </c>
      <c r="W279" s="302">
        <f t="shared" si="25"/>
        <v>83.06099999999999</v>
      </c>
      <c r="X279" s="302">
        <f t="shared" si="25"/>
        <v>40.211</v>
      </c>
      <c r="Y279" s="302">
        <f t="shared" si="25"/>
        <v>42.85</v>
      </c>
      <c r="Z279" s="110"/>
      <c r="AA279" s="110"/>
      <c r="AB279" s="110"/>
      <c r="AC279" s="110"/>
      <c r="AD279" s="110"/>
      <c r="AE279" s="110"/>
      <c r="AF279" s="110"/>
      <c r="AG279" s="110"/>
      <c r="AH279" s="110"/>
      <c r="AI279" s="110"/>
      <c r="AJ279" s="110"/>
      <c r="AK279" s="110"/>
      <c r="AL279" s="110"/>
      <c r="AM279" s="110"/>
      <c r="AN279" s="110"/>
      <c r="AO279" s="110"/>
      <c r="AP279" s="110"/>
      <c r="AQ279" s="110"/>
      <c r="AR279" s="110"/>
    </row>
    <row r="280" spans="1:44" s="113" customFormat="1" ht="13.5" customHeight="1">
      <c r="A280" s="303" t="s">
        <v>53</v>
      </c>
      <c r="B280" s="300"/>
      <c r="C280" s="305">
        <v>15.913</v>
      </c>
      <c r="D280" s="305">
        <v>8.153</v>
      </c>
      <c r="E280" s="305">
        <v>7.76</v>
      </c>
      <c r="F280" s="305"/>
      <c r="G280" s="305">
        <v>15.796</v>
      </c>
      <c r="H280" s="305">
        <v>8.146</v>
      </c>
      <c r="I280" s="305">
        <v>7.65</v>
      </c>
      <c r="J280"/>
      <c r="K280" s="305">
        <v>15.915</v>
      </c>
      <c r="L280" s="305">
        <v>8.239</v>
      </c>
      <c r="M280" s="305">
        <v>7.676</v>
      </c>
      <c r="N280" s="305"/>
      <c r="O280" s="305">
        <v>15.318</v>
      </c>
      <c r="P280" s="305">
        <v>7.931</v>
      </c>
      <c r="Q280" s="305">
        <v>7.387</v>
      </c>
      <c r="R280" s="305"/>
      <c r="S280" s="305">
        <v>14.481</v>
      </c>
      <c r="T280" s="305">
        <v>7.487</v>
      </c>
      <c r="U280" s="305">
        <v>6.994</v>
      </c>
      <c r="V280" s="305"/>
      <c r="W280" s="305">
        <v>13.53</v>
      </c>
      <c r="X280" s="305">
        <v>6.991</v>
      </c>
      <c r="Y280" s="305">
        <v>6.539</v>
      </c>
      <c r="Z280" s="110"/>
      <c r="AA280" s="110"/>
      <c r="AB280" s="110"/>
      <c r="AC280" s="110"/>
      <c r="AD280" s="110"/>
      <c r="AE280" s="110"/>
      <c r="AF280" s="110"/>
      <c r="AG280" s="110"/>
      <c r="AH280" s="110"/>
      <c r="AI280" s="110"/>
      <c r="AJ280" s="110"/>
      <c r="AK280" s="110"/>
      <c r="AL280" s="110"/>
      <c r="AM280" s="110"/>
      <c r="AN280" s="110"/>
      <c r="AO280" s="110"/>
      <c r="AP280" s="110"/>
      <c r="AQ280" s="110"/>
      <c r="AR280" s="110"/>
    </row>
    <row r="281" spans="1:44" s="113" customFormat="1" ht="13.5" customHeight="1">
      <c r="A281" s="306" t="s">
        <v>55</v>
      </c>
      <c r="B281" s="300"/>
      <c r="C281" s="305">
        <v>16.034</v>
      </c>
      <c r="D281" s="305">
        <v>8.029</v>
      </c>
      <c r="E281" s="305">
        <v>8.005</v>
      </c>
      <c r="F281" s="305"/>
      <c r="G281" s="305">
        <v>15.163</v>
      </c>
      <c r="H281" s="305">
        <v>7.789</v>
      </c>
      <c r="I281" s="305">
        <v>7.374</v>
      </c>
      <c r="J281"/>
      <c r="K281" s="305">
        <v>13.765</v>
      </c>
      <c r="L281" s="305">
        <v>7.249</v>
      </c>
      <c r="M281" s="305">
        <v>6.516</v>
      </c>
      <c r="N281" s="305"/>
      <c r="O281" s="305">
        <v>13.047</v>
      </c>
      <c r="P281" s="305">
        <v>6.891</v>
      </c>
      <c r="Q281" s="305">
        <v>6.156</v>
      </c>
      <c r="R281" s="305"/>
      <c r="S281" s="305">
        <v>13.151</v>
      </c>
      <c r="T281" s="305">
        <v>7.018</v>
      </c>
      <c r="U281" s="305">
        <v>6.133</v>
      </c>
      <c r="V281" s="305"/>
      <c r="W281" s="305">
        <v>13.215</v>
      </c>
      <c r="X281" s="305">
        <v>7.073</v>
      </c>
      <c r="Y281" s="305">
        <v>6.142</v>
      </c>
      <c r="Z281" s="110"/>
      <c r="AA281" s="110"/>
      <c r="AB281" s="110"/>
      <c r="AC281" s="110"/>
      <c r="AD281" s="110"/>
      <c r="AE281" s="110"/>
      <c r="AF281" s="110"/>
      <c r="AG281" s="110"/>
      <c r="AH281" s="110"/>
      <c r="AI281" s="110"/>
      <c r="AJ281" s="110"/>
      <c r="AK281" s="110"/>
      <c r="AL281" s="110"/>
      <c r="AM281" s="110"/>
      <c r="AN281" s="110"/>
      <c r="AO281" s="110"/>
      <c r="AP281" s="110"/>
      <c r="AQ281" s="110"/>
      <c r="AR281" s="110"/>
    </row>
    <row r="282" spans="1:44" s="113" customFormat="1" ht="13.5" customHeight="1">
      <c r="A282" s="303" t="s">
        <v>56</v>
      </c>
      <c r="B282" s="300"/>
      <c r="C282" s="305">
        <v>24.489</v>
      </c>
      <c r="D282" s="305">
        <v>11.53</v>
      </c>
      <c r="E282" s="305">
        <v>12.959</v>
      </c>
      <c r="F282" s="305"/>
      <c r="G282" s="305">
        <v>21.954</v>
      </c>
      <c r="H282" s="305">
        <v>10.334</v>
      </c>
      <c r="I282" s="305">
        <v>11.62</v>
      </c>
      <c r="J282"/>
      <c r="K282" s="305">
        <v>20.619</v>
      </c>
      <c r="L282" s="305">
        <v>9.842</v>
      </c>
      <c r="M282" s="305">
        <v>10.777</v>
      </c>
      <c r="N282" s="305"/>
      <c r="O282" s="305">
        <v>20.485</v>
      </c>
      <c r="P282" s="305">
        <v>10.094</v>
      </c>
      <c r="Q282" s="305">
        <v>10.391</v>
      </c>
      <c r="R282" s="305"/>
      <c r="S282" s="305">
        <v>19.477</v>
      </c>
      <c r="T282" s="305">
        <v>9.901</v>
      </c>
      <c r="U282" s="305">
        <v>9.576</v>
      </c>
      <c r="V282" s="305"/>
      <c r="W282" s="305">
        <v>18.355</v>
      </c>
      <c r="X282" s="305">
        <v>9.568</v>
      </c>
      <c r="Y282" s="305">
        <v>8.787</v>
      </c>
      <c r="Z282" s="110"/>
      <c r="AA282" s="110"/>
      <c r="AB282" s="110"/>
      <c r="AC282" s="110"/>
      <c r="AD282" s="110"/>
      <c r="AE282" s="110"/>
      <c r="AF282" s="110"/>
      <c r="AG282" s="110"/>
      <c r="AH282" s="110"/>
      <c r="AI282" s="110"/>
      <c r="AJ282" s="110"/>
      <c r="AK282" s="110"/>
      <c r="AL282" s="110"/>
      <c r="AM282" s="110"/>
      <c r="AN282" s="110"/>
      <c r="AO282" s="110"/>
      <c r="AP282" s="110"/>
      <c r="AQ282" s="110"/>
      <c r="AR282" s="110"/>
    </row>
    <row r="283" spans="1:44" s="113" customFormat="1" ht="13.5" customHeight="1">
      <c r="A283" s="303" t="s">
        <v>57</v>
      </c>
      <c r="B283" s="300"/>
      <c r="C283" s="305">
        <v>18.633</v>
      </c>
      <c r="D283" s="305">
        <v>8.931</v>
      </c>
      <c r="E283" s="305">
        <v>9.702</v>
      </c>
      <c r="F283" s="305"/>
      <c r="G283" s="305">
        <v>19.976</v>
      </c>
      <c r="H283" s="305">
        <v>9.45</v>
      </c>
      <c r="I283" s="305">
        <v>10.526</v>
      </c>
      <c r="J283"/>
      <c r="K283" s="305">
        <v>19.992</v>
      </c>
      <c r="L283" s="305">
        <v>9.261</v>
      </c>
      <c r="M283" s="305">
        <v>10.731</v>
      </c>
      <c r="N283" s="305"/>
      <c r="O283" s="305">
        <v>17.95</v>
      </c>
      <c r="P283" s="305">
        <v>8.137</v>
      </c>
      <c r="Q283" s="305">
        <v>9.813</v>
      </c>
      <c r="R283" s="305"/>
      <c r="S283" s="305">
        <v>15.584</v>
      </c>
      <c r="T283" s="305">
        <v>6.898</v>
      </c>
      <c r="U283" s="305">
        <v>8.686</v>
      </c>
      <c r="V283" s="305"/>
      <c r="W283" s="305">
        <v>14.258</v>
      </c>
      <c r="X283" s="305">
        <v>6.355</v>
      </c>
      <c r="Y283" s="305">
        <v>7.903</v>
      </c>
      <c r="Z283" s="110"/>
      <c r="AA283" s="110"/>
      <c r="AB283" s="110"/>
      <c r="AC283" s="110"/>
      <c r="AD283" s="110"/>
      <c r="AE283" s="110"/>
      <c r="AF283" s="110"/>
      <c r="AG283" s="110"/>
      <c r="AH283" s="110"/>
      <c r="AI283" s="110"/>
      <c r="AJ283" s="110"/>
      <c r="AK283" s="110"/>
      <c r="AL283" s="110"/>
      <c r="AM283" s="110"/>
      <c r="AN283" s="110"/>
      <c r="AO283" s="110"/>
      <c r="AP283" s="110"/>
      <c r="AQ283" s="110"/>
      <c r="AR283" s="110"/>
    </row>
    <row r="284" spans="1:44" s="113" customFormat="1" ht="13.5" customHeight="1">
      <c r="A284" s="303" t="s">
        <v>58</v>
      </c>
      <c r="B284" s="300"/>
      <c r="C284" s="305">
        <v>8.388</v>
      </c>
      <c r="D284" s="305">
        <v>3.86</v>
      </c>
      <c r="E284" s="305">
        <v>4.528</v>
      </c>
      <c r="F284" s="305"/>
      <c r="G284" s="305">
        <v>9.276</v>
      </c>
      <c r="H284" s="305">
        <v>4.307</v>
      </c>
      <c r="I284" s="305">
        <v>4.969</v>
      </c>
      <c r="J284"/>
      <c r="K284" s="305">
        <v>10.038</v>
      </c>
      <c r="L284" s="305">
        <v>4.632</v>
      </c>
      <c r="M284" s="305">
        <v>5.406</v>
      </c>
      <c r="N284" s="305"/>
      <c r="O284" s="305">
        <v>11.074</v>
      </c>
      <c r="P284" s="305">
        <v>5.114</v>
      </c>
      <c r="Q284" s="305">
        <v>5.96</v>
      </c>
      <c r="R284" s="305"/>
      <c r="S284" s="305">
        <v>12.113</v>
      </c>
      <c r="T284" s="305">
        <v>5.524</v>
      </c>
      <c r="U284" s="305">
        <v>6.589</v>
      </c>
      <c r="V284" s="305"/>
      <c r="W284" s="305">
        <v>11.64</v>
      </c>
      <c r="X284" s="305">
        <v>5.177</v>
      </c>
      <c r="Y284" s="305">
        <v>6.463</v>
      </c>
      <c r="Z284" s="110"/>
      <c r="AA284" s="110"/>
      <c r="AB284" s="110"/>
      <c r="AC284" s="110"/>
      <c r="AD284" s="110"/>
      <c r="AE284" s="110"/>
      <c r="AF284" s="110"/>
      <c r="AG284" s="110"/>
      <c r="AH284" s="110"/>
      <c r="AI284" s="110"/>
      <c r="AJ284" s="110"/>
      <c r="AK284" s="110"/>
      <c r="AL284" s="110"/>
      <c r="AM284" s="110"/>
      <c r="AN284" s="110"/>
      <c r="AO284" s="110"/>
      <c r="AP284" s="110"/>
      <c r="AQ284" s="110"/>
      <c r="AR284" s="110"/>
    </row>
    <row r="285" spans="1:44" s="113" customFormat="1" ht="13.5" customHeight="1">
      <c r="A285" s="303" t="s">
        <v>54</v>
      </c>
      <c r="B285" s="300"/>
      <c r="C285" s="305">
        <v>6.883</v>
      </c>
      <c r="D285" s="305">
        <v>2.548</v>
      </c>
      <c r="E285" s="305">
        <v>4.335</v>
      </c>
      <c r="F285" s="305"/>
      <c r="G285" s="305">
        <v>7.16</v>
      </c>
      <c r="H285" s="305">
        <v>2.735</v>
      </c>
      <c r="I285" s="305">
        <v>4.425</v>
      </c>
      <c r="J285"/>
      <c r="K285" s="305">
        <v>8.031</v>
      </c>
      <c r="L285" s="305">
        <v>3.216</v>
      </c>
      <c r="M285" s="305">
        <v>4.815</v>
      </c>
      <c r="N285" s="305"/>
      <c r="O285" s="305">
        <v>9.187</v>
      </c>
      <c r="P285" s="305">
        <v>3.751</v>
      </c>
      <c r="Q285" s="305">
        <v>5.436</v>
      </c>
      <c r="R285" s="305"/>
      <c r="S285" s="305">
        <v>10.459</v>
      </c>
      <c r="T285" s="305">
        <v>4.335</v>
      </c>
      <c r="U285" s="305">
        <v>6.124</v>
      </c>
      <c r="V285" s="305"/>
      <c r="W285" s="305">
        <v>12.063</v>
      </c>
      <c r="X285" s="305">
        <v>5.047</v>
      </c>
      <c r="Y285" s="305">
        <v>7.016</v>
      </c>
      <c r="Z285" s="110"/>
      <c r="AA285" s="110"/>
      <c r="AB285" s="110"/>
      <c r="AC285" s="110"/>
      <c r="AD285" s="110"/>
      <c r="AE285" s="110"/>
      <c r="AF285" s="110"/>
      <c r="AG285" s="110"/>
      <c r="AH285" s="110"/>
      <c r="AI285" s="110"/>
      <c r="AJ285" s="110"/>
      <c r="AK285" s="110"/>
      <c r="AL285" s="110"/>
      <c r="AM285" s="110"/>
      <c r="AN285" s="110"/>
      <c r="AO285" s="110"/>
      <c r="AP285" s="110"/>
      <c r="AQ285" s="110"/>
      <c r="AR285" s="110"/>
    </row>
    <row r="286" spans="1:44" s="113" customFormat="1" ht="18" customHeight="1">
      <c r="A286" s="67"/>
      <c r="B286" s="300"/>
      <c r="C286" s="359" t="s">
        <v>35</v>
      </c>
      <c r="D286" s="360"/>
      <c r="E286" s="360"/>
      <c r="F286" s="360"/>
      <c r="G286" s="360"/>
      <c r="H286" s="360"/>
      <c r="I286" s="360"/>
      <c r="J286" s="360"/>
      <c r="K286" s="360"/>
      <c r="L286" s="360"/>
      <c r="M286" s="360"/>
      <c r="N286" s="360"/>
      <c r="O286" s="360"/>
      <c r="P286" s="360"/>
      <c r="Q286" s="360"/>
      <c r="R286" s="360"/>
      <c r="S286" s="360"/>
      <c r="T286" s="360"/>
      <c r="U286" s="360"/>
      <c r="V286" s="360"/>
      <c r="W286" s="360"/>
      <c r="X286" s="360"/>
      <c r="Y286" s="360"/>
      <c r="Z286" s="110"/>
      <c r="AA286" s="110"/>
      <c r="AB286" s="110"/>
      <c r="AC286" s="110"/>
      <c r="AD286" s="110"/>
      <c r="AE286" s="110"/>
      <c r="AF286" s="110"/>
      <c r="AG286" s="110"/>
      <c r="AH286" s="110"/>
      <c r="AI286" s="110"/>
      <c r="AJ286" s="110"/>
      <c r="AK286" s="110"/>
      <c r="AL286" s="110"/>
      <c r="AM286" s="110"/>
      <c r="AN286" s="110"/>
      <c r="AO286" s="110"/>
      <c r="AP286" s="110"/>
      <c r="AQ286" s="110"/>
      <c r="AR286" s="110"/>
    </row>
    <row r="287" spans="1:44" s="113" customFormat="1" ht="15" customHeight="1">
      <c r="A287" s="67" t="s">
        <v>50</v>
      </c>
      <c r="B287" s="300"/>
      <c r="C287" s="302">
        <f>SUM(C288:C293)</f>
        <v>175.99</v>
      </c>
      <c r="D287" s="302">
        <f aca="true" t="shared" si="26" ref="D287:Y287">SUM(D288:D293)</f>
        <v>86.207</v>
      </c>
      <c r="E287" s="302">
        <f t="shared" si="26"/>
        <v>89.783</v>
      </c>
      <c r="F287" s="302">
        <f t="shared" si="26"/>
        <v>0</v>
      </c>
      <c r="G287" s="302">
        <f t="shared" si="26"/>
        <v>180.252</v>
      </c>
      <c r="H287" s="302">
        <f t="shared" si="26"/>
        <v>88.61699999999999</v>
      </c>
      <c r="I287" s="302">
        <f t="shared" si="26"/>
        <v>91.635</v>
      </c>
      <c r="J287">
        <f t="shared" si="26"/>
        <v>0</v>
      </c>
      <c r="K287" s="302">
        <f t="shared" si="26"/>
        <v>184.774</v>
      </c>
      <c r="L287" s="302">
        <f t="shared" si="26"/>
        <v>91.161</v>
      </c>
      <c r="M287" s="302">
        <f t="shared" si="26"/>
        <v>93.613</v>
      </c>
      <c r="N287" s="302">
        <f t="shared" si="26"/>
        <v>0</v>
      </c>
      <c r="O287" s="302">
        <f t="shared" si="26"/>
        <v>189.20800000000003</v>
      </c>
      <c r="P287" s="302">
        <f t="shared" si="26"/>
        <v>93.693</v>
      </c>
      <c r="Q287" s="302">
        <f t="shared" si="26"/>
        <v>95.51499999999999</v>
      </c>
      <c r="R287" s="302">
        <f t="shared" si="26"/>
        <v>0</v>
      </c>
      <c r="S287" s="302">
        <f t="shared" si="26"/>
        <v>193.254</v>
      </c>
      <c r="T287" s="302">
        <f t="shared" si="26"/>
        <v>96.043</v>
      </c>
      <c r="U287" s="302">
        <f t="shared" si="26"/>
        <v>97.21100000000001</v>
      </c>
      <c r="V287" s="302">
        <f t="shared" si="26"/>
        <v>0</v>
      </c>
      <c r="W287" s="302">
        <f t="shared" si="26"/>
        <v>196.66400000000002</v>
      </c>
      <c r="X287" s="302">
        <f t="shared" si="26"/>
        <v>98.10799999999999</v>
      </c>
      <c r="Y287" s="302">
        <f t="shared" si="26"/>
        <v>98.556</v>
      </c>
      <c r="Z287" s="110"/>
      <c r="AA287" s="110"/>
      <c r="AB287" s="110"/>
      <c r="AC287" s="110"/>
      <c r="AD287" s="110"/>
      <c r="AE287" s="110"/>
      <c r="AF287" s="110"/>
      <c r="AG287" s="110"/>
      <c r="AH287" s="110"/>
      <c r="AI287" s="110"/>
      <c r="AJ287" s="110"/>
      <c r="AK287" s="110"/>
      <c r="AL287" s="110"/>
      <c r="AM287" s="110"/>
      <c r="AN287" s="110"/>
      <c r="AO287" s="110"/>
      <c r="AP287" s="110"/>
      <c r="AQ287" s="110"/>
      <c r="AR287" s="110"/>
    </row>
    <row r="288" spans="1:44" s="113" customFormat="1" ht="13.5" customHeight="1">
      <c r="A288" s="303" t="s">
        <v>53</v>
      </c>
      <c r="B288" s="300"/>
      <c r="C288" s="305">
        <v>35.23</v>
      </c>
      <c r="D288" s="305">
        <v>17.965</v>
      </c>
      <c r="E288" s="305">
        <v>17.265</v>
      </c>
      <c r="F288" s="305"/>
      <c r="G288" s="305">
        <v>35.267</v>
      </c>
      <c r="H288" s="305">
        <v>18.151</v>
      </c>
      <c r="I288" s="305">
        <v>17.116</v>
      </c>
      <c r="J288"/>
      <c r="K288" s="305">
        <v>35.749</v>
      </c>
      <c r="L288" s="305">
        <v>18.531</v>
      </c>
      <c r="M288" s="305">
        <v>17.218</v>
      </c>
      <c r="N288" s="305"/>
      <c r="O288" s="305">
        <v>35.835</v>
      </c>
      <c r="P288" s="305">
        <v>18.541</v>
      </c>
      <c r="Q288" s="305">
        <v>17.294</v>
      </c>
      <c r="R288" s="305"/>
      <c r="S288" s="305">
        <v>37.092</v>
      </c>
      <c r="T288" s="305">
        <v>19.152</v>
      </c>
      <c r="U288" s="305">
        <v>17.94</v>
      </c>
      <c r="V288" s="305"/>
      <c r="W288" s="305">
        <v>37.957</v>
      </c>
      <c r="X288" s="305">
        <v>19.593</v>
      </c>
      <c r="Y288" s="305">
        <v>18.364</v>
      </c>
      <c r="Z288" s="110"/>
      <c r="AA288" s="110"/>
      <c r="AB288" s="110"/>
      <c r="AC288" s="110"/>
      <c r="AD288" s="110"/>
      <c r="AE288" s="110"/>
      <c r="AF288" s="110"/>
      <c r="AG288" s="110"/>
      <c r="AH288" s="110"/>
      <c r="AI288" s="110"/>
      <c r="AJ288" s="110"/>
      <c r="AK288" s="110"/>
      <c r="AL288" s="110"/>
      <c r="AM288" s="110"/>
      <c r="AN288" s="110"/>
      <c r="AO288" s="110"/>
      <c r="AP288" s="110"/>
      <c r="AQ288" s="110"/>
      <c r="AR288" s="110"/>
    </row>
    <row r="289" spans="1:44" s="113" customFormat="1" ht="13.5" customHeight="1">
      <c r="A289" s="306" t="s">
        <v>55</v>
      </c>
      <c r="B289" s="300"/>
      <c r="C289" s="305">
        <v>29.944</v>
      </c>
      <c r="D289" s="305">
        <v>15.085</v>
      </c>
      <c r="E289" s="305">
        <v>14.859</v>
      </c>
      <c r="F289" s="305"/>
      <c r="G289" s="305">
        <v>30.759</v>
      </c>
      <c r="H289" s="305">
        <v>15.581</v>
      </c>
      <c r="I289" s="305">
        <v>15.178</v>
      </c>
      <c r="J289"/>
      <c r="K289" s="305">
        <v>31.132</v>
      </c>
      <c r="L289" s="305">
        <v>15.714</v>
      </c>
      <c r="M289" s="305">
        <v>15.418</v>
      </c>
      <c r="N289" s="305"/>
      <c r="O289" s="305">
        <v>31.509</v>
      </c>
      <c r="P289" s="305">
        <v>16.052</v>
      </c>
      <c r="Q289" s="305">
        <v>15.457</v>
      </c>
      <c r="R289" s="305"/>
      <c r="S289" s="305">
        <v>31.662</v>
      </c>
      <c r="T289" s="305">
        <v>16.352</v>
      </c>
      <c r="U289" s="305">
        <v>15.31</v>
      </c>
      <c r="V289" s="305"/>
      <c r="W289" s="305">
        <v>31.838</v>
      </c>
      <c r="X289" s="305">
        <v>16.494</v>
      </c>
      <c r="Y289" s="305">
        <v>15.344</v>
      </c>
      <c r="Z289" s="110"/>
      <c r="AA289" s="110"/>
      <c r="AB289" s="110"/>
      <c r="AC289" s="110"/>
      <c r="AD289" s="110"/>
      <c r="AE289" s="110"/>
      <c r="AF289" s="110"/>
      <c r="AG289" s="110"/>
      <c r="AH289" s="110"/>
      <c r="AI289" s="110"/>
      <c r="AJ289" s="110"/>
      <c r="AK289" s="110"/>
      <c r="AL289" s="110"/>
      <c r="AM289" s="110"/>
      <c r="AN289" s="110"/>
      <c r="AO289" s="110"/>
      <c r="AP289" s="110"/>
      <c r="AQ289" s="110"/>
      <c r="AR289" s="110"/>
    </row>
    <row r="290" spans="1:44" s="113" customFormat="1" ht="13.5" customHeight="1">
      <c r="A290" s="303" t="s">
        <v>56</v>
      </c>
      <c r="B290" s="300"/>
      <c r="C290" s="305">
        <v>52.255</v>
      </c>
      <c r="D290" s="305">
        <v>25.531</v>
      </c>
      <c r="E290" s="305">
        <v>26.724</v>
      </c>
      <c r="F290" s="305"/>
      <c r="G290" s="305">
        <v>48.298</v>
      </c>
      <c r="H290" s="305">
        <v>23.69</v>
      </c>
      <c r="I290" s="305">
        <v>24.608</v>
      </c>
      <c r="J290"/>
      <c r="K290" s="305">
        <v>45.348</v>
      </c>
      <c r="L290" s="305">
        <v>22.603</v>
      </c>
      <c r="M290" s="305">
        <v>22.745</v>
      </c>
      <c r="N290" s="305"/>
      <c r="O290" s="305">
        <v>46.182</v>
      </c>
      <c r="P290" s="305">
        <v>23.293</v>
      </c>
      <c r="Q290" s="305">
        <v>22.889</v>
      </c>
      <c r="R290" s="305"/>
      <c r="S290" s="305">
        <v>47.171</v>
      </c>
      <c r="T290" s="305">
        <v>23.965</v>
      </c>
      <c r="U290" s="305">
        <v>23.206</v>
      </c>
      <c r="V290" s="305"/>
      <c r="W290" s="305">
        <v>48.415</v>
      </c>
      <c r="X290" s="305">
        <v>24.821</v>
      </c>
      <c r="Y290" s="305">
        <v>23.594</v>
      </c>
      <c r="Z290" s="110"/>
      <c r="AA290" s="110"/>
      <c r="AB290" s="110"/>
      <c r="AC290" s="110"/>
      <c r="AD290" s="110"/>
      <c r="AE290" s="110"/>
      <c r="AF290" s="110"/>
      <c r="AG290" s="110"/>
      <c r="AH290" s="110"/>
      <c r="AI290" s="110"/>
      <c r="AJ290" s="110"/>
      <c r="AK290" s="110"/>
      <c r="AL290" s="110"/>
      <c r="AM290" s="110"/>
      <c r="AN290" s="110"/>
      <c r="AO290" s="110"/>
      <c r="AP290" s="110"/>
      <c r="AQ290" s="110"/>
      <c r="AR290" s="110"/>
    </row>
    <row r="291" spans="1:44" s="113" customFormat="1" ht="13.5" customHeight="1">
      <c r="A291" s="303" t="s">
        <v>57</v>
      </c>
      <c r="B291" s="300"/>
      <c r="C291" s="305">
        <v>33.348</v>
      </c>
      <c r="D291" s="305">
        <v>16.31</v>
      </c>
      <c r="E291" s="305">
        <v>17.038</v>
      </c>
      <c r="F291" s="305"/>
      <c r="G291" s="305">
        <v>36.529</v>
      </c>
      <c r="H291" s="305">
        <v>17.872</v>
      </c>
      <c r="I291" s="305">
        <v>18.657</v>
      </c>
      <c r="J291"/>
      <c r="K291" s="305">
        <v>39.433</v>
      </c>
      <c r="L291" s="305">
        <v>19.294</v>
      </c>
      <c r="M291" s="305">
        <v>20.139</v>
      </c>
      <c r="N291" s="305"/>
      <c r="O291" s="305">
        <v>37.572</v>
      </c>
      <c r="P291" s="305">
        <v>18.37</v>
      </c>
      <c r="Q291" s="305">
        <v>19.202</v>
      </c>
      <c r="R291" s="305"/>
      <c r="S291" s="305">
        <v>33.789</v>
      </c>
      <c r="T291" s="305">
        <v>16.554</v>
      </c>
      <c r="U291" s="305">
        <v>17.235</v>
      </c>
      <c r="V291" s="305"/>
      <c r="W291" s="305">
        <v>30.567</v>
      </c>
      <c r="X291" s="305">
        <v>15.148</v>
      </c>
      <c r="Y291" s="305">
        <v>15.419</v>
      </c>
      <c r="Z291" s="110"/>
      <c r="AA291" s="110"/>
      <c r="AB291" s="110"/>
      <c r="AC291" s="110"/>
      <c r="AD291" s="110"/>
      <c r="AE291" s="110"/>
      <c r="AF291" s="110"/>
      <c r="AG291" s="110"/>
      <c r="AH291" s="110"/>
      <c r="AI291" s="110"/>
      <c r="AJ291" s="110"/>
      <c r="AK291" s="110"/>
      <c r="AL291" s="110"/>
      <c r="AM291" s="110"/>
      <c r="AN291" s="110"/>
      <c r="AO291" s="110"/>
      <c r="AP291" s="110"/>
      <c r="AQ291" s="110"/>
      <c r="AR291" s="110"/>
    </row>
    <row r="292" spans="1:44" s="113" customFormat="1" ht="13.5" customHeight="1">
      <c r="A292" s="303" t="s">
        <v>58</v>
      </c>
      <c r="B292" s="300"/>
      <c r="C292" s="305">
        <v>15.247</v>
      </c>
      <c r="D292" s="305">
        <v>7.223</v>
      </c>
      <c r="E292" s="305">
        <v>8.024</v>
      </c>
      <c r="F292" s="305"/>
      <c r="G292" s="305">
        <v>17.2</v>
      </c>
      <c r="H292" s="305">
        <v>8.166</v>
      </c>
      <c r="I292" s="305">
        <v>9.034</v>
      </c>
      <c r="J292"/>
      <c r="K292" s="305">
        <v>17.857</v>
      </c>
      <c r="L292" s="305">
        <v>8.462</v>
      </c>
      <c r="M292" s="305">
        <v>9.395</v>
      </c>
      <c r="N292" s="305"/>
      <c r="O292" s="305">
        <v>19.877</v>
      </c>
      <c r="P292" s="305">
        <v>9.518</v>
      </c>
      <c r="Q292" s="305">
        <v>10.359</v>
      </c>
      <c r="R292" s="305"/>
      <c r="S292" s="305">
        <v>22.95</v>
      </c>
      <c r="T292" s="305">
        <v>11.062</v>
      </c>
      <c r="U292" s="305">
        <v>11.888</v>
      </c>
      <c r="V292" s="305"/>
      <c r="W292" s="305">
        <v>23.947</v>
      </c>
      <c r="X292" s="305">
        <v>11.478</v>
      </c>
      <c r="Y292" s="305">
        <v>12.469</v>
      </c>
      <c r="Z292" s="110"/>
      <c r="AA292" s="110"/>
      <c r="AB292" s="110"/>
      <c r="AC292" s="110"/>
      <c r="AD292" s="110"/>
      <c r="AE292" s="110"/>
      <c r="AF292" s="110"/>
      <c r="AG292" s="110"/>
      <c r="AH292" s="110"/>
      <c r="AI292" s="110"/>
      <c r="AJ292" s="110"/>
      <c r="AK292" s="110"/>
      <c r="AL292" s="110"/>
      <c r="AM292" s="110"/>
      <c r="AN292" s="110"/>
      <c r="AO292" s="110"/>
      <c r="AP292" s="110"/>
      <c r="AQ292" s="110"/>
      <c r="AR292" s="110"/>
    </row>
    <row r="293" spans="1:44" s="113" customFormat="1" ht="13.5" customHeight="1">
      <c r="A293" s="303" t="s">
        <v>54</v>
      </c>
      <c r="B293" s="300"/>
      <c r="C293" s="305">
        <v>9.966</v>
      </c>
      <c r="D293" s="305">
        <v>4.093</v>
      </c>
      <c r="E293" s="305">
        <v>5.873</v>
      </c>
      <c r="F293" s="305"/>
      <c r="G293" s="305">
        <v>12.199</v>
      </c>
      <c r="H293" s="305">
        <v>5.157</v>
      </c>
      <c r="I293" s="305">
        <v>7.042</v>
      </c>
      <c r="J293"/>
      <c r="K293" s="305">
        <v>15.255</v>
      </c>
      <c r="L293" s="305">
        <v>6.557</v>
      </c>
      <c r="M293" s="305">
        <v>8.698</v>
      </c>
      <c r="N293" s="305"/>
      <c r="O293" s="305">
        <v>18.233</v>
      </c>
      <c r="P293" s="305">
        <v>7.919</v>
      </c>
      <c r="Q293" s="305">
        <v>10.314</v>
      </c>
      <c r="R293" s="305"/>
      <c r="S293" s="305">
        <v>20.59</v>
      </c>
      <c r="T293" s="305">
        <v>8.958</v>
      </c>
      <c r="U293" s="305">
        <v>11.632</v>
      </c>
      <c r="V293" s="305"/>
      <c r="W293" s="305">
        <v>23.94</v>
      </c>
      <c r="X293" s="305">
        <v>10.574</v>
      </c>
      <c r="Y293" s="305">
        <v>13.366</v>
      </c>
      <c r="Z293" s="110"/>
      <c r="AA293" s="110"/>
      <c r="AB293" s="110"/>
      <c r="AC293" s="110"/>
      <c r="AD293" s="110"/>
      <c r="AE293" s="110"/>
      <c r="AF293" s="110"/>
      <c r="AG293" s="110"/>
      <c r="AH293" s="110"/>
      <c r="AI293" s="110"/>
      <c r="AJ293" s="110"/>
      <c r="AK293" s="110"/>
      <c r="AL293" s="110"/>
      <c r="AM293" s="110"/>
      <c r="AN293" s="110"/>
      <c r="AO293" s="110"/>
      <c r="AP293" s="110"/>
      <c r="AQ293" s="110"/>
      <c r="AR293" s="110"/>
    </row>
    <row r="294" spans="1:44" s="113" customFormat="1" ht="30" customHeight="1">
      <c r="A294" s="64"/>
      <c r="B294" s="300"/>
      <c r="C294" s="349" t="s">
        <v>75</v>
      </c>
      <c r="D294" s="350"/>
      <c r="E294" s="350"/>
      <c r="F294" s="350"/>
      <c r="G294" s="350"/>
      <c r="H294" s="350"/>
      <c r="I294" s="350"/>
      <c r="J294" s="350"/>
      <c r="K294" s="350"/>
      <c r="L294" s="350"/>
      <c r="M294" s="350"/>
      <c r="N294" s="350"/>
      <c r="O294" s="350"/>
      <c r="P294" s="350"/>
      <c r="Q294" s="350"/>
      <c r="R294" s="350"/>
      <c r="S294" s="350"/>
      <c r="T294" s="350"/>
      <c r="U294" s="350"/>
      <c r="V294" s="350"/>
      <c r="W294" s="350"/>
      <c r="X294" s="350"/>
      <c r="Y294" s="350"/>
      <c r="Z294" s="110"/>
      <c r="AA294" s="110"/>
      <c r="AB294" s="110"/>
      <c r="AC294" s="110"/>
      <c r="AD294" s="110"/>
      <c r="AE294" s="110"/>
      <c r="AF294" s="110"/>
      <c r="AG294" s="110"/>
      <c r="AH294" s="110"/>
      <c r="AI294" s="110"/>
      <c r="AJ294" s="110"/>
      <c r="AK294" s="110"/>
      <c r="AL294" s="110"/>
      <c r="AM294" s="110"/>
      <c r="AN294" s="110"/>
      <c r="AO294" s="110"/>
      <c r="AP294" s="110"/>
      <c r="AQ294" s="110"/>
      <c r="AR294" s="110"/>
    </row>
    <row r="295" spans="1:44" s="113" customFormat="1" ht="18" customHeight="1">
      <c r="A295" s="67"/>
      <c r="B295" s="300"/>
      <c r="C295" s="359" t="s">
        <v>36</v>
      </c>
      <c r="D295" s="360"/>
      <c r="E295" s="360"/>
      <c r="F295" s="360"/>
      <c r="G295" s="360"/>
      <c r="H295" s="360"/>
      <c r="I295" s="360"/>
      <c r="J295" s="360"/>
      <c r="K295" s="360"/>
      <c r="L295" s="360"/>
      <c r="M295" s="360"/>
      <c r="N295" s="360"/>
      <c r="O295" s="360"/>
      <c r="P295" s="360"/>
      <c r="Q295" s="360"/>
      <c r="R295" s="360"/>
      <c r="S295" s="360"/>
      <c r="T295" s="360"/>
      <c r="U295" s="360"/>
      <c r="V295" s="360"/>
      <c r="W295" s="360"/>
      <c r="X295" s="360"/>
      <c r="Y295" s="360"/>
      <c r="Z295" s="110"/>
      <c r="AA295" s="110"/>
      <c r="AB295" s="110"/>
      <c r="AC295" s="110"/>
      <c r="AD295" s="110"/>
      <c r="AE295" s="110"/>
      <c r="AF295" s="110"/>
      <c r="AG295" s="110"/>
      <c r="AH295" s="110"/>
      <c r="AI295" s="110"/>
      <c r="AJ295" s="110"/>
      <c r="AK295" s="110"/>
      <c r="AL295" s="110"/>
      <c r="AM295" s="110"/>
      <c r="AN295" s="110"/>
      <c r="AO295" s="110"/>
      <c r="AP295" s="110"/>
      <c r="AQ295" s="110"/>
      <c r="AR295" s="110"/>
    </row>
    <row r="296" spans="1:44" s="113" customFormat="1" ht="15" customHeight="1">
      <c r="A296" s="67" t="s">
        <v>50</v>
      </c>
      <c r="B296" s="300"/>
      <c r="C296" s="302">
        <f>SUM(C297:C302)</f>
        <v>373.19</v>
      </c>
      <c r="D296" s="302">
        <f aca="true" t="shared" si="27" ref="D296:Y296">SUM(D297:D302)</f>
        <v>178.654</v>
      </c>
      <c r="E296" s="302">
        <f t="shared" si="27"/>
        <v>194.53600000000003</v>
      </c>
      <c r="F296" s="302">
        <f t="shared" si="27"/>
        <v>0</v>
      </c>
      <c r="G296" s="302">
        <f t="shared" si="27"/>
        <v>371.54400000000004</v>
      </c>
      <c r="H296" s="302">
        <f t="shared" si="27"/>
        <v>178.37599999999998</v>
      </c>
      <c r="I296" s="302">
        <f t="shared" si="27"/>
        <v>193.168</v>
      </c>
      <c r="J296">
        <f t="shared" si="27"/>
        <v>0</v>
      </c>
      <c r="K296" s="302">
        <f t="shared" si="27"/>
        <v>370.28000000000003</v>
      </c>
      <c r="L296" s="302">
        <f t="shared" si="27"/>
        <v>178.191</v>
      </c>
      <c r="M296" s="302">
        <f t="shared" si="27"/>
        <v>192.08900000000003</v>
      </c>
      <c r="N296" s="302">
        <f t="shared" si="27"/>
        <v>0</v>
      </c>
      <c r="O296" s="302">
        <f t="shared" si="27"/>
        <v>367.91200000000003</v>
      </c>
      <c r="P296" s="302">
        <f t="shared" si="27"/>
        <v>177.42700000000002</v>
      </c>
      <c r="Q296" s="302">
        <f t="shared" si="27"/>
        <v>190.485</v>
      </c>
      <c r="R296" s="302">
        <f t="shared" si="27"/>
        <v>0</v>
      </c>
      <c r="S296" s="302">
        <f t="shared" si="27"/>
        <v>363.69899999999996</v>
      </c>
      <c r="T296" s="302">
        <f t="shared" si="27"/>
        <v>175.73000000000002</v>
      </c>
      <c r="U296" s="302">
        <f t="shared" si="27"/>
        <v>187.969</v>
      </c>
      <c r="V296" s="302">
        <f t="shared" si="27"/>
        <v>0</v>
      </c>
      <c r="W296" s="302">
        <f t="shared" si="27"/>
        <v>357.551</v>
      </c>
      <c r="X296" s="302">
        <f t="shared" si="27"/>
        <v>173.10199999999998</v>
      </c>
      <c r="Y296" s="302">
        <f t="shared" si="27"/>
        <v>184.44899999999998</v>
      </c>
      <c r="Z296" s="110"/>
      <c r="AA296" s="110"/>
      <c r="AB296" s="110"/>
      <c r="AC296" s="110"/>
      <c r="AD296" s="110"/>
      <c r="AE296" s="110"/>
      <c r="AF296" s="110"/>
      <c r="AG296" s="110"/>
      <c r="AH296" s="110"/>
      <c r="AI296" s="110"/>
      <c r="AJ296" s="110"/>
      <c r="AK296" s="110"/>
      <c r="AL296" s="110"/>
      <c r="AM296" s="110"/>
      <c r="AN296" s="110"/>
      <c r="AO296" s="110"/>
      <c r="AP296" s="110"/>
      <c r="AQ296" s="110"/>
      <c r="AR296" s="110"/>
    </row>
    <row r="297" spans="1:44" s="113" customFormat="1" ht="13.5" customHeight="1">
      <c r="A297" s="303" t="s">
        <v>53</v>
      </c>
      <c r="B297" s="300"/>
      <c r="C297" s="305">
        <f>C78+C194+C256</f>
        <v>63.986999999999995</v>
      </c>
      <c r="D297" s="305">
        <f aca="true" t="shared" si="28" ref="D297:Y302">D78+D194+D256</f>
        <v>32.645</v>
      </c>
      <c r="E297" s="305">
        <f t="shared" si="28"/>
        <v>31.342</v>
      </c>
      <c r="F297" s="305">
        <f t="shared" si="28"/>
        <v>0</v>
      </c>
      <c r="G297" s="305">
        <f t="shared" si="28"/>
        <v>62.338</v>
      </c>
      <c r="H297" s="305">
        <f t="shared" si="28"/>
        <v>31.744</v>
      </c>
      <c r="I297" s="305">
        <f t="shared" si="28"/>
        <v>30.593999999999998</v>
      </c>
      <c r="J297">
        <f t="shared" si="28"/>
        <v>0</v>
      </c>
      <c r="K297" s="305">
        <f t="shared" si="28"/>
        <v>62.518</v>
      </c>
      <c r="L297" s="305">
        <f t="shared" si="28"/>
        <v>31.911</v>
      </c>
      <c r="M297" s="305">
        <f t="shared" si="28"/>
        <v>30.607</v>
      </c>
      <c r="N297" s="305">
        <f t="shared" si="28"/>
        <v>0</v>
      </c>
      <c r="O297" s="305">
        <f t="shared" si="28"/>
        <v>61.190999999999995</v>
      </c>
      <c r="P297" s="305">
        <f t="shared" si="28"/>
        <v>31.229999999999997</v>
      </c>
      <c r="Q297" s="305">
        <f t="shared" si="28"/>
        <v>29.961</v>
      </c>
      <c r="R297" s="305">
        <f t="shared" si="28"/>
        <v>0</v>
      </c>
      <c r="S297" s="305">
        <f t="shared" si="28"/>
        <v>59.6</v>
      </c>
      <c r="T297" s="305">
        <f t="shared" si="28"/>
        <v>30.412000000000003</v>
      </c>
      <c r="U297" s="305">
        <f t="shared" si="28"/>
        <v>29.188000000000002</v>
      </c>
      <c r="V297" s="305">
        <f t="shared" si="28"/>
        <v>0</v>
      </c>
      <c r="W297" s="305">
        <f t="shared" si="28"/>
        <v>57.233999999999995</v>
      </c>
      <c r="X297" s="305">
        <f t="shared" si="28"/>
        <v>29.206</v>
      </c>
      <c r="Y297" s="305">
        <f t="shared" si="28"/>
        <v>28.028</v>
      </c>
      <c r="Z297" s="110"/>
      <c r="AA297" s="110"/>
      <c r="AB297" s="110"/>
      <c r="AC297" s="110"/>
      <c r="AD297" s="110"/>
      <c r="AE297" s="110"/>
      <c r="AF297" s="110"/>
      <c r="AG297" s="110"/>
      <c r="AH297" s="110"/>
      <c r="AI297" s="110"/>
      <c r="AJ297" s="110"/>
      <c r="AK297" s="110"/>
      <c r="AL297" s="110"/>
      <c r="AM297" s="110"/>
      <c r="AN297" s="110"/>
      <c r="AO297" s="110"/>
      <c r="AP297" s="110"/>
      <c r="AQ297" s="110"/>
      <c r="AR297" s="110"/>
    </row>
    <row r="298" spans="1:44" s="113" customFormat="1" ht="13.5" customHeight="1">
      <c r="A298" s="306" t="s">
        <v>55</v>
      </c>
      <c r="B298" s="300"/>
      <c r="C298" s="305">
        <f aca="true" t="shared" si="29" ref="C298:H302">C79+C195+C257</f>
        <v>59.394</v>
      </c>
      <c r="D298" s="305">
        <f t="shared" si="29"/>
        <v>29.579</v>
      </c>
      <c r="E298" s="305">
        <f t="shared" si="29"/>
        <v>29.814999999999998</v>
      </c>
      <c r="F298" s="305">
        <f t="shared" si="29"/>
        <v>0</v>
      </c>
      <c r="G298" s="305">
        <f t="shared" si="29"/>
        <v>57.96999999999999</v>
      </c>
      <c r="H298" s="305">
        <f t="shared" si="29"/>
        <v>29.634999999999998</v>
      </c>
      <c r="I298" s="305">
        <f t="shared" si="28"/>
        <v>28.335</v>
      </c>
      <c r="J298">
        <f t="shared" si="28"/>
        <v>0</v>
      </c>
      <c r="K298" s="305">
        <f t="shared" si="28"/>
        <v>54.035</v>
      </c>
      <c r="L298" s="305">
        <f t="shared" si="28"/>
        <v>28.003999999999998</v>
      </c>
      <c r="M298" s="305">
        <f t="shared" si="28"/>
        <v>26.031</v>
      </c>
      <c r="N298" s="305">
        <f t="shared" si="28"/>
        <v>0</v>
      </c>
      <c r="O298" s="305">
        <f t="shared" si="28"/>
        <v>51.073</v>
      </c>
      <c r="P298" s="305">
        <f t="shared" si="28"/>
        <v>26.612</v>
      </c>
      <c r="Q298" s="305">
        <f t="shared" si="28"/>
        <v>24.461</v>
      </c>
      <c r="R298" s="305">
        <f t="shared" si="28"/>
        <v>0</v>
      </c>
      <c r="S298" s="305">
        <f t="shared" si="28"/>
        <v>50.431000000000004</v>
      </c>
      <c r="T298" s="305">
        <f t="shared" si="28"/>
        <v>26.283</v>
      </c>
      <c r="U298" s="305">
        <f t="shared" si="28"/>
        <v>24.148000000000003</v>
      </c>
      <c r="V298" s="305">
        <f t="shared" si="28"/>
        <v>0</v>
      </c>
      <c r="W298" s="305">
        <f t="shared" si="28"/>
        <v>50.444</v>
      </c>
      <c r="X298" s="305">
        <f t="shared" si="28"/>
        <v>26.314999999999998</v>
      </c>
      <c r="Y298" s="305">
        <f t="shared" si="28"/>
        <v>24.129</v>
      </c>
      <c r="Z298" s="110"/>
      <c r="AA298" s="110"/>
      <c r="AB298" s="110"/>
      <c r="AC298" s="110"/>
      <c r="AD298" s="110"/>
      <c r="AE298" s="110"/>
      <c r="AF298" s="110"/>
      <c r="AG298" s="110"/>
      <c r="AH298" s="110"/>
      <c r="AI298" s="110"/>
      <c r="AJ298" s="110"/>
      <c r="AK298" s="110"/>
      <c r="AL298" s="110"/>
      <c r="AM298" s="110"/>
      <c r="AN298" s="110"/>
      <c r="AO298" s="110"/>
      <c r="AP298" s="110"/>
      <c r="AQ298" s="110"/>
      <c r="AR298" s="110"/>
    </row>
    <row r="299" spans="1:44" s="113" customFormat="1" ht="13.5" customHeight="1">
      <c r="A299" s="303" t="s">
        <v>56</v>
      </c>
      <c r="B299" s="300"/>
      <c r="C299" s="305">
        <f t="shared" si="29"/>
        <v>96.517</v>
      </c>
      <c r="D299" s="305">
        <f t="shared" si="29"/>
        <v>45.644000000000005</v>
      </c>
      <c r="E299" s="305">
        <f t="shared" si="29"/>
        <v>50.873000000000005</v>
      </c>
      <c r="F299" s="305">
        <f t="shared" si="29"/>
        <v>0</v>
      </c>
      <c r="G299" s="305">
        <f t="shared" si="29"/>
        <v>86.81700000000001</v>
      </c>
      <c r="H299" s="305">
        <f t="shared" si="29"/>
        <v>41.04</v>
      </c>
      <c r="I299" s="305">
        <f t="shared" si="28"/>
        <v>45.777</v>
      </c>
      <c r="J299">
        <f t="shared" si="28"/>
        <v>0</v>
      </c>
      <c r="K299" s="305">
        <f t="shared" si="28"/>
        <v>80.81700000000001</v>
      </c>
      <c r="L299" s="305">
        <f t="shared" si="28"/>
        <v>38.667</v>
      </c>
      <c r="M299" s="305">
        <f t="shared" si="28"/>
        <v>42.150000000000006</v>
      </c>
      <c r="N299" s="305">
        <f t="shared" si="28"/>
        <v>0</v>
      </c>
      <c r="O299" s="305">
        <f t="shared" si="28"/>
        <v>80.837</v>
      </c>
      <c r="P299" s="305">
        <f t="shared" si="28"/>
        <v>39.431</v>
      </c>
      <c r="Q299" s="305">
        <f t="shared" si="28"/>
        <v>41.406</v>
      </c>
      <c r="R299" s="305">
        <f t="shared" si="28"/>
        <v>0</v>
      </c>
      <c r="S299" s="305">
        <f t="shared" si="28"/>
        <v>78.66</v>
      </c>
      <c r="T299" s="305">
        <f t="shared" si="28"/>
        <v>39.156000000000006</v>
      </c>
      <c r="U299" s="305">
        <f t="shared" si="28"/>
        <v>39.504000000000005</v>
      </c>
      <c r="V299" s="305">
        <f t="shared" si="28"/>
        <v>0</v>
      </c>
      <c r="W299" s="305">
        <f t="shared" si="28"/>
        <v>76.02199999999999</v>
      </c>
      <c r="X299" s="305">
        <f t="shared" si="28"/>
        <v>38.494</v>
      </c>
      <c r="Y299" s="305">
        <f t="shared" si="28"/>
        <v>37.528</v>
      </c>
      <c r="Z299" s="110"/>
      <c r="AA299" s="110"/>
      <c r="AB299" s="110"/>
      <c r="AC299" s="110"/>
      <c r="AD299" s="110"/>
      <c r="AE299" s="110"/>
      <c r="AF299" s="110"/>
      <c r="AG299" s="110"/>
      <c r="AH299" s="110"/>
      <c r="AI299" s="110"/>
      <c r="AJ299" s="110"/>
      <c r="AK299" s="110"/>
      <c r="AL299" s="110"/>
      <c r="AM299" s="110"/>
      <c r="AN299" s="110"/>
      <c r="AO299" s="110"/>
      <c r="AP299" s="110"/>
      <c r="AQ299" s="110"/>
      <c r="AR299" s="110"/>
    </row>
    <row r="300" spans="1:44" s="113" customFormat="1" ht="13.5" customHeight="1">
      <c r="A300" s="303" t="s">
        <v>57</v>
      </c>
      <c r="B300" s="300"/>
      <c r="C300" s="305">
        <f t="shared" si="29"/>
        <v>78.709</v>
      </c>
      <c r="D300" s="305">
        <f t="shared" si="29"/>
        <v>38.041</v>
      </c>
      <c r="E300" s="305">
        <f t="shared" si="29"/>
        <v>40.668</v>
      </c>
      <c r="F300" s="305">
        <f t="shared" si="29"/>
        <v>0</v>
      </c>
      <c r="G300" s="305">
        <f t="shared" si="29"/>
        <v>81.648</v>
      </c>
      <c r="H300" s="305">
        <f t="shared" si="29"/>
        <v>38.921</v>
      </c>
      <c r="I300" s="305">
        <f t="shared" si="28"/>
        <v>42.727000000000004</v>
      </c>
      <c r="J300">
        <f t="shared" si="28"/>
        <v>0</v>
      </c>
      <c r="K300" s="305">
        <f t="shared" si="28"/>
        <v>82.576</v>
      </c>
      <c r="L300" s="305">
        <f t="shared" si="28"/>
        <v>38.918</v>
      </c>
      <c r="M300" s="305">
        <f t="shared" si="28"/>
        <v>43.658</v>
      </c>
      <c r="N300" s="305">
        <f t="shared" si="28"/>
        <v>0</v>
      </c>
      <c r="O300" s="305">
        <f t="shared" si="28"/>
        <v>75.79599999999999</v>
      </c>
      <c r="P300" s="305">
        <f t="shared" si="28"/>
        <v>35.269000000000005</v>
      </c>
      <c r="Q300" s="305">
        <f t="shared" si="28"/>
        <v>40.527</v>
      </c>
      <c r="R300" s="305">
        <f t="shared" si="28"/>
        <v>0</v>
      </c>
      <c r="S300" s="305">
        <f t="shared" si="28"/>
        <v>67.259</v>
      </c>
      <c r="T300" s="305">
        <f t="shared" si="28"/>
        <v>31.206</v>
      </c>
      <c r="U300" s="305">
        <f t="shared" si="28"/>
        <v>36.053</v>
      </c>
      <c r="V300" s="305">
        <f t="shared" si="28"/>
        <v>0</v>
      </c>
      <c r="W300" s="305">
        <f t="shared" si="28"/>
        <v>60.953</v>
      </c>
      <c r="X300" s="305">
        <f t="shared" si="28"/>
        <v>28.448</v>
      </c>
      <c r="Y300" s="305">
        <f t="shared" si="28"/>
        <v>32.504999999999995</v>
      </c>
      <c r="Z300" s="110"/>
      <c r="AA300" s="110"/>
      <c r="AB300" s="110"/>
      <c r="AC300" s="110"/>
      <c r="AD300" s="110"/>
      <c r="AE300" s="110"/>
      <c r="AF300" s="110"/>
      <c r="AG300" s="110"/>
      <c r="AH300" s="110"/>
      <c r="AI300" s="110"/>
      <c r="AJ300" s="110"/>
      <c r="AK300" s="110"/>
      <c r="AL300" s="110"/>
      <c r="AM300" s="110"/>
      <c r="AN300" s="110"/>
      <c r="AO300" s="110"/>
      <c r="AP300" s="110"/>
      <c r="AQ300" s="110"/>
      <c r="AR300" s="110"/>
    </row>
    <row r="301" spans="1:44" s="113" customFormat="1" ht="13.5" customHeight="1">
      <c r="A301" s="303" t="s">
        <v>58</v>
      </c>
      <c r="B301" s="300"/>
      <c r="C301" s="305">
        <f t="shared" si="29"/>
        <v>41.735</v>
      </c>
      <c r="D301" s="305">
        <f t="shared" si="29"/>
        <v>19.732999999999997</v>
      </c>
      <c r="E301" s="305">
        <f t="shared" si="29"/>
        <v>22.002</v>
      </c>
      <c r="F301" s="305">
        <f t="shared" si="29"/>
        <v>0</v>
      </c>
      <c r="G301" s="305">
        <f t="shared" si="29"/>
        <v>46.016000000000005</v>
      </c>
      <c r="H301" s="305">
        <f t="shared" si="29"/>
        <v>21.997</v>
      </c>
      <c r="I301" s="305">
        <f t="shared" si="28"/>
        <v>24.019000000000002</v>
      </c>
      <c r="J301">
        <f t="shared" si="28"/>
        <v>0</v>
      </c>
      <c r="K301" s="305">
        <f t="shared" si="28"/>
        <v>46.743</v>
      </c>
      <c r="L301" s="305">
        <f t="shared" si="28"/>
        <v>22.215</v>
      </c>
      <c r="M301" s="305">
        <f t="shared" si="28"/>
        <v>24.528</v>
      </c>
      <c r="N301" s="305">
        <f t="shared" si="28"/>
        <v>0</v>
      </c>
      <c r="O301" s="305">
        <f t="shared" si="28"/>
        <v>48.903</v>
      </c>
      <c r="P301" s="305">
        <f t="shared" si="28"/>
        <v>23.217</v>
      </c>
      <c r="Q301" s="305">
        <f t="shared" si="28"/>
        <v>25.686</v>
      </c>
      <c r="R301" s="305">
        <f t="shared" si="28"/>
        <v>0</v>
      </c>
      <c r="S301" s="305">
        <f t="shared" si="28"/>
        <v>52.417</v>
      </c>
      <c r="T301" s="305">
        <f t="shared" si="28"/>
        <v>24.648999999999997</v>
      </c>
      <c r="U301" s="305">
        <f t="shared" si="28"/>
        <v>27.768</v>
      </c>
      <c r="V301" s="305">
        <f t="shared" si="28"/>
        <v>0</v>
      </c>
      <c r="W301" s="305">
        <f t="shared" si="28"/>
        <v>51.77</v>
      </c>
      <c r="X301" s="305">
        <f t="shared" si="28"/>
        <v>23.921</v>
      </c>
      <c r="Y301" s="305">
        <f t="shared" si="28"/>
        <v>27.849000000000004</v>
      </c>
      <c r="Z301" s="110"/>
      <c r="AA301" s="110"/>
      <c r="AB301" s="110"/>
      <c r="AC301" s="110"/>
      <c r="AD301" s="110"/>
      <c r="AE301" s="110"/>
      <c r="AF301" s="110"/>
      <c r="AG301" s="110"/>
      <c r="AH301" s="110"/>
      <c r="AI301" s="110"/>
      <c r="AJ301" s="110"/>
      <c r="AK301" s="110"/>
      <c r="AL301" s="110"/>
      <c r="AM301" s="110"/>
      <c r="AN301" s="110"/>
      <c r="AO301" s="110"/>
      <c r="AP301" s="110"/>
      <c r="AQ301" s="110"/>
      <c r="AR301" s="110"/>
    </row>
    <row r="302" spans="1:44" s="113" customFormat="1" ht="13.5" customHeight="1">
      <c r="A302" s="303" t="s">
        <v>54</v>
      </c>
      <c r="B302" s="300"/>
      <c r="C302" s="305">
        <f t="shared" si="29"/>
        <v>32.848</v>
      </c>
      <c r="D302" s="305">
        <f t="shared" si="29"/>
        <v>13.012</v>
      </c>
      <c r="E302" s="305">
        <f t="shared" si="29"/>
        <v>19.836000000000002</v>
      </c>
      <c r="F302" s="305">
        <f t="shared" si="29"/>
        <v>0</v>
      </c>
      <c r="G302" s="305">
        <f t="shared" si="29"/>
        <v>36.754999999999995</v>
      </c>
      <c r="H302" s="305">
        <f t="shared" si="29"/>
        <v>15.038999999999998</v>
      </c>
      <c r="I302" s="305">
        <f t="shared" si="28"/>
        <v>21.716</v>
      </c>
      <c r="J302">
        <f t="shared" si="28"/>
        <v>0</v>
      </c>
      <c r="K302" s="305">
        <f t="shared" si="28"/>
        <v>43.591</v>
      </c>
      <c r="L302" s="305">
        <f t="shared" si="28"/>
        <v>18.476</v>
      </c>
      <c r="M302" s="305">
        <f t="shared" si="28"/>
        <v>25.115000000000002</v>
      </c>
      <c r="N302" s="305">
        <f t="shared" si="28"/>
        <v>0</v>
      </c>
      <c r="O302" s="305">
        <f t="shared" si="28"/>
        <v>50.111999999999995</v>
      </c>
      <c r="P302" s="305">
        <f t="shared" si="28"/>
        <v>21.668</v>
      </c>
      <c r="Q302" s="305">
        <f t="shared" si="28"/>
        <v>28.444000000000003</v>
      </c>
      <c r="R302" s="305">
        <f t="shared" si="28"/>
        <v>0</v>
      </c>
      <c r="S302" s="305">
        <f t="shared" si="28"/>
        <v>55.33200000000001</v>
      </c>
      <c r="T302" s="305">
        <f t="shared" si="28"/>
        <v>24.024</v>
      </c>
      <c r="U302" s="305">
        <f t="shared" si="28"/>
        <v>31.308</v>
      </c>
      <c r="V302" s="305">
        <f t="shared" si="28"/>
        <v>0</v>
      </c>
      <c r="W302" s="305">
        <f t="shared" si="28"/>
        <v>61.128</v>
      </c>
      <c r="X302" s="305">
        <f t="shared" si="28"/>
        <v>26.718000000000004</v>
      </c>
      <c r="Y302" s="305">
        <f t="shared" si="28"/>
        <v>34.41</v>
      </c>
      <c r="Z302" s="110"/>
      <c r="AA302" s="110"/>
      <c r="AB302" s="110"/>
      <c r="AC302" s="110"/>
      <c r="AD302" s="110"/>
      <c r="AE302" s="110"/>
      <c r="AF302" s="110"/>
      <c r="AG302" s="110"/>
      <c r="AH302" s="110"/>
      <c r="AI302" s="110"/>
      <c r="AJ302" s="110"/>
      <c r="AK302" s="110"/>
      <c r="AL302" s="110"/>
      <c r="AM302" s="110"/>
      <c r="AN302" s="110"/>
      <c r="AO302" s="110"/>
      <c r="AP302" s="110"/>
      <c r="AQ302" s="110"/>
      <c r="AR302" s="110"/>
    </row>
    <row r="303" spans="1:44" s="113" customFormat="1" ht="3" customHeight="1">
      <c r="A303" s="123"/>
      <c r="B303" s="124"/>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10"/>
      <c r="AA303" s="110"/>
      <c r="AB303" s="110"/>
      <c r="AC303" s="110"/>
      <c r="AD303" s="110"/>
      <c r="AE303" s="110"/>
      <c r="AF303" s="110"/>
      <c r="AG303" s="110"/>
      <c r="AH303" s="110"/>
      <c r="AI303" s="110"/>
      <c r="AJ303" s="110"/>
      <c r="AK303" s="110"/>
      <c r="AL303" s="110"/>
      <c r="AM303" s="110"/>
      <c r="AN303" s="110"/>
      <c r="AO303" s="110"/>
      <c r="AP303" s="110"/>
      <c r="AQ303" s="110"/>
      <c r="AR303" s="110"/>
    </row>
    <row r="304" spans="1:44" s="113" customFormat="1" ht="3" customHeight="1">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10"/>
      <c r="AA304" s="110"/>
      <c r="AB304" s="110"/>
      <c r="AC304" s="110"/>
      <c r="AD304" s="110"/>
      <c r="AE304" s="110"/>
      <c r="AF304" s="110"/>
      <c r="AG304" s="110"/>
      <c r="AH304" s="110"/>
      <c r="AI304" s="110"/>
      <c r="AJ304" s="110"/>
      <c r="AK304" s="110"/>
      <c r="AL304" s="110"/>
      <c r="AM304" s="110"/>
      <c r="AN304" s="110"/>
      <c r="AO304" s="110"/>
      <c r="AP304" s="110"/>
      <c r="AQ304" s="110"/>
      <c r="AR304" s="110"/>
    </row>
    <row r="305" spans="1:44" s="113" customFormat="1" ht="13.5" customHeight="1">
      <c r="A305" s="354"/>
      <c r="B305" s="354"/>
      <c r="C305" s="354"/>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10"/>
      <c r="AA305" s="110"/>
      <c r="AB305" s="110"/>
      <c r="AC305" s="110"/>
      <c r="AD305" s="110"/>
      <c r="AE305" s="110"/>
      <c r="AF305" s="110"/>
      <c r="AG305" s="110"/>
      <c r="AH305" s="110"/>
      <c r="AI305" s="110"/>
      <c r="AJ305" s="110"/>
      <c r="AK305" s="110"/>
      <c r="AL305" s="110"/>
      <c r="AM305" s="110"/>
      <c r="AN305" s="110"/>
      <c r="AO305" s="110"/>
      <c r="AP305" s="110"/>
      <c r="AQ305" s="110"/>
      <c r="AR305" s="110"/>
    </row>
    <row r="306" spans="1:25" s="113" customFormat="1" ht="18" customHeight="1">
      <c r="A306" s="126"/>
      <c r="B306" s="127"/>
      <c r="C306" s="127"/>
      <c r="D306" s="127"/>
      <c r="E306" s="127"/>
      <c r="F306" s="127"/>
      <c r="G306" s="127"/>
      <c r="H306" s="127"/>
      <c r="I306" s="127"/>
      <c r="J306" s="127"/>
      <c r="K306" s="127"/>
      <c r="L306" s="127"/>
      <c r="M306" s="127"/>
      <c r="N306" s="127"/>
      <c r="O306" s="127"/>
      <c r="P306" s="127"/>
      <c r="Q306" s="130"/>
      <c r="R306" s="127"/>
      <c r="S306" s="127"/>
      <c r="T306" s="127"/>
      <c r="U306" s="130"/>
      <c r="V306" s="127"/>
      <c r="W306" s="127"/>
      <c r="X306" s="127"/>
      <c r="Y306" s="130" t="s">
        <v>51</v>
      </c>
    </row>
    <row r="307" spans="1:47" s="316" customFormat="1" ht="12.75" customHeight="1">
      <c r="A307" s="293" t="s">
        <v>162</v>
      </c>
      <c r="B307" s="294"/>
      <c r="C307" s="295"/>
      <c r="D307" s="295">
        <v>2012</v>
      </c>
      <c r="E307" s="296"/>
      <c r="F307" s="293"/>
      <c r="G307" s="296"/>
      <c r="H307" s="296">
        <v>2017</v>
      </c>
      <c r="I307" s="296"/>
      <c r="J307" s="293"/>
      <c r="K307" s="296"/>
      <c r="L307" s="296">
        <v>2022</v>
      </c>
      <c r="M307" s="296"/>
      <c r="N307" s="293"/>
      <c r="O307" s="296"/>
      <c r="P307" s="296">
        <v>2027</v>
      </c>
      <c r="Q307" s="295"/>
      <c r="R307" s="293"/>
      <c r="S307" s="296"/>
      <c r="T307" s="296">
        <v>2032</v>
      </c>
      <c r="U307" s="295"/>
      <c r="V307" s="293"/>
      <c r="W307" s="296"/>
      <c r="X307" s="296">
        <v>2037</v>
      </c>
      <c r="Y307" s="295"/>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row>
    <row r="308" spans="1:47" s="303" customFormat="1" ht="12.75" customHeight="1">
      <c r="A308" s="297" t="s">
        <v>163</v>
      </c>
      <c r="B308" s="298"/>
      <c r="C308" s="299" t="s">
        <v>47</v>
      </c>
      <c r="D308" s="297" t="s">
        <v>48</v>
      </c>
      <c r="E308" s="297" t="s">
        <v>49</v>
      </c>
      <c r="F308" s="297"/>
      <c r="G308" s="299" t="s">
        <v>47</v>
      </c>
      <c r="H308" s="297" t="s">
        <v>48</v>
      </c>
      <c r="I308" s="297" t="s">
        <v>49</v>
      </c>
      <c r="J308" s="297"/>
      <c r="K308" s="299" t="s">
        <v>47</v>
      </c>
      <c r="L308" s="297" t="s">
        <v>48</v>
      </c>
      <c r="M308" s="297" t="s">
        <v>49</v>
      </c>
      <c r="N308" s="297"/>
      <c r="O308" s="299" t="s">
        <v>47</v>
      </c>
      <c r="P308" s="297" t="s">
        <v>48</v>
      </c>
      <c r="Q308" s="297" t="s">
        <v>49</v>
      </c>
      <c r="R308" s="297"/>
      <c r="S308" s="299" t="s">
        <v>47</v>
      </c>
      <c r="T308" s="297" t="s">
        <v>48</v>
      </c>
      <c r="U308" s="297" t="s">
        <v>49</v>
      </c>
      <c r="V308" s="297"/>
      <c r="W308" s="299" t="s">
        <v>47</v>
      </c>
      <c r="X308" s="297" t="s">
        <v>48</v>
      </c>
      <c r="Y308" s="297" t="s">
        <v>49</v>
      </c>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row>
    <row r="309" spans="1:44" ht="18" customHeight="1">
      <c r="A309" s="67"/>
      <c r="B309" s="315"/>
      <c r="C309" s="357" t="s">
        <v>164</v>
      </c>
      <c r="D309" s="358"/>
      <c r="E309" s="358"/>
      <c r="F309" s="358"/>
      <c r="G309" s="358"/>
      <c r="H309" s="358"/>
      <c r="I309" s="358"/>
      <c r="J309" s="358"/>
      <c r="K309" s="358"/>
      <c r="L309" s="358"/>
      <c r="M309" s="358"/>
      <c r="N309" s="358"/>
      <c r="O309" s="358"/>
      <c r="P309" s="358"/>
      <c r="Q309" s="358"/>
      <c r="R309" s="358"/>
      <c r="S309" s="358"/>
      <c r="T309" s="358"/>
      <c r="U309" s="358"/>
      <c r="V309" s="358"/>
      <c r="W309" s="358"/>
      <c r="X309" s="358"/>
      <c r="Y309" s="358"/>
      <c r="Z309" s="63"/>
      <c r="AA309" s="63"/>
      <c r="AB309" s="63"/>
      <c r="AC309" s="63"/>
      <c r="AD309" s="63"/>
      <c r="AE309" s="63"/>
      <c r="AF309" s="63"/>
      <c r="AG309" s="63"/>
      <c r="AH309" s="63"/>
      <c r="AI309" s="63"/>
      <c r="AJ309" s="63"/>
      <c r="AK309" s="63"/>
      <c r="AL309" s="63"/>
      <c r="AM309" s="63"/>
      <c r="AN309" s="63"/>
      <c r="AO309" s="63"/>
      <c r="AP309" s="63"/>
      <c r="AQ309" s="63"/>
      <c r="AR309" s="63"/>
    </row>
    <row r="310" spans="1:44" ht="18" customHeight="1">
      <c r="A310" s="67"/>
      <c r="B310" s="300"/>
      <c r="C310" s="355" t="s">
        <v>165</v>
      </c>
      <c r="D310" s="356"/>
      <c r="E310" s="356"/>
      <c r="F310" s="356"/>
      <c r="G310" s="356"/>
      <c r="H310" s="356"/>
      <c r="I310" s="356"/>
      <c r="J310" s="356"/>
      <c r="K310" s="356"/>
      <c r="L310" s="356"/>
      <c r="M310" s="356"/>
      <c r="N310" s="356"/>
      <c r="O310" s="356"/>
      <c r="P310" s="356"/>
      <c r="Q310" s="356"/>
      <c r="R310" s="356"/>
      <c r="S310" s="356"/>
      <c r="T310" s="356"/>
      <c r="U310" s="356"/>
      <c r="V310" s="356"/>
      <c r="W310" s="356"/>
      <c r="X310" s="356"/>
      <c r="Y310" s="356"/>
      <c r="Z310" s="63"/>
      <c r="AA310" s="63"/>
      <c r="AB310" s="63"/>
      <c r="AC310" s="63"/>
      <c r="AD310" s="63"/>
      <c r="AE310" s="63"/>
      <c r="AF310" s="63"/>
      <c r="AG310" s="63"/>
      <c r="AH310" s="63"/>
      <c r="AI310" s="63"/>
      <c r="AJ310" s="63"/>
      <c r="AK310" s="63"/>
      <c r="AL310" s="63"/>
      <c r="AM310" s="63"/>
      <c r="AN310" s="63"/>
      <c r="AO310" s="63"/>
      <c r="AP310" s="63"/>
      <c r="AQ310" s="63"/>
      <c r="AR310" s="63"/>
    </row>
    <row r="311" spans="1:44" ht="18" customHeight="1">
      <c r="A311" s="317"/>
      <c r="B311" s="300"/>
      <c r="C311" s="355" t="s">
        <v>166</v>
      </c>
      <c r="D311" s="356"/>
      <c r="E311" s="356"/>
      <c r="F311" s="356"/>
      <c r="G311" s="356"/>
      <c r="H311" s="356"/>
      <c r="I311" s="356"/>
      <c r="J311" s="356"/>
      <c r="K311" s="356"/>
      <c r="L311" s="356"/>
      <c r="M311" s="356"/>
      <c r="N311" s="356"/>
      <c r="O311" s="356"/>
      <c r="P311" s="356"/>
      <c r="Q311" s="356"/>
      <c r="R311" s="356"/>
      <c r="S311" s="356"/>
      <c r="T311" s="356"/>
      <c r="U311" s="356"/>
      <c r="V311" s="356"/>
      <c r="W311" s="356"/>
      <c r="X311" s="356"/>
      <c r="Y311" s="356"/>
      <c r="Z311" s="63"/>
      <c r="AA311" s="63"/>
      <c r="AB311" s="63"/>
      <c r="AC311" s="63"/>
      <c r="AD311" s="63"/>
      <c r="AE311" s="63"/>
      <c r="AF311" s="63"/>
      <c r="AG311" s="63"/>
      <c r="AH311" s="63"/>
      <c r="AI311" s="63"/>
      <c r="AJ311" s="63"/>
      <c r="AK311" s="63"/>
      <c r="AL311" s="63"/>
      <c r="AM311" s="63"/>
      <c r="AN311" s="63"/>
      <c r="AO311" s="63"/>
      <c r="AP311" s="63"/>
      <c r="AQ311" s="63"/>
      <c r="AR311" s="63"/>
    </row>
    <row r="312" spans="1:44" s="113" customFormat="1" ht="15" customHeight="1">
      <c r="A312" s="317"/>
      <c r="B312" s="300"/>
      <c r="C312" s="317"/>
      <c r="K312" s="115"/>
      <c r="N312" s="114"/>
      <c r="Z312" s="110"/>
      <c r="AA312" s="110"/>
      <c r="AB312" s="110"/>
      <c r="AC312" s="110"/>
      <c r="AD312" s="110"/>
      <c r="AE312" s="110"/>
      <c r="AF312" s="110"/>
      <c r="AG312" s="110"/>
      <c r="AH312" s="110"/>
      <c r="AI312" s="110"/>
      <c r="AJ312" s="110"/>
      <c r="AK312" s="110"/>
      <c r="AL312" s="110"/>
      <c r="AM312" s="110"/>
      <c r="AN312" s="110"/>
      <c r="AO312" s="110"/>
      <c r="AP312" s="110"/>
      <c r="AQ312" s="110"/>
      <c r="AR312" s="110"/>
    </row>
    <row r="313" spans="1:44" ht="18" customHeight="1">
      <c r="A313" s="67"/>
      <c r="B313" s="300"/>
      <c r="C313" s="359" t="s">
        <v>38</v>
      </c>
      <c r="D313" s="360"/>
      <c r="E313" s="360"/>
      <c r="F313" s="360"/>
      <c r="G313" s="360"/>
      <c r="H313" s="360"/>
      <c r="I313" s="360"/>
      <c r="J313" s="360"/>
      <c r="K313" s="360"/>
      <c r="L313" s="360"/>
      <c r="M313" s="360"/>
      <c r="N313" s="360"/>
      <c r="O313" s="360"/>
      <c r="P313" s="360"/>
      <c r="Q313" s="360"/>
      <c r="R313" s="360"/>
      <c r="S313" s="360"/>
      <c r="T313" s="360"/>
      <c r="U313" s="360"/>
      <c r="V313" s="360"/>
      <c r="W313" s="360"/>
      <c r="X313" s="360"/>
      <c r="Y313" s="360"/>
      <c r="Z313" s="63"/>
      <c r="AA313" s="63"/>
      <c r="AB313" s="63"/>
      <c r="AC313" s="63"/>
      <c r="AD313" s="63"/>
      <c r="AE313" s="63"/>
      <c r="AF313" s="63"/>
      <c r="AG313" s="63"/>
      <c r="AH313" s="63"/>
      <c r="AI313" s="63"/>
      <c r="AJ313" s="63"/>
      <c r="AK313" s="63"/>
      <c r="AL313" s="63"/>
      <c r="AM313" s="63"/>
      <c r="AN313" s="63"/>
      <c r="AO313" s="63"/>
      <c r="AP313" s="63"/>
      <c r="AQ313" s="63"/>
      <c r="AR313" s="63"/>
    </row>
    <row r="314" spans="1:65" ht="15" customHeight="1">
      <c r="A314" s="67" t="s">
        <v>50</v>
      </c>
      <c r="B314" s="301"/>
      <c r="C314" s="302">
        <f>SUM(C315:C320)</f>
        <v>299.1</v>
      </c>
      <c r="D314" s="302">
        <f aca="true" t="shared" si="30" ref="D314:Y314">SUM(D315:D320)</f>
        <v>145.35299999999998</v>
      </c>
      <c r="E314" s="302">
        <f t="shared" si="30"/>
        <v>153.74700000000004</v>
      </c>
      <c r="F314" s="302">
        <f t="shared" si="30"/>
        <v>0</v>
      </c>
      <c r="G314" s="302">
        <f t="shared" si="30"/>
        <v>305.59999999999997</v>
      </c>
      <c r="H314" s="302">
        <f t="shared" si="30"/>
        <v>148.95499999999998</v>
      </c>
      <c r="I314" s="302">
        <f t="shared" si="30"/>
        <v>156.645</v>
      </c>
      <c r="J314">
        <f t="shared" si="30"/>
        <v>0</v>
      </c>
      <c r="K314" s="302">
        <f t="shared" si="30"/>
        <v>312.529</v>
      </c>
      <c r="L314" s="302">
        <f t="shared" si="30"/>
        <v>152.70800000000003</v>
      </c>
      <c r="M314" s="302">
        <f t="shared" si="30"/>
        <v>159.82099999999997</v>
      </c>
      <c r="N314" s="302">
        <f t="shared" si="30"/>
        <v>0</v>
      </c>
      <c r="O314" s="302">
        <f t="shared" si="30"/>
        <v>319.09999999999997</v>
      </c>
      <c r="P314" s="302">
        <f t="shared" si="30"/>
        <v>156.27</v>
      </c>
      <c r="Q314" s="302">
        <f t="shared" si="30"/>
        <v>162.83</v>
      </c>
      <c r="R314" s="302">
        <f t="shared" si="30"/>
        <v>0</v>
      </c>
      <c r="S314" s="302">
        <f t="shared" si="30"/>
        <v>324.687</v>
      </c>
      <c r="T314" s="302">
        <f t="shared" si="30"/>
        <v>159.334</v>
      </c>
      <c r="U314" s="302">
        <f t="shared" si="30"/>
        <v>165.35299999999998</v>
      </c>
      <c r="V314" s="302">
        <f t="shared" si="30"/>
        <v>0</v>
      </c>
      <c r="W314" s="302">
        <f t="shared" si="30"/>
        <v>329.033</v>
      </c>
      <c r="X314" s="302">
        <f t="shared" si="30"/>
        <v>161.798</v>
      </c>
      <c r="Y314" s="302">
        <f t="shared" si="30"/>
        <v>167.235</v>
      </c>
      <c r="Z314" s="63"/>
      <c r="AA314" s="63"/>
      <c r="AB314" s="63"/>
      <c r="AC314" s="63"/>
      <c r="AD314" s="63"/>
      <c r="AE314" s="63"/>
      <c r="AF314" s="63"/>
      <c r="AG314" s="63"/>
      <c r="AH314" s="63"/>
      <c r="AI314" s="63"/>
      <c r="AJ314" s="63"/>
      <c r="AK314" s="63"/>
      <c r="AL314" s="63"/>
      <c r="AM314" s="63"/>
      <c r="AN314" s="63"/>
      <c r="AO314" s="63"/>
      <c r="AP314" s="63"/>
      <c r="AQ314" s="63"/>
      <c r="AR314" s="63"/>
      <c r="AU314" s="318"/>
      <c r="AV314" s="318"/>
      <c r="AW314" s="318"/>
      <c r="AX314" s="318"/>
      <c r="AY314" s="318"/>
      <c r="AZ314" s="318"/>
      <c r="BA314" s="318"/>
      <c r="BB314" s="318"/>
      <c r="BC314" s="318"/>
      <c r="BD314" s="318"/>
      <c r="BE314" s="318"/>
      <c r="BF314" s="318"/>
      <c r="BG314" s="318"/>
      <c r="BH314" s="318"/>
      <c r="BI314" s="318"/>
      <c r="BJ314" s="318"/>
      <c r="BK314" s="318"/>
      <c r="BL314" s="318"/>
      <c r="BM314" s="318"/>
    </row>
    <row r="315" spans="1:65" ht="13.5" customHeight="1">
      <c r="A315" s="303" t="s">
        <v>53</v>
      </c>
      <c r="B315" s="304"/>
      <c r="C315" s="305">
        <f aca="true" t="shared" si="31" ref="C315:Y320">C48+C132+C272</f>
        <v>53.512</v>
      </c>
      <c r="D315" s="305">
        <f t="shared" si="31"/>
        <v>27.337000000000003</v>
      </c>
      <c r="E315" s="305">
        <f t="shared" si="31"/>
        <v>26.175</v>
      </c>
      <c r="F315" s="305">
        <f t="shared" si="31"/>
        <v>0</v>
      </c>
      <c r="G315" s="305">
        <f t="shared" si="31"/>
        <v>53.358</v>
      </c>
      <c r="H315" s="305">
        <f t="shared" si="31"/>
        <v>27.360999999999997</v>
      </c>
      <c r="I315" s="305">
        <f t="shared" si="31"/>
        <v>25.997</v>
      </c>
      <c r="J315">
        <f t="shared" si="31"/>
        <v>0</v>
      </c>
      <c r="K315" s="305">
        <f t="shared" si="31"/>
        <v>54.589</v>
      </c>
      <c r="L315" s="305">
        <f t="shared" si="31"/>
        <v>28.006</v>
      </c>
      <c r="M315" s="305">
        <f t="shared" si="31"/>
        <v>26.583000000000002</v>
      </c>
      <c r="N315" s="305">
        <f t="shared" si="31"/>
        <v>0</v>
      </c>
      <c r="O315" s="305">
        <f t="shared" si="31"/>
        <v>55.064</v>
      </c>
      <c r="P315" s="305">
        <f t="shared" si="31"/>
        <v>28.441000000000003</v>
      </c>
      <c r="Q315" s="305">
        <f t="shared" si="31"/>
        <v>26.623</v>
      </c>
      <c r="R315" s="305">
        <f t="shared" si="31"/>
        <v>0</v>
      </c>
      <c r="S315" s="305">
        <f t="shared" si="31"/>
        <v>55.786</v>
      </c>
      <c r="T315" s="305">
        <f t="shared" si="31"/>
        <v>28.83</v>
      </c>
      <c r="U315" s="305">
        <f t="shared" si="31"/>
        <v>26.956</v>
      </c>
      <c r="V315" s="305">
        <f t="shared" si="31"/>
        <v>0</v>
      </c>
      <c r="W315" s="305">
        <f t="shared" si="31"/>
        <v>56.043000000000006</v>
      </c>
      <c r="X315" s="305">
        <f t="shared" si="31"/>
        <v>28.967</v>
      </c>
      <c r="Y315" s="305">
        <f t="shared" si="31"/>
        <v>27.076</v>
      </c>
      <c r="Z315" s="63"/>
      <c r="AA315" s="63"/>
      <c r="AB315" s="63"/>
      <c r="AC315" s="63"/>
      <c r="AD315" s="63"/>
      <c r="AE315" s="63"/>
      <c r="AF315" s="63"/>
      <c r="AG315" s="63"/>
      <c r="AH315" s="63"/>
      <c r="AI315" s="63"/>
      <c r="AJ315" s="63"/>
      <c r="AK315" s="63"/>
      <c r="AL315" s="63"/>
      <c r="AM315" s="63"/>
      <c r="AN315" s="63"/>
      <c r="AO315" s="63"/>
      <c r="AP315" s="63"/>
      <c r="AQ315" s="63"/>
      <c r="AR315" s="63"/>
      <c r="AU315" s="319"/>
      <c r="AV315" s="319"/>
      <c r="AW315" s="319"/>
      <c r="AX315" s="319"/>
      <c r="AY315" s="319"/>
      <c r="AZ315" s="319"/>
      <c r="BA315" s="319"/>
      <c r="BB315" s="319"/>
      <c r="BC315" s="319"/>
      <c r="BD315" s="319"/>
      <c r="BE315" s="319"/>
      <c r="BF315" s="319"/>
      <c r="BG315" s="319"/>
      <c r="BH315" s="319"/>
      <c r="BI315" s="319"/>
      <c r="BJ315" s="319"/>
      <c r="BK315" s="319"/>
      <c r="BL315" s="319"/>
      <c r="BM315" s="319"/>
    </row>
    <row r="316" spans="1:65" ht="13.5" customHeight="1">
      <c r="A316" s="306" t="s">
        <v>55</v>
      </c>
      <c r="B316" s="304"/>
      <c r="C316" s="305">
        <f t="shared" si="31"/>
        <v>51.591</v>
      </c>
      <c r="D316" s="305">
        <f t="shared" si="31"/>
        <v>25.775999999999996</v>
      </c>
      <c r="E316" s="305">
        <f t="shared" si="31"/>
        <v>25.815</v>
      </c>
      <c r="F316" s="305">
        <f t="shared" si="31"/>
        <v>0</v>
      </c>
      <c r="G316" s="305">
        <f t="shared" si="31"/>
        <v>52.965999999999994</v>
      </c>
      <c r="H316" s="305">
        <f t="shared" si="31"/>
        <v>26.73</v>
      </c>
      <c r="I316" s="305">
        <f t="shared" si="31"/>
        <v>26.235999999999997</v>
      </c>
      <c r="J316">
        <f t="shared" si="31"/>
        <v>0</v>
      </c>
      <c r="K316" s="305">
        <f t="shared" si="31"/>
        <v>51.474000000000004</v>
      </c>
      <c r="L316" s="305">
        <f t="shared" si="31"/>
        <v>26.277</v>
      </c>
      <c r="M316" s="305">
        <f t="shared" si="31"/>
        <v>25.197</v>
      </c>
      <c r="N316" s="305">
        <f t="shared" si="31"/>
        <v>0</v>
      </c>
      <c r="O316" s="305">
        <f t="shared" si="31"/>
        <v>50.944</v>
      </c>
      <c r="P316" s="305">
        <f t="shared" si="31"/>
        <v>25.830000000000002</v>
      </c>
      <c r="Q316" s="305">
        <f t="shared" si="31"/>
        <v>25.114</v>
      </c>
      <c r="R316" s="305">
        <f t="shared" si="31"/>
        <v>0</v>
      </c>
      <c r="S316" s="305">
        <f t="shared" si="31"/>
        <v>51.39</v>
      </c>
      <c r="T316" s="305">
        <f t="shared" si="31"/>
        <v>26.101000000000003</v>
      </c>
      <c r="U316" s="305">
        <f t="shared" si="31"/>
        <v>25.289</v>
      </c>
      <c r="V316" s="305">
        <f t="shared" si="31"/>
        <v>0</v>
      </c>
      <c r="W316" s="305">
        <f t="shared" si="31"/>
        <v>52.25399999999999</v>
      </c>
      <c r="X316" s="305">
        <f t="shared" si="31"/>
        <v>26.608</v>
      </c>
      <c r="Y316" s="305">
        <f t="shared" si="31"/>
        <v>25.646</v>
      </c>
      <c r="Z316" s="63"/>
      <c r="AA316" s="63"/>
      <c r="AB316" s="63"/>
      <c r="AC316" s="63"/>
      <c r="AD316" s="63"/>
      <c r="AE316" s="63"/>
      <c r="AF316" s="63"/>
      <c r="AG316" s="63"/>
      <c r="AH316" s="63"/>
      <c r="AI316" s="63"/>
      <c r="AJ316" s="63"/>
      <c r="AK316" s="63"/>
      <c r="AL316" s="63"/>
      <c r="AM316" s="63"/>
      <c r="AN316" s="63"/>
      <c r="AO316" s="63"/>
      <c r="AP316" s="63"/>
      <c r="AQ316" s="63"/>
      <c r="AR316" s="63"/>
      <c r="AU316" s="317"/>
      <c r="AV316" s="317"/>
      <c r="AW316" s="317"/>
      <c r="AX316" s="317"/>
      <c r="AY316" s="317"/>
      <c r="AZ316" s="317"/>
      <c r="BA316" s="317"/>
      <c r="BB316" s="317"/>
      <c r="BC316" s="317"/>
      <c r="BD316" s="317"/>
      <c r="BE316" s="317"/>
      <c r="BF316" s="317"/>
      <c r="BG316" s="317"/>
      <c r="BH316" s="317"/>
      <c r="BI316" s="317"/>
      <c r="BJ316" s="317"/>
      <c r="BK316" s="317"/>
      <c r="BL316" s="317"/>
      <c r="BM316" s="317"/>
    </row>
    <row r="317" spans="1:65" ht="13.5" customHeight="1">
      <c r="A317" s="303" t="s">
        <v>56</v>
      </c>
      <c r="B317" s="304"/>
      <c r="C317" s="305">
        <f t="shared" si="31"/>
        <v>83.562</v>
      </c>
      <c r="D317" s="305">
        <f t="shared" si="31"/>
        <v>40.638999999999996</v>
      </c>
      <c r="E317" s="305">
        <f t="shared" si="31"/>
        <v>42.923</v>
      </c>
      <c r="F317" s="305">
        <f t="shared" si="31"/>
        <v>0</v>
      </c>
      <c r="G317" s="305">
        <f t="shared" si="31"/>
        <v>77.562</v>
      </c>
      <c r="H317" s="305">
        <f t="shared" si="31"/>
        <v>37.637</v>
      </c>
      <c r="I317" s="305">
        <f t="shared" si="31"/>
        <v>39.925000000000004</v>
      </c>
      <c r="J317">
        <f t="shared" si="31"/>
        <v>0</v>
      </c>
      <c r="K317" s="305">
        <f t="shared" si="31"/>
        <v>74.608</v>
      </c>
      <c r="L317" s="305">
        <f t="shared" si="31"/>
        <v>36.348</v>
      </c>
      <c r="M317" s="305">
        <f t="shared" si="31"/>
        <v>38.26</v>
      </c>
      <c r="N317" s="305">
        <f t="shared" si="31"/>
        <v>0</v>
      </c>
      <c r="O317" s="305">
        <f t="shared" si="31"/>
        <v>75.95</v>
      </c>
      <c r="P317" s="305">
        <f t="shared" si="31"/>
        <v>37.603</v>
      </c>
      <c r="Q317" s="305">
        <f t="shared" si="31"/>
        <v>38.346999999999994</v>
      </c>
      <c r="R317" s="305">
        <f t="shared" si="31"/>
        <v>0</v>
      </c>
      <c r="S317" s="305">
        <f t="shared" si="31"/>
        <v>76.53999999999999</v>
      </c>
      <c r="T317" s="305">
        <f t="shared" si="31"/>
        <v>38.315</v>
      </c>
      <c r="U317" s="305">
        <f t="shared" si="31"/>
        <v>38.225</v>
      </c>
      <c r="V317" s="305">
        <f t="shared" si="31"/>
        <v>0</v>
      </c>
      <c r="W317" s="305">
        <f t="shared" si="31"/>
        <v>77.43900000000001</v>
      </c>
      <c r="X317" s="305">
        <f t="shared" si="31"/>
        <v>39.079</v>
      </c>
      <c r="Y317" s="305">
        <f t="shared" si="31"/>
        <v>38.36</v>
      </c>
      <c r="Z317" s="63"/>
      <c r="AA317" s="63"/>
      <c r="AB317" s="63"/>
      <c r="AC317" s="63"/>
      <c r="AD317" s="63"/>
      <c r="AE317" s="63"/>
      <c r="AF317" s="63"/>
      <c r="AG317" s="63"/>
      <c r="AH317" s="63"/>
      <c r="AI317" s="63"/>
      <c r="AJ317" s="63"/>
      <c r="AK317" s="63"/>
      <c r="AL317" s="63"/>
      <c r="AM317" s="63"/>
      <c r="AN317" s="63"/>
      <c r="AO317" s="63"/>
      <c r="AP317" s="63"/>
      <c r="AQ317" s="63"/>
      <c r="AR317" s="63"/>
      <c r="AU317" s="317"/>
      <c r="AV317" s="317"/>
      <c r="AW317" s="317"/>
      <c r="AX317" s="317"/>
      <c r="AY317" s="317"/>
      <c r="AZ317" s="317"/>
      <c r="BA317" s="317"/>
      <c r="BB317" s="317"/>
      <c r="BC317" s="317"/>
      <c r="BD317" s="317"/>
      <c r="BE317" s="317"/>
      <c r="BF317" s="317"/>
      <c r="BG317" s="317"/>
      <c r="BH317" s="317"/>
      <c r="BI317" s="317"/>
      <c r="BJ317" s="317"/>
      <c r="BK317" s="317"/>
      <c r="BL317" s="317"/>
      <c r="BM317" s="317"/>
    </row>
    <row r="318" spans="1:65" ht="13.5" customHeight="1">
      <c r="A318" s="303" t="s">
        <v>57</v>
      </c>
      <c r="B318" s="304"/>
      <c r="C318" s="305">
        <f t="shared" si="31"/>
        <v>58.973</v>
      </c>
      <c r="D318" s="305">
        <f t="shared" si="31"/>
        <v>28.941000000000003</v>
      </c>
      <c r="E318" s="305">
        <f t="shared" si="31"/>
        <v>30.032000000000004</v>
      </c>
      <c r="F318" s="305">
        <f t="shared" si="31"/>
        <v>0</v>
      </c>
      <c r="G318" s="305">
        <f t="shared" si="31"/>
        <v>63.510999999999996</v>
      </c>
      <c r="H318" s="305">
        <f t="shared" si="31"/>
        <v>31.141999999999996</v>
      </c>
      <c r="I318" s="305">
        <f t="shared" si="31"/>
        <v>32.369</v>
      </c>
      <c r="J318">
        <f t="shared" si="31"/>
        <v>0</v>
      </c>
      <c r="K318" s="305">
        <f t="shared" si="31"/>
        <v>67.694</v>
      </c>
      <c r="L318" s="305">
        <f t="shared" si="31"/>
        <v>33.05500000000001</v>
      </c>
      <c r="M318" s="305">
        <f t="shared" si="31"/>
        <v>34.638999999999996</v>
      </c>
      <c r="N318" s="305">
        <f t="shared" si="31"/>
        <v>0</v>
      </c>
      <c r="O318" s="305">
        <f t="shared" si="31"/>
        <v>65.14</v>
      </c>
      <c r="P318" s="305">
        <f t="shared" si="31"/>
        <v>31.484</v>
      </c>
      <c r="Q318" s="305">
        <f t="shared" si="31"/>
        <v>33.656</v>
      </c>
      <c r="R318" s="305">
        <f t="shared" si="31"/>
        <v>0</v>
      </c>
      <c r="S318" s="305">
        <f t="shared" si="31"/>
        <v>60.123999999999995</v>
      </c>
      <c r="T318" s="305">
        <f t="shared" si="31"/>
        <v>28.903</v>
      </c>
      <c r="U318" s="305">
        <f t="shared" si="31"/>
        <v>31.221</v>
      </c>
      <c r="V318" s="305">
        <f t="shared" si="31"/>
        <v>0</v>
      </c>
      <c r="W318" s="305">
        <f t="shared" si="31"/>
        <v>55.568</v>
      </c>
      <c r="X318" s="305">
        <f t="shared" si="31"/>
        <v>26.785999999999998</v>
      </c>
      <c r="Y318" s="305">
        <f t="shared" si="31"/>
        <v>28.781999999999996</v>
      </c>
      <c r="Z318" s="63"/>
      <c r="AA318" s="63"/>
      <c r="AB318" s="63"/>
      <c r="AC318" s="63"/>
      <c r="AD318" s="63"/>
      <c r="AE318" s="63"/>
      <c r="AF318" s="63"/>
      <c r="AG318" s="63"/>
      <c r="AH318" s="63"/>
      <c r="AI318" s="63"/>
      <c r="AJ318" s="63"/>
      <c r="AK318" s="63"/>
      <c r="AL318" s="63"/>
      <c r="AM318" s="63"/>
      <c r="AN318" s="63"/>
      <c r="AO318" s="63"/>
      <c r="AP318" s="63"/>
      <c r="AQ318" s="63"/>
      <c r="AR318" s="63"/>
      <c r="AU318" s="317"/>
      <c r="AV318" s="317"/>
      <c r="AW318" s="317"/>
      <c r="AX318" s="317"/>
      <c r="AY318" s="317"/>
      <c r="AZ318" s="317"/>
      <c r="BA318" s="317"/>
      <c r="BB318" s="317"/>
      <c r="BC318" s="317"/>
      <c r="BD318" s="317"/>
      <c r="BE318" s="317"/>
      <c r="BF318" s="317"/>
      <c r="BG318" s="317"/>
      <c r="BH318" s="317"/>
      <c r="BI318" s="317"/>
      <c r="BJ318" s="317"/>
      <c r="BK318" s="317"/>
      <c r="BL318" s="317"/>
      <c r="BM318" s="317"/>
    </row>
    <row r="319" spans="1:65" ht="13.5" customHeight="1">
      <c r="A319" s="303" t="s">
        <v>58</v>
      </c>
      <c r="B319" s="304"/>
      <c r="C319" s="305">
        <f t="shared" si="31"/>
        <v>29.055999999999997</v>
      </c>
      <c r="D319" s="305">
        <f t="shared" si="31"/>
        <v>13.684999999999999</v>
      </c>
      <c r="E319" s="305">
        <f t="shared" si="31"/>
        <v>15.370999999999999</v>
      </c>
      <c r="F319" s="305">
        <f t="shared" si="31"/>
        <v>0</v>
      </c>
      <c r="G319" s="305">
        <f t="shared" si="31"/>
        <v>32.72</v>
      </c>
      <c r="H319" s="305">
        <f t="shared" si="31"/>
        <v>15.628000000000002</v>
      </c>
      <c r="I319" s="305">
        <f t="shared" si="31"/>
        <v>17.092</v>
      </c>
      <c r="J319">
        <f t="shared" si="31"/>
        <v>0</v>
      </c>
      <c r="K319" s="305">
        <f t="shared" si="31"/>
        <v>33.604</v>
      </c>
      <c r="L319" s="305">
        <f t="shared" si="31"/>
        <v>16.080000000000002</v>
      </c>
      <c r="M319" s="305">
        <f t="shared" si="31"/>
        <v>17.524</v>
      </c>
      <c r="N319" s="305">
        <f t="shared" si="31"/>
        <v>0</v>
      </c>
      <c r="O319" s="305">
        <f t="shared" si="31"/>
        <v>36.167</v>
      </c>
      <c r="P319" s="305">
        <f t="shared" si="31"/>
        <v>17.442</v>
      </c>
      <c r="Q319" s="305">
        <f t="shared" si="31"/>
        <v>18.725</v>
      </c>
      <c r="R319" s="305">
        <f t="shared" si="31"/>
        <v>0</v>
      </c>
      <c r="S319" s="305">
        <f t="shared" si="31"/>
        <v>41.016</v>
      </c>
      <c r="T319" s="305">
        <f t="shared" si="31"/>
        <v>19.817</v>
      </c>
      <c r="U319" s="305">
        <f t="shared" si="31"/>
        <v>21.198999999999998</v>
      </c>
      <c r="V319" s="305">
        <f t="shared" si="31"/>
        <v>0</v>
      </c>
      <c r="W319" s="305">
        <f t="shared" si="31"/>
        <v>42.576</v>
      </c>
      <c r="X319" s="305">
        <f t="shared" si="31"/>
        <v>20.398</v>
      </c>
      <c r="Y319" s="305">
        <f t="shared" si="31"/>
        <v>22.178</v>
      </c>
      <c r="Z319" s="63"/>
      <c r="AA319" s="63"/>
      <c r="AB319" s="63"/>
      <c r="AC319" s="63"/>
      <c r="AD319" s="63"/>
      <c r="AE319" s="63"/>
      <c r="AF319" s="63"/>
      <c r="AG319" s="63"/>
      <c r="AH319" s="63"/>
      <c r="AI319" s="63"/>
      <c r="AJ319" s="63"/>
      <c r="AK319" s="63"/>
      <c r="AL319" s="63"/>
      <c r="AM319" s="63"/>
      <c r="AN319" s="63"/>
      <c r="AO319" s="63"/>
      <c r="AP319" s="63"/>
      <c r="AQ319" s="63"/>
      <c r="AR319" s="63"/>
      <c r="AU319" s="317"/>
      <c r="AV319" s="317"/>
      <c r="AW319" s="317"/>
      <c r="AX319" s="317"/>
      <c r="AY319" s="317"/>
      <c r="AZ319" s="317"/>
      <c r="BA319" s="317"/>
      <c r="BB319" s="317"/>
      <c r="BC319" s="317"/>
      <c r="BD319" s="317"/>
      <c r="BE319" s="317"/>
      <c r="BF319" s="317"/>
      <c r="BG319" s="317"/>
      <c r="BH319" s="317"/>
      <c r="BI319" s="317"/>
      <c r="BJ319" s="317"/>
      <c r="BK319" s="317"/>
      <c r="BL319" s="317"/>
      <c r="BM319" s="317"/>
    </row>
    <row r="320" spans="1:65" ht="13.5" customHeight="1">
      <c r="A320" s="303" t="s">
        <v>54</v>
      </c>
      <c r="B320" s="304"/>
      <c r="C320" s="305">
        <f t="shared" si="31"/>
        <v>22.406</v>
      </c>
      <c r="D320" s="305">
        <f t="shared" si="31"/>
        <v>8.975</v>
      </c>
      <c r="E320" s="305">
        <f t="shared" si="31"/>
        <v>13.431000000000001</v>
      </c>
      <c r="F320" s="305">
        <f t="shared" si="31"/>
        <v>0</v>
      </c>
      <c r="G320" s="305">
        <f t="shared" si="31"/>
        <v>25.482999999999997</v>
      </c>
      <c r="H320" s="305">
        <f t="shared" si="31"/>
        <v>10.456999999999999</v>
      </c>
      <c r="I320" s="305">
        <f t="shared" si="31"/>
        <v>15.026</v>
      </c>
      <c r="J320">
        <f t="shared" si="31"/>
        <v>0</v>
      </c>
      <c r="K320" s="305">
        <f t="shared" si="31"/>
        <v>30.560000000000002</v>
      </c>
      <c r="L320" s="305">
        <f t="shared" si="31"/>
        <v>12.942</v>
      </c>
      <c r="M320" s="305">
        <f t="shared" si="31"/>
        <v>17.618</v>
      </c>
      <c r="N320" s="305">
        <f t="shared" si="31"/>
        <v>0</v>
      </c>
      <c r="O320" s="305">
        <f t="shared" si="31"/>
        <v>35.835</v>
      </c>
      <c r="P320" s="305">
        <f t="shared" si="31"/>
        <v>15.47</v>
      </c>
      <c r="Q320" s="305">
        <f t="shared" si="31"/>
        <v>20.365000000000002</v>
      </c>
      <c r="R320" s="305">
        <f t="shared" si="31"/>
        <v>0</v>
      </c>
      <c r="S320" s="305">
        <f t="shared" si="31"/>
        <v>39.831</v>
      </c>
      <c r="T320" s="305">
        <f t="shared" si="31"/>
        <v>17.368000000000002</v>
      </c>
      <c r="U320" s="305">
        <f t="shared" si="31"/>
        <v>22.463</v>
      </c>
      <c r="V320" s="305">
        <f t="shared" si="31"/>
        <v>0</v>
      </c>
      <c r="W320" s="305">
        <f t="shared" si="31"/>
        <v>45.153</v>
      </c>
      <c r="X320" s="305">
        <f t="shared" si="31"/>
        <v>19.96</v>
      </c>
      <c r="Y320" s="305">
        <f t="shared" si="31"/>
        <v>25.192999999999998</v>
      </c>
      <c r="Z320" s="63"/>
      <c r="AA320" s="63"/>
      <c r="AB320" s="63"/>
      <c r="AC320" s="63"/>
      <c r="AD320" s="63"/>
      <c r="AE320" s="63"/>
      <c r="AF320" s="63"/>
      <c r="AG320" s="63"/>
      <c r="AH320" s="63"/>
      <c r="AI320" s="63"/>
      <c r="AJ320" s="63"/>
      <c r="AK320" s="63"/>
      <c r="AL320" s="63"/>
      <c r="AM320" s="63"/>
      <c r="AN320" s="63"/>
      <c r="AO320" s="63"/>
      <c r="AP320" s="63"/>
      <c r="AQ320" s="63"/>
      <c r="AR320" s="63"/>
      <c r="AU320" s="317"/>
      <c r="AV320" s="317"/>
      <c r="AW320" s="317"/>
      <c r="AX320" s="317"/>
      <c r="AY320" s="317"/>
      <c r="AZ320" s="317"/>
      <c r="BA320" s="317"/>
      <c r="BB320" s="317"/>
      <c r="BC320" s="317"/>
      <c r="BD320" s="317"/>
      <c r="BE320" s="317"/>
      <c r="BF320" s="317"/>
      <c r="BG320" s="317"/>
      <c r="BH320" s="317"/>
      <c r="BI320" s="317"/>
      <c r="BJ320" s="317"/>
      <c r="BK320" s="317"/>
      <c r="BL320" s="317"/>
      <c r="BM320" s="317"/>
    </row>
    <row r="321" spans="1:44" ht="18" customHeight="1">
      <c r="A321" s="303"/>
      <c r="B321" s="300"/>
      <c r="C321" s="359" t="s">
        <v>39</v>
      </c>
      <c r="D321" s="360"/>
      <c r="E321" s="360"/>
      <c r="F321" s="360"/>
      <c r="G321" s="360"/>
      <c r="H321" s="360"/>
      <c r="I321" s="360"/>
      <c r="J321" s="360"/>
      <c r="K321" s="360"/>
      <c r="L321" s="360"/>
      <c r="M321" s="360"/>
      <c r="N321" s="360"/>
      <c r="O321" s="360"/>
      <c r="P321" s="360"/>
      <c r="Q321" s="360"/>
      <c r="R321" s="360"/>
      <c r="S321" s="360"/>
      <c r="T321" s="360"/>
      <c r="U321" s="360"/>
      <c r="V321" s="360"/>
      <c r="W321" s="360"/>
      <c r="X321" s="360"/>
      <c r="Y321" s="360"/>
      <c r="Z321" s="63"/>
      <c r="AA321" s="63"/>
      <c r="AB321" s="63"/>
      <c r="AC321" s="63"/>
      <c r="AD321" s="63"/>
      <c r="AE321" s="63"/>
      <c r="AF321" s="63"/>
      <c r="AG321" s="63"/>
      <c r="AH321" s="63"/>
      <c r="AI321" s="63"/>
      <c r="AJ321" s="63"/>
      <c r="AK321" s="63"/>
      <c r="AL321" s="63"/>
      <c r="AM321" s="63"/>
      <c r="AN321" s="63"/>
      <c r="AO321" s="63"/>
      <c r="AP321" s="63"/>
      <c r="AQ321" s="63"/>
      <c r="AR321" s="63"/>
    </row>
    <row r="322" spans="1:44" ht="15" customHeight="1">
      <c r="A322" s="67" t="s">
        <v>50</v>
      </c>
      <c r="B322" s="301"/>
      <c r="C322" s="302">
        <f>SUM(C323:C328)</f>
        <v>573.42</v>
      </c>
      <c r="D322" s="302">
        <f aca="true" t="shared" si="32" ref="D322:Y322">SUM(D323:D328)</f>
        <v>283.622</v>
      </c>
      <c r="E322" s="302">
        <f t="shared" si="32"/>
        <v>289.798</v>
      </c>
      <c r="F322" s="302">
        <f t="shared" si="32"/>
        <v>0</v>
      </c>
      <c r="G322" s="302">
        <f t="shared" si="32"/>
        <v>593.516</v>
      </c>
      <c r="H322" s="302">
        <f t="shared" si="32"/>
        <v>294.198</v>
      </c>
      <c r="I322" s="302">
        <f t="shared" si="32"/>
        <v>299.318</v>
      </c>
      <c r="J322">
        <f t="shared" si="32"/>
        <v>0</v>
      </c>
      <c r="K322" s="302">
        <f t="shared" si="32"/>
        <v>616.4399999999999</v>
      </c>
      <c r="L322" s="302">
        <f t="shared" si="32"/>
        <v>306.06800000000004</v>
      </c>
      <c r="M322" s="302">
        <f t="shared" si="32"/>
        <v>310.372</v>
      </c>
      <c r="N322" s="302">
        <f t="shared" si="32"/>
        <v>0</v>
      </c>
      <c r="O322" s="302">
        <f t="shared" si="32"/>
        <v>639.183</v>
      </c>
      <c r="P322" s="302">
        <f t="shared" si="32"/>
        <v>317.707</v>
      </c>
      <c r="Q322" s="302">
        <f t="shared" si="32"/>
        <v>321.476</v>
      </c>
      <c r="R322" s="302">
        <f t="shared" si="32"/>
        <v>0</v>
      </c>
      <c r="S322" s="302">
        <f t="shared" si="32"/>
        <v>660.2950000000001</v>
      </c>
      <c r="T322" s="302">
        <f t="shared" si="32"/>
        <v>328.453</v>
      </c>
      <c r="U322" s="302">
        <f t="shared" si="32"/>
        <v>331.842</v>
      </c>
      <c r="V322" s="302">
        <f t="shared" si="32"/>
        <v>0</v>
      </c>
      <c r="W322" s="302">
        <f t="shared" si="32"/>
        <v>679.4899999999999</v>
      </c>
      <c r="X322" s="302">
        <f t="shared" si="32"/>
        <v>338.21000000000004</v>
      </c>
      <c r="Y322" s="302">
        <f t="shared" si="32"/>
        <v>341.28</v>
      </c>
      <c r="Z322" s="63"/>
      <c r="AA322" s="63"/>
      <c r="AB322" s="63"/>
      <c r="AC322" s="63"/>
      <c r="AD322" s="63"/>
      <c r="AE322" s="63"/>
      <c r="AF322" s="63"/>
      <c r="AG322" s="63"/>
      <c r="AH322" s="63"/>
      <c r="AI322" s="63"/>
      <c r="AJ322" s="63"/>
      <c r="AK322" s="63"/>
      <c r="AL322" s="63"/>
      <c r="AM322" s="63"/>
      <c r="AN322" s="63"/>
      <c r="AO322" s="63"/>
      <c r="AP322" s="63"/>
      <c r="AQ322" s="63"/>
      <c r="AR322" s="63"/>
    </row>
    <row r="323" spans="1:44" ht="13.5" customHeight="1">
      <c r="A323" s="303" t="s">
        <v>53</v>
      </c>
      <c r="B323" s="304"/>
      <c r="C323" s="305">
        <f aca="true" t="shared" si="33" ref="C323:Y328">C16+C24+C180</f>
        <v>97.323</v>
      </c>
      <c r="D323" s="305">
        <f t="shared" si="33"/>
        <v>50.068</v>
      </c>
      <c r="E323" s="305">
        <f t="shared" si="33"/>
        <v>47.254999999999995</v>
      </c>
      <c r="F323" s="305">
        <f t="shared" si="33"/>
        <v>0</v>
      </c>
      <c r="G323" s="305">
        <f t="shared" si="33"/>
        <v>101.187</v>
      </c>
      <c r="H323" s="305">
        <f t="shared" si="33"/>
        <v>51.858</v>
      </c>
      <c r="I323" s="305">
        <f t="shared" si="33"/>
        <v>49.32899999999999</v>
      </c>
      <c r="J323">
        <f t="shared" si="33"/>
        <v>0</v>
      </c>
      <c r="K323" s="305">
        <f t="shared" si="33"/>
        <v>108.691</v>
      </c>
      <c r="L323" s="305">
        <f t="shared" si="33"/>
        <v>55.690000000000005</v>
      </c>
      <c r="M323" s="305">
        <f t="shared" si="33"/>
        <v>53.001000000000005</v>
      </c>
      <c r="N323" s="305">
        <f t="shared" si="33"/>
        <v>0</v>
      </c>
      <c r="O323" s="305">
        <f t="shared" si="33"/>
        <v>112.21100000000001</v>
      </c>
      <c r="P323" s="305">
        <f t="shared" si="33"/>
        <v>57.475</v>
      </c>
      <c r="Q323" s="305">
        <f t="shared" si="33"/>
        <v>54.736000000000004</v>
      </c>
      <c r="R323" s="305">
        <f t="shared" si="33"/>
        <v>0</v>
      </c>
      <c r="S323" s="305">
        <f t="shared" si="33"/>
        <v>115.34800000000001</v>
      </c>
      <c r="T323" s="305">
        <f t="shared" si="33"/>
        <v>59.09799999999999</v>
      </c>
      <c r="U323" s="305">
        <f t="shared" si="33"/>
        <v>56.25</v>
      </c>
      <c r="V323" s="305">
        <f t="shared" si="33"/>
        <v>0</v>
      </c>
      <c r="W323" s="305">
        <f t="shared" si="33"/>
        <v>116.42500000000001</v>
      </c>
      <c r="X323" s="305">
        <f t="shared" si="33"/>
        <v>59.649</v>
      </c>
      <c r="Y323" s="305">
        <f t="shared" si="33"/>
        <v>56.775999999999996</v>
      </c>
      <c r="Z323" s="63"/>
      <c r="AA323" s="63"/>
      <c r="AB323" s="63"/>
      <c r="AC323" s="63"/>
      <c r="AD323" s="63"/>
      <c r="AE323" s="63"/>
      <c r="AF323" s="63"/>
      <c r="AG323" s="63"/>
      <c r="AH323" s="63"/>
      <c r="AI323" s="63"/>
      <c r="AJ323" s="63"/>
      <c r="AK323" s="63"/>
      <c r="AL323" s="63"/>
      <c r="AM323" s="63"/>
      <c r="AN323" s="63"/>
      <c r="AO323" s="63"/>
      <c r="AP323" s="63"/>
      <c r="AQ323" s="63"/>
      <c r="AR323" s="63"/>
    </row>
    <row r="324" spans="1:66" ht="13.5" customHeight="1">
      <c r="A324" s="306" t="s">
        <v>55</v>
      </c>
      <c r="B324" s="304"/>
      <c r="C324" s="305">
        <f t="shared" si="33"/>
        <v>110.565</v>
      </c>
      <c r="D324" s="305">
        <f t="shared" si="33"/>
        <v>55.833</v>
      </c>
      <c r="E324" s="305">
        <f t="shared" si="33"/>
        <v>54.732</v>
      </c>
      <c r="F324" s="305">
        <f t="shared" si="33"/>
        <v>0</v>
      </c>
      <c r="G324" s="305">
        <f t="shared" si="33"/>
        <v>109.668</v>
      </c>
      <c r="H324" s="305">
        <f t="shared" si="33"/>
        <v>55.708</v>
      </c>
      <c r="I324" s="305">
        <f t="shared" si="33"/>
        <v>53.96</v>
      </c>
      <c r="J324">
        <f t="shared" si="33"/>
        <v>0</v>
      </c>
      <c r="K324" s="305">
        <f t="shared" si="33"/>
        <v>103.02799999999999</v>
      </c>
      <c r="L324" s="305">
        <f t="shared" si="33"/>
        <v>52.056</v>
      </c>
      <c r="M324" s="305">
        <f t="shared" si="33"/>
        <v>50.972</v>
      </c>
      <c r="N324" s="305">
        <f t="shared" si="33"/>
        <v>0</v>
      </c>
      <c r="O324" s="305">
        <f t="shared" si="33"/>
        <v>103.48799999999999</v>
      </c>
      <c r="P324" s="305">
        <f t="shared" si="33"/>
        <v>52.3</v>
      </c>
      <c r="Q324" s="305">
        <f t="shared" si="33"/>
        <v>51.188</v>
      </c>
      <c r="R324" s="305">
        <f t="shared" si="33"/>
        <v>0</v>
      </c>
      <c r="S324" s="305">
        <f t="shared" si="33"/>
        <v>108.053</v>
      </c>
      <c r="T324" s="305">
        <f t="shared" si="33"/>
        <v>54.462</v>
      </c>
      <c r="U324" s="305">
        <f t="shared" si="33"/>
        <v>53.591</v>
      </c>
      <c r="V324" s="305">
        <f t="shared" si="33"/>
        <v>0</v>
      </c>
      <c r="W324" s="305">
        <f t="shared" si="33"/>
        <v>114.50899999999999</v>
      </c>
      <c r="X324" s="305">
        <f t="shared" si="33"/>
        <v>57.786</v>
      </c>
      <c r="Y324" s="305">
        <f t="shared" si="33"/>
        <v>56.723</v>
      </c>
      <c r="Z324" s="63"/>
      <c r="AA324" s="63"/>
      <c r="AB324" s="63"/>
      <c r="AC324" s="63"/>
      <c r="AD324" s="63"/>
      <c r="AE324" s="63"/>
      <c r="AF324" s="63"/>
      <c r="AG324" s="63"/>
      <c r="AH324" s="63"/>
      <c r="AI324" s="63"/>
      <c r="AJ324" s="63"/>
      <c r="AK324" s="63"/>
      <c r="AL324" s="63"/>
      <c r="AM324" s="63"/>
      <c r="AN324" s="63"/>
      <c r="AO324" s="63"/>
      <c r="AP324" s="63"/>
      <c r="AQ324" s="63"/>
      <c r="AR324" s="63"/>
      <c r="AV324" s="318"/>
      <c r="AW324" s="318"/>
      <c r="AX324" s="318"/>
      <c r="AY324" s="318"/>
      <c r="AZ324" s="318"/>
      <c r="BA324" s="318"/>
      <c r="BB324" s="318"/>
      <c r="BC324" s="318"/>
      <c r="BD324" s="318"/>
      <c r="BE324" s="318"/>
      <c r="BF324" s="318"/>
      <c r="BG324" s="318"/>
      <c r="BH324" s="318"/>
      <c r="BI324" s="318"/>
      <c r="BJ324" s="318"/>
      <c r="BK324" s="318"/>
      <c r="BL324" s="318"/>
      <c r="BM324" s="318"/>
      <c r="BN324" s="318"/>
    </row>
    <row r="325" spans="1:66" ht="13.5" customHeight="1">
      <c r="A325" s="303" t="s">
        <v>56</v>
      </c>
      <c r="B325" s="304"/>
      <c r="C325" s="305">
        <f t="shared" si="33"/>
        <v>159.448</v>
      </c>
      <c r="D325" s="305">
        <f t="shared" si="33"/>
        <v>79.72200000000001</v>
      </c>
      <c r="E325" s="305">
        <f t="shared" si="33"/>
        <v>79.726</v>
      </c>
      <c r="F325" s="305">
        <f t="shared" si="33"/>
        <v>0</v>
      </c>
      <c r="G325" s="305">
        <f t="shared" si="33"/>
        <v>159.64</v>
      </c>
      <c r="H325" s="305">
        <f t="shared" si="33"/>
        <v>80.221</v>
      </c>
      <c r="I325" s="305">
        <f t="shared" si="33"/>
        <v>79.41900000000001</v>
      </c>
      <c r="J325">
        <f t="shared" si="33"/>
        <v>0</v>
      </c>
      <c r="K325" s="305">
        <f t="shared" si="33"/>
        <v>167.07000000000002</v>
      </c>
      <c r="L325" s="305">
        <f t="shared" si="33"/>
        <v>84.789</v>
      </c>
      <c r="M325" s="305">
        <f t="shared" si="33"/>
        <v>82.28099999999999</v>
      </c>
      <c r="N325" s="305">
        <f t="shared" si="33"/>
        <v>0</v>
      </c>
      <c r="O325" s="305">
        <f t="shared" si="33"/>
        <v>176.472</v>
      </c>
      <c r="P325" s="305">
        <f t="shared" si="33"/>
        <v>89.56899999999999</v>
      </c>
      <c r="Q325" s="305">
        <f t="shared" si="33"/>
        <v>86.903</v>
      </c>
      <c r="R325" s="305">
        <f t="shared" si="33"/>
        <v>0</v>
      </c>
      <c r="S325" s="305">
        <f t="shared" si="33"/>
        <v>179.73600000000002</v>
      </c>
      <c r="T325" s="305">
        <f t="shared" si="33"/>
        <v>91.423</v>
      </c>
      <c r="U325" s="305">
        <f t="shared" si="33"/>
        <v>88.313</v>
      </c>
      <c r="V325" s="305">
        <f t="shared" si="33"/>
        <v>0</v>
      </c>
      <c r="W325" s="305">
        <f t="shared" si="33"/>
        <v>178.861</v>
      </c>
      <c r="X325" s="305">
        <f t="shared" si="33"/>
        <v>91.14800000000001</v>
      </c>
      <c r="Y325" s="305">
        <f t="shared" si="33"/>
        <v>87.71300000000001</v>
      </c>
      <c r="Z325" s="63"/>
      <c r="AA325" s="63"/>
      <c r="AB325" s="63"/>
      <c r="AC325" s="63"/>
      <c r="AD325" s="63"/>
      <c r="AE325" s="63"/>
      <c r="AF325" s="63"/>
      <c r="AG325" s="63"/>
      <c r="AH325" s="63"/>
      <c r="AI325" s="63"/>
      <c r="AJ325" s="63"/>
      <c r="AK325" s="63"/>
      <c r="AL325" s="63"/>
      <c r="AM325" s="63"/>
      <c r="AN325" s="63"/>
      <c r="AO325" s="63"/>
      <c r="AP325" s="63"/>
      <c r="AQ325" s="63"/>
      <c r="AR325" s="63"/>
      <c r="AV325" s="319"/>
      <c r="AW325" s="319"/>
      <c r="AX325" s="319"/>
      <c r="AY325" s="319"/>
      <c r="AZ325" s="319"/>
      <c r="BA325" s="319"/>
      <c r="BB325" s="319"/>
      <c r="BC325" s="319"/>
      <c r="BD325" s="319"/>
      <c r="BE325" s="319"/>
      <c r="BF325" s="319"/>
      <c r="BG325" s="319"/>
      <c r="BH325" s="319"/>
      <c r="BI325" s="319"/>
      <c r="BJ325" s="319"/>
      <c r="BK325" s="319"/>
      <c r="BL325" s="319"/>
      <c r="BM325" s="319"/>
      <c r="BN325" s="319"/>
    </row>
    <row r="326" spans="1:66" ht="13.5" customHeight="1">
      <c r="A326" s="303" t="s">
        <v>57</v>
      </c>
      <c r="B326" s="304"/>
      <c r="C326" s="305">
        <f t="shared" si="33"/>
        <v>112.043</v>
      </c>
      <c r="D326" s="305">
        <f t="shared" si="33"/>
        <v>56.254</v>
      </c>
      <c r="E326" s="305">
        <f t="shared" si="33"/>
        <v>55.789</v>
      </c>
      <c r="F326" s="305">
        <f t="shared" si="33"/>
        <v>0</v>
      </c>
      <c r="G326" s="305">
        <f t="shared" si="33"/>
        <v>117.262</v>
      </c>
      <c r="H326" s="305">
        <f t="shared" si="33"/>
        <v>58.102000000000004</v>
      </c>
      <c r="I326" s="305">
        <f t="shared" si="33"/>
        <v>59.16</v>
      </c>
      <c r="J326">
        <f t="shared" si="33"/>
        <v>0</v>
      </c>
      <c r="K326" s="305">
        <f t="shared" si="33"/>
        <v>120.12599999999999</v>
      </c>
      <c r="L326" s="305">
        <f t="shared" si="33"/>
        <v>59.039</v>
      </c>
      <c r="M326" s="305">
        <f t="shared" si="33"/>
        <v>61.087</v>
      </c>
      <c r="N326" s="305">
        <f t="shared" si="33"/>
        <v>0</v>
      </c>
      <c r="O326" s="305">
        <f t="shared" si="33"/>
        <v>116.62599999999999</v>
      </c>
      <c r="P326" s="305">
        <f t="shared" si="33"/>
        <v>57.49300000000001</v>
      </c>
      <c r="Q326" s="305">
        <f t="shared" si="33"/>
        <v>59.132999999999996</v>
      </c>
      <c r="R326" s="305">
        <f t="shared" si="33"/>
        <v>0</v>
      </c>
      <c r="S326" s="305">
        <f t="shared" si="33"/>
        <v>113.12300000000002</v>
      </c>
      <c r="T326" s="305">
        <f t="shared" si="33"/>
        <v>56.294999999999995</v>
      </c>
      <c r="U326" s="305">
        <f t="shared" si="33"/>
        <v>56.828</v>
      </c>
      <c r="V326" s="305">
        <f t="shared" si="33"/>
        <v>0</v>
      </c>
      <c r="W326" s="305">
        <f t="shared" si="33"/>
        <v>115.92</v>
      </c>
      <c r="X326" s="305">
        <f t="shared" si="33"/>
        <v>58.052</v>
      </c>
      <c r="Y326" s="305">
        <f t="shared" si="33"/>
        <v>57.868</v>
      </c>
      <c r="Z326" s="63"/>
      <c r="AA326" s="63"/>
      <c r="AB326" s="63"/>
      <c r="AC326" s="63"/>
      <c r="AD326" s="63"/>
      <c r="AE326" s="63"/>
      <c r="AF326" s="63"/>
      <c r="AG326" s="63"/>
      <c r="AH326" s="63"/>
      <c r="AI326" s="63"/>
      <c r="AJ326" s="63"/>
      <c r="AK326" s="63"/>
      <c r="AL326" s="63"/>
      <c r="AM326" s="63"/>
      <c r="AN326" s="63"/>
      <c r="AO326" s="63"/>
      <c r="AP326" s="63"/>
      <c r="AQ326" s="63"/>
      <c r="AR326" s="63"/>
      <c r="AV326" s="317"/>
      <c r="AW326" s="317"/>
      <c r="AX326" s="317"/>
      <c r="AY326" s="317"/>
      <c r="AZ326" s="317"/>
      <c r="BA326" s="317"/>
      <c r="BB326" s="317"/>
      <c r="BC326" s="317"/>
      <c r="BD326" s="317"/>
      <c r="BE326" s="317"/>
      <c r="BF326" s="317"/>
      <c r="BG326" s="317"/>
      <c r="BH326" s="317"/>
      <c r="BI326" s="317"/>
      <c r="BJ326" s="317"/>
      <c r="BK326" s="317"/>
      <c r="BL326" s="317"/>
      <c r="BM326" s="317"/>
      <c r="BN326" s="317"/>
    </row>
    <row r="327" spans="1:66" ht="13.5" customHeight="1">
      <c r="A327" s="303" t="s">
        <v>58</v>
      </c>
      <c r="B327" s="304"/>
      <c r="C327" s="305">
        <f t="shared" si="33"/>
        <v>51.467</v>
      </c>
      <c r="D327" s="305">
        <f t="shared" si="33"/>
        <v>24.633</v>
      </c>
      <c r="E327" s="305">
        <f t="shared" si="33"/>
        <v>26.834000000000003</v>
      </c>
      <c r="F327" s="305">
        <f t="shared" si="33"/>
        <v>0</v>
      </c>
      <c r="G327" s="305">
        <f t="shared" si="33"/>
        <v>58.846</v>
      </c>
      <c r="H327" s="305">
        <f t="shared" si="33"/>
        <v>28.714</v>
      </c>
      <c r="I327" s="305">
        <f t="shared" si="33"/>
        <v>30.131999999999998</v>
      </c>
      <c r="J327">
        <f t="shared" si="33"/>
        <v>0</v>
      </c>
      <c r="K327" s="305">
        <f t="shared" si="33"/>
        <v>62.596999999999994</v>
      </c>
      <c r="L327" s="305">
        <f t="shared" si="33"/>
        <v>30.78</v>
      </c>
      <c r="M327" s="305">
        <f t="shared" si="33"/>
        <v>31.817</v>
      </c>
      <c r="N327" s="305">
        <f t="shared" si="33"/>
        <v>0</v>
      </c>
      <c r="O327" s="305">
        <f t="shared" si="33"/>
        <v>65.731</v>
      </c>
      <c r="P327" s="305">
        <f t="shared" si="33"/>
        <v>32.096000000000004</v>
      </c>
      <c r="Q327" s="305">
        <f t="shared" si="33"/>
        <v>33.635</v>
      </c>
      <c r="R327" s="305">
        <f t="shared" si="33"/>
        <v>0</v>
      </c>
      <c r="S327" s="305">
        <f t="shared" si="33"/>
        <v>70.784</v>
      </c>
      <c r="T327" s="305">
        <f t="shared" si="33"/>
        <v>34.138</v>
      </c>
      <c r="U327" s="305">
        <f t="shared" si="33"/>
        <v>36.646</v>
      </c>
      <c r="V327" s="305">
        <f t="shared" si="33"/>
        <v>0</v>
      </c>
      <c r="W327" s="305">
        <f t="shared" si="33"/>
        <v>71.765</v>
      </c>
      <c r="X327" s="305">
        <f t="shared" si="33"/>
        <v>34.382</v>
      </c>
      <c r="Y327" s="305">
        <f t="shared" si="33"/>
        <v>37.383</v>
      </c>
      <c r="Z327" s="63"/>
      <c r="AA327" s="63"/>
      <c r="AB327" s="63"/>
      <c r="AC327" s="63"/>
      <c r="AD327" s="63"/>
      <c r="AE327" s="63"/>
      <c r="AF327" s="63"/>
      <c r="AG327" s="63"/>
      <c r="AH327" s="63"/>
      <c r="AI327" s="63"/>
      <c r="AJ327" s="63"/>
      <c r="AK327" s="63"/>
      <c r="AL327" s="63"/>
      <c r="AM327" s="63"/>
      <c r="AN327" s="63"/>
      <c r="AO327" s="63"/>
      <c r="AP327" s="63"/>
      <c r="AQ327" s="63"/>
      <c r="AR327" s="63"/>
      <c r="AV327" s="317"/>
      <c r="AW327" s="317"/>
      <c r="AX327" s="317"/>
      <c r="AY327" s="317"/>
      <c r="AZ327" s="317"/>
      <c r="BA327" s="317"/>
      <c r="BB327" s="317"/>
      <c r="BC327" s="317"/>
      <c r="BD327" s="317"/>
      <c r="BE327" s="317"/>
      <c r="BF327" s="317"/>
      <c r="BG327" s="317"/>
      <c r="BH327" s="317"/>
      <c r="BI327" s="317"/>
      <c r="BJ327" s="317"/>
      <c r="BK327" s="317"/>
      <c r="BL327" s="317"/>
      <c r="BM327" s="317"/>
      <c r="BN327" s="317"/>
    </row>
    <row r="328" spans="1:66" ht="13.5" customHeight="1">
      <c r="A328" s="303" t="s">
        <v>54</v>
      </c>
      <c r="B328" s="304"/>
      <c r="C328" s="305">
        <f t="shared" si="33"/>
        <v>42.574</v>
      </c>
      <c r="D328" s="305">
        <f t="shared" si="33"/>
        <v>17.112000000000002</v>
      </c>
      <c r="E328" s="305">
        <f t="shared" si="33"/>
        <v>25.462000000000003</v>
      </c>
      <c r="F328" s="305">
        <f t="shared" si="33"/>
        <v>0</v>
      </c>
      <c r="G328" s="305">
        <f t="shared" si="33"/>
        <v>46.913000000000004</v>
      </c>
      <c r="H328" s="305">
        <f t="shared" si="33"/>
        <v>19.595</v>
      </c>
      <c r="I328" s="305">
        <f t="shared" si="33"/>
        <v>27.318</v>
      </c>
      <c r="J328">
        <f t="shared" si="33"/>
        <v>0</v>
      </c>
      <c r="K328" s="305">
        <f t="shared" si="33"/>
        <v>54.928000000000004</v>
      </c>
      <c r="L328" s="305">
        <f t="shared" si="33"/>
        <v>23.714</v>
      </c>
      <c r="M328" s="305">
        <f t="shared" si="33"/>
        <v>31.214</v>
      </c>
      <c r="N328" s="305">
        <f t="shared" si="33"/>
        <v>0</v>
      </c>
      <c r="O328" s="305">
        <f t="shared" si="33"/>
        <v>64.655</v>
      </c>
      <c r="P328" s="305">
        <f t="shared" si="33"/>
        <v>28.774</v>
      </c>
      <c r="Q328" s="305">
        <f t="shared" si="33"/>
        <v>35.881</v>
      </c>
      <c r="R328" s="305">
        <f t="shared" si="33"/>
        <v>0</v>
      </c>
      <c r="S328" s="305">
        <f t="shared" si="33"/>
        <v>73.251</v>
      </c>
      <c r="T328" s="305">
        <f t="shared" si="33"/>
        <v>33.037</v>
      </c>
      <c r="U328" s="305">
        <f t="shared" si="33"/>
        <v>40.214</v>
      </c>
      <c r="V328" s="305">
        <f t="shared" si="33"/>
        <v>0</v>
      </c>
      <c r="W328" s="305">
        <f t="shared" si="33"/>
        <v>82.01</v>
      </c>
      <c r="X328" s="305">
        <f t="shared" si="33"/>
        <v>37.193</v>
      </c>
      <c r="Y328" s="305">
        <f t="shared" si="33"/>
        <v>44.81699999999999</v>
      </c>
      <c r="Z328" s="63"/>
      <c r="AA328" s="63"/>
      <c r="AB328" s="63"/>
      <c r="AC328" s="63"/>
      <c r="AD328" s="63"/>
      <c r="AE328" s="63"/>
      <c r="AF328" s="63"/>
      <c r="AG328" s="63"/>
      <c r="AH328" s="63"/>
      <c r="AI328" s="63"/>
      <c r="AJ328" s="63"/>
      <c r="AK328" s="63"/>
      <c r="AL328" s="63"/>
      <c r="AM328" s="63"/>
      <c r="AN328" s="63"/>
      <c r="AO328" s="63"/>
      <c r="AP328" s="63"/>
      <c r="AQ328" s="63"/>
      <c r="AR328" s="63"/>
      <c r="AV328" s="317"/>
      <c r="AW328" s="317"/>
      <c r="AX328" s="317"/>
      <c r="AY328" s="317"/>
      <c r="AZ328" s="317"/>
      <c r="BA328" s="317"/>
      <c r="BB328" s="317"/>
      <c r="BC328" s="317"/>
      <c r="BD328" s="317"/>
      <c r="BE328" s="317"/>
      <c r="BF328" s="317"/>
      <c r="BG328" s="317"/>
      <c r="BH328" s="317"/>
      <c r="BI328" s="317"/>
      <c r="BJ328" s="317"/>
      <c r="BK328" s="317"/>
      <c r="BL328" s="317"/>
      <c r="BM328" s="317"/>
      <c r="BN328" s="317"/>
    </row>
    <row r="329" spans="1:66" ht="18" customHeight="1">
      <c r="A329" s="67"/>
      <c r="B329" s="300"/>
      <c r="C329" s="359" t="s">
        <v>70</v>
      </c>
      <c r="D329" s="360"/>
      <c r="E329" s="360"/>
      <c r="F329" s="360"/>
      <c r="G329" s="360"/>
      <c r="H329" s="360"/>
      <c r="I329" s="360"/>
      <c r="J329" s="360"/>
      <c r="K329" s="360"/>
      <c r="L329" s="360"/>
      <c r="M329" s="360"/>
      <c r="N329" s="360"/>
      <c r="O329" s="360"/>
      <c r="P329" s="360"/>
      <c r="Q329" s="360"/>
      <c r="R329" s="360"/>
      <c r="S329" s="360"/>
      <c r="T329" s="360"/>
      <c r="U329" s="360"/>
      <c r="V329" s="360"/>
      <c r="W329" s="360"/>
      <c r="X329" s="360"/>
      <c r="Y329" s="360"/>
      <c r="Z329" s="63"/>
      <c r="AA329" s="63"/>
      <c r="AB329" s="63"/>
      <c r="AC329" s="63"/>
      <c r="AD329" s="63"/>
      <c r="AE329" s="63"/>
      <c r="AF329" s="63"/>
      <c r="AG329" s="63"/>
      <c r="AH329" s="63"/>
      <c r="AI329" s="63"/>
      <c r="AJ329" s="63"/>
      <c r="AK329" s="63"/>
      <c r="AL329" s="63"/>
      <c r="AM329" s="63"/>
      <c r="AN329" s="63"/>
      <c r="AO329" s="63"/>
      <c r="AP329" s="63"/>
      <c r="AQ329" s="63"/>
      <c r="AR329" s="63"/>
      <c r="AV329" s="317"/>
      <c r="AW329" s="317"/>
      <c r="AX329" s="317"/>
      <c r="AY329" s="317"/>
      <c r="AZ329" s="317"/>
      <c r="BA329" s="317"/>
      <c r="BB329" s="317"/>
      <c r="BC329" s="317"/>
      <c r="BD329" s="317"/>
      <c r="BE329" s="317"/>
      <c r="BF329" s="317"/>
      <c r="BG329" s="317"/>
      <c r="BH329" s="317"/>
      <c r="BI329" s="317"/>
      <c r="BJ329" s="317"/>
      <c r="BK329" s="317"/>
      <c r="BL329" s="317"/>
      <c r="BM329" s="317"/>
      <c r="BN329" s="317"/>
    </row>
    <row r="330" spans="1:66" ht="15" customHeight="1">
      <c r="A330" s="67" t="s">
        <v>50</v>
      </c>
      <c r="B330" s="301"/>
      <c r="C330" s="302">
        <f>SUM(C331:C336)</f>
        <v>1137.3200000000002</v>
      </c>
      <c r="D330" s="302">
        <f aca="true" t="shared" si="34" ref="D330:Y330">SUM(D331:D336)</f>
        <v>546.961</v>
      </c>
      <c r="E330" s="302">
        <f t="shared" si="34"/>
        <v>590.3589999999999</v>
      </c>
      <c r="F330" s="302">
        <f t="shared" si="34"/>
        <v>0</v>
      </c>
      <c r="G330" s="302">
        <f t="shared" si="34"/>
        <v>1148.319</v>
      </c>
      <c r="H330" s="302">
        <f t="shared" si="34"/>
        <v>553.771</v>
      </c>
      <c r="I330" s="302">
        <f t="shared" si="34"/>
        <v>594.548</v>
      </c>
      <c r="J330">
        <f t="shared" si="34"/>
        <v>0</v>
      </c>
      <c r="K330" s="302">
        <f t="shared" si="34"/>
        <v>1165.324</v>
      </c>
      <c r="L330" s="302">
        <f t="shared" si="34"/>
        <v>563.337</v>
      </c>
      <c r="M330" s="302">
        <f t="shared" si="34"/>
        <v>601.9869999999999</v>
      </c>
      <c r="N330" s="302">
        <f t="shared" si="34"/>
        <v>0</v>
      </c>
      <c r="O330" s="302">
        <f t="shared" si="34"/>
        <v>1181.427</v>
      </c>
      <c r="P330" s="302">
        <f t="shared" si="34"/>
        <v>572.307</v>
      </c>
      <c r="Q330" s="302">
        <f t="shared" si="34"/>
        <v>609.1200000000001</v>
      </c>
      <c r="R330" s="302">
        <f t="shared" si="34"/>
        <v>0</v>
      </c>
      <c r="S330" s="302">
        <f t="shared" si="34"/>
        <v>1193.4490000000003</v>
      </c>
      <c r="T330" s="302">
        <f t="shared" si="34"/>
        <v>579.122</v>
      </c>
      <c r="U330" s="302">
        <f t="shared" si="34"/>
        <v>614.327</v>
      </c>
      <c r="V330" s="302">
        <f t="shared" si="34"/>
        <v>0</v>
      </c>
      <c r="W330" s="302">
        <f t="shared" si="34"/>
        <v>1201.284</v>
      </c>
      <c r="X330" s="302">
        <f t="shared" si="34"/>
        <v>583.734</v>
      </c>
      <c r="Y330" s="302">
        <f t="shared" si="34"/>
        <v>617.55</v>
      </c>
      <c r="Z330" s="63"/>
      <c r="AA330" s="63"/>
      <c r="AB330" s="63"/>
      <c r="AC330" s="63"/>
      <c r="AD330" s="63"/>
      <c r="AE330" s="63"/>
      <c r="AF330" s="63"/>
      <c r="AG330" s="63"/>
      <c r="AH330" s="63"/>
      <c r="AI330" s="63"/>
      <c r="AJ330" s="63"/>
      <c r="AK330" s="63"/>
      <c r="AL330" s="63"/>
      <c r="AM330" s="63"/>
      <c r="AN330" s="63"/>
      <c r="AO330" s="63"/>
      <c r="AP330" s="63"/>
      <c r="AQ330" s="63"/>
      <c r="AR330" s="63"/>
      <c r="AV330" s="317"/>
      <c r="AW330" s="317"/>
      <c r="AX330" s="317"/>
      <c r="AY330" s="317"/>
      <c r="AZ330" s="317"/>
      <c r="BA330" s="317"/>
      <c r="BB330" s="317"/>
      <c r="BC330" s="317"/>
      <c r="BD330" s="317"/>
      <c r="BE330" s="317"/>
      <c r="BF330" s="317"/>
      <c r="BG330" s="317"/>
      <c r="BH330" s="317"/>
      <c r="BI330" s="317"/>
      <c r="BJ330" s="317"/>
      <c r="BK330" s="317"/>
      <c r="BL330" s="317"/>
      <c r="BM330" s="317"/>
      <c r="BN330" s="317"/>
    </row>
    <row r="331" spans="1:44" ht="13.5" customHeight="1">
      <c r="A331" s="303" t="s">
        <v>53</v>
      </c>
      <c r="B331" s="304"/>
      <c r="C331" s="305">
        <f aca="true" t="shared" si="35" ref="C331:Y336">C280+C86+C102+C148+C164+C226</f>
        <v>192.322</v>
      </c>
      <c r="D331" s="305">
        <f t="shared" si="35"/>
        <v>98.227</v>
      </c>
      <c r="E331" s="305">
        <f t="shared" si="35"/>
        <v>94.095</v>
      </c>
      <c r="F331" s="305">
        <f t="shared" si="35"/>
        <v>0</v>
      </c>
      <c r="G331" s="305">
        <f t="shared" si="35"/>
        <v>192.95600000000002</v>
      </c>
      <c r="H331" s="305">
        <f t="shared" si="35"/>
        <v>98.327</v>
      </c>
      <c r="I331" s="305">
        <f t="shared" si="35"/>
        <v>94.629</v>
      </c>
      <c r="J331">
        <f t="shared" si="35"/>
        <v>0</v>
      </c>
      <c r="K331" s="305">
        <f t="shared" si="35"/>
        <v>201.964</v>
      </c>
      <c r="L331" s="305">
        <f t="shared" si="35"/>
        <v>102.828</v>
      </c>
      <c r="M331" s="305">
        <f t="shared" si="35"/>
        <v>99.136</v>
      </c>
      <c r="N331" s="305">
        <f t="shared" si="35"/>
        <v>0</v>
      </c>
      <c r="O331" s="305">
        <f t="shared" si="35"/>
        <v>205.338</v>
      </c>
      <c r="P331" s="305">
        <f t="shared" si="35"/>
        <v>104.571</v>
      </c>
      <c r="Q331" s="305">
        <f t="shared" si="35"/>
        <v>100.76700000000001</v>
      </c>
      <c r="R331" s="305">
        <f t="shared" si="35"/>
        <v>0</v>
      </c>
      <c r="S331" s="305">
        <f t="shared" si="35"/>
        <v>204.542</v>
      </c>
      <c r="T331" s="305">
        <f t="shared" si="35"/>
        <v>104.131</v>
      </c>
      <c r="U331" s="305">
        <f t="shared" si="35"/>
        <v>100.411</v>
      </c>
      <c r="V331" s="305">
        <f t="shared" si="35"/>
        <v>0</v>
      </c>
      <c r="W331" s="305">
        <f t="shared" si="35"/>
        <v>199.285</v>
      </c>
      <c r="X331" s="305">
        <f t="shared" si="35"/>
        <v>101.43299999999999</v>
      </c>
      <c r="Y331" s="305">
        <f t="shared" si="35"/>
        <v>97.85199999999999</v>
      </c>
      <c r="Z331" s="63"/>
      <c r="AA331" s="63"/>
      <c r="AB331" s="63"/>
      <c r="AC331" s="63"/>
      <c r="AD331" s="63"/>
      <c r="AE331" s="63"/>
      <c r="AF331" s="63"/>
      <c r="AG331" s="63"/>
      <c r="AH331" s="63"/>
      <c r="AI331" s="63"/>
      <c r="AJ331" s="63"/>
      <c r="AK331" s="63"/>
      <c r="AL331" s="63"/>
      <c r="AM331" s="63"/>
      <c r="AN331" s="63"/>
      <c r="AO331" s="63"/>
      <c r="AP331" s="63"/>
      <c r="AQ331" s="63"/>
      <c r="AR331" s="63"/>
    </row>
    <row r="332" spans="1:44" ht="13.5" customHeight="1">
      <c r="A332" s="306" t="s">
        <v>55</v>
      </c>
      <c r="B332" s="304"/>
      <c r="C332" s="305">
        <f t="shared" si="35"/>
        <v>233.54100000000003</v>
      </c>
      <c r="D332" s="305">
        <f t="shared" si="35"/>
        <v>116.43200000000002</v>
      </c>
      <c r="E332" s="305">
        <f t="shared" si="35"/>
        <v>117.109</v>
      </c>
      <c r="F332" s="305">
        <f t="shared" si="35"/>
        <v>0</v>
      </c>
      <c r="G332" s="305">
        <f t="shared" si="35"/>
        <v>226.84400000000002</v>
      </c>
      <c r="H332" s="305">
        <f t="shared" si="35"/>
        <v>113.592</v>
      </c>
      <c r="I332" s="305">
        <f t="shared" si="35"/>
        <v>113.25200000000001</v>
      </c>
      <c r="J332">
        <f t="shared" si="35"/>
        <v>0</v>
      </c>
      <c r="K332" s="305">
        <f t="shared" si="35"/>
        <v>204.683</v>
      </c>
      <c r="L332" s="305">
        <f t="shared" si="35"/>
        <v>102.88100000000001</v>
      </c>
      <c r="M332" s="305">
        <f t="shared" si="35"/>
        <v>101.80199999999999</v>
      </c>
      <c r="N332" s="305">
        <f t="shared" si="35"/>
        <v>0</v>
      </c>
      <c r="O332" s="305">
        <f t="shared" si="35"/>
        <v>198.063</v>
      </c>
      <c r="P332" s="305">
        <f t="shared" si="35"/>
        <v>99.187</v>
      </c>
      <c r="Q332" s="305">
        <f t="shared" si="35"/>
        <v>98.876</v>
      </c>
      <c r="R332" s="305">
        <f t="shared" si="35"/>
        <v>0</v>
      </c>
      <c r="S332" s="305">
        <f t="shared" si="35"/>
        <v>201.14600000000002</v>
      </c>
      <c r="T332" s="305">
        <f t="shared" si="35"/>
        <v>100.65899999999999</v>
      </c>
      <c r="U332" s="305">
        <f t="shared" si="35"/>
        <v>100.487</v>
      </c>
      <c r="V332" s="305">
        <f t="shared" si="35"/>
        <v>0</v>
      </c>
      <c r="W332" s="305">
        <f t="shared" si="35"/>
        <v>209.12800000000001</v>
      </c>
      <c r="X332" s="305">
        <f t="shared" si="35"/>
        <v>104.626</v>
      </c>
      <c r="Y332" s="305">
        <f t="shared" si="35"/>
        <v>104.502</v>
      </c>
      <c r="Z332" s="63"/>
      <c r="AA332" s="63"/>
      <c r="AB332" s="63"/>
      <c r="AC332" s="63"/>
      <c r="AD332" s="63"/>
      <c r="AE332" s="63"/>
      <c r="AF332" s="63"/>
      <c r="AG332" s="63"/>
      <c r="AH332" s="63"/>
      <c r="AI332" s="63"/>
      <c r="AJ332" s="63"/>
      <c r="AK332" s="63"/>
      <c r="AL332" s="63"/>
      <c r="AM332" s="63"/>
      <c r="AN332" s="63"/>
      <c r="AO332" s="63"/>
      <c r="AP332" s="63"/>
      <c r="AQ332" s="63"/>
      <c r="AR332" s="63"/>
    </row>
    <row r="333" spans="1:44" ht="13.5" customHeight="1">
      <c r="A333" s="303" t="s">
        <v>56</v>
      </c>
      <c r="B333" s="304"/>
      <c r="C333" s="305">
        <f t="shared" si="35"/>
        <v>315.74600000000004</v>
      </c>
      <c r="D333" s="305">
        <f t="shared" si="35"/>
        <v>152.806</v>
      </c>
      <c r="E333" s="305">
        <f t="shared" si="35"/>
        <v>162.94</v>
      </c>
      <c r="F333" s="305">
        <f t="shared" si="35"/>
        <v>0</v>
      </c>
      <c r="G333" s="305">
        <f t="shared" si="35"/>
        <v>304.93</v>
      </c>
      <c r="H333" s="305">
        <f t="shared" si="35"/>
        <v>149.34299999999996</v>
      </c>
      <c r="I333" s="305">
        <f t="shared" si="35"/>
        <v>155.58700000000002</v>
      </c>
      <c r="J333">
        <f t="shared" si="35"/>
        <v>0</v>
      </c>
      <c r="K333" s="305">
        <f t="shared" si="35"/>
        <v>313.36</v>
      </c>
      <c r="L333" s="305">
        <f t="shared" si="35"/>
        <v>155.82</v>
      </c>
      <c r="M333" s="305">
        <f t="shared" si="35"/>
        <v>157.54</v>
      </c>
      <c r="N333" s="305">
        <f t="shared" si="35"/>
        <v>0</v>
      </c>
      <c r="O333" s="305">
        <f t="shared" si="35"/>
        <v>325.73400000000004</v>
      </c>
      <c r="P333" s="305">
        <f t="shared" si="35"/>
        <v>163.823</v>
      </c>
      <c r="Q333" s="305">
        <f t="shared" si="35"/>
        <v>161.911</v>
      </c>
      <c r="R333" s="305">
        <f t="shared" si="35"/>
        <v>0</v>
      </c>
      <c r="S333" s="305">
        <f t="shared" si="35"/>
        <v>323.859</v>
      </c>
      <c r="T333" s="305">
        <f t="shared" si="35"/>
        <v>164.36200000000002</v>
      </c>
      <c r="U333" s="305">
        <f t="shared" si="35"/>
        <v>159.497</v>
      </c>
      <c r="V333" s="305">
        <f t="shared" si="35"/>
        <v>0</v>
      </c>
      <c r="W333" s="305">
        <f t="shared" si="35"/>
        <v>313.65500000000003</v>
      </c>
      <c r="X333" s="305">
        <f t="shared" si="35"/>
        <v>159.685</v>
      </c>
      <c r="Y333" s="305">
        <f t="shared" si="35"/>
        <v>153.97000000000003</v>
      </c>
      <c r="Z333" s="63"/>
      <c r="AA333" s="63"/>
      <c r="AB333" s="63"/>
      <c r="AC333" s="63"/>
      <c r="AD333" s="63"/>
      <c r="AE333" s="63"/>
      <c r="AF333" s="63"/>
      <c r="AG333" s="63"/>
      <c r="AH333" s="63"/>
      <c r="AI333" s="63"/>
      <c r="AJ333" s="63"/>
      <c r="AK333" s="63"/>
      <c r="AL333" s="63"/>
      <c r="AM333" s="63"/>
      <c r="AN333" s="63"/>
      <c r="AO333" s="63"/>
      <c r="AP333" s="63"/>
      <c r="AQ333" s="63"/>
      <c r="AR333" s="63"/>
    </row>
    <row r="334" spans="1:44" ht="13.5" customHeight="1">
      <c r="A334" s="303" t="s">
        <v>57</v>
      </c>
      <c r="B334" s="304"/>
      <c r="C334" s="305">
        <f t="shared" si="35"/>
        <v>213.348</v>
      </c>
      <c r="D334" s="305">
        <f t="shared" si="35"/>
        <v>103.29199999999997</v>
      </c>
      <c r="E334" s="305">
        <f t="shared" si="35"/>
        <v>110.056</v>
      </c>
      <c r="F334" s="305">
        <f t="shared" si="35"/>
        <v>0</v>
      </c>
      <c r="G334" s="305">
        <f t="shared" si="35"/>
        <v>230.39700000000002</v>
      </c>
      <c r="H334" s="305">
        <f t="shared" si="35"/>
        <v>109.863</v>
      </c>
      <c r="I334" s="305">
        <f t="shared" si="35"/>
        <v>120.53399999999999</v>
      </c>
      <c r="J334">
        <f t="shared" si="35"/>
        <v>0</v>
      </c>
      <c r="K334" s="305">
        <f t="shared" si="35"/>
        <v>235.65</v>
      </c>
      <c r="L334" s="305">
        <f t="shared" si="35"/>
        <v>110.75099999999998</v>
      </c>
      <c r="M334" s="305">
        <f t="shared" si="35"/>
        <v>124.89899999999999</v>
      </c>
      <c r="N334" s="305">
        <f t="shared" si="35"/>
        <v>0</v>
      </c>
      <c r="O334" s="305">
        <f t="shared" si="35"/>
        <v>217.331</v>
      </c>
      <c r="P334" s="305">
        <f t="shared" si="35"/>
        <v>102.09600000000002</v>
      </c>
      <c r="Q334" s="305">
        <f t="shared" si="35"/>
        <v>115.235</v>
      </c>
      <c r="R334" s="305">
        <f t="shared" si="35"/>
        <v>0</v>
      </c>
      <c r="S334" s="305">
        <f t="shared" si="35"/>
        <v>202.81400000000002</v>
      </c>
      <c r="T334" s="305">
        <f t="shared" si="35"/>
        <v>95.918</v>
      </c>
      <c r="U334" s="305">
        <f t="shared" si="35"/>
        <v>106.896</v>
      </c>
      <c r="V334" s="305">
        <f t="shared" si="35"/>
        <v>0</v>
      </c>
      <c r="W334" s="305">
        <f t="shared" si="35"/>
        <v>201.705</v>
      </c>
      <c r="X334" s="305">
        <f t="shared" si="35"/>
        <v>97.649</v>
      </c>
      <c r="Y334" s="305">
        <f t="shared" si="35"/>
        <v>104.056</v>
      </c>
      <c r="Z334" s="63"/>
      <c r="AA334" s="63"/>
      <c r="AB334" s="63"/>
      <c r="AC334" s="63"/>
      <c r="AD334" s="63"/>
      <c r="AE334" s="63"/>
      <c r="AF334" s="63"/>
      <c r="AG334" s="63"/>
      <c r="AH334" s="63"/>
      <c r="AI334" s="63"/>
      <c r="AJ334" s="63"/>
      <c r="AK334" s="63"/>
      <c r="AL334" s="63"/>
      <c r="AM334" s="63"/>
      <c r="AN334" s="63"/>
      <c r="AO334" s="63"/>
      <c r="AP334" s="63"/>
      <c r="AQ334" s="63"/>
      <c r="AR334" s="63"/>
    </row>
    <row r="335" spans="1:44" ht="13.5" customHeight="1">
      <c r="A335" s="303" t="s">
        <v>58</v>
      </c>
      <c r="B335" s="304"/>
      <c r="C335" s="305">
        <f t="shared" si="35"/>
        <v>96.81000000000002</v>
      </c>
      <c r="D335" s="305">
        <f t="shared" si="35"/>
        <v>44.604</v>
      </c>
      <c r="E335" s="305">
        <f t="shared" si="35"/>
        <v>52.205999999999996</v>
      </c>
      <c r="F335" s="305">
        <f t="shared" si="35"/>
        <v>0</v>
      </c>
      <c r="G335" s="305">
        <f t="shared" si="35"/>
        <v>103.852</v>
      </c>
      <c r="H335" s="305">
        <f t="shared" si="35"/>
        <v>48.687999999999995</v>
      </c>
      <c r="I335" s="305">
        <f t="shared" si="35"/>
        <v>55.164</v>
      </c>
      <c r="J335">
        <f t="shared" si="35"/>
        <v>0</v>
      </c>
      <c r="K335" s="305">
        <f t="shared" si="35"/>
        <v>111.43800000000002</v>
      </c>
      <c r="L335" s="305">
        <f t="shared" si="35"/>
        <v>52.181</v>
      </c>
      <c r="M335" s="305">
        <f t="shared" si="35"/>
        <v>59.25699999999999</v>
      </c>
      <c r="N335" s="305">
        <f t="shared" si="35"/>
        <v>0</v>
      </c>
      <c r="O335" s="305">
        <f t="shared" si="35"/>
        <v>125.678</v>
      </c>
      <c r="P335" s="305">
        <f t="shared" si="35"/>
        <v>58.056999999999995</v>
      </c>
      <c r="Q335" s="305">
        <f t="shared" si="35"/>
        <v>67.621</v>
      </c>
      <c r="R335" s="305">
        <f t="shared" si="35"/>
        <v>0</v>
      </c>
      <c r="S335" s="305">
        <f t="shared" si="35"/>
        <v>138.323</v>
      </c>
      <c r="T335" s="305">
        <f t="shared" si="35"/>
        <v>63.12200000000001</v>
      </c>
      <c r="U335" s="305">
        <f t="shared" si="35"/>
        <v>75.20100000000001</v>
      </c>
      <c r="V335" s="305">
        <f t="shared" si="35"/>
        <v>0</v>
      </c>
      <c r="W335" s="305">
        <f t="shared" si="35"/>
        <v>135.407</v>
      </c>
      <c r="X335" s="305">
        <f t="shared" si="35"/>
        <v>61.198</v>
      </c>
      <c r="Y335" s="305">
        <f t="shared" si="35"/>
        <v>74.209</v>
      </c>
      <c r="Z335" s="63"/>
      <c r="AA335" s="63"/>
      <c r="AB335" s="63"/>
      <c r="AC335" s="63"/>
      <c r="AD335" s="63"/>
      <c r="AE335" s="63"/>
      <c r="AF335" s="63"/>
      <c r="AG335" s="63"/>
      <c r="AH335" s="63"/>
      <c r="AI335" s="63"/>
      <c r="AJ335" s="63"/>
      <c r="AK335" s="63"/>
      <c r="AL335" s="63"/>
      <c r="AM335" s="63"/>
      <c r="AN335" s="63"/>
      <c r="AO335" s="63"/>
      <c r="AP335" s="63"/>
      <c r="AQ335" s="63"/>
      <c r="AR335" s="63"/>
    </row>
    <row r="336" spans="1:44" ht="13.5" customHeight="1">
      <c r="A336" s="303" t="s">
        <v>54</v>
      </c>
      <c r="B336" s="304"/>
      <c r="C336" s="305">
        <f t="shared" si="35"/>
        <v>85.553</v>
      </c>
      <c r="D336" s="305">
        <f t="shared" si="35"/>
        <v>31.599999999999998</v>
      </c>
      <c r="E336" s="305">
        <f t="shared" si="35"/>
        <v>53.953</v>
      </c>
      <c r="F336" s="305">
        <f t="shared" si="35"/>
        <v>0</v>
      </c>
      <c r="G336" s="305">
        <f t="shared" si="35"/>
        <v>89.34</v>
      </c>
      <c r="H336" s="305">
        <f t="shared" si="35"/>
        <v>33.958</v>
      </c>
      <c r="I336" s="305">
        <f t="shared" si="35"/>
        <v>55.382</v>
      </c>
      <c r="J336">
        <f t="shared" si="35"/>
        <v>0</v>
      </c>
      <c r="K336" s="305">
        <f t="shared" si="35"/>
        <v>98.22899999999998</v>
      </c>
      <c r="L336" s="305">
        <f t="shared" si="35"/>
        <v>38.876</v>
      </c>
      <c r="M336" s="305">
        <f t="shared" si="35"/>
        <v>59.353</v>
      </c>
      <c r="N336" s="305">
        <f t="shared" si="35"/>
        <v>0</v>
      </c>
      <c r="O336" s="305">
        <f t="shared" si="35"/>
        <v>109.283</v>
      </c>
      <c r="P336" s="305">
        <f t="shared" si="35"/>
        <v>44.57299999999999</v>
      </c>
      <c r="Q336" s="305">
        <f t="shared" si="35"/>
        <v>64.71000000000001</v>
      </c>
      <c r="R336" s="305">
        <f t="shared" si="35"/>
        <v>0</v>
      </c>
      <c r="S336" s="305">
        <f t="shared" si="35"/>
        <v>122.76500000000001</v>
      </c>
      <c r="T336" s="305">
        <f t="shared" si="35"/>
        <v>50.93</v>
      </c>
      <c r="U336" s="305">
        <f t="shared" si="35"/>
        <v>71.835</v>
      </c>
      <c r="V336" s="305">
        <f t="shared" si="35"/>
        <v>0</v>
      </c>
      <c r="W336" s="305">
        <f t="shared" si="35"/>
        <v>142.104</v>
      </c>
      <c r="X336" s="305">
        <f t="shared" si="35"/>
        <v>59.142999999999994</v>
      </c>
      <c r="Y336" s="305">
        <f t="shared" si="35"/>
        <v>82.96100000000001</v>
      </c>
      <c r="Z336" s="63"/>
      <c r="AA336" s="63"/>
      <c r="AB336" s="63"/>
      <c r="AC336" s="63"/>
      <c r="AD336" s="63"/>
      <c r="AE336" s="63"/>
      <c r="AF336" s="63"/>
      <c r="AG336" s="63"/>
      <c r="AH336" s="63"/>
      <c r="AI336" s="63"/>
      <c r="AJ336" s="63"/>
      <c r="AK336" s="63"/>
      <c r="AL336" s="63"/>
      <c r="AM336" s="63"/>
      <c r="AN336" s="63"/>
      <c r="AO336" s="63"/>
      <c r="AP336" s="63"/>
      <c r="AQ336" s="63"/>
      <c r="AR336" s="63"/>
    </row>
    <row r="337" spans="1:44" ht="18" customHeight="1">
      <c r="A337" s="303"/>
      <c r="B337" s="300"/>
      <c r="C337" s="351" t="s">
        <v>20</v>
      </c>
      <c r="D337" s="352"/>
      <c r="E337" s="352"/>
      <c r="F337" s="352"/>
      <c r="G337" s="352"/>
      <c r="H337" s="352"/>
      <c r="I337" s="352"/>
      <c r="J337" s="352"/>
      <c r="K337" s="352"/>
      <c r="L337" s="352"/>
      <c r="M337" s="352"/>
      <c r="N337" s="352"/>
      <c r="O337" s="352"/>
      <c r="P337" s="352"/>
      <c r="Q337" s="352"/>
      <c r="R337" s="352"/>
      <c r="S337" s="352"/>
      <c r="T337" s="352"/>
      <c r="U337" s="352"/>
      <c r="V337" s="352"/>
      <c r="W337" s="352"/>
      <c r="X337" s="352"/>
      <c r="Y337" s="352"/>
      <c r="Z337" s="63"/>
      <c r="AA337" s="63"/>
      <c r="AB337" s="63"/>
      <c r="AC337" s="63"/>
      <c r="AD337" s="63"/>
      <c r="AE337" s="63"/>
      <c r="AF337" s="63"/>
      <c r="AG337" s="63"/>
      <c r="AH337" s="63"/>
      <c r="AI337" s="63"/>
      <c r="AJ337" s="63"/>
      <c r="AK337" s="63"/>
      <c r="AL337" s="63"/>
      <c r="AM337" s="63"/>
      <c r="AN337" s="63"/>
      <c r="AO337" s="63"/>
      <c r="AP337" s="63"/>
      <c r="AQ337" s="63"/>
      <c r="AR337" s="63"/>
    </row>
    <row r="338" spans="1:66" ht="15" customHeight="1">
      <c r="A338" s="67" t="s">
        <v>50</v>
      </c>
      <c r="B338" s="301"/>
      <c r="C338" s="302">
        <f>SUM(C339:C344)</f>
        <v>319.81</v>
      </c>
      <c r="D338" s="302">
        <f aca="true" t="shared" si="36" ref="D338:Y338">SUM(D339:D344)</f>
        <v>156.21400000000003</v>
      </c>
      <c r="E338" s="302">
        <f t="shared" si="36"/>
        <v>163.596</v>
      </c>
      <c r="F338" s="302">
        <f t="shared" si="36"/>
        <v>0</v>
      </c>
      <c r="G338" s="302">
        <f t="shared" si="36"/>
        <v>320.79200000000003</v>
      </c>
      <c r="H338" s="302">
        <f t="shared" si="36"/>
        <v>156.948</v>
      </c>
      <c r="I338" s="302">
        <f t="shared" si="36"/>
        <v>163.84400000000002</v>
      </c>
      <c r="J338">
        <f t="shared" si="36"/>
        <v>0</v>
      </c>
      <c r="K338" s="302">
        <f t="shared" si="36"/>
        <v>322.25100000000003</v>
      </c>
      <c r="L338" s="302">
        <f t="shared" si="36"/>
        <v>157.815</v>
      </c>
      <c r="M338" s="302">
        <f t="shared" si="36"/>
        <v>164.436</v>
      </c>
      <c r="N338" s="302">
        <f t="shared" si="36"/>
        <v>0</v>
      </c>
      <c r="O338" s="302">
        <f t="shared" si="36"/>
        <v>322.761</v>
      </c>
      <c r="P338" s="302">
        <f t="shared" si="36"/>
        <v>158.178</v>
      </c>
      <c r="Q338" s="302">
        <f t="shared" si="36"/>
        <v>164.583</v>
      </c>
      <c r="R338" s="302">
        <f t="shared" si="36"/>
        <v>0</v>
      </c>
      <c r="S338" s="302">
        <f t="shared" si="36"/>
        <v>321.62</v>
      </c>
      <c r="T338" s="302">
        <f t="shared" si="36"/>
        <v>157.69699999999997</v>
      </c>
      <c r="U338" s="302">
        <f t="shared" si="36"/>
        <v>163.923</v>
      </c>
      <c r="V338" s="302">
        <f t="shared" si="36"/>
        <v>0</v>
      </c>
      <c r="W338" s="302">
        <f t="shared" si="36"/>
        <v>318.676</v>
      </c>
      <c r="X338" s="302">
        <f t="shared" si="36"/>
        <v>156.38100000000003</v>
      </c>
      <c r="Y338" s="302">
        <f t="shared" si="36"/>
        <v>162.295</v>
      </c>
      <c r="Z338" s="63"/>
      <c r="AA338" s="63"/>
      <c r="AB338" s="63"/>
      <c r="AC338" s="63"/>
      <c r="AD338" s="63"/>
      <c r="AE338" s="63"/>
      <c r="AF338" s="63"/>
      <c r="AG338" s="63"/>
      <c r="AH338" s="63"/>
      <c r="AI338" s="63"/>
      <c r="AJ338" s="63"/>
      <c r="AK338" s="63"/>
      <c r="AL338" s="63"/>
      <c r="AM338" s="63"/>
      <c r="AN338" s="63"/>
      <c r="AO338" s="63"/>
      <c r="AP338" s="63"/>
      <c r="AQ338" s="63"/>
      <c r="AR338" s="63"/>
      <c r="AV338" s="317"/>
      <c r="AW338" s="317"/>
      <c r="AX338" s="317"/>
      <c r="AY338" s="317"/>
      <c r="AZ338" s="317"/>
      <c r="BA338" s="317"/>
      <c r="BB338" s="317"/>
      <c r="BC338" s="317"/>
      <c r="BD338" s="317"/>
      <c r="BE338" s="317"/>
      <c r="BF338" s="317"/>
      <c r="BG338" s="317"/>
      <c r="BH338" s="317"/>
      <c r="BI338" s="317"/>
      <c r="BJ338" s="317"/>
      <c r="BK338" s="317"/>
      <c r="BL338" s="317"/>
      <c r="BM338" s="317"/>
      <c r="BN338" s="317"/>
    </row>
    <row r="339" spans="1:44" ht="13.5" customHeight="1">
      <c r="A339" s="303" t="s">
        <v>53</v>
      </c>
      <c r="B339" s="304"/>
      <c r="C339" s="305">
        <f aca="true" t="shared" si="37" ref="C339:Y344">C156+C40</f>
        <v>54.95</v>
      </c>
      <c r="D339" s="305">
        <f t="shared" si="37"/>
        <v>28.351000000000003</v>
      </c>
      <c r="E339" s="305">
        <f t="shared" si="37"/>
        <v>26.598999999999997</v>
      </c>
      <c r="F339" s="305">
        <f t="shared" si="37"/>
        <v>0</v>
      </c>
      <c r="G339" s="305">
        <f t="shared" si="37"/>
        <v>52.935</v>
      </c>
      <c r="H339" s="305">
        <f t="shared" si="37"/>
        <v>27.037</v>
      </c>
      <c r="I339" s="305">
        <f t="shared" si="37"/>
        <v>25.898000000000003</v>
      </c>
      <c r="J339" s="305">
        <f t="shared" si="37"/>
        <v>0</v>
      </c>
      <c r="K339" s="305">
        <f t="shared" si="37"/>
        <v>52.561</v>
      </c>
      <c r="L339" s="305">
        <f t="shared" si="37"/>
        <v>26.839</v>
      </c>
      <c r="M339" s="305">
        <f t="shared" si="37"/>
        <v>25.722</v>
      </c>
      <c r="N339" s="305">
        <f t="shared" si="37"/>
        <v>0</v>
      </c>
      <c r="O339" s="305">
        <f t="shared" si="37"/>
        <v>51.636</v>
      </c>
      <c r="P339" s="305">
        <f t="shared" si="37"/>
        <v>26.323</v>
      </c>
      <c r="Q339" s="305">
        <f t="shared" si="37"/>
        <v>25.313</v>
      </c>
      <c r="R339" s="305">
        <f t="shared" si="37"/>
        <v>0</v>
      </c>
      <c r="S339" s="305">
        <f t="shared" si="37"/>
        <v>50.928</v>
      </c>
      <c r="T339" s="305">
        <f t="shared" si="37"/>
        <v>25.976999999999997</v>
      </c>
      <c r="U339" s="305">
        <f t="shared" si="37"/>
        <v>24.951</v>
      </c>
      <c r="V339" s="305">
        <f t="shared" si="37"/>
        <v>0</v>
      </c>
      <c r="W339" s="305">
        <f t="shared" si="37"/>
        <v>49.423</v>
      </c>
      <c r="X339" s="305">
        <f t="shared" si="37"/>
        <v>25.205</v>
      </c>
      <c r="Y339" s="305">
        <f t="shared" si="37"/>
        <v>24.217999999999996</v>
      </c>
      <c r="Z339" s="63"/>
      <c r="AA339" s="63"/>
      <c r="AB339" s="63"/>
      <c r="AC339" s="63"/>
      <c r="AD339" s="63"/>
      <c r="AE339" s="63"/>
      <c r="AF339" s="63"/>
      <c r="AG339" s="63"/>
      <c r="AH339" s="63"/>
      <c r="AI339" s="63"/>
      <c r="AJ339" s="63"/>
      <c r="AK339" s="63"/>
      <c r="AL339" s="63"/>
      <c r="AM339" s="63"/>
      <c r="AN339" s="63"/>
      <c r="AO339" s="63"/>
      <c r="AP339" s="63"/>
      <c r="AQ339" s="63"/>
      <c r="AR339" s="63"/>
    </row>
    <row r="340" spans="1:44" ht="13.5" customHeight="1">
      <c r="A340" s="306" t="s">
        <v>55</v>
      </c>
      <c r="B340" s="304"/>
      <c r="C340" s="305">
        <f t="shared" si="37"/>
        <v>47.138000000000005</v>
      </c>
      <c r="D340" s="305">
        <f t="shared" si="37"/>
        <v>24.304000000000002</v>
      </c>
      <c r="E340" s="305">
        <f t="shared" si="37"/>
        <v>22.834</v>
      </c>
      <c r="F340" s="305">
        <f t="shared" si="37"/>
        <v>0</v>
      </c>
      <c r="G340" s="305">
        <f t="shared" si="37"/>
        <v>46.226</v>
      </c>
      <c r="H340" s="305">
        <f t="shared" si="37"/>
        <v>24.548000000000002</v>
      </c>
      <c r="I340" s="305">
        <f t="shared" si="37"/>
        <v>21.677999999999997</v>
      </c>
      <c r="J340" s="305">
        <f t="shared" si="37"/>
        <v>0</v>
      </c>
      <c r="K340" s="305">
        <f t="shared" si="37"/>
        <v>44.138000000000005</v>
      </c>
      <c r="L340" s="305">
        <f t="shared" si="37"/>
        <v>23.721</v>
      </c>
      <c r="M340" s="305">
        <f t="shared" si="37"/>
        <v>20.417</v>
      </c>
      <c r="N340" s="305">
        <f t="shared" si="37"/>
        <v>0</v>
      </c>
      <c r="O340" s="305">
        <f t="shared" si="37"/>
        <v>41.415</v>
      </c>
      <c r="P340" s="305">
        <f t="shared" si="37"/>
        <v>22.413999999999998</v>
      </c>
      <c r="Q340" s="305">
        <f t="shared" si="37"/>
        <v>19.000999999999998</v>
      </c>
      <c r="R340" s="305">
        <f t="shared" si="37"/>
        <v>0</v>
      </c>
      <c r="S340" s="305">
        <f t="shared" si="37"/>
        <v>40.054</v>
      </c>
      <c r="T340" s="305">
        <f t="shared" si="37"/>
        <v>21.539</v>
      </c>
      <c r="U340" s="305">
        <f t="shared" si="37"/>
        <v>18.515</v>
      </c>
      <c r="V340" s="305">
        <f t="shared" si="37"/>
        <v>0</v>
      </c>
      <c r="W340" s="305">
        <f t="shared" si="37"/>
        <v>39.668</v>
      </c>
      <c r="X340" s="305">
        <f t="shared" si="37"/>
        <v>21.328000000000003</v>
      </c>
      <c r="Y340" s="305">
        <f t="shared" si="37"/>
        <v>18.34</v>
      </c>
      <c r="Z340" s="63"/>
      <c r="AA340" s="63"/>
      <c r="AB340" s="63"/>
      <c r="AC340" s="63"/>
      <c r="AD340" s="63"/>
      <c r="AE340" s="63"/>
      <c r="AF340" s="63"/>
      <c r="AG340" s="63"/>
      <c r="AH340" s="63"/>
      <c r="AI340" s="63"/>
      <c r="AJ340" s="63"/>
      <c r="AK340" s="63"/>
      <c r="AL340" s="63"/>
      <c r="AM340" s="63"/>
      <c r="AN340" s="63"/>
      <c r="AO340" s="63"/>
      <c r="AP340" s="63"/>
      <c r="AQ340" s="63"/>
      <c r="AR340" s="63"/>
    </row>
    <row r="341" spans="1:44" ht="13.5" customHeight="1">
      <c r="A341" s="303" t="s">
        <v>56</v>
      </c>
      <c r="B341" s="304"/>
      <c r="C341" s="305">
        <f t="shared" si="37"/>
        <v>81.798</v>
      </c>
      <c r="D341" s="305">
        <f t="shared" si="37"/>
        <v>39.402</v>
      </c>
      <c r="E341" s="305">
        <f t="shared" si="37"/>
        <v>42.396</v>
      </c>
      <c r="F341" s="305">
        <f t="shared" si="37"/>
        <v>0</v>
      </c>
      <c r="G341" s="305">
        <f t="shared" si="37"/>
        <v>75.279</v>
      </c>
      <c r="H341" s="305">
        <f t="shared" si="37"/>
        <v>36.279</v>
      </c>
      <c r="I341" s="305">
        <f t="shared" si="37"/>
        <v>39</v>
      </c>
      <c r="J341" s="305">
        <f t="shared" si="37"/>
        <v>0</v>
      </c>
      <c r="K341" s="305">
        <f t="shared" si="37"/>
        <v>71.684</v>
      </c>
      <c r="L341" s="305">
        <f t="shared" si="37"/>
        <v>35.118</v>
      </c>
      <c r="M341" s="305">
        <f t="shared" si="37"/>
        <v>36.566</v>
      </c>
      <c r="N341" s="305">
        <f t="shared" si="37"/>
        <v>0</v>
      </c>
      <c r="O341" s="305">
        <f t="shared" si="37"/>
        <v>73.246</v>
      </c>
      <c r="P341" s="305">
        <f t="shared" si="37"/>
        <v>36.552</v>
      </c>
      <c r="Q341" s="305">
        <f t="shared" si="37"/>
        <v>36.694</v>
      </c>
      <c r="R341" s="305">
        <f t="shared" si="37"/>
        <v>0</v>
      </c>
      <c r="S341" s="305">
        <f t="shared" si="37"/>
        <v>72.435</v>
      </c>
      <c r="T341" s="305">
        <f t="shared" si="37"/>
        <v>36.656</v>
      </c>
      <c r="U341" s="305">
        <f t="shared" si="37"/>
        <v>35.778999999999996</v>
      </c>
      <c r="V341" s="305">
        <f t="shared" si="37"/>
        <v>0</v>
      </c>
      <c r="W341" s="305">
        <f t="shared" si="37"/>
        <v>70.473</v>
      </c>
      <c r="X341" s="305">
        <f t="shared" si="37"/>
        <v>36.123</v>
      </c>
      <c r="Y341" s="305">
        <f t="shared" si="37"/>
        <v>34.35</v>
      </c>
      <c r="Z341" s="63"/>
      <c r="AA341" s="63"/>
      <c r="AB341" s="63"/>
      <c r="AC341" s="63"/>
      <c r="AD341" s="63"/>
      <c r="AE341" s="63"/>
      <c r="AF341" s="63"/>
      <c r="AG341" s="63"/>
      <c r="AH341" s="63"/>
      <c r="AI341" s="63"/>
      <c r="AJ341" s="63"/>
      <c r="AK341" s="63"/>
      <c r="AL341" s="63"/>
      <c r="AM341" s="63"/>
      <c r="AN341" s="63"/>
      <c r="AO341" s="63"/>
      <c r="AP341" s="63"/>
      <c r="AQ341" s="63"/>
      <c r="AR341" s="63"/>
    </row>
    <row r="342" spans="1:44" ht="13.5" customHeight="1">
      <c r="A342" s="303" t="s">
        <v>57</v>
      </c>
      <c r="B342" s="304"/>
      <c r="C342" s="305">
        <f t="shared" si="37"/>
        <v>70.721</v>
      </c>
      <c r="D342" s="305">
        <f t="shared" si="37"/>
        <v>34.848</v>
      </c>
      <c r="E342" s="305">
        <f t="shared" si="37"/>
        <v>35.873</v>
      </c>
      <c r="F342" s="305">
        <f t="shared" si="37"/>
        <v>0</v>
      </c>
      <c r="G342" s="305">
        <f t="shared" si="37"/>
        <v>72.38</v>
      </c>
      <c r="H342" s="305">
        <f t="shared" si="37"/>
        <v>35.265</v>
      </c>
      <c r="I342" s="305">
        <f t="shared" si="37"/>
        <v>37.115</v>
      </c>
      <c r="J342" s="305">
        <f t="shared" si="37"/>
        <v>0</v>
      </c>
      <c r="K342" s="305">
        <f t="shared" si="37"/>
        <v>72.251</v>
      </c>
      <c r="L342" s="305">
        <f t="shared" si="37"/>
        <v>34.567</v>
      </c>
      <c r="M342" s="305">
        <f t="shared" si="37"/>
        <v>37.684</v>
      </c>
      <c r="N342" s="305">
        <f t="shared" si="37"/>
        <v>0</v>
      </c>
      <c r="O342" s="305">
        <f t="shared" si="37"/>
        <v>66.773</v>
      </c>
      <c r="P342" s="305">
        <f t="shared" si="37"/>
        <v>31.527</v>
      </c>
      <c r="Q342" s="305">
        <f t="shared" si="37"/>
        <v>35.246</v>
      </c>
      <c r="R342" s="305">
        <f t="shared" si="37"/>
        <v>0</v>
      </c>
      <c r="S342" s="305">
        <f t="shared" si="37"/>
        <v>60.666</v>
      </c>
      <c r="T342" s="305">
        <f t="shared" si="37"/>
        <v>28.735999999999997</v>
      </c>
      <c r="U342" s="305">
        <f t="shared" si="37"/>
        <v>31.93</v>
      </c>
      <c r="V342" s="305">
        <f t="shared" si="37"/>
        <v>0</v>
      </c>
      <c r="W342" s="305">
        <f t="shared" si="37"/>
        <v>57.425000000000004</v>
      </c>
      <c r="X342" s="305">
        <f t="shared" si="37"/>
        <v>27.566</v>
      </c>
      <c r="Y342" s="305">
        <f t="shared" si="37"/>
        <v>29.859</v>
      </c>
      <c r="Z342" s="63"/>
      <c r="AA342" s="63"/>
      <c r="AB342" s="63"/>
      <c r="AC342" s="63"/>
      <c r="AD342" s="63"/>
      <c r="AE342" s="63"/>
      <c r="AF342" s="63"/>
      <c r="AG342" s="63"/>
      <c r="AH342" s="63"/>
      <c r="AI342" s="63"/>
      <c r="AJ342" s="63"/>
      <c r="AK342" s="63"/>
      <c r="AL342" s="63"/>
      <c r="AM342" s="63"/>
      <c r="AN342" s="63"/>
      <c r="AO342" s="63"/>
      <c r="AP342" s="63"/>
      <c r="AQ342" s="63"/>
      <c r="AR342" s="63"/>
    </row>
    <row r="343" spans="1:44" ht="13.5" customHeight="1">
      <c r="A343" s="303" t="s">
        <v>58</v>
      </c>
      <c r="B343" s="304"/>
      <c r="C343" s="305">
        <f t="shared" si="37"/>
        <v>36.64</v>
      </c>
      <c r="D343" s="305">
        <f t="shared" si="37"/>
        <v>17.753</v>
      </c>
      <c r="E343" s="305">
        <f t="shared" si="37"/>
        <v>18.887</v>
      </c>
      <c r="F343" s="305">
        <f t="shared" si="37"/>
        <v>0</v>
      </c>
      <c r="G343" s="305">
        <f t="shared" si="37"/>
        <v>41.459</v>
      </c>
      <c r="H343" s="305">
        <f t="shared" si="37"/>
        <v>20.201</v>
      </c>
      <c r="I343" s="305">
        <f t="shared" si="37"/>
        <v>21.258</v>
      </c>
      <c r="J343" s="305">
        <f t="shared" si="37"/>
        <v>0</v>
      </c>
      <c r="K343" s="305">
        <f t="shared" si="37"/>
        <v>42.452</v>
      </c>
      <c r="L343" s="305">
        <f t="shared" si="37"/>
        <v>20.552999999999997</v>
      </c>
      <c r="M343" s="305">
        <f t="shared" si="37"/>
        <v>21.899</v>
      </c>
      <c r="N343" s="305">
        <f t="shared" si="37"/>
        <v>0</v>
      </c>
      <c r="O343" s="305">
        <f t="shared" si="37"/>
        <v>43.562</v>
      </c>
      <c r="P343" s="305">
        <f t="shared" si="37"/>
        <v>20.991</v>
      </c>
      <c r="Q343" s="305">
        <f t="shared" si="37"/>
        <v>22.570999999999998</v>
      </c>
      <c r="R343" s="305">
        <f t="shared" si="37"/>
        <v>0</v>
      </c>
      <c r="S343" s="305">
        <f t="shared" si="37"/>
        <v>46.166000000000004</v>
      </c>
      <c r="T343" s="305">
        <f t="shared" si="37"/>
        <v>21.993000000000002</v>
      </c>
      <c r="U343" s="305">
        <f t="shared" si="37"/>
        <v>24.173000000000002</v>
      </c>
      <c r="V343" s="305">
        <f t="shared" si="37"/>
        <v>0</v>
      </c>
      <c r="W343" s="305">
        <f t="shared" si="37"/>
        <v>45.102000000000004</v>
      </c>
      <c r="X343" s="305">
        <f t="shared" si="37"/>
        <v>21.026</v>
      </c>
      <c r="Y343" s="305">
        <f t="shared" si="37"/>
        <v>24.076</v>
      </c>
      <c r="Z343" s="63"/>
      <c r="AA343" s="63"/>
      <c r="AB343" s="63"/>
      <c r="AC343" s="63"/>
      <c r="AD343" s="63"/>
      <c r="AE343" s="63"/>
      <c r="AF343" s="63"/>
      <c r="AG343" s="63"/>
      <c r="AH343" s="63"/>
      <c r="AI343" s="63"/>
      <c r="AJ343" s="63"/>
      <c r="AK343" s="63"/>
      <c r="AL343" s="63"/>
      <c r="AM343" s="63"/>
      <c r="AN343" s="63"/>
      <c r="AO343" s="63"/>
      <c r="AP343" s="63"/>
      <c r="AQ343" s="63"/>
      <c r="AR343" s="63"/>
    </row>
    <row r="344" spans="1:44" ht="13.5" customHeight="1">
      <c r="A344" s="303" t="s">
        <v>54</v>
      </c>
      <c r="B344" s="304"/>
      <c r="C344" s="305">
        <f t="shared" si="37"/>
        <v>28.563000000000002</v>
      </c>
      <c r="D344" s="305">
        <f t="shared" si="37"/>
        <v>11.556</v>
      </c>
      <c r="E344" s="305">
        <f t="shared" si="37"/>
        <v>17.006999999999998</v>
      </c>
      <c r="F344" s="305">
        <f t="shared" si="37"/>
        <v>0</v>
      </c>
      <c r="G344" s="305">
        <f t="shared" si="37"/>
        <v>32.513000000000005</v>
      </c>
      <c r="H344" s="305">
        <f t="shared" si="37"/>
        <v>13.618</v>
      </c>
      <c r="I344" s="305">
        <f t="shared" si="37"/>
        <v>18.895</v>
      </c>
      <c r="J344" s="305">
        <f t="shared" si="37"/>
        <v>0</v>
      </c>
      <c r="K344" s="305">
        <f t="shared" si="37"/>
        <v>39.165</v>
      </c>
      <c r="L344" s="305">
        <f t="shared" si="37"/>
        <v>17.017</v>
      </c>
      <c r="M344" s="305">
        <f t="shared" si="37"/>
        <v>22.148</v>
      </c>
      <c r="N344" s="305">
        <f t="shared" si="37"/>
        <v>0</v>
      </c>
      <c r="O344" s="305">
        <f t="shared" si="37"/>
        <v>46.129</v>
      </c>
      <c r="P344" s="305">
        <f t="shared" si="37"/>
        <v>20.371000000000002</v>
      </c>
      <c r="Q344" s="305">
        <f t="shared" si="37"/>
        <v>25.758</v>
      </c>
      <c r="R344" s="305">
        <f t="shared" si="37"/>
        <v>0</v>
      </c>
      <c r="S344" s="305">
        <f t="shared" si="37"/>
        <v>51.371</v>
      </c>
      <c r="T344" s="305">
        <f t="shared" si="37"/>
        <v>22.796</v>
      </c>
      <c r="U344" s="305">
        <f t="shared" si="37"/>
        <v>28.574999999999996</v>
      </c>
      <c r="V344" s="305">
        <f t="shared" si="37"/>
        <v>0</v>
      </c>
      <c r="W344" s="305">
        <f t="shared" si="37"/>
        <v>56.585</v>
      </c>
      <c r="X344" s="305">
        <f t="shared" si="37"/>
        <v>25.133000000000003</v>
      </c>
      <c r="Y344" s="305">
        <f t="shared" si="37"/>
        <v>31.451999999999998</v>
      </c>
      <c r="Z344" s="63"/>
      <c r="AA344" s="63"/>
      <c r="AB344" s="63"/>
      <c r="AC344" s="63"/>
      <c r="AD344" s="63"/>
      <c r="AE344" s="63"/>
      <c r="AF344" s="63"/>
      <c r="AG344" s="63"/>
      <c r="AH344" s="63"/>
      <c r="AI344" s="63"/>
      <c r="AJ344" s="63"/>
      <c r="AK344" s="63"/>
      <c r="AL344" s="63"/>
      <c r="AM344" s="63"/>
      <c r="AN344" s="63"/>
      <c r="AO344" s="63"/>
      <c r="AP344" s="63"/>
      <c r="AQ344" s="63"/>
      <c r="AR344" s="63"/>
    </row>
    <row r="345" spans="1:66" ht="15" customHeight="1">
      <c r="A345" s="67"/>
      <c r="B345" s="301"/>
      <c r="C345" s="318"/>
      <c r="D345" s="318"/>
      <c r="E345" s="318"/>
      <c r="F345" s="318"/>
      <c r="G345" s="318"/>
      <c r="H345" s="318"/>
      <c r="I345" s="318"/>
      <c r="J345"/>
      <c r="K345" s="318"/>
      <c r="L345" s="318"/>
      <c r="M345" s="318"/>
      <c r="N345" s="318"/>
      <c r="O345" s="318"/>
      <c r="P345" s="318"/>
      <c r="Q345" s="318"/>
      <c r="R345" s="318"/>
      <c r="S345" s="318"/>
      <c r="T345" s="318"/>
      <c r="U345" s="318"/>
      <c r="V345" s="318"/>
      <c r="W345" s="318"/>
      <c r="X345" s="318"/>
      <c r="Y345" s="318"/>
      <c r="Z345" s="63"/>
      <c r="AA345" s="63"/>
      <c r="AB345" s="63"/>
      <c r="AC345" s="63"/>
      <c r="AD345" s="63"/>
      <c r="AE345" s="63"/>
      <c r="AF345" s="63"/>
      <c r="AG345" s="63"/>
      <c r="AH345" s="63"/>
      <c r="AI345" s="63"/>
      <c r="AJ345" s="63"/>
      <c r="AK345" s="63"/>
      <c r="AL345" s="63"/>
      <c r="AM345" s="63"/>
      <c r="AN345" s="63"/>
      <c r="AO345" s="63"/>
      <c r="AP345" s="63"/>
      <c r="AQ345" s="63"/>
      <c r="AR345" s="63"/>
      <c r="AV345" s="317"/>
      <c r="AW345" s="317"/>
      <c r="AX345" s="317"/>
      <c r="AY345" s="317"/>
      <c r="AZ345" s="317"/>
      <c r="BA345" s="317"/>
      <c r="BB345" s="317"/>
      <c r="BC345" s="317"/>
      <c r="BD345" s="317"/>
      <c r="BE345" s="317"/>
      <c r="BF345" s="317"/>
      <c r="BG345" s="317"/>
      <c r="BH345" s="317"/>
      <c r="BI345" s="317"/>
      <c r="BJ345" s="317"/>
      <c r="BK345" s="317"/>
      <c r="BL345" s="317"/>
      <c r="BM345" s="317"/>
      <c r="BN345" s="317"/>
    </row>
    <row r="346" spans="1:44" ht="18" customHeight="1">
      <c r="A346" s="67"/>
      <c r="B346" s="300"/>
      <c r="C346" s="359" t="s">
        <v>40</v>
      </c>
      <c r="D346" s="360"/>
      <c r="E346" s="360"/>
      <c r="F346" s="360"/>
      <c r="G346" s="360"/>
      <c r="H346" s="360"/>
      <c r="I346" s="360"/>
      <c r="J346" s="360"/>
      <c r="K346" s="360"/>
      <c r="L346" s="360"/>
      <c r="M346" s="360"/>
      <c r="N346" s="360"/>
      <c r="O346" s="360"/>
      <c r="P346" s="360"/>
      <c r="Q346" s="360"/>
      <c r="R346" s="360"/>
      <c r="S346" s="360"/>
      <c r="T346" s="360"/>
      <c r="U346" s="360"/>
      <c r="V346" s="360"/>
      <c r="W346" s="360"/>
      <c r="X346" s="360"/>
      <c r="Y346" s="360"/>
      <c r="Z346" s="63"/>
      <c r="AA346" s="63"/>
      <c r="AB346" s="63"/>
      <c r="AC346" s="63"/>
      <c r="AD346" s="63"/>
      <c r="AE346" s="63"/>
      <c r="AF346" s="63"/>
      <c r="AG346" s="63"/>
      <c r="AH346" s="63"/>
      <c r="AI346" s="63"/>
      <c r="AJ346" s="63"/>
      <c r="AK346" s="63"/>
      <c r="AL346" s="63"/>
      <c r="AM346" s="63"/>
      <c r="AN346" s="63"/>
      <c r="AO346" s="63"/>
      <c r="AP346" s="63"/>
      <c r="AQ346" s="63"/>
      <c r="AR346" s="63"/>
    </row>
    <row r="347" spans="1:44" ht="15" customHeight="1">
      <c r="A347" s="67" t="s">
        <v>50</v>
      </c>
      <c r="B347" s="300"/>
      <c r="C347" s="302">
        <f>SUM(C348:C353)</f>
        <v>652.23</v>
      </c>
      <c r="D347" s="302">
        <f aca="true" t="shared" si="38" ref="D347:Y347">SUM(D348:D353)</f>
        <v>314.535</v>
      </c>
      <c r="E347" s="302">
        <f t="shared" si="38"/>
        <v>337.695</v>
      </c>
      <c r="F347" s="302">
        <f t="shared" si="38"/>
        <v>0</v>
      </c>
      <c r="G347" s="302">
        <f t="shared" si="38"/>
        <v>656.2479999999999</v>
      </c>
      <c r="H347" s="302">
        <f t="shared" si="38"/>
        <v>317.582</v>
      </c>
      <c r="I347" s="302">
        <f t="shared" si="38"/>
        <v>338.66599999999994</v>
      </c>
      <c r="J347">
        <f t="shared" si="38"/>
        <v>0</v>
      </c>
      <c r="K347" s="302">
        <f t="shared" si="38"/>
        <v>660.305</v>
      </c>
      <c r="L347" s="302">
        <f t="shared" si="38"/>
        <v>320.556</v>
      </c>
      <c r="M347" s="302">
        <f t="shared" si="38"/>
        <v>339.74899999999997</v>
      </c>
      <c r="N347" s="302">
        <f t="shared" si="38"/>
        <v>0</v>
      </c>
      <c r="O347" s="302">
        <f t="shared" si="38"/>
        <v>662.5539999999999</v>
      </c>
      <c r="P347" s="302">
        <f t="shared" si="38"/>
        <v>322.56</v>
      </c>
      <c r="Q347" s="302">
        <f t="shared" si="38"/>
        <v>339.994</v>
      </c>
      <c r="R347" s="302">
        <f t="shared" si="38"/>
        <v>0</v>
      </c>
      <c r="S347" s="302">
        <f t="shared" si="38"/>
        <v>662.497</v>
      </c>
      <c r="T347" s="302">
        <f t="shared" si="38"/>
        <v>323.398</v>
      </c>
      <c r="U347" s="302">
        <f t="shared" si="38"/>
        <v>339.099</v>
      </c>
      <c r="V347" s="302">
        <f t="shared" si="38"/>
        <v>0</v>
      </c>
      <c r="W347" s="302">
        <f t="shared" si="38"/>
        <v>659.8480000000001</v>
      </c>
      <c r="X347" s="302">
        <f t="shared" si="38"/>
        <v>322.92699999999996</v>
      </c>
      <c r="Y347" s="302">
        <f t="shared" si="38"/>
        <v>336.92100000000005</v>
      </c>
      <c r="Z347" s="63"/>
      <c r="AA347" s="63"/>
      <c r="AB347" s="63"/>
      <c r="AC347" s="63"/>
      <c r="AD347" s="63"/>
      <c r="AE347" s="63"/>
      <c r="AF347" s="63"/>
      <c r="AG347" s="63"/>
      <c r="AH347" s="63"/>
      <c r="AI347" s="63"/>
      <c r="AJ347" s="63"/>
      <c r="AK347" s="63"/>
      <c r="AL347" s="63"/>
      <c r="AM347" s="63"/>
      <c r="AN347" s="63"/>
      <c r="AO347" s="63"/>
      <c r="AP347" s="63"/>
      <c r="AQ347" s="63"/>
      <c r="AR347" s="63"/>
    </row>
    <row r="348" spans="1:44" ht="13.5" customHeight="1">
      <c r="A348" s="303" t="s">
        <v>53</v>
      </c>
      <c r="B348" s="300"/>
      <c r="C348" s="305">
        <f aca="true" t="shared" si="39" ref="C348:Y353">C202+C264</f>
        <v>119.873</v>
      </c>
      <c r="D348" s="305">
        <f t="shared" si="39"/>
        <v>61.077</v>
      </c>
      <c r="E348" s="305">
        <f t="shared" si="39"/>
        <v>58.796</v>
      </c>
      <c r="F348" s="305">
        <f t="shared" si="39"/>
        <v>0</v>
      </c>
      <c r="G348" s="305">
        <f t="shared" si="39"/>
        <v>118.124</v>
      </c>
      <c r="H348" s="305">
        <f t="shared" si="39"/>
        <v>60.203</v>
      </c>
      <c r="I348" s="305">
        <f t="shared" si="39"/>
        <v>57.921</v>
      </c>
      <c r="J348">
        <f t="shared" si="39"/>
        <v>0</v>
      </c>
      <c r="K348" s="305">
        <f t="shared" si="39"/>
        <v>118.215</v>
      </c>
      <c r="L348" s="305">
        <f t="shared" si="39"/>
        <v>60.373999999999995</v>
      </c>
      <c r="M348" s="305">
        <f t="shared" si="39"/>
        <v>57.841</v>
      </c>
      <c r="N348" s="305">
        <f t="shared" si="39"/>
        <v>0</v>
      </c>
      <c r="O348" s="305">
        <f t="shared" si="39"/>
        <v>115.702</v>
      </c>
      <c r="P348" s="305">
        <f t="shared" si="39"/>
        <v>59.317</v>
      </c>
      <c r="Q348" s="305">
        <f t="shared" si="39"/>
        <v>56.385000000000005</v>
      </c>
      <c r="R348" s="305">
        <f t="shared" si="39"/>
        <v>0</v>
      </c>
      <c r="S348" s="305">
        <f t="shared" si="39"/>
        <v>114.10499999999999</v>
      </c>
      <c r="T348" s="305">
        <f t="shared" si="39"/>
        <v>58.402</v>
      </c>
      <c r="U348" s="305">
        <f t="shared" si="39"/>
        <v>55.703</v>
      </c>
      <c r="V348" s="305">
        <f t="shared" si="39"/>
        <v>0</v>
      </c>
      <c r="W348" s="305">
        <f t="shared" si="39"/>
        <v>112.037</v>
      </c>
      <c r="X348" s="305">
        <f t="shared" si="39"/>
        <v>57.339</v>
      </c>
      <c r="Y348" s="305">
        <f t="shared" si="39"/>
        <v>54.698</v>
      </c>
      <c r="Z348" s="63"/>
      <c r="AA348" s="63"/>
      <c r="AB348" s="63"/>
      <c r="AC348" s="63"/>
      <c r="AD348" s="63"/>
      <c r="AE348" s="63"/>
      <c r="AF348" s="63"/>
      <c r="AG348" s="63"/>
      <c r="AH348" s="63"/>
      <c r="AI348" s="63"/>
      <c r="AJ348" s="63"/>
      <c r="AK348" s="63"/>
      <c r="AL348" s="63"/>
      <c r="AM348" s="63"/>
      <c r="AN348" s="63"/>
      <c r="AO348" s="63"/>
      <c r="AP348" s="63"/>
      <c r="AQ348" s="63"/>
      <c r="AR348" s="63"/>
    </row>
    <row r="349" spans="1:44" ht="13.5" customHeight="1">
      <c r="A349" s="306" t="s">
        <v>55</v>
      </c>
      <c r="B349" s="300"/>
      <c r="C349" s="305">
        <f t="shared" si="39"/>
        <v>110.10499999999999</v>
      </c>
      <c r="D349" s="305">
        <f t="shared" si="39"/>
        <v>54.89</v>
      </c>
      <c r="E349" s="305">
        <f t="shared" si="39"/>
        <v>55.215</v>
      </c>
      <c r="F349" s="305">
        <f t="shared" si="39"/>
        <v>0</v>
      </c>
      <c r="G349" s="305">
        <f t="shared" si="39"/>
        <v>107.702</v>
      </c>
      <c r="H349" s="305">
        <f t="shared" si="39"/>
        <v>54.821</v>
      </c>
      <c r="I349" s="305">
        <f t="shared" si="39"/>
        <v>52.881</v>
      </c>
      <c r="J349">
        <f t="shared" si="39"/>
        <v>0</v>
      </c>
      <c r="K349" s="305">
        <f t="shared" si="39"/>
        <v>103.42</v>
      </c>
      <c r="L349" s="305">
        <f t="shared" si="39"/>
        <v>52.876000000000005</v>
      </c>
      <c r="M349" s="305">
        <f t="shared" si="39"/>
        <v>50.544</v>
      </c>
      <c r="N349" s="305">
        <f t="shared" si="39"/>
        <v>0</v>
      </c>
      <c r="O349" s="305">
        <f t="shared" si="39"/>
        <v>101.31700000000001</v>
      </c>
      <c r="P349" s="305">
        <f t="shared" si="39"/>
        <v>51.447</v>
      </c>
      <c r="Q349" s="305">
        <f t="shared" si="39"/>
        <v>49.87</v>
      </c>
      <c r="R349" s="305">
        <f t="shared" si="39"/>
        <v>0</v>
      </c>
      <c r="S349" s="305">
        <f t="shared" si="39"/>
        <v>100.957</v>
      </c>
      <c r="T349" s="305">
        <f t="shared" si="39"/>
        <v>51.462</v>
      </c>
      <c r="U349" s="305">
        <f t="shared" si="39"/>
        <v>49.495</v>
      </c>
      <c r="V349" s="305">
        <f t="shared" si="39"/>
        <v>0</v>
      </c>
      <c r="W349" s="305">
        <f t="shared" si="39"/>
        <v>100.56200000000001</v>
      </c>
      <c r="X349" s="305">
        <f t="shared" si="39"/>
        <v>51.294</v>
      </c>
      <c r="Y349" s="305">
        <f t="shared" si="39"/>
        <v>49.268</v>
      </c>
      <c r="Z349" s="63"/>
      <c r="AA349" s="63"/>
      <c r="AB349" s="63"/>
      <c r="AC349" s="63"/>
      <c r="AD349" s="63"/>
      <c r="AE349" s="63"/>
      <c r="AF349" s="63"/>
      <c r="AG349" s="63"/>
      <c r="AH349" s="63"/>
      <c r="AI349" s="63"/>
      <c r="AJ349" s="63"/>
      <c r="AK349" s="63"/>
      <c r="AL349" s="63"/>
      <c r="AM349" s="63"/>
      <c r="AN349" s="63"/>
      <c r="AO349" s="63"/>
      <c r="AP349" s="63"/>
      <c r="AQ349" s="63"/>
      <c r="AR349" s="63"/>
    </row>
    <row r="350" spans="1:44" ht="13.5" customHeight="1">
      <c r="A350" s="303" t="s">
        <v>56</v>
      </c>
      <c r="B350" s="300"/>
      <c r="C350" s="305">
        <f t="shared" si="39"/>
        <v>184.68</v>
      </c>
      <c r="D350" s="305">
        <f t="shared" si="39"/>
        <v>89.545</v>
      </c>
      <c r="E350" s="305">
        <f t="shared" si="39"/>
        <v>95.13499999999999</v>
      </c>
      <c r="F350" s="305">
        <f t="shared" si="39"/>
        <v>0</v>
      </c>
      <c r="G350" s="305">
        <f t="shared" si="39"/>
        <v>171.14600000000002</v>
      </c>
      <c r="H350" s="305">
        <f t="shared" si="39"/>
        <v>82.956</v>
      </c>
      <c r="I350" s="305">
        <f t="shared" si="39"/>
        <v>88.19</v>
      </c>
      <c r="J350">
        <f t="shared" si="39"/>
        <v>0</v>
      </c>
      <c r="K350" s="305">
        <f t="shared" si="39"/>
        <v>160.52800000000002</v>
      </c>
      <c r="L350" s="305">
        <f t="shared" si="39"/>
        <v>78.668</v>
      </c>
      <c r="M350" s="305">
        <f t="shared" si="39"/>
        <v>81.86</v>
      </c>
      <c r="N350" s="305">
        <f t="shared" si="39"/>
        <v>0</v>
      </c>
      <c r="O350" s="305">
        <f t="shared" si="39"/>
        <v>159.14</v>
      </c>
      <c r="P350" s="305">
        <f t="shared" si="39"/>
        <v>78.906</v>
      </c>
      <c r="Q350" s="305">
        <f t="shared" si="39"/>
        <v>80.234</v>
      </c>
      <c r="R350" s="305">
        <f t="shared" si="39"/>
        <v>0</v>
      </c>
      <c r="S350" s="305">
        <f t="shared" si="39"/>
        <v>154.43</v>
      </c>
      <c r="T350" s="305">
        <f t="shared" si="39"/>
        <v>77.362</v>
      </c>
      <c r="U350" s="305">
        <f t="shared" si="39"/>
        <v>77.068</v>
      </c>
      <c r="V350" s="305">
        <f t="shared" si="39"/>
        <v>0</v>
      </c>
      <c r="W350" s="305">
        <f t="shared" si="39"/>
        <v>151.109</v>
      </c>
      <c r="X350" s="305">
        <f t="shared" si="39"/>
        <v>76.79400000000001</v>
      </c>
      <c r="Y350" s="305">
        <f t="shared" si="39"/>
        <v>74.315</v>
      </c>
      <c r="Z350" s="63"/>
      <c r="AA350" s="63"/>
      <c r="AB350" s="63"/>
      <c r="AC350" s="63"/>
      <c r="AD350" s="63"/>
      <c r="AE350" s="63"/>
      <c r="AF350" s="63"/>
      <c r="AG350" s="63"/>
      <c r="AH350" s="63"/>
      <c r="AI350" s="63"/>
      <c r="AJ350" s="63"/>
      <c r="AK350" s="63"/>
      <c r="AL350" s="63"/>
      <c r="AM350" s="63"/>
      <c r="AN350" s="63"/>
      <c r="AO350" s="63"/>
      <c r="AP350" s="63"/>
      <c r="AQ350" s="63"/>
      <c r="AR350" s="63"/>
    </row>
    <row r="351" spans="1:44" ht="13.5" customHeight="1">
      <c r="A351" s="303" t="s">
        <v>57</v>
      </c>
      <c r="B351" s="300"/>
      <c r="C351" s="305">
        <f t="shared" si="39"/>
        <v>130.22899999999998</v>
      </c>
      <c r="D351" s="305">
        <f t="shared" si="39"/>
        <v>63.04600000000001</v>
      </c>
      <c r="E351" s="305">
        <f t="shared" si="39"/>
        <v>67.18299999999999</v>
      </c>
      <c r="F351" s="305">
        <f t="shared" si="39"/>
        <v>0</v>
      </c>
      <c r="G351" s="305">
        <f t="shared" si="39"/>
        <v>140.025</v>
      </c>
      <c r="H351" s="305">
        <f t="shared" si="39"/>
        <v>67.51</v>
      </c>
      <c r="I351" s="305">
        <f t="shared" si="39"/>
        <v>72.51499999999999</v>
      </c>
      <c r="J351">
        <f t="shared" si="39"/>
        <v>0</v>
      </c>
      <c r="K351" s="305">
        <f t="shared" si="39"/>
        <v>145.53199999999998</v>
      </c>
      <c r="L351" s="305">
        <f t="shared" si="39"/>
        <v>70.06299999999999</v>
      </c>
      <c r="M351" s="305">
        <f t="shared" si="39"/>
        <v>75.469</v>
      </c>
      <c r="N351" s="305">
        <f t="shared" si="39"/>
        <v>0</v>
      </c>
      <c r="O351" s="305">
        <f t="shared" si="39"/>
        <v>137.39100000000002</v>
      </c>
      <c r="P351" s="305">
        <f t="shared" si="39"/>
        <v>66.384</v>
      </c>
      <c r="Q351" s="305">
        <f t="shared" si="39"/>
        <v>71.007</v>
      </c>
      <c r="R351" s="305">
        <f t="shared" si="39"/>
        <v>0</v>
      </c>
      <c r="S351" s="305">
        <f t="shared" si="39"/>
        <v>126.75299999999999</v>
      </c>
      <c r="T351" s="305">
        <f t="shared" si="39"/>
        <v>61.578</v>
      </c>
      <c r="U351" s="305">
        <f t="shared" si="39"/>
        <v>65.175</v>
      </c>
      <c r="V351" s="305">
        <f t="shared" si="39"/>
        <v>0</v>
      </c>
      <c r="W351" s="305">
        <f t="shared" si="39"/>
        <v>117.072</v>
      </c>
      <c r="X351" s="305">
        <f t="shared" si="39"/>
        <v>56.998000000000005</v>
      </c>
      <c r="Y351" s="305">
        <f t="shared" si="39"/>
        <v>60.074</v>
      </c>
      <c r="Z351" s="63"/>
      <c r="AA351" s="63"/>
      <c r="AB351" s="63"/>
      <c r="AC351" s="63"/>
      <c r="AD351" s="63"/>
      <c r="AE351" s="63"/>
      <c r="AF351" s="63"/>
      <c r="AG351" s="63"/>
      <c r="AH351" s="63"/>
      <c r="AI351" s="63"/>
      <c r="AJ351" s="63"/>
      <c r="AK351" s="63"/>
      <c r="AL351" s="63"/>
      <c r="AM351" s="63"/>
      <c r="AN351" s="63"/>
      <c r="AO351" s="63"/>
      <c r="AP351" s="63"/>
      <c r="AQ351" s="63"/>
      <c r="AR351" s="63"/>
    </row>
    <row r="352" spans="1:44" ht="13.5" customHeight="1">
      <c r="A352" s="303" t="s">
        <v>58</v>
      </c>
      <c r="B352" s="300"/>
      <c r="C352" s="305">
        <f t="shared" si="39"/>
        <v>60.7</v>
      </c>
      <c r="D352" s="305">
        <f t="shared" si="39"/>
        <v>28.124</v>
      </c>
      <c r="E352" s="305">
        <f t="shared" si="39"/>
        <v>32.57599999999999</v>
      </c>
      <c r="F352" s="305">
        <f t="shared" si="39"/>
        <v>0</v>
      </c>
      <c r="G352" s="305">
        <f t="shared" si="39"/>
        <v>66.78999999999999</v>
      </c>
      <c r="H352" s="305">
        <f t="shared" si="39"/>
        <v>31.351</v>
      </c>
      <c r="I352" s="305">
        <f t="shared" si="39"/>
        <v>35.439</v>
      </c>
      <c r="J352">
        <f t="shared" si="39"/>
        <v>0</v>
      </c>
      <c r="K352" s="305">
        <f t="shared" si="39"/>
        <v>71.35</v>
      </c>
      <c r="L352" s="305">
        <f t="shared" si="39"/>
        <v>33.474000000000004</v>
      </c>
      <c r="M352" s="305">
        <f t="shared" si="39"/>
        <v>37.876</v>
      </c>
      <c r="N352" s="305">
        <f t="shared" si="39"/>
        <v>0</v>
      </c>
      <c r="O352" s="305">
        <f t="shared" si="39"/>
        <v>78.39699999999999</v>
      </c>
      <c r="P352" s="305">
        <f t="shared" si="39"/>
        <v>36.917</v>
      </c>
      <c r="Q352" s="305">
        <f t="shared" si="39"/>
        <v>41.48</v>
      </c>
      <c r="R352" s="305">
        <f t="shared" si="39"/>
        <v>0</v>
      </c>
      <c r="S352" s="305">
        <f t="shared" si="39"/>
        <v>86.164</v>
      </c>
      <c r="T352" s="305">
        <f t="shared" si="39"/>
        <v>40.605000000000004</v>
      </c>
      <c r="U352" s="305">
        <f t="shared" si="39"/>
        <v>45.559</v>
      </c>
      <c r="V352" s="305">
        <f t="shared" si="39"/>
        <v>0</v>
      </c>
      <c r="W352" s="305">
        <f t="shared" si="39"/>
        <v>87.539</v>
      </c>
      <c r="X352" s="305">
        <f t="shared" si="39"/>
        <v>41.167</v>
      </c>
      <c r="Y352" s="305">
        <f t="shared" si="39"/>
        <v>46.372</v>
      </c>
      <c r="Z352" s="63"/>
      <c r="AA352" s="63"/>
      <c r="AB352" s="63"/>
      <c r="AC352" s="63"/>
      <c r="AD352" s="63"/>
      <c r="AE352" s="63"/>
      <c r="AF352" s="63"/>
      <c r="AG352" s="63"/>
      <c r="AH352" s="63"/>
      <c r="AI352" s="63"/>
      <c r="AJ352" s="63"/>
      <c r="AK352" s="63"/>
      <c r="AL352" s="63"/>
      <c r="AM352" s="63"/>
      <c r="AN352" s="63"/>
      <c r="AO352" s="63"/>
      <c r="AP352" s="63"/>
      <c r="AQ352" s="63"/>
      <c r="AR352" s="63"/>
    </row>
    <row r="353" spans="1:44" ht="13.5" customHeight="1">
      <c r="A353" s="320" t="s">
        <v>54</v>
      </c>
      <c r="B353" s="321"/>
      <c r="C353" s="322">
        <f t="shared" si="39"/>
        <v>46.643</v>
      </c>
      <c r="D353" s="322">
        <f t="shared" si="39"/>
        <v>17.853</v>
      </c>
      <c r="E353" s="322">
        <f t="shared" si="39"/>
        <v>28.79</v>
      </c>
      <c r="F353" s="322">
        <f t="shared" si="39"/>
        <v>0</v>
      </c>
      <c r="G353" s="322">
        <f t="shared" si="39"/>
        <v>52.461</v>
      </c>
      <c r="H353" s="322">
        <f t="shared" si="39"/>
        <v>20.741</v>
      </c>
      <c r="I353" s="322">
        <f t="shared" si="39"/>
        <v>31.72</v>
      </c>
      <c r="J353" s="156">
        <f t="shared" si="39"/>
        <v>0</v>
      </c>
      <c r="K353" s="322">
        <f t="shared" si="39"/>
        <v>61.26</v>
      </c>
      <c r="L353" s="322">
        <f t="shared" si="39"/>
        <v>25.101</v>
      </c>
      <c r="M353" s="322">
        <f t="shared" si="39"/>
        <v>36.159000000000006</v>
      </c>
      <c r="N353" s="322">
        <f t="shared" si="39"/>
        <v>0</v>
      </c>
      <c r="O353" s="322">
        <f t="shared" si="39"/>
        <v>70.607</v>
      </c>
      <c r="P353" s="322">
        <f t="shared" si="39"/>
        <v>29.589</v>
      </c>
      <c r="Q353" s="322">
        <f t="shared" si="39"/>
        <v>41.018</v>
      </c>
      <c r="R353" s="322">
        <f t="shared" si="39"/>
        <v>0</v>
      </c>
      <c r="S353" s="322">
        <f t="shared" si="39"/>
        <v>80.088</v>
      </c>
      <c r="T353" s="322">
        <f t="shared" si="39"/>
        <v>33.989000000000004</v>
      </c>
      <c r="U353" s="322">
        <f t="shared" si="39"/>
        <v>46.099</v>
      </c>
      <c r="V353" s="322">
        <f t="shared" si="39"/>
        <v>0</v>
      </c>
      <c r="W353" s="322">
        <f t="shared" si="39"/>
        <v>91.529</v>
      </c>
      <c r="X353" s="322">
        <f t="shared" si="39"/>
        <v>39.335</v>
      </c>
      <c r="Y353" s="322">
        <f t="shared" si="39"/>
        <v>52.194</v>
      </c>
      <c r="Z353" s="63"/>
      <c r="AA353" s="63"/>
      <c r="AB353" s="63"/>
      <c r="AC353" s="63"/>
      <c r="AD353" s="63"/>
      <c r="AE353" s="63"/>
      <c r="AF353" s="63"/>
      <c r="AG353" s="63"/>
      <c r="AH353" s="63"/>
      <c r="AI353" s="63"/>
      <c r="AJ353" s="63"/>
      <c r="AK353" s="63"/>
      <c r="AL353" s="63"/>
      <c r="AM353" s="63"/>
      <c r="AN353" s="63"/>
      <c r="AO353" s="63"/>
      <c r="AP353" s="63"/>
      <c r="AQ353" s="63"/>
      <c r="AR353" s="63"/>
    </row>
    <row r="354" spans="1:44" ht="3.75" customHeight="1">
      <c r="A354" s="323"/>
      <c r="B354" s="300"/>
      <c r="C354" s="324"/>
      <c r="D354" s="324"/>
      <c r="E354" s="324"/>
      <c r="F354" s="324"/>
      <c r="G354" s="324"/>
      <c r="H354" s="324"/>
      <c r="I354" s="324"/>
      <c r="J354" s="324"/>
      <c r="K354" s="324"/>
      <c r="L354" s="324"/>
      <c r="M354" s="324"/>
      <c r="N354" s="324"/>
      <c r="O354" s="324"/>
      <c r="P354" s="324"/>
      <c r="Q354" s="324"/>
      <c r="R354" s="324"/>
      <c r="S354" s="324"/>
      <c r="T354" s="324"/>
      <c r="U354" s="324"/>
      <c r="V354" s="324"/>
      <c r="W354" s="324"/>
      <c r="X354" s="324"/>
      <c r="Y354" s="324"/>
      <c r="Z354" s="63"/>
      <c r="AA354" s="63"/>
      <c r="AB354" s="63"/>
      <c r="AC354" s="63"/>
      <c r="AD354" s="63"/>
      <c r="AE354" s="63"/>
      <c r="AF354" s="63"/>
      <c r="AG354" s="63"/>
      <c r="AH354" s="63"/>
      <c r="AI354" s="63"/>
      <c r="AJ354" s="63"/>
      <c r="AK354" s="63"/>
      <c r="AL354" s="63"/>
      <c r="AM354" s="63"/>
      <c r="AN354" s="63"/>
      <c r="AO354" s="63"/>
      <c r="AP354" s="63"/>
      <c r="AQ354" s="63"/>
      <c r="AR354" s="63"/>
    </row>
    <row r="355" spans="1:44" s="326" customFormat="1" ht="13.5" customHeight="1">
      <c r="A355" s="354"/>
      <c r="B355" s="354"/>
      <c r="C355" s="354"/>
      <c r="D355" s="323"/>
      <c r="E355" s="323"/>
      <c r="F355" s="323"/>
      <c r="G355" s="323"/>
      <c r="H355" s="323"/>
      <c r="I355" s="323"/>
      <c r="J355" s="323"/>
      <c r="K355" s="323"/>
      <c r="L355" s="323"/>
      <c r="M355" s="323"/>
      <c r="N355" s="323"/>
      <c r="O355" s="323"/>
      <c r="P355" s="323"/>
      <c r="Q355" s="323"/>
      <c r="R355" s="323"/>
      <c r="S355" s="323"/>
      <c r="T355" s="323"/>
      <c r="U355" s="323"/>
      <c r="V355" s="323"/>
      <c r="W355" s="323"/>
      <c r="X355" s="323"/>
      <c r="Y355" s="323"/>
      <c r="Z355" s="325"/>
      <c r="AA355" s="325"/>
      <c r="AB355" s="325"/>
      <c r="AC355" s="325"/>
      <c r="AD355" s="325"/>
      <c r="AE355" s="325"/>
      <c r="AF355" s="325"/>
      <c r="AG355" s="325"/>
      <c r="AH355" s="325"/>
      <c r="AI355" s="325"/>
      <c r="AJ355" s="325"/>
      <c r="AK355" s="325"/>
      <c r="AL355" s="325"/>
      <c r="AM355" s="325"/>
      <c r="AN355" s="325"/>
      <c r="AO355" s="325"/>
      <c r="AP355" s="325"/>
      <c r="AQ355" s="325"/>
      <c r="AR355" s="325"/>
    </row>
    <row r="356" spans="1:25" ht="18" customHeight="1">
      <c r="A356" s="312"/>
      <c r="B356" s="313"/>
      <c r="C356" s="313"/>
      <c r="D356" s="313"/>
      <c r="E356" s="313"/>
      <c r="F356" s="313"/>
      <c r="G356" s="313"/>
      <c r="H356" s="313"/>
      <c r="I356" s="313"/>
      <c r="J356" s="313"/>
      <c r="K356" s="313"/>
      <c r="L356" s="313"/>
      <c r="M356" s="313"/>
      <c r="N356" s="313"/>
      <c r="O356" s="313"/>
      <c r="P356" s="313"/>
      <c r="Q356" s="327"/>
      <c r="R356" s="313"/>
      <c r="S356" s="313"/>
      <c r="T356" s="313"/>
      <c r="U356" s="327"/>
      <c r="V356" s="313"/>
      <c r="W356" s="313"/>
      <c r="X356" s="313"/>
      <c r="Y356" s="327" t="s">
        <v>51</v>
      </c>
    </row>
    <row r="357" spans="1:47" s="316" customFormat="1" ht="12.75" customHeight="1">
      <c r="A357" s="293" t="s">
        <v>162</v>
      </c>
      <c r="B357" s="294"/>
      <c r="C357" s="295"/>
      <c r="D357" s="295">
        <v>2012</v>
      </c>
      <c r="E357" s="296"/>
      <c r="F357" s="293"/>
      <c r="G357" s="296"/>
      <c r="H357" s="296">
        <v>2017</v>
      </c>
      <c r="I357" s="296"/>
      <c r="J357" s="293"/>
      <c r="K357" s="296"/>
      <c r="L357" s="296">
        <v>2022</v>
      </c>
      <c r="M357" s="296"/>
      <c r="N357" s="293"/>
      <c r="O357" s="296"/>
      <c r="P357" s="296">
        <v>2027</v>
      </c>
      <c r="Q357" s="295"/>
      <c r="R357" s="293"/>
      <c r="S357" s="296"/>
      <c r="T357" s="296">
        <v>2032</v>
      </c>
      <c r="U357" s="295"/>
      <c r="V357" s="293"/>
      <c r="W357" s="296"/>
      <c r="X357" s="296">
        <v>2037</v>
      </c>
      <c r="Y357" s="295"/>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row>
    <row r="358" spans="1:47" s="303" customFormat="1" ht="12.75" customHeight="1">
      <c r="A358" s="297" t="s">
        <v>163</v>
      </c>
      <c r="B358" s="298"/>
      <c r="C358" s="299" t="s">
        <v>47</v>
      </c>
      <c r="D358" s="297" t="s">
        <v>48</v>
      </c>
      <c r="E358" s="297" t="s">
        <v>49</v>
      </c>
      <c r="F358" s="297"/>
      <c r="G358" s="299" t="s">
        <v>47</v>
      </c>
      <c r="H358" s="297" t="s">
        <v>48</v>
      </c>
      <c r="I358" s="297" t="s">
        <v>49</v>
      </c>
      <c r="J358" s="297"/>
      <c r="K358" s="299" t="s">
        <v>47</v>
      </c>
      <c r="L358" s="297" t="s">
        <v>48</v>
      </c>
      <c r="M358" s="297" t="s">
        <v>49</v>
      </c>
      <c r="N358" s="297"/>
      <c r="O358" s="299" t="s">
        <v>47</v>
      </c>
      <c r="P358" s="297" t="s">
        <v>48</v>
      </c>
      <c r="Q358" s="297" t="s">
        <v>49</v>
      </c>
      <c r="R358" s="297"/>
      <c r="S358" s="299" t="s">
        <v>47</v>
      </c>
      <c r="T358" s="297" t="s">
        <v>48</v>
      </c>
      <c r="U358" s="297" t="s">
        <v>49</v>
      </c>
      <c r="V358" s="297"/>
      <c r="W358" s="299" t="s">
        <v>47</v>
      </c>
      <c r="X358" s="297" t="s">
        <v>48</v>
      </c>
      <c r="Y358" s="297" t="s">
        <v>49</v>
      </c>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row>
    <row r="359" spans="1:44" ht="18" customHeight="1">
      <c r="A359" s="67"/>
      <c r="B359" s="300"/>
      <c r="C359" s="361" t="s">
        <v>41</v>
      </c>
      <c r="D359" s="362"/>
      <c r="E359" s="362"/>
      <c r="F359" s="362"/>
      <c r="G359" s="362"/>
      <c r="H359" s="362"/>
      <c r="I359" s="362"/>
      <c r="J359" s="362"/>
      <c r="K359" s="362"/>
      <c r="L359" s="362"/>
      <c r="M359" s="362"/>
      <c r="N359" s="362"/>
      <c r="O359" s="362"/>
      <c r="P359" s="362"/>
      <c r="Q359" s="362"/>
      <c r="R359" s="362"/>
      <c r="S359" s="362"/>
      <c r="T359" s="362"/>
      <c r="U359" s="362"/>
      <c r="V359" s="362"/>
      <c r="W359" s="362"/>
      <c r="X359" s="362"/>
      <c r="Y359" s="362"/>
      <c r="Z359" s="63"/>
      <c r="AA359" s="63"/>
      <c r="AB359" s="63"/>
      <c r="AC359" s="63"/>
      <c r="AD359" s="63"/>
      <c r="AE359" s="63"/>
      <c r="AF359" s="63"/>
      <c r="AG359" s="63"/>
      <c r="AH359" s="63"/>
      <c r="AI359" s="63"/>
      <c r="AJ359" s="63"/>
      <c r="AK359" s="63"/>
      <c r="AL359" s="63"/>
      <c r="AM359" s="63"/>
      <c r="AN359" s="63"/>
      <c r="AO359" s="63"/>
      <c r="AP359" s="63"/>
      <c r="AQ359" s="63"/>
      <c r="AR359" s="63"/>
    </row>
    <row r="360" spans="1:44" ht="15" customHeight="1">
      <c r="A360" s="67" t="s">
        <v>50</v>
      </c>
      <c r="B360" s="300"/>
      <c r="C360" s="302">
        <f>SUM(C361:C366)</f>
        <v>843.7199999999999</v>
      </c>
      <c r="D360" s="302">
        <f aca="true" t="shared" si="40" ref="D360:Y360">SUM(D361:D366)</f>
        <v>410.312</v>
      </c>
      <c r="E360" s="302">
        <f t="shared" si="40"/>
        <v>433.40799999999996</v>
      </c>
      <c r="F360" s="302">
        <f t="shared" si="40"/>
        <v>0</v>
      </c>
      <c r="G360" s="302">
        <f t="shared" si="40"/>
        <v>880.3619999999999</v>
      </c>
      <c r="H360" s="302">
        <f t="shared" si="40"/>
        <v>429.616</v>
      </c>
      <c r="I360" s="302">
        <f t="shared" si="40"/>
        <v>450.74600000000004</v>
      </c>
      <c r="J360">
        <f t="shared" si="40"/>
        <v>0</v>
      </c>
      <c r="K360" s="302">
        <f t="shared" si="40"/>
        <v>921.6289999999999</v>
      </c>
      <c r="L360" s="302">
        <f t="shared" si="40"/>
        <v>451.09200000000004</v>
      </c>
      <c r="M360" s="302">
        <f t="shared" si="40"/>
        <v>470.53700000000003</v>
      </c>
      <c r="N360" s="302">
        <f t="shared" si="40"/>
        <v>0</v>
      </c>
      <c r="O360" s="302">
        <f t="shared" si="40"/>
        <v>962.8660000000001</v>
      </c>
      <c r="P360" s="302">
        <f t="shared" si="40"/>
        <v>472.4380000000001</v>
      </c>
      <c r="Q360" s="302">
        <f t="shared" si="40"/>
        <v>490.42799999999994</v>
      </c>
      <c r="R360" s="302">
        <f t="shared" si="40"/>
        <v>0</v>
      </c>
      <c r="S360" s="302">
        <f t="shared" si="40"/>
        <v>1002.1000000000001</v>
      </c>
      <c r="T360" s="302">
        <f t="shared" si="40"/>
        <v>492.6809999999999</v>
      </c>
      <c r="U360" s="302">
        <f t="shared" si="40"/>
        <v>509.419</v>
      </c>
      <c r="V360" s="302">
        <f t="shared" si="40"/>
        <v>0</v>
      </c>
      <c r="W360" s="302">
        <f t="shared" si="40"/>
        <v>1039.083</v>
      </c>
      <c r="X360" s="302">
        <f t="shared" si="40"/>
        <v>511.77900000000005</v>
      </c>
      <c r="Y360" s="302">
        <f t="shared" si="40"/>
        <v>527.3040000000001</v>
      </c>
      <c r="Z360" s="63"/>
      <c r="AA360" s="63"/>
      <c r="AB360" s="63"/>
      <c r="AC360" s="63"/>
      <c r="AD360" s="63"/>
      <c r="AE360" s="63"/>
      <c r="AF360" s="63"/>
      <c r="AG360" s="63"/>
      <c r="AH360" s="63"/>
      <c r="AI360" s="63"/>
      <c r="AJ360" s="63"/>
      <c r="AK360" s="63"/>
      <c r="AL360" s="63"/>
      <c r="AM360" s="63"/>
      <c r="AN360" s="63"/>
      <c r="AO360" s="63"/>
      <c r="AP360" s="63"/>
      <c r="AQ360" s="63"/>
      <c r="AR360" s="63"/>
    </row>
    <row r="361" spans="1:44" ht="13.5" customHeight="1">
      <c r="A361" s="303" t="s">
        <v>53</v>
      </c>
      <c r="B361" s="300"/>
      <c r="C361" s="305">
        <f aca="true" t="shared" si="41" ref="C361:Y366">C94+C110+C172+C288</f>
        <v>143.356</v>
      </c>
      <c r="D361" s="305">
        <f t="shared" si="41"/>
        <v>73.211</v>
      </c>
      <c r="E361" s="305">
        <f t="shared" si="41"/>
        <v>70.145</v>
      </c>
      <c r="F361" s="305">
        <f t="shared" si="41"/>
        <v>0</v>
      </c>
      <c r="G361" s="305">
        <f t="shared" si="41"/>
        <v>150.031</v>
      </c>
      <c r="H361" s="305">
        <f t="shared" si="41"/>
        <v>76.845</v>
      </c>
      <c r="I361" s="305">
        <f t="shared" si="41"/>
        <v>73.186</v>
      </c>
      <c r="J361">
        <f t="shared" si="41"/>
        <v>0</v>
      </c>
      <c r="K361" s="305">
        <f t="shared" si="41"/>
        <v>161.031</v>
      </c>
      <c r="L361" s="305">
        <f t="shared" si="41"/>
        <v>82.34899999999999</v>
      </c>
      <c r="M361" s="305">
        <f t="shared" si="41"/>
        <v>78.682</v>
      </c>
      <c r="N361" s="305">
        <f t="shared" si="41"/>
        <v>0</v>
      </c>
      <c r="O361" s="305">
        <f t="shared" si="41"/>
        <v>165.984</v>
      </c>
      <c r="P361" s="305">
        <f t="shared" si="41"/>
        <v>85.05699999999999</v>
      </c>
      <c r="Q361" s="305">
        <f t="shared" si="41"/>
        <v>80.927</v>
      </c>
      <c r="R361" s="305">
        <f t="shared" si="41"/>
        <v>0</v>
      </c>
      <c r="S361" s="305">
        <f t="shared" si="41"/>
        <v>171.61700000000002</v>
      </c>
      <c r="T361" s="305">
        <f t="shared" si="41"/>
        <v>87.938</v>
      </c>
      <c r="U361" s="305">
        <f t="shared" si="41"/>
        <v>83.67899999999999</v>
      </c>
      <c r="V361" s="305">
        <f t="shared" si="41"/>
        <v>0</v>
      </c>
      <c r="W361" s="305">
        <f t="shared" si="41"/>
        <v>174.527</v>
      </c>
      <c r="X361" s="305">
        <f t="shared" si="41"/>
        <v>89.43400000000001</v>
      </c>
      <c r="Y361" s="305">
        <f t="shared" si="41"/>
        <v>85.093</v>
      </c>
      <c r="Z361" s="63"/>
      <c r="AA361" s="63"/>
      <c r="AB361" s="63"/>
      <c r="AC361" s="63"/>
      <c r="AD361" s="63"/>
      <c r="AE361" s="63"/>
      <c r="AF361" s="63"/>
      <c r="AG361" s="63"/>
      <c r="AH361" s="63"/>
      <c r="AI361" s="63"/>
      <c r="AJ361" s="63"/>
      <c r="AK361" s="63"/>
      <c r="AL361" s="63"/>
      <c r="AM361" s="63"/>
      <c r="AN361" s="63"/>
      <c r="AO361" s="63"/>
      <c r="AP361" s="63"/>
      <c r="AQ361" s="63"/>
      <c r="AR361" s="63"/>
    </row>
    <row r="362" spans="1:44" ht="13.5" customHeight="1">
      <c r="A362" s="306" t="s">
        <v>55</v>
      </c>
      <c r="B362" s="300"/>
      <c r="C362" s="305">
        <f t="shared" si="41"/>
        <v>175.487</v>
      </c>
      <c r="D362" s="305">
        <f t="shared" si="41"/>
        <v>86.08800000000002</v>
      </c>
      <c r="E362" s="305">
        <f t="shared" si="41"/>
        <v>89.39899999999999</v>
      </c>
      <c r="F362" s="305">
        <f t="shared" si="41"/>
        <v>0</v>
      </c>
      <c r="G362" s="305">
        <f t="shared" si="41"/>
        <v>175.817</v>
      </c>
      <c r="H362" s="305">
        <f t="shared" si="41"/>
        <v>86.622</v>
      </c>
      <c r="I362" s="305">
        <f t="shared" si="41"/>
        <v>89.195</v>
      </c>
      <c r="J362">
        <f t="shared" si="41"/>
        <v>0</v>
      </c>
      <c r="K362" s="305">
        <f t="shared" si="41"/>
        <v>167.213</v>
      </c>
      <c r="L362" s="305">
        <f t="shared" si="41"/>
        <v>82.901</v>
      </c>
      <c r="M362" s="305">
        <f t="shared" si="41"/>
        <v>84.31200000000001</v>
      </c>
      <c r="N362" s="305">
        <f t="shared" si="41"/>
        <v>0</v>
      </c>
      <c r="O362" s="305">
        <f t="shared" si="41"/>
        <v>172.426</v>
      </c>
      <c r="P362" s="305">
        <f t="shared" si="41"/>
        <v>85.32400000000001</v>
      </c>
      <c r="Q362" s="305">
        <f t="shared" si="41"/>
        <v>87.102</v>
      </c>
      <c r="R362" s="305">
        <f t="shared" si="41"/>
        <v>0</v>
      </c>
      <c r="S362" s="305">
        <f t="shared" si="41"/>
        <v>179.546</v>
      </c>
      <c r="T362" s="305">
        <f t="shared" si="41"/>
        <v>89.238</v>
      </c>
      <c r="U362" s="305">
        <f t="shared" si="41"/>
        <v>90.308</v>
      </c>
      <c r="V362" s="305">
        <f t="shared" si="41"/>
        <v>0</v>
      </c>
      <c r="W362" s="305">
        <f t="shared" si="41"/>
        <v>188.94299999999998</v>
      </c>
      <c r="X362" s="305">
        <f t="shared" si="41"/>
        <v>93.869</v>
      </c>
      <c r="Y362" s="305">
        <f t="shared" si="41"/>
        <v>95.074</v>
      </c>
      <c r="Z362" s="63"/>
      <c r="AA362" s="63"/>
      <c r="AB362" s="63"/>
      <c r="AC362" s="63"/>
      <c r="AD362" s="63"/>
      <c r="AE362" s="63"/>
      <c r="AF362" s="63"/>
      <c r="AG362" s="63"/>
      <c r="AH362" s="63"/>
      <c r="AI362" s="63"/>
      <c r="AJ362" s="63"/>
      <c r="AK362" s="63"/>
      <c r="AL362" s="63"/>
      <c r="AM362" s="63"/>
      <c r="AN362" s="63"/>
      <c r="AO362" s="63"/>
      <c r="AP362" s="63"/>
      <c r="AQ362" s="63"/>
      <c r="AR362" s="63"/>
    </row>
    <row r="363" spans="1:44" ht="13.5" customHeight="1">
      <c r="A363" s="303" t="s">
        <v>56</v>
      </c>
      <c r="B363" s="300"/>
      <c r="C363" s="305">
        <f t="shared" si="41"/>
        <v>243.23</v>
      </c>
      <c r="D363" s="305">
        <f t="shared" si="41"/>
        <v>120.48400000000001</v>
      </c>
      <c r="E363" s="305">
        <f t="shared" si="41"/>
        <v>122.74600000000001</v>
      </c>
      <c r="F363" s="305">
        <f t="shared" si="41"/>
        <v>0</v>
      </c>
      <c r="G363" s="305">
        <f t="shared" si="41"/>
        <v>245.581</v>
      </c>
      <c r="H363" s="305">
        <f t="shared" si="41"/>
        <v>121.68099999999998</v>
      </c>
      <c r="I363" s="305">
        <f t="shared" si="41"/>
        <v>123.9</v>
      </c>
      <c r="J363">
        <f t="shared" si="41"/>
        <v>0</v>
      </c>
      <c r="K363" s="305">
        <f t="shared" si="41"/>
        <v>259.017</v>
      </c>
      <c r="L363" s="305">
        <f t="shared" si="41"/>
        <v>128.889</v>
      </c>
      <c r="M363" s="305">
        <f t="shared" si="41"/>
        <v>130.128</v>
      </c>
      <c r="N363" s="305">
        <f t="shared" si="41"/>
        <v>0</v>
      </c>
      <c r="O363" s="305">
        <f t="shared" si="41"/>
        <v>271.66700000000003</v>
      </c>
      <c r="P363" s="305">
        <f t="shared" si="41"/>
        <v>135.584</v>
      </c>
      <c r="Q363" s="305">
        <f t="shared" si="41"/>
        <v>136.083</v>
      </c>
      <c r="R363" s="305">
        <f t="shared" si="41"/>
        <v>0</v>
      </c>
      <c r="S363" s="305">
        <f t="shared" si="41"/>
        <v>277.956</v>
      </c>
      <c r="T363" s="305">
        <f t="shared" si="41"/>
        <v>139.265</v>
      </c>
      <c r="U363" s="305">
        <f t="shared" si="41"/>
        <v>138.691</v>
      </c>
      <c r="V363" s="305">
        <f t="shared" si="41"/>
        <v>0</v>
      </c>
      <c r="W363" s="305">
        <f t="shared" si="41"/>
        <v>279.651</v>
      </c>
      <c r="X363" s="305">
        <f t="shared" si="41"/>
        <v>140.975</v>
      </c>
      <c r="Y363" s="305">
        <f t="shared" si="41"/>
        <v>138.67600000000002</v>
      </c>
      <c r="Z363" s="63"/>
      <c r="AA363" s="63"/>
      <c r="AB363" s="63"/>
      <c r="AC363" s="63"/>
      <c r="AD363" s="63"/>
      <c r="AE363" s="63"/>
      <c r="AF363" s="63"/>
      <c r="AG363" s="63"/>
      <c r="AH363" s="63"/>
      <c r="AI363" s="63"/>
      <c r="AJ363" s="63"/>
      <c r="AK363" s="63"/>
      <c r="AL363" s="63"/>
      <c r="AM363" s="63"/>
      <c r="AN363" s="63"/>
      <c r="AO363" s="63"/>
      <c r="AP363" s="63"/>
      <c r="AQ363" s="63"/>
      <c r="AR363" s="63"/>
    </row>
    <row r="364" spans="1:44" ht="13.5" customHeight="1">
      <c r="A364" s="303" t="s">
        <v>57</v>
      </c>
      <c r="B364" s="300"/>
      <c r="C364" s="305">
        <f t="shared" si="41"/>
        <v>152.276</v>
      </c>
      <c r="D364" s="305">
        <f t="shared" si="41"/>
        <v>74.692</v>
      </c>
      <c r="E364" s="305">
        <f t="shared" si="41"/>
        <v>77.584</v>
      </c>
      <c r="F364" s="305">
        <f t="shared" si="41"/>
        <v>0</v>
      </c>
      <c r="G364" s="305">
        <f t="shared" si="41"/>
        <v>164.382</v>
      </c>
      <c r="H364" s="305">
        <f t="shared" si="41"/>
        <v>80.656</v>
      </c>
      <c r="I364" s="305">
        <f t="shared" si="41"/>
        <v>83.726</v>
      </c>
      <c r="J364">
        <f t="shared" si="41"/>
        <v>0</v>
      </c>
      <c r="K364" s="305">
        <f t="shared" si="41"/>
        <v>174.06599999999997</v>
      </c>
      <c r="L364" s="305">
        <f t="shared" si="41"/>
        <v>85.141</v>
      </c>
      <c r="M364" s="305">
        <f t="shared" si="41"/>
        <v>88.925</v>
      </c>
      <c r="N364" s="305">
        <f t="shared" si="41"/>
        <v>0</v>
      </c>
      <c r="O364" s="305">
        <f t="shared" si="41"/>
        <v>171.42100000000002</v>
      </c>
      <c r="P364" s="305">
        <f t="shared" si="41"/>
        <v>84.44200000000001</v>
      </c>
      <c r="Q364" s="305">
        <f t="shared" si="41"/>
        <v>86.979</v>
      </c>
      <c r="R364" s="305">
        <f t="shared" si="41"/>
        <v>0</v>
      </c>
      <c r="S364" s="305">
        <f t="shared" si="41"/>
        <v>169.111</v>
      </c>
      <c r="T364" s="305">
        <f t="shared" si="41"/>
        <v>83.31</v>
      </c>
      <c r="U364" s="305">
        <f t="shared" si="41"/>
        <v>85.801</v>
      </c>
      <c r="V364" s="305">
        <f t="shared" si="41"/>
        <v>0</v>
      </c>
      <c r="W364" s="305">
        <f t="shared" si="41"/>
        <v>173.915</v>
      </c>
      <c r="X364" s="305">
        <f t="shared" si="41"/>
        <v>86.05499999999999</v>
      </c>
      <c r="Y364" s="305">
        <f t="shared" si="41"/>
        <v>87.86</v>
      </c>
      <c r="Z364" s="63"/>
      <c r="AA364" s="63"/>
      <c r="AB364" s="63"/>
      <c r="AC364" s="63"/>
      <c r="AD364" s="63"/>
      <c r="AE364" s="63"/>
      <c r="AF364" s="63"/>
      <c r="AG364" s="63"/>
      <c r="AH364" s="63"/>
      <c r="AI364" s="63"/>
      <c r="AJ364" s="63"/>
      <c r="AK364" s="63"/>
      <c r="AL364" s="63"/>
      <c r="AM364" s="63"/>
      <c r="AN364" s="63"/>
      <c r="AO364" s="63"/>
      <c r="AP364" s="63"/>
      <c r="AQ364" s="63"/>
      <c r="AR364" s="63"/>
    </row>
    <row r="365" spans="1:44" ht="13.5" customHeight="1">
      <c r="A365" s="303" t="s">
        <v>58</v>
      </c>
      <c r="B365" s="300"/>
      <c r="C365" s="305">
        <f t="shared" si="41"/>
        <v>69.795</v>
      </c>
      <c r="D365" s="305">
        <f t="shared" si="41"/>
        <v>32.585</v>
      </c>
      <c r="E365" s="305">
        <f t="shared" si="41"/>
        <v>37.21</v>
      </c>
      <c r="F365" s="305">
        <f t="shared" si="41"/>
        <v>0</v>
      </c>
      <c r="G365" s="305">
        <f t="shared" si="41"/>
        <v>79.424</v>
      </c>
      <c r="H365" s="305">
        <f t="shared" si="41"/>
        <v>37.547</v>
      </c>
      <c r="I365" s="305">
        <f t="shared" si="41"/>
        <v>41.877</v>
      </c>
      <c r="J365">
        <f t="shared" si="41"/>
        <v>0</v>
      </c>
      <c r="K365" s="305">
        <f t="shared" si="41"/>
        <v>84.348</v>
      </c>
      <c r="L365" s="305">
        <f t="shared" si="41"/>
        <v>40.06699999999999</v>
      </c>
      <c r="M365" s="305">
        <f t="shared" si="41"/>
        <v>44.281000000000006</v>
      </c>
      <c r="N365" s="305">
        <f t="shared" si="41"/>
        <v>0</v>
      </c>
      <c r="O365" s="305">
        <f t="shared" si="41"/>
        <v>92.706</v>
      </c>
      <c r="P365" s="305">
        <f t="shared" si="41"/>
        <v>44.143</v>
      </c>
      <c r="Q365" s="305">
        <f t="shared" si="41"/>
        <v>48.563</v>
      </c>
      <c r="R365" s="305">
        <f t="shared" si="41"/>
        <v>0</v>
      </c>
      <c r="S365" s="305">
        <f t="shared" si="41"/>
        <v>103.584</v>
      </c>
      <c r="T365" s="305">
        <f t="shared" si="41"/>
        <v>49.467</v>
      </c>
      <c r="U365" s="305">
        <f t="shared" si="41"/>
        <v>54.117</v>
      </c>
      <c r="V365" s="305">
        <f t="shared" si="41"/>
        <v>0</v>
      </c>
      <c r="W365" s="305">
        <f t="shared" si="41"/>
        <v>106.685</v>
      </c>
      <c r="X365" s="305">
        <f t="shared" si="41"/>
        <v>50.953</v>
      </c>
      <c r="Y365" s="305">
        <f t="shared" si="41"/>
        <v>55.732</v>
      </c>
      <c r="Z365" s="63"/>
      <c r="AA365" s="63"/>
      <c r="AB365" s="63"/>
      <c r="AC365" s="63"/>
      <c r="AD365" s="63"/>
      <c r="AE365" s="63"/>
      <c r="AF365" s="63"/>
      <c r="AG365" s="63"/>
      <c r="AH365" s="63"/>
      <c r="AI365" s="63"/>
      <c r="AJ365" s="63"/>
      <c r="AK365" s="63"/>
      <c r="AL365" s="63"/>
      <c r="AM365" s="63"/>
      <c r="AN365" s="63"/>
      <c r="AO365" s="63"/>
      <c r="AP365" s="63"/>
      <c r="AQ365" s="63"/>
      <c r="AR365" s="63"/>
    </row>
    <row r="366" spans="1:44" ht="13.5" customHeight="1">
      <c r="A366" s="303" t="s">
        <v>54</v>
      </c>
      <c r="B366" s="300"/>
      <c r="C366" s="305">
        <f t="shared" si="41"/>
        <v>59.576</v>
      </c>
      <c r="D366" s="305">
        <f t="shared" si="41"/>
        <v>23.252</v>
      </c>
      <c r="E366" s="305">
        <f t="shared" si="41"/>
        <v>36.324</v>
      </c>
      <c r="F366" s="305">
        <f t="shared" si="41"/>
        <v>0</v>
      </c>
      <c r="G366" s="305">
        <f t="shared" si="41"/>
        <v>65.12700000000001</v>
      </c>
      <c r="H366" s="305">
        <f t="shared" si="41"/>
        <v>26.265</v>
      </c>
      <c r="I366" s="305">
        <f t="shared" si="41"/>
        <v>38.862</v>
      </c>
      <c r="J366">
        <f t="shared" si="41"/>
        <v>0</v>
      </c>
      <c r="K366" s="305">
        <f t="shared" si="41"/>
        <v>75.954</v>
      </c>
      <c r="L366" s="305">
        <f t="shared" si="41"/>
        <v>31.745000000000005</v>
      </c>
      <c r="M366" s="305">
        <f t="shared" si="41"/>
        <v>44.209</v>
      </c>
      <c r="N366" s="305">
        <f t="shared" si="41"/>
        <v>0</v>
      </c>
      <c r="O366" s="305">
        <f t="shared" si="41"/>
        <v>88.662</v>
      </c>
      <c r="P366" s="305">
        <f t="shared" si="41"/>
        <v>37.888000000000005</v>
      </c>
      <c r="Q366" s="305">
        <f t="shared" si="41"/>
        <v>50.774</v>
      </c>
      <c r="R366" s="305">
        <f t="shared" si="41"/>
        <v>0</v>
      </c>
      <c r="S366" s="305">
        <f t="shared" si="41"/>
        <v>100.28600000000002</v>
      </c>
      <c r="T366" s="305">
        <f t="shared" si="41"/>
        <v>43.462999999999994</v>
      </c>
      <c r="U366" s="305">
        <f t="shared" si="41"/>
        <v>56.823</v>
      </c>
      <c r="V366" s="305">
        <f t="shared" si="41"/>
        <v>0</v>
      </c>
      <c r="W366" s="305">
        <f t="shared" si="41"/>
        <v>115.36200000000001</v>
      </c>
      <c r="X366" s="305">
        <f t="shared" si="41"/>
        <v>50.492999999999995</v>
      </c>
      <c r="Y366" s="305">
        <f t="shared" si="41"/>
        <v>64.869</v>
      </c>
      <c r="Z366" s="63"/>
      <c r="AA366" s="63"/>
      <c r="AB366" s="63"/>
      <c r="AC366" s="63"/>
      <c r="AD366" s="63"/>
      <c r="AE366" s="63"/>
      <c r="AF366" s="63"/>
      <c r="AG366" s="63"/>
      <c r="AH366" s="63"/>
      <c r="AI366" s="63"/>
      <c r="AJ366" s="63"/>
      <c r="AK366" s="63"/>
      <c r="AL366" s="63"/>
      <c r="AM366" s="63"/>
      <c r="AN366" s="63"/>
      <c r="AO366" s="63"/>
      <c r="AP366" s="63"/>
      <c r="AQ366" s="63"/>
      <c r="AR366" s="63"/>
    </row>
    <row r="367" spans="1:44" ht="18" customHeight="1">
      <c r="A367" s="67"/>
      <c r="B367" s="300"/>
      <c r="C367" s="351" t="s">
        <v>167</v>
      </c>
      <c r="D367" s="352"/>
      <c r="E367" s="352"/>
      <c r="F367" s="352"/>
      <c r="G367" s="352"/>
      <c r="H367" s="352"/>
      <c r="I367" s="352"/>
      <c r="J367" s="352"/>
      <c r="K367" s="352"/>
      <c r="L367" s="352"/>
      <c r="M367" s="352"/>
      <c r="N367" s="352"/>
      <c r="O367" s="352"/>
      <c r="P367" s="352"/>
      <c r="Q367" s="352"/>
      <c r="R367" s="352"/>
      <c r="S367" s="352"/>
      <c r="T367" s="352"/>
      <c r="U367" s="352"/>
      <c r="V367" s="352"/>
      <c r="W367" s="352"/>
      <c r="X367" s="352"/>
      <c r="Y367" s="352"/>
      <c r="Z367" s="63"/>
      <c r="AA367" s="63"/>
      <c r="AB367" s="63"/>
      <c r="AC367" s="63"/>
      <c r="AD367" s="63"/>
      <c r="AE367" s="63"/>
      <c r="AF367" s="63"/>
      <c r="AG367" s="63"/>
      <c r="AH367" s="63"/>
      <c r="AI367" s="63"/>
      <c r="AJ367" s="63"/>
      <c r="AK367" s="63"/>
      <c r="AL367" s="63"/>
      <c r="AM367" s="63"/>
      <c r="AN367" s="63"/>
      <c r="AO367" s="63"/>
      <c r="AP367" s="63"/>
      <c r="AQ367" s="63"/>
      <c r="AR367" s="63"/>
    </row>
    <row r="368" spans="1:44" ht="18" customHeight="1">
      <c r="A368" s="67"/>
      <c r="B368" s="300"/>
      <c r="C368" s="351" t="s">
        <v>168</v>
      </c>
      <c r="D368" s="352"/>
      <c r="E368" s="352"/>
      <c r="F368" s="352"/>
      <c r="G368" s="352"/>
      <c r="H368" s="352"/>
      <c r="I368" s="352"/>
      <c r="J368" s="352"/>
      <c r="K368" s="352"/>
      <c r="L368" s="352"/>
      <c r="M368" s="352"/>
      <c r="N368" s="352"/>
      <c r="O368" s="352"/>
      <c r="P368" s="352"/>
      <c r="Q368" s="352"/>
      <c r="R368" s="352"/>
      <c r="S368" s="352"/>
      <c r="T368" s="352"/>
      <c r="U368" s="352"/>
      <c r="V368" s="352"/>
      <c r="W368" s="352"/>
      <c r="X368" s="352"/>
      <c r="Y368" s="352"/>
      <c r="Z368" s="63"/>
      <c r="AA368" s="63"/>
      <c r="AB368" s="63"/>
      <c r="AC368" s="63"/>
      <c r="AD368" s="63"/>
      <c r="AE368" s="63"/>
      <c r="AF368" s="63"/>
      <c r="AG368" s="63"/>
      <c r="AH368" s="63"/>
      <c r="AI368" s="63"/>
      <c r="AJ368" s="63"/>
      <c r="AK368" s="63"/>
      <c r="AL368" s="63"/>
      <c r="AM368" s="63"/>
      <c r="AN368" s="63"/>
      <c r="AO368" s="63"/>
      <c r="AP368" s="63"/>
      <c r="AQ368" s="63"/>
      <c r="AR368" s="63"/>
    </row>
    <row r="369" spans="1:44" ht="18" customHeight="1">
      <c r="A369" s="67"/>
      <c r="B369" s="300"/>
      <c r="C369" s="351" t="s">
        <v>44</v>
      </c>
      <c r="D369" s="352"/>
      <c r="E369" s="352"/>
      <c r="F369" s="352"/>
      <c r="G369" s="352"/>
      <c r="H369" s="352"/>
      <c r="I369" s="352"/>
      <c r="J369" s="352"/>
      <c r="K369" s="352"/>
      <c r="L369" s="352"/>
      <c r="M369" s="352"/>
      <c r="N369" s="352"/>
      <c r="O369" s="352"/>
      <c r="P369" s="352"/>
      <c r="Q369" s="352"/>
      <c r="R369" s="352"/>
      <c r="S369" s="352"/>
      <c r="T369" s="352"/>
      <c r="U369" s="352"/>
      <c r="V369" s="352"/>
      <c r="W369" s="352"/>
      <c r="X369" s="352"/>
      <c r="Y369" s="352"/>
      <c r="Z369" s="63"/>
      <c r="AA369" s="63"/>
      <c r="AB369" s="63"/>
      <c r="AC369" s="63"/>
      <c r="AD369" s="63"/>
      <c r="AE369" s="63"/>
      <c r="AF369" s="63"/>
      <c r="AG369" s="63"/>
      <c r="AH369" s="63"/>
      <c r="AI369" s="63"/>
      <c r="AJ369" s="63"/>
      <c r="AK369" s="63"/>
      <c r="AL369" s="63"/>
      <c r="AM369" s="63"/>
      <c r="AN369" s="63"/>
      <c r="AO369" s="63"/>
      <c r="AP369" s="63"/>
      <c r="AQ369" s="63"/>
      <c r="AR369" s="63"/>
    </row>
    <row r="370" spans="1:44" ht="15" customHeight="1">
      <c r="A370" s="67" t="s">
        <v>50</v>
      </c>
      <c r="B370" s="300"/>
      <c r="C370" s="302">
        <f>SUM(C371:C376)</f>
        <v>411.75</v>
      </c>
      <c r="D370" s="302">
        <f aca="true" t="shared" si="42" ref="D370:Y370">SUM(D371:D376)</f>
        <v>199.58900000000003</v>
      </c>
      <c r="E370" s="302">
        <f t="shared" si="42"/>
        <v>212.161</v>
      </c>
      <c r="F370" s="302">
        <f t="shared" si="42"/>
        <v>0</v>
      </c>
      <c r="G370" s="302">
        <f t="shared" si="42"/>
        <v>421.821</v>
      </c>
      <c r="H370" s="302">
        <f t="shared" si="42"/>
        <v>205.27100000000002</v>
      </c>
      <c r="I370" s="302">
        <f t="shared" si="42"/>
        <v>216.54999999999998</v>
      </c>
      <c r="J370">
        <f t="shared" si="42"/>
        <v>0</v>
      </c>
      <c r="K370" s="302">
        <f t="shared" si="42"/>
        <v>434.282</v>
      </c>
      <c r="L370" s="302">
        <f t="shared" si="42"/>
        <v>212.09099999999998</v>
      </c>
      <c r="M370" s="302">
        <f t="shared" si="42"/>
        <v>222.19100000000003</v>
      </c>
      <c r="N370" s="302">
        <f t="shared" si="42"/>
        <v>0</v>
      </c>
      <c r="O370" s="302">
        <f t="shared" si="42"/>
        <v>447.137</v>
      </c>
      <c r="P370" s="302">
        <f t="shared" si="42"/>
        <v>219.028</v>
      </c>
      <c r="Q370" s="302">
        <f t="shared" si="42"/>
        <v>228.109</v>
      </c>
      <c r="R370" s="302">
        <f t="shared" si="42"/>
        <v>0</v>
      </c>
      <c r="S370" s="302">
        <f t="shared" si="42"/>
        <v>459.08199999999994</v>
      </c>
      <c r="T370" s="302">
        <f t="shared" si="42"/>
        <v>225.463</v>
      </c>
      <c r="U370" s="302">
        <f t="shared" si="42"/>
        <v>233.619</v>
      </c>
      <c r="V370" s="302">
        <f t="shared" si="42"/>
        <v>0</v>
      </c>
      <c r="W370" s="302">
        <f t="shared" si="42"/>
        <v>469.606</v>
      </c>
      <c r="X370" s="302">
        <f t="shared" si="42"/>
        <v>231.19300000000004</v>
      </c>
      <c r="Y370" s="302">
        <f t="shared" si="42"/>
        <v>238.41299999999998</v>
      </c>
      <c r="Z370" s="63"/>
      <c r="AA370" s="63"/>
      <c r="AB370" s="63"/>
      <c r="AC370" s="63"/>
      <c r="AD370" s="63"/>
      <c r="AE370" s="63"/>
      <c r="AF370" s="63"/>
      <c r="AG370" s="63"/>
      <c r="AH370" s="63"/>
      <c r="AI370" s="63"/>
      <c r="AJ370" s="63"/>
      <c r="AK370" s="63"/>
      <c r="AL370" s="63"/>
      <c r="AM370" s="63"/>
      <c r="AN370" s="63"/>
      <c r="AO370" s="63"/>
      <c r="AP370" s="63"/>
      <c r="AQ370" s="63"/>
      <c r="AR370" s="63"/>
    </row>
    <row r="371" spans="1:44" ht="13.5" customHeight="1">
      <c r="A371" s="303" t="s">
        <v>53</v>
      </c>
      <c r="B371" s="300"/>
      <c r="C371" s="305">
        <f aca="true" t="shared" si="43" ref="C371:Y376">C32+C70+C218</f>
        <v>68.676</v>
      </c>
      <c r="D371" s="305">
        <f t="shared" si="43"/>
        <v>35.108</v>
      </c>
      <c r="E371" s="305">
        <f t="shared" si="43"/>
        <v>33.568</v>
      </c>
      <c r="F371" s="305">
        <f t="shared" si="43"/>
        <v>0</v>
      </c>
      <c r="G371" s="305">
        <f t="shared" si="43"/>
        <v>68.53699999999999</v>
      </c>
      <c r="H371" s="305">
        <f t="shared" si="43"/>
        <v>34.85</v>
      </c>
      <c r="I371" s="305">
        <f t="shared" si="43"/>
        <v>33.687</v>
      </c>
      <c r="J371">
        <f t="shared" si="43"/>
        <v>0</v>
      </c>
      <c r="K371" s="305">
        <f t="shared" si="43"/>
        <v>72.406</v>
      </c>
      <c r="L371" s="305">
        <f t="shared" si="43"/>
        <v>36.757</v>
      </c>
      <c r="M371" s="305">
        <f t="shared" si="43"/>
        <v>35.649</v>
      </c>
      <c r="N371" s="305">
        <f t="shared" si="43"/>
        <v>0</v>
      </c>
      <c r="O371" s="305">
        <f t="shared" si="43"/>
        <v>75.848</v>
      </c>
      <c r="P371" s="305">
        <f t="shared" si="43"/>
        <v>38.521</v>
      </c>
      <c r="Q371" s="305">
        <f t="shared" si="43"/>
        <v>37.327</v>
      </c>
      <c r="R371" s="305">
        <f t="shared" si="43"/>
        <v>0</v>
      </c>
      <c r="S371" s="305">
        <f t="shared" si="43"/>
        <v>78.66399999999999</v>
      </c>
      <c r="T371" s="305">
        <f t="shared" si="43"/>
        <v>40.014</v>
      </c>
      <c r="U371" s="305">
        <f t="shared" si="43"/>
        <v>38.65</v>
      </c>
      <c r="V371" s="305">
        <f t="shared" si="43"/>
        <v>0</v>
      </c>
      <c r="W371" s="305">
        <f t="shared" si="43"/>
        <v>79.47800000000001</v>
      </c>
      <c r="X371" s="305">
        <f t="shared" si="43"/>
        <v>40.43</v>
      </c>
      <c r="Y371" s="305">
        <f t="shared" si="43"/>
        <v>39.048</v>
      </c>
      <c r="Z371" s="63"/>
      <c r="AA371" s="63"/>
      <c r="AB371" s="63"/>
      <c r="AC371" s="63"/>
      <c r="AD371" s="63"/>
      <c r="AE371" s="63"/>
      <c r="AF371" s="63"/>
      <c r="AG371" s="63"/>
      <c r="AH371" s="63"/>
      <c r="AI371" s="63"/>
      <c r="AJ371" s="63"/>
      <c r="AK371" s="63"/>
      <c r="AL371" s="63"/>
      <c r="AM371" s="63"/>
      <c r="AN371" s="63"/>
      <c r="AO371" s="63"/>
      <c r="AP371" s="63"/>
      <c r="AQ371" s="63"/>
      <c r="AR371" s="63"/>
    </row>
    <row r="372" spans="1:44" ht="13.5" customHeight="1">
      <c r="A372" s="306" t="s">
        <v>55</v>
      </c>
      <c r="B372" s="300"/>
      <c r="C372" s="305">
        <f t="shared" si="43"/>
        <v>76.84199999999998</v>
      </c>
      <c r="D372" s="305">
        <f t="shared" si="43"/>
        <v>38.686</v>
      </c>
      <c r="E372" s="305">
        <f t="shared" si="43"/>
        <v>38.156</v>
      </c>
      <c r="F372" s="305">
        <f t="shared" si="43"/>
        <v>0</v>
      </c>
      <c r="G372" s="305">
        <f t="shared" si="43"/>
        <v>79.583</v>
      </c>
      <c r="H372" s="305">
        <f t="shared" si="43"/>
        <v>40.711999999999996</v>
      </c>
      <c r="I372" s="305">
        <f t="shared" si="43"/>
        <v>38.870999999999995</v>
      </c>
      <c r="J372">
        <f t="shared" si="43"/>
        <v>0</v>
      </c>
      <c r="K372" s="305">
        <f t="shared" si="43"/>
        <v>76.422</v>
      </c>
      <c r="L372" s="305">
        <f t="shared" si="43"/>
        <v>39.165000000000006</v>
      </c>
      <c r="M372" s="305">
        <f t="shared" si="43"/>
        <v>37.257000000000005</v>
      </c>
      <c r="N372" s="305">
        <f t="shared" si="43"/>
        <v>0</v>
      </c>
      <c r="O372" s="305">
        <f t="shared" si="43"/>
        <v>74.181</v>
      </c>
      <c r="P372" s="305">
        <f t="shared" si="43"/>
        <v>37.892</v>
      </c>
      <c r="Q372" s="305">
        <f t="shared" si="43"/>
        <v>36.289</v>
      </c>
      <c r="R372" s="305">
        <f t="shared" si="43"/>
        <v>0</v>
      </c>
      <c r="S372" s="305">
        <f t="shared" si="43"/>
        <v>74.702</v>
      </c>
      <c r="T372" s="305">
        <f t="shared" si="43"/>
        <v>37.94199999999999</v>
      </c>
      <c r="U372" s="305">
        <f t="shared" si="43"/>
        <v>36.76</v>
      </c>
      <c r="V372" s="305">
        <f t="shared" si="43"/>
        <v>0</v>
      </c>
      <c r="W372" s="305">
        <f t="shared" si="43"/>
        <v>78.126</v>
      </c>
      <c r="X372" s="305">
        <f t="shared" si="43"/>
        <v>39.644999999999996</v>
      </c>
      <c r="Y372" s="305">
        <f t="shared" si="43"/>
        <v>38.481</v>
      </c>
      <c r="Z372" s="63"/>
      <c r="AA372" s="63"/>
      <c r="AB372" s="63"/>
      <c r="AC372" s="63"/>
      <c r="AD372" s="63"/>
      <c r="AE372" s="63"/>
      <c r="AF372" s="63"/>
      <c r="AG372" s="63"/>
      <c r="AH372" s="63"/>
      <c r="AI372" s="63"/>
      <c r="AJ372" s="63"/>
      <c r="AK372" s="63"/>
      <c r="AL372" s="63"/>
      <c r="AM372" s="63"/>
      <c r="AN372" s="63"/>
      <c r="AO372" s="63"/>
      <c r="AP372" s="63"/>
      <c r="AQ372" s="63"/>
      <c r="AR372" s="63"/>
    </row>
    <row r="373" spans="1:44" ht="13.5" customHeight="1">
      <c r="A373" s="303" t="s">
        <v>56</v>
      </c>
      <c r="B373" s="300"/>
      <c r="C373" s="305">
        <f t="shared" si="43"/>
        <v>103.85</v>
      </c>
      <c r="D373" s="305">
        <f t="shared" si="43"/>
        <v>50.624</v>
      </c>
      <c r="E373" s="305">
        <f t="shared" si="43"/>
        <v>53.226</v>
      </c>
      <c r="F373" s="305">
        <f t="shared" si="43"/>
        <v>0</v>
      </c>
      <c r="G373" s="305">
        <f t="shared" si="43"/>
        <v>100.22</v>
      </c>
      <c r="H373" s="305">
        <f t="shared" si="43"/>
        <v>48.894000000000005</v>
      </c>
      <c r="I373" s="305">
        <f t="shared" si="43"/>
        <v>51.326</v>
      </c>
      <c r="J373">
        <f t="shared" si="43"/>
        <v>0</v>
      </c>
      <c r="K373" s="305">
        <f t="shared" si="43"/>
        <v>103.613</v>
      </c>
      <c r="L373" s="305">
        <f t="shared" si="43"/>
        <v>51.522</v>
      </c>
      <c r="M373" s="305">
        <f t="shared" si="43"/>
        <v>52.09100000000001</v>
      </c>
      <c r="N373" s="305">
        <f t="shared" si="43"/>
        <v>0</v>
      </c>
      <c r="O373" s="305">
        <f t="shared" si="43"/>
        <v>112.381</v>
      </c>
      <c r="P373" s="305">
        <f t="shared" si="43"/>
        <v>56.95399999999999</v>
      </c>
      <c r="Q373" s="305">
        <f t="shared" si="43"/>
        <v>55.427</v>
      </c>
      <c r="R373" s="305">
        <f t="shared" si="43"/>
        <v>0</v>
      </c>
      <c r="S373" s="305">
        <f t="shared" si="43"/>
        <v>117.29999999999998</v>
      </c>
      <c r="T373" s="305">
        <f t="shared" si="43"/>
        <v>60.232</v>
      </c>
      <c r="U373" s="305">
        <f t="shared" si="43"/>
        <v>57.068</v>
      </c>
      <c r="V373" s="305">
        <f t="shared" si="43"/>
        <v>0</v>
      </c>
      <c r="W373" s="305">
        <f t="shared" si="43"/>
        <v>118.27799999999999</v>
      </c>
      <c r="X373" s="305">
        <f t="shared" si="43"/>
        <v>61.26100000000001</v>
      </c>
      <c r="Y373" s="305">
        <f t="shared" si="43"/>
        <v>57.017</v>
      </c>
      <c r="Z373" s="63"/>
      <c r="AA373" s="63"/>
      <c r="AB373" s="63"/>
      <c r="AC373" s="63"/>
      <c r="AD373" s="63"/>
      <c r="AE373" s="63"/>
      <c r="AF373" s="63"/>
      <c r="AG373" s="63"/>
      <c r="AH373" s="63"/>
      <c r="AI373" s="63"/>
      <c r="AJ373" s="63"/>
      <c r="AK373" s="63"/>
      <c r="AL373" s="63"/>
      <c r="AM373" s="63"/>
      <c r="AN373" s="63"/>
      <c r="AO373" s="63"/>
      <c r="AP373" s="63"/>
      <c r="AQ373" s="63"/>
      <c r="AR373" s="63"/>
    </row>
    <row r="374" spans="1:44" ht="13.5" customHeight="1">
      <c r="A374" s="303" t="s">
        <v>57</v>
      </c>
      <c r="B374" s="300"/>
      <c r="C374" s="305">
        <f t="shared" si="43"/>
        <v>82.032</v>
      </c>
      <c r="D374" s="305">
        <f t="shared" si="43"/>
        <v>40.061</v>
      </c>
      <c r="E374" s="305">
        <f t="shared" si="43"/>
        <v>41.971</v>
      </c>
      <c r="F374" s="305">
        <f t="shared" si="43"/>
        <v>0</v>
      </c>
      <c r="G374" s="305">
        <f t="shared" si="43"/>
        <v>85.41</v>
      </c>
      <c r="H374" s="305">
        <f t="shared" si="43"/>
        <v>41.541</v>
      </c>
      <c r="I374" s="305">
        <f t="shared" si="43"/>
        <v>43.869</v>
      </c>
      <c r="J374">
        <f t="shared" si="43"/>
        <v>0</v>
      </c>
      <c r="K374" s="305">
        <f t="shared" si="43"/>
        <v>86.49799999999999</v>
      </c>
      <c r="L374" s="305">
        <f t="shared" si="43"/>
        <v>41.708</v>
      </c>
      <c r="M374" s="305">
        <f t="shared" si="43"/>
        <v>44.790000000000006</v>
      </c>
      <c r="N374" s="305">
        <f t="shared" si="43"/>
        <v>0</v>
      </c>
      <c r="O374" s="305">
        <f t="shared" si="43"/>
        <v>80.142</v>
      </c>
      <c r="P374" s="305">
        <f t="shared" si="43"/>
        <v>38.337</v>
      </c>
      <c r="Q374" s="305">
        <f t="shared" si="43"/>
        <v>41.805</v>
      </c>
      <c r="R374" s="305">
        <f t="shared" si="43"/>
        <v>0</v>
      </c>
      <c r="S374" s="305">
        <f t="shared" si="43"/>
        <v>74.435</v>
      </c>
      <c r="T374" s="305">
        <f t="shared" si="43"/>
        <v>35.477000000000004</v>
      </c>
      <c r="U374" s="305">
        <f t="shared" si="43"/>
        <v>38.958</v>
      </c>
      <c r="V374" s="305">
        <f t="shared" si="43"/>
        <v>0</v>
      </c>
      <c r="W374" s="305">
        <f t="shared" si="43"/>
        <v>74.211</v>
      </c>
      <c r="X374" s="305">
        <f t="shared" si="43"/>
        <v>35.771</v>
      </c>
      <c r="Y374" s="305">
        <f t="shared" si="43"/>
        <v>38.44</v>
      </c>
      <c r="Z374" s="63"/>
      <c r="AA374" s="63"/>
      <c r="AB374" s="63"/>
      <c r="AC374" s="63"/>
      <c r="AD374" s="63"/>
      <c r="AE374" s="63"/>
      <c r="AF374" s="63"/>
      <c r="AG374" s="63"/>
      <c r="AH374" s="63"/>
      <c r="AI374" s="63"/>
      <c r="AJ374" s="63"/>
      <c r="AK374" s="63"/>
      <c r="AL374" s="63"/>
      <c r="AM374" s="63"/>
      <c r="AN374" s="63"/>
      <c r="AO374" s="63"/>
      <c r="AP374" s="63"/>
      <c r="AQ374" s="63"/>
      <c r="AR374" s="63"/>
    </row>
    <row r="375" spans="1:44" ht="13.5" customHeight="1">
      <c r="A375" s="303" t="s">
        <v>58</v>
      </c>
      <c r="B375" s="300"/>
      <c r="C375" s="305">
        <f t="shared" si="43"/>
        <v>42.57</v>
      </c>
      <c r="D375" s="305">
        <f t="shared" si="43"/>
        <v>20.073</v>
      </c>
      <c r="E375" s="305">
        <f t="shared" si="43"/>
        <v>22.497</v>
      </c>
      <c r="F375" s="305">
        <f t="shared" si="43"/>
        <v>0</v>
      </c>
      <c r="G375" s="305">
        <f t="shared" si="43"/>
        <v>47.007</v>
      </c>
      <c r="H375" s="305">
        <f t="shared" si="43"/>
        <v>22.428</v>
      </c>
      <c r="I375" s="305">
        <f t="shared" si="43"/>
        <v>24.579</v>
      </c>
      <c r="J375">
        <f t="shared" si="43"/>
        <v>0</v>
      </c>
      <c r="K375" s="305">
        <f t="shared" si="43"/>
        <v>47.995</v>
      </c>
      <c r="L375" s="305">
        <f t="shared" si="43"/>
        <v>22.905</v>
      </c>
      <c r="M375" s="305">
        <f t="shared" si="43"/>
        <v>25.09</v>
      </c>
      <c r="N375" s="305">
        <f t="shared" si="43"/>
        <v>0</v>
      </c>
      <c r="O375" s="305">
        <f t="shared" si="43"/>
        <v>50.545</v>
      </c>
      <c r="P375" s="305">
        <f t="shared" si="43"/>
        <v>23.974</v>
      </c>
      <c r="Q375" s="305">
        <f t="shared" si="43"/>
        <v>26.570999999999998</v>
      </c>
      <c r="R375" s="305">
        <f t="shared" si="43"/>
        <v>0</v>
      </c>
      <c r="S375" s="305">
        <f t="shared" si="43"/>
        <v>54.537</v>
      </c>
      <c r="T375" s="305">
        <f t="shared" si="43"/>
        <v>25.919</v>
      </c>
      <c r="U375" s="305">
        <f t="shared" si="43"/>
        <v>28.618000000000002</v>
      </c>
      <c r="V375" s="305">
        <f t="shared" si="43"/>
        <v>0</v>
      </c>
      <c r="W375" s="305">
        <f t="shared" si="43"/>
        <v>53.54600000000001</v>
      </c>
      <c r="X375" s="305">
        <f t="shared" si="43"/>
        <v>25.25</v>
      </c>
      <c r="Y375" s="305">
        <f t="shared" si="43"/>
        <v>28.296</v>
      </c>
      <c r="Z375" s="63"/>
      <c r="AA375" s="63"/>
      <c r="AB375" s="63"/>
      <c r="AC375" s="63"/>
      <c r="AD375" s="63"/>
      <c r="AE375" s="63"/>
      <c r="AF375" s="63"/>
      <c r="AG375" s="63"/>
      <c r="AH375" s="63"/>
      <c r="AI375" s="63"/>
      <c r="AJ375" s="63"/>
      <c r="AK375" s="63"/>
      <c r="AL375" s="63"/>
      <c r="AM375" s="63"/>
      <c r="AN375" s="63"/>
      <c r="AO375" s="63"/>
      <c r="AP375" s="63"/>
      <c r="AQ375" s="63"/>
      <c r="AR375" s="63"/>
    </row>
    <row r="376" spans="1:44" ht="13.5" customHeight="1">
      <c r="A376" s="303" t="s">
        <v>54</v>
      </c>
      <c r="B376" s="300"/>
      <c r="C376" s="305">
        <f t="shared" si="43"/>
        <v>37.78</v>
      </c>
      <c r="D376" s="305">
        <f t="shared" si="43"/>
        <v>15.037</v>
      </c>
      <c r="E376" s="305">
        <f t="shared" si="43"/>
        <v>22.743000000000002</v>
      </c>
      <c r="F376" s="305">
        <f t="shared" si="43"/>
        <v>0</v>
      </c>
      <c r="G376" s="305">
        <f t="shared" si="43"/>
        <v>41.064</v>
      </c>
      <c r="H376" s="305">
        <f t="shared" si="43"/>
        <v>16.846</v>
      </c>
      <c r="I376" s="305">
        <f t="shared" si="43"/>
        <v>24.218</v>
      </c>
      <c r="J376">
        <f t="shared" si="43"/>
        <v>0</v>
      </c>
      <c r="K376" s="305">
        <f t="shared" si="43"/>
        <v>47.348</v>
      </c>
      <c r="L376" s="305">
        <f t="shared" si="43"/>
        <v>20.034</v>
      </c>
      <c r="M376" s="305">
        <f t="shared" si="43"/>
        <v>27.314</v>
      </c>
      <c r="N376" s="305">
        <f t="shared" si="43"/>
        <v>0</v>
      </c>
      <c r="O376" s="305">
        <f t="shared" si="43"/>
        <v>54.04</v>
      </c>
      <c r="P376" s="305">
        <f t="shared" si="43"/>
        <v>23.35</v>
      </c>
      <c r="Q376" s="305">
        <f t="shared" si="43"/>
        <v>30.69</v>
      </c>
      <c r="R376" s="305">
        <f t="shared" si="43"/>
        <v>0</v>
      </c>
      <c r="S376" s="305">
        <f t="shared" si="43"/>
        <v>59.444</v>
      </c>
      <c r="T376" s="305">
        <f t="shared" si="43"/>
        <v>25.878999999999998</v>
      </c>
      <c r="U376" s="305">
        <f t="shared" si="43"/>
        <v>33.565000000000005</v>
      </c>
      <c r="V376" s="305">
        <f t="shared" si="43"/>
        <v>0</v>
      </c>
      <c r="W376" s="305">
        <f t="shared" si="43"/>
        <v>65.967</v>
      </c>
      <c r="X376" s="305">
        <f t="shared" si="43"/>
        <v>28.836</v>
      </c>
      <c r="Y376" s="305">
        <f t="shared" si="43"/>
        <v>37.131</v>
      </c>
      <c r="Z376" s="63"/>
      <c r="AA376" s="63"/>
      <c r="AB376" s="63"/>
      <c r="AC376" s="63"/>
      <c r="AD376" s="63"/>
      <c r="AE376" s="63"/>
      <c r="AF376" s="63"/>
      <c r="AG376" s="63"/>
      <c r="AH376" s="63"/>
      <c r="AI376" s="63"/>
      <c r="AJ376" s="63"/>
      <c r="AK376" s="63"/>
      <c r="AL376" s="63"/>
      <c r="AM376" s="63"/>
      <c r="AN376" s="63"/>
      <c r="AO376" s="63"/>
      <c r="AP376" s="63"/>
      <c r="AQ376" s="63"/>
      <c r="AR376" s="63"/>
    </row>
    <row r="377" spans="1:44" ht="18" customHeight="1">
      <c r="A377" s="303"/>
      <c r="B377" s="300"/>
      <c r="C377" s="351" t="s">
        <v>169</v>
      </c>
      <c r="D377" s="352"/>
      <c r="E377" s="352"/>
      <c r="F377" s="352"/>
      <c r="G377" s="352"/>
      <c r="H377" s="352"/>
      <c r="I377" s="352"/>
      <c r="J377" s="352"/>
      <c r="K377" s="352"/>
      <c r="L377" s="352"/>
      <c r="M377" s="352"/>
      <c r="N377" s="352"/>
      <c r="O377" s="352"/>
      <c r="P377" s="352"/>
      <c r="Q377" s="352"/>
      <c r="R377" s="352"/>
      <c r="S377" s="352"/>
      <c r="T377" s="352"/>
      <c r="U377" s="352"/>
      <c r="V377" s="352"/>
      <c r="W377" s="352"/>
      <c r="X377" s="352"/>
      <c r="Y377" s="352"/>
      <c r="Z377" s="63"/>
      <c r="AA377" s="63"/>
      <c r="AB377" s="63"/>
      <c r="AC377" s="63"/>
      <c r="AD377" s="63"/>
      <c r="AE377" s="63"/>
      <c r="AF377" s="63"/>
      <c r="AG377" s="63"/>
      <c r="AH377" s="63"/>
      <c r="AI377" s="63"/>
      <c r="AJ377" s="63"/>
      <c r="AK377" s="63"/>
      <c r="AL377" s="63"/>
      <c r="AM377" s="63"/>
      <c r="AN377" s="63"/>
      <c r="AO377" s="63"/>
      <c r="AP377" s="63"/>
      <c r="AQ377" s="63"/>
      <c r="AR377" s="63"/>
    </row>
    <row r="378" spans="1:44" ht="3" customHeight="1">
      <c r="A378" s="308"/>
      <c r="B378" s="309"/>
      <c r="C378" s="308"/>
      <c r="D378" s="308"/>
      <c r="E378" s="308"/>
      <c r="F378" s="308"/>
      <c r="G378" s="308"/>
      <c r="H378" s="308"/>
      <c r="I378" s="308"/>
      <c r="J378" s="308"/>
      <c r="K378" s="308"/>
      <c r="L378" s="308"/>
      <c r="M378" s="308"/>
      <c r="N378" s="308"/>
      <c r="O378" s="308"/>
      <c r="P378" s="308"/>
      <c r="Q378" s="308"/>
      <c r="R378" s="308"/>
      <c r="S378" s="308"/>
      <c r="T378" s="308"/>
      <c r="U378" s="308"/>
      <c r="V378" s="308"/>
      <c r="W378" s="308"/>
      <c r="X378" s="308"/>
      <c r="Y378" s="308"/>
      <c r="Z378" s="63"/>
      <c r="AA378" s="63"/>
      <c r="AB378" s="63"/>
      <c r="AC378" s="63"/>
      <c r="AD378" s="63"/>
      <c r="AE378" s="63"/>
      <c r="AF378" s="63"/>
      <c r="AG378" s="63"/>
      <c r="AH378" s="63"/>
      <c r="AI378" s="63"/>
      <c r="AJ378" s="63"/>
      <c r="AK378" s="63"/>
      <c r="AL378" s="63"/>
      <c r="AM378" s="63"/>
      <c r="AN378" s="63"/>
      <c r="AO378" s="63"/>
      <c r="AP378" s="63"/>
      <c r="AQ378" s="63"/>
      <c r="AR378" s="63"/>
    </row>
    <row r="379" spans="1:44" ht="3" customHeight="1">
      <c r="A379" s="310"/>
      <c r="B379" s="310"/>
      <c r="C379" s="310"/>
      <c r="D379" s="310"/>
      <c r="E379" s="310"/>
      <c r="F379" s="310"/>
      <c r="G379" s="310"/>
      <c r="H379" s="310"/>
      <c r="I379" s="310"/>
      <c r="J379" s="310"/>
      <c r="K379" s="310"/>
      <c r="L379" s="310"/>
      <c r="M379" s="310"/>
      <c r="N379" s="310"/>
      <c r="O379" s="310"/>
      <c r="P379" s="310"/>
      <c r="Q379" s="310"/>
      <c r="R379" s="310"/>
      <c r="S379" s="310"/>
      <c r="T379" s="310"/>
      <c r="U379" s="310"/>
      <c r="V379" s="310"/>
      <c r="W379" s="310"/>
      <c r="X379" s="310"/>
      <c r="Y379" s="310"/>
      <c r="Z379" s="63"/>
      <c r="AA379" s="63"/>
      <c r="AB379" s="63"/>
      <c r="AC379" s="63"/>
      <c r="AD379" s="63"/>
      <c r="AE379" s="63"/>
      <c r="AF379" s="63"/>
      <c r="AG379" s="63"/>
      <c r="AH379" s="63"/>
      <c r="AI379" s="63"/>
      <c r="AJ379" s="63"/>
      <c r="AK379" s="63"/>
      <c r="AL379" s="63"/>
      <c r="AM379" s="63"/>
      <c r="AN379" s="63"/>
      <c r="AO379" s="63"/>
      <c r="AP379" s="63"/>
      <c r="AQ379" s="63"/>
      <c r="AR379" s="63"/>
    </row>
    <row r="380" spans="1:44" ht="3" customHeight="1">
      <c r="A380" s="310"/>
      <c r="B380" s="310"/>
      <c r="C380" s="310"/>
      <c r="D380" s="310"/>
      <c r="E380" s="310"/>
      <c r="F380" s="310"/>
      <c r="G380" s="310"/>
      <c r="H380" s="310"/>
      <c r="I380" s="310"/>
      <c r="J380" s="310"/>
      <c r="K380" s="310"/>
      <c r="L380" s="310"/>
      <c r="M380" s="310"/>
      <c r="N380" s="310"/>
      <c r="O380" s="310"/>
      <c r="P380" s="310"/>
      <c r="Q380" s="310"/>
      <c r="R380" s="310"/>
      <c r="S380" s="310"/>
      <c r="T380" s="310"/>
      <c r="U380" s="310"/>
      <c r="V380" s="310"/>
      <c r="W380" s="310"/>
      <c r="X380" s="310"/>
      <c r="Y380" s="310"/>
      <c r="Z380" s="63"/>
      <c r="AA380" s="63"/>
      <c r="AB380" s="63"/>
      <c r="AC380" s="63"/>
      <c r="AD380" s="63"/>
      <c r="AE380" s="63"/>
      <c r="AF380" s="63"/>
      <c r="AG380" s="63"/>
      <c r="AH380" s="63"/>
      <c r="AI380" s="63"/>
      <c r="AJ380" s="63"/>
      <c r="AK380" s="63"/>
      <c r="AL380" s="63"/>
      <c r="AM380" s="63"/>
      <c r="AN380" s="63"/>
      <c r="AO380" s="63"/>
      <c r="AP380" s="63"/>
      <c r="AQ380" s="63"/>
      <c r="AR380" s="63"/>
    </row>
    <row r="381" spans="1:44" ht="3" customHeight="1">
      <c r="A381" s="310"/>
      <c r="B381" s="310"/>
      <c r="C381" s="310"/>
      <c r="D381" s="310"/>
      <c r="E381" s="310"/>
      <c r="F381" s="310"/>
      <c r="G381" s="310"/>
      <c r="H381" s="310"/>
      <c r="I381" s="310"/>
      <c r="J381" s="310"/>
      <c r="K381" s="310"/>
      <c r="L381" s="310"/>
      <c r="M381" s="310"/>
      <c r="N381" s="310"/>
      <c r="O381" s="310"/>
      <c r="P381" s="310"/>
      <c r="Q381" s="310"/>
      <c r="R381" s="310"/>
      <c r="S381" s="310"/>
      <c r="T381" s="310"/>
      <c r="U381" s="310"/>
      <c r="V381" s="310"/>
      <c r="W381" s="310"/>
      <c r="X381" s="310"/>
      <c r="Y381" s="310"/>
      <c r="Z381" s="63"/>
      <c r="AA381" s="63"/>
      <c r="AB381" s="63"/>
      <c r="AC381" s="63"/>
      <c r="AD381" s="63"/>
      <c r="AE381" s="63"/>
      <c r="AF381" s="63"/>
      <c r="AG381" s="63"/>
      <c r="AH381" s="63"/>
      <c r="AI381" s="63"/>
      <c r="AJ381" s="63"/>
      <c r="AK381" s="63"/>
      <c r="AL381" s="63"/>
      <c r="AM381" s="63"/>
      <c r="AN381" s="63"/>
      <c r="AO381" s="63"/>
      <c r="AP381" s="63"/>
      <c r="AQ381" s="63"/>
      <c r="AR381" s="63"/>
    </row>
    <row r="382" spans="1:44" ht="3" customHeight="1">
      <c r="A382" s="310"/>
      <c r="B382" s="310"/>
      <c r="C382" s="310"/>
      <c r="D382" s="310"/>
      <c r="E382" s="310"/>
      <c r="F382" s="310"/>
      <c r="G382" s="310"/>
      <c r="H382" s="310"/>
      <c r="I382" s="310"/>
      <c r="J382" s="310"/>
      <c r="K382" s="310"/>
      <c r="L382" s="310"/>
      <c r="M382" s="310"/>
      <c r="N382" s="310"/>
      <c r="O382" s="310"/>
      <c r="P382" s="310"/>
      <c r="Q382" s="310"/>
      <c r="R382" s="310"/>
      <c r="S382" s="310"/>
      <c r="T382" s="310"/>
      <c r="U382" s="310"/>
      <c r="V382" s="310"/>
      <c r="W382" s="310"/>
      <c r="X382" s="310"/>
      <c r="Y382" s="310"/>
      <c r="Z382" s="63"/>
      <c r="AA382" s="63"/>
      <c r="AB382" s="63"/>
      <c r="AC382" s="63"/>
      <c r="AD382" s="63"/>
      <c r="AE382" s="63"/>
      <c r="AF382" s="63"/>
      <c r="AG382" s="63"/>
      <c r="AH382" s="63"/>
      <c r="AI382" s="63"/>
      <c r="AJ382" s="63"/>
      <c r="AK382" s="63"/>
      <c r="AL382" s="63"/>
      <c r="AM382" s="63"/>
      <c r="AN382" s="63"/>
      <c r="AO382" s="63"/>
      <c r="AP382" s="63"/>
      <c r="AQ382" s="63"/>
      <c r="AR382" s="63"/>
    </row>
    <row r="383" spans="1:3" s="326" customFormat="1" ht="20.25" customHeight="1">
      <c r="A383" s="353" t="s">
        <v>116</v>
      </c>
      <c r="B383" s="354"/>
      <c r="C383" s="354"/>
    </row>
    <row r="384" spans="1:44" s="113" customFormat="1" ht="13.5"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110"/>
      <c r="AA384" s="110"/>
      <c r="AB384" s="110"/>
      <c r="AC384" s="110"/>
      <c r="AD384" s="110"/>
      <c r="AE384" s="110"/>
      <c r="AF384" s="110"/>
      <c r="AG384" s="110"/>
      <c r="AH384" s="110"/>
      <c r="AI384" s="110"/>
      <c r="AJ384" s="110"/>
      <c r="AK384" s="110"/>
      <c r="AL384" s="110"/>
      <c r="AM384" s="110"/>
      <c r="AN384" s="110"/>
      <c r="AO384" s="110"/>
      <c r="AP384" s="110"/>
      <c r="AQ384" s="110"/>
      <c r="AR384" s="110"/>
    </row>
    <row r="385" spans="1:44" s="113" customFormat="1" ht="13.5"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110"/>
      <c r="AA385" s="110"/>
      <c r="AB385" s="110"/>
      <c r="AC385" s="110"/>
      <c r="AD385" s="110"/>
      <c r="AE385" s="110"/>
      <c r="AF385" s="110"/>
      <c r="AG385" s="110"/>
      <c r="AH385" s="110"/>
      <c r="AI385" s="110"/>
      <c r="AJ385" s="110"/>
      <c r="AK385" s="110"/>
      <c r="AL385" s="110"/>
      <c r="AM385" s="110"/>
      <c r="AN385" s="110"/>
      <c r="AO385" s="110"/>
      <c r="AP385" s="110"/>
      <c r="AQ385" s="110"/>
      <c r="AR385" s="110"/>
    </row>
    <row r="386" spans="1:44" s="113" customFormat="1" ht="18" customHeight="1">
      <c r="A386" s="64"/>
      <c r="B386" s="64"/>
      <c r="C386" s="64"/>
      <c r="D386" s="64"/>
      <c r="E386" s="64"/>
      <c r="F386" s="64"/>
      <c r="G386" s="64"/>
      <c r="H386" s="64"/>
      <c r="I386" s="64"/>
      <c r="J386" s="64"/>
      <c r="K386" s="64"/>
      <c r="L386" s="64"/>
      <c r="M386" s="64"/>
      <c r="N386" s="65"/>
      <c r="O386" s="64"/>
      <c r="P386" s="64"/>
      <c r="Q386" s="64"/>
      <c r="R386" s="64"/>
      <c r="S386" s="64"/>
      <c r="T386" s="64"/>
      <c r="U386" s="64"/>
      <c r="V386" s="64"/>
      <c r="W386" s="64"/>
      <c r="X386" s="64"/>
      <c r="Y386" s="64"/>
      <c r="Z386" s="110"/>
      <c r="AA386" s="110"/>
      <c r="AB386" s="110"/>
      <c r="AC386" s="110"/>
      <c r="AD386" s="110"/>
      <c r="AE386" s="110"/>
      <c r="AF386" s="110"/>
      <c r="AG386" s="110"/>
      <c r="AH386" s="110"/>
      <c r="AI386" s="110"/>
      <c r="AJ386" s="110"/>
      <c r="AK386" s="110"/>
      <c r="AL386" s="110"/>
      <c r="AM386" s="110"/>
      <c r="AN386" s="110"/>
      <c r="AO386" s="110"/>
      <c r="AP386" s="110"/>
      <c r="AQ386" s="110"/>
      <c r="AR386" s="110"/>
    </row>
    <row r="387" spans="1:44" s="113" customFormat="1" ht="3" customHeight="1">
      <c r="A387" s="67"/>
      <c r="B387" s="64"/>
      <c r="C387" s="64"/>
      <c r="D387" s="64"/>
      <c r="E387" s="64"/>
      <c r="F387" s="64"/>
      <c r="G387" s="64"/>
      <c r="H387" s="64"/>
      <c r="I387" s="64"/>
      <c r="J387" s="64"/>
      <c r="K387" s="66"/>
      <c r="L387" s="65"/>
      <c r="M387" s="64"/>
      <c r="N387" s="64"/>
      <c r="O387" s="64"/>
      <c r="P387" s="64"/>
      <c r="Q387" s="64"/>
      <c r="R387" s="64"/>
      <c r="S387" s="64"/>
      <c r="T387" s="64"/>
      <c r="U387" s="64"/>
      <c r="V387" s="64"/>
      <c r="W387" s="64"/>
      <c r="X387" s="64"/>
      <c r="Y387" s="64"/>
      <c r="Z387" s="110"/>
      <c r="AA387" s="110"/>
      <c r="AB387" s="110"/>
      <c r="AC387" s="110"/>
      <c r="AD387" s="110"/>
      <c r="AE387" s="110"/>
      <c r="AF387" s="110"/>
      <c r="AG387" s="110"/>
      <c r="AH387" s="110"/>
      <c r="AI387" s="110"/>
      <c r="AJ387" s="110"/>
      <c r="AK387" s="110"/>
      <c r="AL387" s="110"/>
      <c r="AM387" s="110"/>
      <c r="AN387" s="110"/>
      <c r="AO387" s="110"/>
      <c r="AP387" s="110"/>
      <c r="AQ387" s="110"/>
      <c r="AR387" s="110"/>
    </row>
    <row r="388" spans="1:44" s="113" customFormat="1" ht="3" customHeight="1">
      <c r="A388" s="67"/>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110"/>
      <c r="AA388" s="110"/>
      <c r="AB388" s="110"/>
      <c r="AC388" s="110"/>
      <c r="AD388" s="110"/>
      <c r="AE388" s="110"/>
      <c r="AF388" s="110"/>
      <c r="AG388" s="110"/>
      <c r="AH388" s="110"/>
      <c r="AI388" s="110"/>
      <c r="AJ388" s="110"/>
      <c r="AK388" s="110"/>
      <c r="AL388" s="110"/>
      <c r="AM388" s="110"/>
      <c r="AN388" s="110"/>
      <c r="AO388" s="110"/>
      <c r="AP388" s="110"/>
      <c r="AQ388" s="110"/>
      <c r="AR388" s="110"/>
    </row>
    <row r="389" spans="1:44" s="113" customFormat="1" ht="13.5" customHeight="1">
      <c r="A389" s="67"/>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110"/>
      <c r="AA389" s="110"/>
      <c r="AB389" s="110"/>
      <c r="AC389" s="110"/>
      <c r="AD389" s="110"/>
      <c r="AE389" s="110"/>
      <c r="AF389" s="110"/>
      <c r="AG389" s="110"/>
      <c r="AH389" s="110"/>
      <c r="AI389" s="110"/>
      <c r="AJ389" s="110"/>
      <c r="AK389" s="110"/>
      <c r="AL389" s="110"/>
      <c r="AM389" s="110"/>
      <c r="AN389" s="110"/>
      <c r="AO389" s="110"/>
      <c r="AP389" s="110"/>
      <c r="AQ389" s="110"/>
      <c r="AR389" s="110"/>
    </row>
    <row r="390" spans="1:25" s="113" customFormat="1" ht="10.5" customHeight="1">
      <c r="A390" s="68"/>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row>
    <row r="391" ht="10.5" customHeight="1">
      <c r="A391" s="67"/>
    </row>
    <row r="392" ht="10.5" customHeight="1">
      <c r="A392" s="67"/>
    </row>
    <row r="393" ht="10.5" customHeight="1">
      <c r="A393" s="67"/>
    </row>
    <row r="394" spans="1:44" ht="10.5" customHeight="1">
      <c r="A394" s="67"/>
      <c r="Z394" s="63"/>
      <c r="AA394" s="63"/>
      <c r="AB394" s="63"/>
      <c r="AC394" s="63"/>
      <c r="AD394" s="63"/>
      <c r="AE394" s="63"/>
      <c r="AF394" s="63"/>
      <c r="AG394" s="63"/>
      <c r="AH394" s="63"/>
      <c r="AI394" s="63"/>
      <c r="AJ394" s="63"/>
      <c r="AK394" s="63"/>
      <c r="AL394" s="63"/>
      <c r="AM394" s="63"/>
      <c r="AN394" s="63"/>
      <c r="AO394" s="63"/>
      <c r="AP394" s="63"/>
      <c r="AQ394" s="63"/>
      <c r="AR394" s="63"/>
    </row>
    <row r="395" spans="1:44" ht="10.5" customHeight="1">
      <c r="A395" s="67"/>
      <c r="Z395" s="63"/>
      <c r="AA395" s="63"/>
      <c r="AB395" s="63"/>
      <c r="AC395" s="63"/>
      <c r="AD395" s="63"/>
      <c r="AE395" s="63"/>
      <c r="AF395" s="63"/>
      <c r="AG395" s="63"/>
      <c r="AH395" s="63"/>
      <c r="AI395" s="63"/>
      <c r="AJ395" s="63"/>
      <c r="AK395" s="63"/>
      <c r="AL395" s="63"/>
      <c r="AM395" s="63"/>
      <c r="AN395" s="63"/>
      <c r="AO395" s="63"/>
      <c r="AP395" s="63"/>
      <c r="AQ395" s="63"/>
      <c r="AR395" s="63"/>
    </row>
    <row r="396" spans="26:44" ht="10.5" customHeight="1">
      <c r="Z396" s="63"/>
      <c r="AA396" s="63"/>
      <c r="AB396" s="63"/>
      <c r="AC396" s="63"/>
      <c r="AD396" s="63"/>
      <c r="AE396" s="63"/>
      <c r="AF396" s="63"/>
      <c r="AG396" s="63"/>
      <c r="AH396" s="63"/>
      <c r="AI396" s="63"/>
      <c r="AJ396" s="63"/>
      <c r="AK396" s="63"/>
      <c r="AL396" s="63"/>
      <c r="AM396" s="63"/>
      <c r="AN396" s="63"/>
      <c r="AO396" s="63"/>
      <c r="AP396" s="63"/>
      <c r="AQ396" s="63"/>
      <c r="AR396" s="63"/>
    </row>
    <row r="397" spans="26:44" ht="10.5" customHeight="1">
      <c r="Z397" s="63"/>
      <c r="AA397" s="63"/>
      <c r="AB397" s="63"/>
      <c r="AC397" s="63"/>
      <c r="AD397" s="63"/>
      <c r="AE397" s="63"/>
      <c r="AF397" s="63"/>
      <c r="AG397" s="63"/>
      <c r="AH397" s="63"/>
      <c r="AI397" s="63"/>
      <c r="AJ397" s="63"/>
      <c r="AK397" s="63"/>
      <c r="AL397" s="63"/>
      <c r="AM397" s="63"/>
      <c r="AN397" s="63"/>
      <c r="AO397" s="63"/>
      <c r="AP397" s="63"/>
      <c r="AQ397" s="63"/>
      <c r="AR397" s="63"/>
    </row>
    <row r="398" spans="26:44" ht="10.5" customHeight="1">
      <c r="Z398" s="63"/>
      <c r="AA398" s="63"/>
      <c r="AB398" s="63"/>
      <c r="AC398" s="63"/>
      <c r="AD398" s="63"/>
      <c r="AE398" s="63"/>
      <c r="AF398" s="63"/>
      <c r="AG398" s="63"/>
      <c r="AH398" s="63"/>
      <c r="AI398" s="63"/>
      <c r="AJ398" s="63"/>
      <c r="AK398" s="63"/>
      <c r="AL398" s="63"/>
      <c r="AM398" s="63"/>
      <c r="AN398" s="63"/>
      <c r="AO398" s="63"/>
      <c r="AP398" s="63"/>
      <c r="AQ398" s="63"/>
      <c r="AR398" s="63"/>
    </row>
    <row r="399" spans="26:44" ht="10.5" customHeight="1">
      <c r="Z399" s="63"/>
      <c r="AA399" s="63"/>
      <c r="AB399" s="63"/>
      <c r="AC399" s="63"/>
      <c r="AD399" s="63"/>
      <c r="AE399" s="63"/>
      <c r="AF399" s="63"/>
      <c r="AG399" s="63"/>
      <c r="AH399" s="63"/>
      <c r="AI399" s="63"/>
      <c r="AJ399" s="63"/>
      <c r="AK399" s="63"/>
      <c r="AL399" s="63"/>
      <c r="AM399" s="63"/>
      <c r="AN399" s="63"/>
      <c r="AO399" s="63"/>
      <c r="AP399" s="63"/>
      <c r="AQ399" s="63"/>
      <c r="AR399" s="63"/>
    </row>
    <row r="400" spans="26:44" ht="10.5" customHeight="1">
      <c r="Z400" s="63"/>
      <c r="AA400" s="63"/>
      <c r="AB400" s="63"/>
      <c r="AC400" s="63"/>
      <c r="AD400" s="63"/>
      <c r="AE400" s="63"/>
      <c r="AF400" s="63"/>
      <c r="AG400" s="63"/>
      <c r="AH400" s="63"/>
      <c r="AI400" s="63"/>
      <c r="AJ400" s="63"/>
      <c r="AK400" s="63"/>
      <c r="AL400" s="63"/>
      <c r="AM400" s="63"/>
      <c r="AN400" s="63"/>
      <c r="AO400" s="63"/>
      <c r="AP400" s="63"/>
      <c r="AQ400" s="63"/>
      <c r="AR400" s="63"/>
    </row>
    <row r="401" spans="26:44" ht="10.5" customHeight="1">
      <c r="Z401" s="63"/>
      <c r="AA401" s="63"/>
      <c r="AB401" s="63"/>
      <c r="AC401" s="63"/>
      <c r="AD401" s="63"/>
      <c r="AE401" s="63"/>
      <c r="AF401" s="63"/>
      <c r="AG401" s="63"/>
      <c r="AH401" s="63"/>
      <c r="AI401" s="63"/>
      <c r="AJ401" s="63"/>
      <c r="AK401" s="63"/>
      <c r="AL401" s="63"/>
      <c r="AM401" s="63"/>
      <c r="AN401" s="63"/>
      <c r="AO401" s="63"/>
      <c r="AP401" s="63"/>
      <c r="AQ401" s="63"/>
      <c r="AR401" s="63"/>
    </row>
    <row r="402" spans="26:44" ht="10.5" customHeight="1">
      <c r="Z402" s="63"/>
      <c r="AA402" s="63"/>
      <c r="AB402" s="63"/>
      <c r="AC402" s="63"/>
      <c r="AD402" s="63"/>
      <c r="AE402" s="63"/>
      <c r="AF402" s="63"/>
      <c r="AG402" s="63"/>
      <c r="AH402" s="63"/>
      <c r="AI402" s="63"/>
      <c r="AJ402" s="63"/>
      <c r="AK402" s="63"/>
      <c r="AL402" s="63"/>
      <c r="AM402" s="63"/>
      <c r="AN402" s="63"/>
      <c r="AO402" s="63"/>
      <c r="AP402" s="63"/>
      <c r="AQ402" s="63"/>
      <c r="AR402" s="63"/>
    </row>
  </sheetData>
  <sheetProtection/>
  <mergeCells count="58">
    <mergeCell ref="A2:C2"/>
    <mergeCell ref="A1:S1"/>
    <mergeCell ref="A64:C64"/>
    <mergeCell ref="A355:C355"/>
    <mergeCell ref="A126:C126"/>
    <mergeCell ref="A188:C188"/>
    <mergeCell ref="A250:C250"/>
    <mergeCell ref="A305:C305"/>
    <mergeCell ref="C5:Y5"/>
    <mergeCell ref="C224:Y224"/>
    <mergeCell ref="C232:Y232"/>
    <mergeCell ref="C116:Y116"/>
    <mergeCell ref="C14:Y14"/>
    <mergeCell ref="C22:Y22"/>
    <mergeCell ref="C30:Y30"/>
    <mergeCell ref="C38:Y38"/>
    <mergeCell ref="C46:Y46"/>
    <mergeCell ref="C54:Y54"/>
    <mergeCell ref="C76:Y76"/>
    <mergeCell ref="C84:Y84"/>
    <mergeCell ref="C92:Y92"/>
    <mergeCell ref="C100:Y100"/>
    <mergeCell ref="C108:Y108"/>
    <mergeCell ref="C68:Y68"/>
    <mergeCell ref="C216:Y216"/>
    <mergeCell ref="C130:Y130"/>
    <mergeCell ref="C138:Y138"/>
    <mergeCell ref="C146:Y146"/>
    <mergeCell ref="C154:Y154"/>
    <mergeCell ref="C162:Y162"/>
    <mergeCell ref="C240:Y240"/>
    <mergeCell ref="C254:Y254"/>
    <mergeCell ref="C262:Y262"/>
    <mergeCell ref="C270:Y270"/>
    <mergeCell ref="C278:Y278"/>
    <mergeCell ref="C170:Y170"/>
    <mergeCell ref="C178:Y178"/>
    <mergeCell ref="C192:Y192"/>
    <mergeCell ref="C200:Y200"/>
    <mergeCell ref="C208:Y208"/>
    <mergeCell ref="C329:Y329"/>
    <mergeCell ref="C337:Y337"/>
    <mergeCell ref="C346:Y346"/>
    <mergeCell ref="C359:Y359"/>
    <mergeCell ref="C286:Y286"/>
    <mergeCell ref="C295:Y295"/>
    <mergeCell ref="C313:Y313"/>
    <mergeCell ref="C321:Y321"/>
    <mergeCell ref="C13:Y13"/>
    <mergeCell ref="C294:Y294"/>
    <mergeCell ref="C377:Y377"/>
    <mergeCell ref="A383:C383"/>
    <mergeCell ref="C369:Y369"/>
    <mergeCell ref="C368:Y368"/>
    <mergeCell ref="C367:Y367"/>
    <mergeCell ref="C311:Y311"/>
    <mergeCell ref="C309:Y309"/>
    <mergeCell ref="C310:Y310"/>
  </mergeCells>
  <hyperlinks>
    <hyperlink ref="A2:C2" location="Contents!A1" display="Back to Contents page"/>
  </hyperlinks>
  <printOptions/>
  <pageMargins left="0.3937007874015748" right="0.3937007874015748" top="0.3937007874015748" bottom="0.3937007874015748" header="0.5118110236220472" footer="0.5118110236220472"/>
  <pageSetup firstPageNumber="12" useFirstPageNumber="1" fitToHeight="6" horizontalDpi="600" verticalDpi="600" orientation="landscape" pageOrder="overThenDown" paperSize="9" scale="66" r:id="rId1"/>
  <headerFooter alignWithMargins="0">
    <oddHeader xml:space="preserve">&amp;C </oddHeader>
  </headerFooter>
  <rowBreaks count="6" manualBreakCount="6">
    <brk id="64" max="255" man="1"/>
    <brk id="126" max="255" man="1"/>
    <brk id="188" max="255" man="1"/>
    <brk id="250" max="255" man="1"/>
    <brk id="305" max="255" man="1"/>
    <brk id="355"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CP59"/>
  <sheetViews>
    <sheetView showGridLines="0" zoomScalePageLayoutView="0" workbookViewId="0" topLeftCell="A1">
      <selection activeCell="A1" sqref="A1:Z1"/>
    </sheetView>
  </sheetViews>
  <sheetFormatPr defaultColWidth="9.33203125" defaultRowHeight="8.25" customHeight="1"/>
  <cols>
    <col min="1" max="1" width="26.16015625" style="58" customWidth="1"/>
    <col min="2" max="16" width="7.83203125" style="59" customWidth="1"/>
    <col min="17" max="17" width="9.66015625" style="59" customWidth="1"/>
    <col min="18" max="21" width="7.83203125" style="59" customWidth="1"/>
    <col min="22" max="22" width="7.66015625" style="59" customWidth="1"/>
    <col min="23" max="23" width="8.16015625" style="59" customWidth="1"/>
    <col min="24" max="24" width="7.66015625" style="59" customWidth="1"/>
    <col min="25" max="26" width="7.83203125" style="59" customWidth="1"/>
    <col min="27" max="16384" width="9.33203125" style="58" customWidth="1"/>
  </cols>
  <sheetData>
    <row r="1" spans="1:26" s="95" customFormat="1" ht="18" customHeight="1">
      <c r="A1" s="365" t="s">
        <v>131</v>
      </c>
      <c r="B1" s="365"/>
      <c r="C1" s="365"/>
      <c r="D1" s="365"/>
      <c r="E1" s="365"/>
      <c r="F1" s="365"/>
      <c r="G1" s="365"/>
      <c r="H1" s="365"/>
      <c r="I1" s="365"/>
      <c r="J1" s="365"/>
      <c r="K1" s="365"/>
      <c r="L1" s="365"/>
      <c r="M1" s="365"/>
      <c r="N1" s="365"/>
      <c r="O1" s="365"/>
      <c r="P1" s="365"/>
      <c r="Q1" s="365"/>
      <c r="R1" s="365"/>
      <c r="S1" s="365"/>
      <c r="T1" s="365"/>
      <c r="U1" s="365"/>
      <c r="V1" s="365"/>
      <c r="W1" s="365"/>
      <c r="X1" s="365"/>
      <c r="Y1" s="365"/>
      <c r="Z1" s="365"/>
    </row>
    <row r="2" spans="1:21" s="53" customFormat="1" ht="15" customHeight="1">
      <c r="A2" s="46" t="s">
        <v>61</v>
      </c>
      <c r="B2" s="54"/>
      <c r="U2" s="157"/>
    </row>
    <row r="3" spans="1:26" s="55" customFormat="1" ht="16.5" customHeight="1">
      <c r="A3" s="369" t="s">
        <v>1</v>
      </c>
      <c r="B3" s="366" t="s">
        <v>52</v>
      </c>
      <c r="C3" s="367"/>
      <c r="D3" s="367"/>
      <c r="E3" s="367"/>
      <c r="F3" s="371"/>
      <c r="G3" s="366" t="s">
        <v>69</v>
      </c>
      <c r="H3" s="367"/>
      <c r="I3" s="367"/>
      <c r="J3" s="367"/>
      <c r="K3" s="371"/>
      <c r="L3" s="366" t="s">
        <v>121</v>
      </c>
      <c r="M3" s="367"/>
      <c r="N3" s="367"/>
      <c r="O3" s="367"/>
      <c r="P3" s="371"/>
      <c r="Q3" s="366" t="s">
        <v>122</v>
      </c>
      <c r="R3" s="367"/>
      <c r="S3" s="367"/>
      <c r="T3" s="367"/>
      <c r="U3" s="371"/>
      <c r="V3" s="366" t="s">
        <v>54</v>
      </c>
      <c r="W3" s="367"/>
      <c r="X3" s="367"/>
      <c r="Y3" s="367"/>
      <c r="Z3" s="367"/>
    </row>
    <row r="4" spans="1:26" s="55" customFormat="1" ht="17.25" customHeight="1">
      <c r="A4" s="370"/>
      <c r="B4" s="158">
        <v>2017</v>
      </c>
      <c r="C4" s="159">
        <v>2022</v>
      </c>
      <c r="D4" s="159">
        <v>2027</v>
      </c>
      <c r="E4" s="159">
        <v>2032</v>
      </c>
      <c r="F4" s="159">
        <v>2037</v>
      </c>
      <c r="G4" s="158">
        <v>2017</v>
      </c>
      <c r="H4" s="159">
        <v>2022</v>
      </c>
      <c r="I4" s="159">
        <v>2027</v>
      </c>
      <c r="J4" s="159">
        <v>2032</v>
      </c>
      <c r="K4" s="160">
        <v>2037</v>
      </c>
      <c r="L4" s="158">
        <v>2017</v>
      </c>
      <c r="M4" s="159">
        <v>2022</v>
      </c>
      <c r="N4" s="159">
        <v>2027</v>
      </c>
      <c r="O4" s="159">
        <v>2032</v>
      </c>
      <c r="P4" s="160">
        <v>2037</v>
      </c>
      <c r="Q4" s="158">
        <v>2017</v>
      </c>
      <c r="R4" s="159">
        <v>2022</v>
      </c>
      <c r="S4" s="159">
        <v>2027</v>
      </c>
      <c r="T4" s="159">
        <v>2032</v>
      </c>
      <c r="U4" s="160">
        <v>2037</v>
      </c>
      <c r="V4" s="159">
        <v>2017</v>
      </c>
      <c r="W4" s="159">
        <v>2022</v>
      </c>
      <c r="X4" s="159">
        <v>2027</v>
      </c>
      <c r="Y4" s="159">
        <v>2032</v>
      </c>
      <c r="Z4" s="159">
        <v>2037</v>
      </c>
    </row>
    <row r="5" spans="1:26" s="56" customFormat="1" ht="18" customHeight="1">
      <c r="A5" s="161" t="s">
        <v>2</v>
      </c>
      <c r="B5" s="243">
        <v>1.7576972297500753</v>
      </c>
      <c r="C5" s="244">
        <v>3.876618488407106</v>
      </c>
      <c r="D5" s="244">
        <v>5.87722071665161</v>
      </c>
      <c r="E5" s="244">
        <v>7.5264039445950015</v>
      </c>
      <c r="F5" s="244">
        <v>8.784458747365251</v>
      </c>
      <c r="G5" s="243">
        <v>0.5080515289103951</v>
      </c>
      <c r="H5" s="245">
        <v>4.351509996490542</v>
      </c>
      <c r="I5" s="245">
        <v>5.572495465582707</v>
      </c>
      <c r="J5" s="245">
        <v>6.4029580034788465</v>
      </c>
      <c r="K5" s="246">
        <v>5.498479781254681</v>
      </c>
      <c r="L5" s="243">
        <v>2.584216998779797</v>
      </c>
      <c r="M5" s="245">
        <v>4.854266195484712</v>
      </c>
      <c r="N5" s="245">
        <v>4.125462657674273</v>
      </c>
      <c r="O5" s="247">
        <v>2.587863856234901</v>
      </c>
      <c r="P5" s="246">
        <v>4.045052440016668</v>
      </c>
      <c r="Q5" s="243">
        <v>0.2182077729044603</v>
      </c>
      <c r="R5" s="245">
        <v>0.3601045195300228</v>
      </c>
      <c r="S5" s="245">
        <v>11.703966369996479</v>
      </c>
      <c r="T5" s="245">
        <v>24.182622536620276</v>
      </c>
      <c r="U5" s="246">
        <v>26.685795044149348</v>
      </c>
      <c r="V5" s="244">
        <v>9.818010638348715</v>
      </c>
      <c r="W5" s="244">
        <v>27.764369656332587</v>
      </c>
      <c r="X5" s="244">
        <v>47.29907332622836</v>
      </c>
      <c r="Y5" s="244">
        <v>64.81578834178443</v>
      </c>
      <c r="Z5" s="244">
        <v>86.0865118546379</v>
      </c>
    </row>
    <row r="6" spans="1:26" s="49" customFormat="1" ht="15" customHeight="1">
      <c r="A6" s="162" t="s">
        <v>3</v>
      </c>
      <c r="B6" s="248"/>
      <c r="C6" s="249"/>
      <c r="D6" s="249"/>
      <c r="E6" s="249"/>
      <c r="F6" s="249"/>
      <c r="G6" s="248"/>
      <c r="H6" s="250"/>
      <c r="I6" s="250"/>
      <c r="J6" s="250"/>
      <c r="K6" s="251"/>
      <c r="L6" s="248"/>
      <c r="M6" s="250"/>
      <c r="N6" s="250"/>
      <c r="O6" s="252"/>
      <c r="P6" s="251"/>
      <c r="Q6" s="248"/>
      <c r="R6" s="250"/>
      <c r="S6" s="250"/>
      <c r="T6" s="250"/>
      <c r="U6" s="251"/>
      <c r="V6" s="249"/>
      <c r="W6" s="249"/>
      <c r="X6" s="249"/>
      <c r="Y6" s="249"/>
      <c r="Z6" s="249"/>
    </row>
    <row r="7" spans="1:26" s="56" customFormat="1" ht="13.5" customHeight="1">
      <c r="A7" s="163" t="s">
        <v>4</v>
      </c>
      <c r="B7" s="248">
        <v>5.080677423656487</v>
      </c>
      <c r="C7" s="249">
        <v>11.079699515490955</v>
      </c>
      <c r="D7" s="249">
        <v>17.116504422811932</v>
      </c>
      <c r="E7" s="249">
        <v>22.859492376761345</v>
      </c>
      <c r="F7" s="249">
        <v>28.367337867271193</v>
      </c>
      <c r="G7" s="248">
        <v>12.655380968300763</v>
      </c>
      <c r="H7" s="252">
        <v>29.729811871257937</v>
      </c>
      <c r="I7" s="252">
        <v>40.07537306628575</v>
      </c>
      <c r="J7" s="250">
        <v>44.29687262559645</v>
      </c>
      <c r="K7" s="251">
        <v>44.78922894568884</v>
      </c>
      <c r="L7" s="253">
        <v>4.954555171900002</v>
      </c>
      <c r="M7" s="252">
        <v>10.054870662010975</v>
      </c>
      <c r="N7" s="252">
        <v>13.982625370069252</v>
      </c>
      <c r="O7" s="254">
        <v>18.587355778262925</v>
      </c>
      <c r="P7" s="251">
        <v>26.163653207050913</v>
      </c>
      <c r="Q7" s="253">
        <v>-1.0131551029068533</v>
      </c>
      <c r="R7" s="252">
        <v>-0.9998939104604285</v>
      </c>
      <c r="S7" s="252">
        <v>9.911415234457882</v>
      </c>
      <c r="T7" s="254">
        <v>21.642266072565246</v>
      </c>
      <c r="U7" s="251">
        <v>23.05856142584341</v>
      </c>
      <c r="V7" s="249">
        <v>4.052703884101412</v>
      </c>
      <c r="W7" s="255">
        <v>14.643436992631448</v>
      </c>
      <c r="X7" s="255">
        <v>32.48407643312102</v>
      </c>
      <c r="Y7" s="249">
        <v>50.43711752216811</v>
      </c>
      <c r="Z7" s="249">
        <v>70.6444361183964</v>
      </c>
    </row>
    <row r="8" spans="1:26" ht="12.75" customHeight="1">
      <c r="A8" s="163" t="s">
        <v>5</v>
      </c>
      <c r="B8" s="248">
        <v>3.4076856852156214</v>
      </c>
      <c r="C8" s="249">
        <v>7.108867496282382</v>
      </c>
      <c r="D8" s="249">
        <v>10.786569617281051</v>
      </c>
      <c r="E8" s="249">
        <v>14.224778899585191</v>
      </c>
      <c r="F8" s="249">
        <v>17.32527197307662</v>
      </c>
      <c r="G8" s="248">
        <v>1.5767652232180251</v>
      </c>
      <c r="H8" s="250">
        <v>5.932238880978306</v>
      </c>
      <c r="I8" s="250">
        <v>7.270290644107547</v>
      </c>
      <c r="J8" s="250">
        <v>11.018510763045482</v>
      </c>
      <c r="K8" s="251">
        <v>13.769997487226737</v>
      </c>
      <c r="L8" s="248">
        <v>3.8357668378743326</v>
      </c>
      <c r="M8" s="250">
        <v>7.596446284120593</v>
      </c>
      <c r="N8" s="250">
        <v>9.16255473807751</v>
      </c>
      <c r="O8" s="252">
        <v>9.129743440895496</v>
      </c>
      <c r="P8" s="251">
        <v>12.178039146401485</v>
      </c>
      <c r="Q8" s="248">
        <v>3.8051194677700706</v>
      </c>
      <c r="R8" s="250">
        <v>6.681270536692223</v>
      </c>
      <c r="S8" s="250">
        <v>19.41300555758387</v>
      </c>
      <c r="T8" s="250">
        <v>33.70857166037889</v>
      </c>
      <c r="U8" s="251">
        <v>37.31491623057888</v>
      </c>
      <c r="V8" s="249">
        <v>13.938577586206897</v>
      </c>
      <c r="W8" s="249">
        <v>39.10560344827586</v>
      </c>
      <c r="X8" s="249">
        <v>67.71012931034483</v>
      </c>
      <c r="Y8" s="249">
        <v>91.79418103448276</v>
      </c>
      <c r="Z8" s="249">
        <v>114.74137931034483</v>
      </c>
    </row>
    <row r="9" spans="1:26" ht="12.75" customHeight="1">
      <c r="A9" s="163" t="s">
        <v>6</v>
      </c>
      <c r="B9" s="248">
        <v>0.19877807417606058</v>
      </c>
      <c r="C9" s="249">
        <v>0.4620944841235694</v>
      </c>
      <c r="D9" s="249">
        <v>0.5145856638843472</v>
      </c>
      <c r="E9" s="249">
        <v>0.14112382755356684</v>
      </c>
      <c r="F9" s="249">
        <v>-0.7598313398158506</v>
      </c>
      <c r="G9" s="248">
        <v>-4.635098608469317</v>
      </c>
      <c r="H9" s="250">
        <v>-5.661227350085094</v>
      </c>
      <c r="I9" s="250">
        <v>-6.867554309740714</v>
      </c>
      <c r="J9" s="250">
        <v>-7.578336169786766</v>
      </c>
      <c r="K9" s="251">
        <v>-9.355290819901892</v>
      </c>
      <c r="L9" s="248">
        <v>0.817502109213627</v>
      </c>
      <c r="M9" s="250">
        <v>1.3949902539784131</v>
      </c>
      <c r="N9" s="250">
        <v>-2.077211765048148</v>
      </c>
      <c r="O9" s="252">
        <v>-6.806214179734093</v>
      </c>
      <c r="P9" s="251">
        <v>-8.089197916969715</v>
      </c>
      <c r="Q9" s="248">
        <v>2.1647384122826163</v>
      </c>
      <c r="R9" s="250">
        <v>2.5794950156443277</v>
      </c>
      <c r="S9" s="250">
        <v>12.362657352834171</v>
      </c>
      <c r="T9" s="250">
        <v>23.128137961143853</v>
      </c>
      <c r="U9" s="251">
        <v>23.819398966746707</v>
      </c>
      <c r="V9" s="249">
        <v>11.530833032816444</v>
      </c>
      <c r="W9" s="249">
        <v>33.37540569780021</v>
      </c>
      <c r="X9" s="249">
        <v>55.54453660295708</v>
      </c>
      <c r="Y9" s="249">
        <v>70.861882437793</v>
      </c>
      <c r="Z9" s="249">
        <v>88.56833754056977</v>
      </c>
    </row>
    <row r="10" spans="1:26" ht="13.5" customHeight="1">
      <c r="A10" s="163" t="s">
        <v>7</v>
      </c>
      <c r="B10" s="248">
        <v>-2.5443037974683542</v>
      </c>
      <c r="C10" s="249">
        <v>-4.772151898734178</v>
      </c>
      <c r="D10" s="249">
        <v>-7.180667433831991</v>
      </c>
      <c r="E10" s="249">
        <v>-10.06789413118527</v>
      </c>
      <c r="F10" s="249">
        <v>-13.48331415420023</v>
      </c>
      <c r="G10" s="248">
        <v>-7.193119624706802</v>
      </c>
      <c r="H10" s="250">
        <v>-10.029142085436066</v>
      </c>
      <c r="I10" s="250">
        <v>-12.324969791740706</v>
      </c>
      <c r="J10" s="250">
        <v>-14.393347075129718</v>
      </c>
      <c r="K10" s="251">
        <v>-18.34529817328879</v>
      </c>
      <c r="L10" s="248">
        <v>-2.2059853868481634</v>
      </c>
      <c r="M10" s="250">
        <v>-4.443999599639676</v>
      </c>
      <c r="N10" s="250">
        <v>-10.917826043439096</v>
      </c>
      <c r="O10" s="252">
        <v>-18.18236412771494</v>
      </c>
      <c r="P10" s="251">
        <v>-21.737563807426685</v>
      </c>
      <c r="Q10" s="248">
        <v>-0.42402517922713767</v>
      </c>
      <c r="R10" s="250">
        <v>-2.2556390977443606</v>
      </c>
      <c r="S10" s="250">
        <v>4.144081133065222</v>
      </c>
      <c r="T10" s="250">
        <v>10.312117503059975</v>
      </c>
      <c r="U10" s="251">
        <v>7.531911173282042</v>
      </c>
      <c r="V10" s="249">
        <v>12.042596578679053</v>
      </c>
      <c r="W10" s="249">
        <v>33.09165061742381</v>
      </c>
      <c r="X10" s="249">
        <v>51.50107624334428</v>
      </c>
      <c r="Y10" s="249">
        <v>62.05958989464144</v>
      </c>
      <c r="Z10" s="249">
        <v>72.74272119632944</v>
      </c>
    </row>
    <row r="11" spans="1:26" ht="12.75" customHeight="1">
      <c r="A11" s="163" t="s">
        <v>8</v>
      </c>
      <c r="B11" s="248">
        <v>0.5245709828393136</v>
      </c>
      <c r="C11" s="249">
        <v>0.6571762870514821</v>
      </c>
      <c r="D11" s="249">
        <v>0.2788611544461779</v>
      </c>
      <c r="E11" s="249">
        <v>-0.750780031201248</v>
      </c>
      <c r="F11" s="249">
        <v>-2.4122464898595943</v>
      </c>
      <c r="G11" s="248">
        <v>-0.30547676194632334</v>
      </c>
      <c r="H11" s="250">
        <v>1.5055640410211653</v>
      </c>
      <c r="I11" s="250">
        <v>-0.7527820205105826</v>
      </c>
      <c r="J11" s="250">
        <v>-5.062186340824787</v>
      </c>
      <c r="K11" s="251">
        <v>-9.229762164521055</v>
      </c>
      <c r="L11" s="248">
        <v>-0.24689814670125323</v>
      </c>
      <c r="M11" s="250">
        <v>-1.2469919054911398</v>
      </c>
      <c r="N11" s="250">
        <v>-5.509891552333031</v>
      </c>
      <c r="O11" s="252">
        <v>-10.67287558208582</v>
      </c>
      <c r="P11" s="251">
        <v>-13.970059693096228</v>
      </c>
      <c r="Q11" s="248">
        <v>3.716516753978452</v>
      </c>
      <c r="R11" s="250">
        <v>5.910843135316793</v>
      </c>
      <c r="S11" s="250">
        <v>19.521597311455967</v>
      </c>
      <c r="T11" s="250">
        <v>34.53592962340615</v>
      </c>
      <c r="U11" s="251">
        <v>40.31827616882475</v>
      </c>
      <c r="V11" s="249">
        <v>16.33968609865471</v>
      </c>
      <c r="W11" s="249">
        <v>47.6177130044843</v>
      </c>
      <c r="X11" s="249">
        <v>78.55941704035875</v>
      </c>
      <c r="Y11" s="249">
        <v>100.36434977578475</v>
      </c>
      <c r="Z11" s="249">
        <v>126.26121076233183</v>
      </c>
    </row>
    <row r="12" spans="1:26" s="56" customFormat="1" ht="18" customHeight="1">
      <c r="A12" s="163" t="s">
        <v>9</v>
      </c>
      <c r="B12" s="248">
        <v>-0.9560432274746403</v>
      </c>
      <c r="C12" s="249">
        <v>-1.6846781144334682</v>
      </c>
      <c r="D12" s="249">
        <v>-2.6267983822846914</v>
      </c>
      <c r="E12" s="249">
        <v>-4.072134190810846</v>
      </c>
      <c r="F12" s="249">
        <v>-6.106875290061659</v>
      </c>
      <c r="G12" s="248">
        <v>-3.887715307117322</v>
      </c>
      <c r="H12" s="250">
        <v>-3.7820929476763085</v>
      </c>
      <c r="I12" s="250">
        <v>-5.147058823529411</v>
      </c>
      <c r="J12" s="250">
        <v>-5.821416964575886</v>
      </c>
      <c r="K12" s="251">
        <v>-9.542573935651609</v>
      </c>
      <c r="L12" s="248">
        <v>-0.8553938923277221</v>
      </c>
      <c r="M12" s="250">
        <v>-1.7952993307599185</v>
      </c>
      <c r="N12" s="250">
        <v>-6.331513670313606</v>
      </c>
      <c r="O12" s="252">
        <v>-12.356958497978574</v>
      </c>
      <c r="P12" s="251">
        <v>-14.253900093647928</v>
      </c>
      <c r="Q12" s="248">
        <v>0.6830176963675877</v>
      </c>
      <c r="R12" s="250">
        <v>-0.09831315326503157</v>
      </c>
      <c r="S12" s="250">
        <v>7.370899306633551</v>
      </c>
      <c r="T12" s="250">
        <v>15.810307357963366</v>
      </c>
      <c r="U12" s="251">
        <v>14.537410742005589</v>
      </c>
      <c r="V12" s="249">
        <v>12.068742731619073</v>
      </c>
      <c r="W12" s="249">
        <v>31.360640909678256</v>
      </c>
      <c r="X12" s="249">
        <v>49.0179609768704</v>
      </c>
      <c r="Y12" s="249">
        <v>61.61648791833571</v>
      </c>
      <c r="Z12" s="249">
        <v>74.87401473058534</v>
      </c>
    </row>
    <row r="13" spans="1:26" ht="12.75" customHeight="1">
      <c r="A13" s="163" t="s">
        <v>10</v>
      </c>
      <c r="B13" s="248">
        <v>2.3538565629228687</v>
      </c>
      <c r="C13" s="249">
        <v>5.697564276048714</v>
      </c>
      <c r="D13" s="249">
        <v>9.21853856562923</v>
      </c>
      <c r="E13" s="249">
        <v>12.500676589986467</v>
      </c>
      <c r="F13" s="249">
        <v>15.569012178619756</v>
      </c>
      <c r="G13" s="248">
        <v>5.158897412121723</v>
      </c>
      <c r="H13" s="250">
        <v>15.948748208716177</v>
      </c>
      <c r="I13" s="250">
        <v>23.897833600269745</v>
      </c>
      <c r="J13" s="250">
        <v>27.079996628171628</v>
      </c>
      <c r="K13" s="251">
        <v>25.99679676304476</v>
      </c>
      <c r="L13" s="248">
        <v>3.8840228275184483</v>
      </c>
      <c r="M13" s="250">
        <v>7.663524050421222</v>
      </c>
      <c r="N13" s="250">
        <v>8.636620189393147</v>
      </c>
      <c r="O13" s="252">
        <v>10.442753517151996</v>
      </c>
      <c r="P13" s="251">
        <v>15.806802266028388</v>
      </c>
      <c r="Q13" s="248">
        <v>-5.144366197183099</v>
      </c>
      <c r="R13" s="250">
        <v>-9.48943661971831</v>
      </c>
      <c r="S13" s="250">
        <v>-1.0845070422535212</v>
      </c>
      <c r="T13" s="250">
        <v>7.253521126760563</v>
      </c>
      <c r="U13" s="251">
        <v>6.056338028169014</v>
      </c>
      <c r="V13" s="249">
        <v>1.5306953264940564</v>
      </c>
      <c r="W13" s="249">
        <v>8.630516202572872</v>
      </c>
      <c r="X13" s="249">
        <v>18.96270965640775</v>
      </c>
      <c r="Y13" s="249">
        <v>28.73310535743364</v>
      </c>
      <c r="Z13" s="249">
        <v>44.935678228301576</v>
      </c>
    </row>
    <row r="14" spans="1:26" ht="12.75" customHeight="1">
      <c r="A14" s="163" t="s">
        <v>11</v>
      </c>
      <c r="B14" s="248">
        <v>0.321870925684485</v>
      </c>
      <c r="C14" s="249">
        <v>0.6991525423728814</v>
      </c>
      <c r="D14" s="249">
        <v>0.7317470664928292</v>
      </c>
      <c r="E14" s="249">
        <v>0.28112777053455024</v>
      </c>
      <c r="F14" s="249">
        <v>-0.6453715775749674</v>
      </c>
      <c r="G14" s="248">
        <v>-0.7420461923754754</v>
      </c>
      <c r="H14" s="250">
        <v>0.7698729245895557</v>
      </c>
      <c r="I14" s="250">
        <v>-0.830164177720063</v>
      </c>
      <c r="J14" s="250">
        <v>-3.668490863556256</v>
      </c>
      <c r="K14" s="251">
        <v>-7.119005658102216</v>
      </c>
      <c r="L14" s="248">
        <v>0.5383438011294663</v>
      </c>
      <c r="M14" s="250">
        <v>0.852377685121655</v>
      </c>
      <c r="N14" s="250">
        <v>-2.1626114952235183</v>
      </c>
      <c r="O14" s="252">
        <v>-6.25164933762601</v>
      </c>
      <c r="P14" s="251">
        <v>-7.80730458647807</v>
      </c>
      <c r="Q14" s="248">
        <v>0.5794245171462358</v>
      </c>
      <c r="R14" s="250">
        <v>0.18131651556957035</v>
      </c>
      <c r="S14" s="250">
        <v>10.705557745368544</v>
      </c>
      <c r="T14" s="250">
        <v>23.153330705557746</v>
      </c>
      <c r="U14" s="251">
        <v>26.25147812376823</v>
      </c>
      <c r="V14" s="249">
        <v>11.160483620956908</v>
      </c>
      <c r="W14" s="249">
        <v>31.642037821638937</v>
      </c>
      <c r="X14" s="249">
        <v>51.52423271675106</v>
      </c>
      <c r="Y14" s="249">
        <v>68.30629327270849</v>
      </c>
      <c r="Z14" s="249">
        <v>87.94047742068824</v>
      </c>
    </row>
    <row r="15" spans="1:26" ht="12.75" customHeight="1">
      <c r="A15" s="163" t="s">
        <v>12</v>
      </c>
      <c r="B15" s="248">
        <v>-0.7291273139403097</v>
      </c>
      <c r="C15" s="249">
        <v>-1.641480921798262</v>
      </c>
      <c r="D15" s="249">
        <v>-2.8532300717793726</v>
      </c>
      <c r="E15" s="249">
        <v>-4.5315451454476765</v>
      </c>
      <c r="F15" s="256">
        <v>-6.785039667548168</v>
      </c>
      <c r="G15" s="248">
        <v>-4.360056258790436</v>
      </c>
      <c r="H15" s="250">
        <v>-6.24256193876447</v>
      </c>
      <c r="I15" s="250">
        <v>-8.714703018500487</v>
      </c>
      <c r="J15" s="250">
        <v>-10.16444877204371</v>
      </c>
      <c r="K15" s="251">
        <v>-13.377691225792493</v>
      </c>
      <c r="L15" s="248">
        <v>-0.552950123581976</v>
      </c>
      <c r="M15" s="250">
        <v>-2.029596298878256</v>
      </c>
      <c r="N15" s="250">
        <v>-7.7096140439825085</v>
      </c>
      <c r="O15" s="252">
        <v>-14.297483997718485</v>
      </c>
      <c r="P15" s="251">
        <v>-17.22701058368718</v>
      </c>
      <c r="Q15" s="248">
        <v>1.5775599308015487</v>
      </c>
      <c r="R15" s="250">
        <v>2.8709119367328446</v>
      </c>
      <c r="S15" s="250">
        <v>14.235109976110058</v>
      </c>
      <c r="T15" s="250">
        <v>25.146222917868027</v>
      </c>
      <c r="U15" s="251">
        <v>25.381003377543454</v>
      </c>
      <c r="V15" s="249">
        <v>15.406947642406646</v>
      </c>
      <c r="W15" s="249">
        <v>35.198718590449495</v>
      </c>
      <c r="X15" s="249">
        <v>53.67904695164681</v>
      </c>
      <c r="Y15" s="249">
        <v>72.20943037341075</v>
      </c>
      <c r="Z15" s="249">
        <v>92.83211532685954</v>
      </c>
    </row>
    <row r="16" spans="1:26" ht="12.75" customHeight="1">
      <c r="A16" s="163" t="s">
        <v>13</v>
      </c>
      <c r="B16" s="248">
        <v>4.134853743182945</v>
      </c>
      <c r="C16" s="249">
        <v>8.782350024789292</v>
      </c>
      <c r="D16" s="249">
        <v>13.741199801685672</v>
      </c>
      <c r="E16" s="249">
        <v>18.66236985622211</v>
      </c>
      <c r="F16" s="249">
        <v>23.302925136341102</v>
      </c>
      <c r="G16" s="248">
        <v>2.42940863079382</v>
      </c>
      <c r="H16" s="250">
        <v>8.620138518913159</v>
      </c>
      <c r="I16" s="250">
        <v>13.782631859350028</v>
      </c>
      <c r="J16" s="250">
        <v>21.651571656899307</v>
      </c>
      <c r="K16" s="251">
        <v>27.533297815663293</v>
      </c>
      <c r="L16" s="248">
        <v>5.660408297122243</v>
      </c>
      <c r="M16" s="250">
        <v>10.910879724522424</v>
      </c>
      <c r="N16" s="250">
        <v>12.557186193326228</v>
      </c>
      <c r="O16" s="252">
        <v>13.103222103796016</v>
      </c>
      <c r="P16" s="251">
        <v>17.107485447241125</v>
      </c>
      <c r="Q16" s="248">
        <v>1.2420004740459825</v>
      </c>
      <c r="R16" s="250">
        <v>2.773168997392747</v>
      </c>
      <c r="S16" s="250">
        <v>17.12728134629059</v>
      </c>
      <c r="T16" s="250">
        <v>32.0739511732638</v>
      </c>
      <c r="U16" s="251">
        <v>37.449632614363594</v>
      </c>
      <c r="V16" s="249">
        <v>12.342776536969554</v>
      </c>
      <c r="W16" s="249">
        <v>32.949335841072056</v>
      </c>
      <c r="X16" s="249">
        <v>53.60291524626778</v>
      </c>
      <c r="Y16" s="249">
        <v>73.60996826143176</v>
      </c>
      <c r="Z16" s="249">
        <v>99.9764899494534</v>
      </c>
    </row>
    <row r="17" spans="1:26" s="56" customFormat="1" ht="18" customHeight="1">
      <c r="A17" s="163" t="s">
        <v>14</v>
      </c>
      <c r="B17" s="248">
        <v>0.5778314841261123</v>
      </c>
      <c r="C17" s="249">
        <v>1.4094254641327035</v>
      </c>
      <c r="D17" s="249">
        <v>2.409095902449742</v>
      </c>
      <c r="E17" s="249">
        <v>3.24398549928595</v>
      </c>
      <c r="F17" s="249">
        <v>3.687795232340987</v>
      </c>
      <c r="G17" s="248">
        <v>-4.748837990703925</v>
      </c>
      <c r="H17" s="250">
        <v>-6.692053536428292</v>
      </c>
      <c r="I17" s="250">
        <v>-6.815254522036176</v>
      </c>
      <c r="J17" s="250">
        <v>-3.9928319426555414</v>
      </c>
      <c r="K17" s="251">
        <v>-2.7216217729741836</v>
      </c>
      <c r="L17" s="248">
        <v>2.6067798492955396</v>
      </c>
      <c r="M17" s="250">
        <v>4.256382722677874</v>
      </c>
      <c r="N17" s="250">
        <v>1.5329642863755022</v>
      </c>
      <c r="O17" s="252">
        <v>-2.6326995352970584</v>
      </c>
      <c r="P17" s="251">
        <v>-3.1473904430414903</v>
      </c>
      <c r="Q17" s="248">
        <v>-0.17745302713987474</v>
      </c>
      <c r="R17" s="250">
        <v>0.9342379958246346</v>
      </c>
      <c r="S17" s="250">
        <v>13.47599164926931</v>
      </c>
      <c r="T17" s="250">
        <v>26.555323590814194</v>
      </c>
      <c r="U17" s="251">
        <v>28.93006263048017</v>
      </c>
      <c r="V17" s="249">
        <v>8.731425764460273</v>
      </c>
      <c r="W17" s="249">
        <v>24.31536288837038</v>
      </c>
      <c r="X17" s="249">
        <v>41.06594621146997</v>
      </c>
      <c r="Y17" s="249">
        <v>59.96561463833968</v>
      </c>
      <c r="Z17" s="249">
        <v>83.42134348520202</v>
      </c>
    </row>
    <row r="18" spans="1:26" ht="12.75" customHeight="1">
      <c r="A18" s="163" t="s">
        <v>15</v>
      </c>
      <c r="B18" s="248">
        <v>5.275567710923255</v>
      </c>
      <c r="C18" s="249">
        <v>11.264503563732802</v>
      </c>
      <c r="D18" s="249">
        <v>17.197289905519643</v>
      </c>
      <c r="E18" s="249">
        <v>22.83710425990386</v>
      </c>
      <c r="F18" s="249">
        <v>28.248383888612633</v>
      </c>
      <c r="G18" s="248">
        <v>8.02086596477847</v>
      </c>
      <c r="H18" s="250">
        <v>19.404530039089636</v>
      </c>
      <c r="I18" s="250">
        <v>23.69076967080263</v>
      </c>
      <c r="J18" s="250">
        <v>26.529194644583974</v>
      </c>
      <c r="K18" s="251">
        <v>26.97593331608123</v>
      </c>
      <c r="L18" s="248">
        <v>6.123094613051692</v>
      </c>
      <c r="M18" s="250">
        <v>12.36482437435169</v>
      </c>
      <c r="N18" s="250">
        <v>16.98855322915748</v>
      </c>
      <c r="O18" s="252">
        <v>21.148084042355787</v>
      </c>
      <c r="P18" s="251">
        <v>27.88534369210833</v>
      </c>
      <c r="Q18" s="248">
        <v>-0.6908548707753479</v>
      </c>
      <c r="R18" s="250">
        <v>-0.6560636182902585</v>
      </c>
      <c r="S18" s="250">
        <v>12.125994035785288</v>
      </c>
      <c r="T18" s="250">
        <v>26.36804174950298</v>
      </c>
      <c r="U18" s="251">
        <v>30.89214711729622</v>
      </c>
      <c r="V18" s="249">
        <v>3.816881587638933</v>
      </c>
      <c r="W18" s="249">
        <v>16.169332835520837</v>
      </c>
      <c r="X18" s="249">
        <v>34.16238260719722</v>
      </c>
      <c r="Y18" s="249">
        <v>52.25882420517534</v>
      </c>
      <c r="Z18" s="249">
        <v>75.5047531520147</v>
      </c>
    </row>
    <row r="19" spans="1:26" ht="12.75" customHeight="1">
      <c r="A19" s="163" t="s">
        <v>16</v>
      </c>
      <c r="B19" s="248">
        <v>-2.2750362844702465</v>
      </c>
      <c r="C19" s="249">
        <v>-3.9586357039187225</v>
      </c>
      <c r="D19" s="249">
        <v>-5.620464441219158</v>
      </c>
      <c r="E19" s="249">
        <v>-7.888243831640058</v>
      </c>
      <c r="F19" s="249">
        <v>-10.754716981132075</v>
      </c>
      <c r="G19" s="248">
        <v>-7.280279842588544</v>
      </c>
      <c r="H19" s="250">
        <v>-12.571053782247485</v>
      </c>
      <c r="I19" s="250">
        <v>-17.88369042413642</v>
      </c>
      <c r="J19" s="250">
        <v>-21.79711412330564</v>
      </c>
      <c r="K19" s="251">
        <v>-27.61259291648448</v>
      </c>
      <c r="L19" s="248">
        <v>-2.152886115444618</v>
      </c>
      <c r="M19" s="250">
        <v>-3.338533541341654</v>
      </c>
      <c r="N19" s="250">
        <v>-8.436817472698909</v>
      </c>
      <c r="O19" s="252">
        <v>-15.026521060842434</v>
      </c>
      <c r="P19" s="251">
        <v>-19.107644305772233</v>
      </c>
      <c r="Q19" s="248">
        <v>0.732653354403103</v>
      </c>
      <c r="R19" s="250">
        <v>0.27294928889527365</v>
      </c>
      <c r="S19" s="250">
        <v>8.921132021261313</v>
      </c>
      <c r="T19" s="250">
        <v>17.68424077000431</v>
      </c>
      <c r="U19" s="251">
        <v>19.551788536129866</v>
      </c>
      <c r="V19" s="249">
        <v>11.016949152542372</v>
      </c>
      <c r="W19" s="249">
        <v>27.36581920903955</v>
      </c>
      <c r="X19" s="249">
        <v>46.99858757062147</v>
      </c>
      <c r="Y19" s="249">
        <v>61.440677966101696</v>
      </c>
      <c r="Z19" s="249">
        <v>77.78954802259888</v>
      </c>
    </row>
    <row r="20" spans="1:26" ht="12.75" customHeight="1">
      <c r="A20" s="163" t="s">
        <v>17</v>
      </c>
      <c r="B20" s="248">
        <v>2.373724489795918</v>
      </c>
      <c r="C20" s="249">
        <v>4.740433673469388</v>
      </c>
      <c r="D20" s="249">
        <v>6.904974489795919</v>
      </c>
      <c r="E20" s="249">
        <v>8.8125</v>
      </c>
      <c r="F20" s="249">
        <v>10.41454081632653</v>
      </c>
      <c r="G20" s="248">
        <v>2.0089364247264543</v>
      </c>
      <c r="H20" s="250">
        <v>4.3978468141997675</v>
      </c>
      <c r="I20" s="250">
        <v>3.5534602258734123</v>
      </c>
      <c r="J20" s="250">
        <v>3.8771417513985154</v>
      </c>
      <c r="K20" s="251">
        <v>4.742638004433029</v>
      </c>
      <c r="L20" s="248">
        <v>2.717341411915909</v>
      </c>
      <c r="M20" s="250">
        <v>5.734569601272989</v>
      </c>
      <c r="N20" s="250">
        <v>5.629507226863327</v>
      </c>
      <c r="O20" s="252">
        <v>3.982169997041933</v>
      </c>
      <c r="P20" s="251">
        <v>4.632944704550323</v>
      </c>
      <c r="Q20" s="248">
        <v>1.6051417270929464</v>
      </c>
      <c r="R20" s="250">
        <v>1.849044166117337</v>
      </c>
      <c r="S20" s="250">
        <v>14.166117336849043</v>
      </c>
      <c r="T20" s="250">
        <v>29.04416611733685</v>
      </c>
      <c r="U20" s="251">
        <v>34.41001977587344</v>
      </c>
      <c r="V20" s="249">
        <v>12.546380188109413</v>
      </c>
      <c r="W20" s="249">
        <v>32.92777633963241</v>
      </c>
      <c r="X20" s="249">
        <v>56.37242212442833</v>
      </c>
      <c r="Y20" s="249">
        <v>73.58702217620157</v>
      </c>
      <c r="Z20" s="249">
        <v>97.79963758736733</v>
      </c>
    </row>
    <row r="21" spans="1:26" ht="12.75" customHeight="1">
      <c r="A21" s="163" t="s">
        <v>18</v>
      </c>
      <c r="B21" s="248">
        <v>1.780896728742286</v>
      </c>
      <c r="C21" s="249">
        <v>3.86789361585932</v>
      </c>
      <c r="D21" s="249">
        <v>5.829556004587406</v>
      </c>
      <c r="E21" s="249">
        <v>7.440336409808312</v>
      </c>
      <c r="F21" s="249">
        <v>8.674840259953033</v>
      </c>
      <c r="G21" s="248">
        <v>1.5239071674899805</v>
      </c>
      <c r="H21" s="250">
        <v>5.407462640196353</v>
      </c>
      <c r="I21" s="250">
        <v>6.713890701214777</v>
      </c>
      <c r="J21" s="250">
        <v>7.953521608102649</v>
      </c>
      <c r="K21" s="251">
        <v>7.937987386211824</v>
      </c>
      <c r="L21" s="248">
        <v>2.0287074539899095</v>
      </c>
      <c r="M21" s="250">
        <v>4.1888723086761885</v>
      </c>
      <c r="N21" s="250">
        <v>3.1394336673061893</v>
      </c>
      <c r="O21" s="252">
        <v>1.493551481560435</v>
      </c>
      <c r="P21" s="251">
        <v>2.6913238115540397</v>
      </c>
      <c r="Q21" s="248">
        <v>1.268942851926237</v>
      </c>
      <c r="R21" s="250">
        <v>1.6328021075145411</v>
      </c>
      <c r="S21" s="250">
        <v>12.98677586791518</v>
      </c>
      <c r="T21" s="250">
        <v>24.472469287148858</v>
      </c>
      <c r="U21" s="251">
        <v>26.864289626750825</v>
      </c>
      <c r="V21" s="249">
        <v>10.654022678185745</v>
      </c>
      <c r="W21" s="249">
        <v>33.463822894168466</v>
      </c>
      <c r="X21" s="249">
        <v>55.89565334773218</v>
      </c>
      <c r="Y21" s="249">
        <v>72.97516198704103</v>
      </c>
      <c r="Z21" s="249">
        <v>93.46989740820734</v>
      </c>
    </row>
    <row r="22" spans="1:26" s="56" customFormat="1" ht="18" customHeight="1">
      <c r="A22" s="163" t="s">
        <v>19</v>
      </c>
      <c r="B22" s="248">
        <v>2.4579888418363915</v>
      </c>
      <c r="C22" s="249">
        <v>5.817033003965853</v>
      </c>
      <c r="D22" s="249">
        <v>9.199939503932244</v>
      </c>
      <c r="E22" s="249">
        <v>12.275660415406332</v>
      </c>
      <c r="F22" s="249">
        <v>15.067553942327084</v>
      </c>
      <c r="G22" s="248">
        <v>3.835326137768405</v>
      </c>
      <c r="H22" s="250">
        <v>13.69685133436523</v>
      </c>
      <c r="I22" s="250">
        <v>19.228571725377353</v>
      </c>
      <c r="J22" s="250">
        <v>20.094948214786573</v>
      </c>
      <c r="K22" s="251">
        <v>17.735786335352106</v>
      </c>
      <c r="L22" s="248">
        <v>4.2864583461898285</v>
      </c>
      <c r="M22" s="250">
        <v>7.627007773139841</v>
      </c>
      <c r="N22" s="250">
        <v>8.776810420796172</v>
      </c>
      <c r="O22" s="252">
        <v>9.899460150624641</v>
      </c>
      <c r="P22" s="251">
        <v>13.756161861011618</v>
      </c>
      <c r="Q22" s="248">
        <v>-6.8620336378383</v>
      </c>
      <c r="R22" s="250">
        <v>-10.103090583112781</v>
      </c>
      <c r="S22" s="250">
        <v>0.7267565952360624</v>
      </c>
      <c r="T22" s="250">
        <v>14.515922479296508</v>
      </c>
      <c r="U22" s="251">
        <v>17.996030052078886</v>
      </c>
      <c r="V22" s="249">
        <v>-1.310010791276633</v>
      </c>
      <c r="W22" s="249">
        <v>2.5196376138730643</v>
      </c>
      <c r="X22" s="249">
        <v>10.733555851130575</v>
      </c>
      <c r="Y22" s="249">
        <v>24.925339423294098</v>
      </c>
      <c r="Z22" s="249">
        <v>47.65477953170878</v>
      </c>
    </row>
    <row r="23" spans="1:26" ht="12.75" customHeight="1">
      <c r="A23" s="163" t="s">
        <v>20</v>
      </c>
      <c r="B23" s="248">
        <v>1.370915804387961</v>
      </c>
      <c r="C23" s="249">
        <v>2.8285603881327552</v>
      </c>
      <c r="D23" s="249">
        <v>3.946159460735907</v>
      </c>
      <c r="E23" s="249">
        <v>4.53351079816238</v>
      </c>
      <c r="F23" s="249">
        <v>4.543815207590915</v>
      </c>
      <c r="G23" s="248">
        <v>-2.453462488686676</v>
      </c>
      <c r="H23" s="250">
        <v>-2.3923093857782343</v>
      </c>
      <c r="I23" s="250">
        <v>-3.8648761038135073</v>
      </c>
      <c r="J23" s="250">
        <v>-4.884909860326313</v>
      </c>
      <c r="K23" s="251">
        <v>-7.206281646730756</v>
      </c>
      <c r="L23" s="248">
        <v>1.4961901577296044</v>
      </c>
      <c r="M23" s="250">
        <v>3.090561124668284</v>
      </c>
      <c r="N23" s="250">
        <v>0.8494774362002603</v>
      </c>
      <c r="O23" s="252">
        <v>-2.440291127442959</v>
      </c>
      <c r="P23" s="251">
        <v>-2.4203703835454657</v>
      </c>
      <c r="Q23" s="248">
        <v>4.066288467516319</v>
      </c>
      <c r="R23" s="250">
        <v>6.2597140192726135</v>
      </c>
      <c r="S23" s="250">
        <v>18.60623251476531</v>
      </c>
      <c r="T23" s="250">
        <v>31.057662418402238</v>
      </c>
      <c r="U23" s="251">
        <v>32.89361206092633</v>
      </c>
      <c r="V23" s="249">
        <v>14.628090798540738</v>
      </c>
      <c r="W23" s="249">
        <v>38.91872719902716</v>
      </c>
      <c r="X23" s="249">
        <v>65.97081475476287</v>
      </c>
      <c r="Y23" s="249">
        <v>87.80907985407379</v>
      </c>
      <c r="Z23" s="249">
        <v>109.4497365220916</v>
      </c>
    </row>
    <row r="24" spans="1:26" ht="12.75" customHeight="1">
      <c r="A24" s="163" t="s">
        <v>21</v>
      </c>
      <c r="B24" s="248">
        <v>-3.4283589489340605</v>
      </c>
      <c r="C24" s="249">
        <v>-6.685671789786812</v>
      </c>
      <c r="D24" s="249">
        <v>-10.327218641546851</v>
      </c>
      <c r="E24" s="249">
        <v>-14.588497768963807</v>
      </c>
      <c r="F24" s="249">
        <v>-19.4174516608825</v>
      </c>
      <c r="G24" s="248">
        <v>-5.125718122808327</v>
      </c>
      <c r="H24" s="250">
        <v>-8.266805938968888</v>
      </c>
      <c r="I24" s="250">
        <v>-15.257778109378497</v>
      </c>
      <c r="J24" s="250">
        <v>-22.793404461687683</v>
      </c>
      <c r="K24" s="251">
        <v>-31.57502051779452</v>
      </c>
      <c r="L24" s="248">
        <v>-3.4196414278853853</v>
      </c>
      <c r="M24" s="250">
        <v>-7.131423083079878</v>
      </c>
      <c r="N24" s="250">
        <v>-14.663038258364015</v>
      </c>
      <c r="O24" s="252">
        <v>-23.399231631182968</v>
      </c>
      <c r="P24" s="251">
        <v>-28.73979510164879</v>
      </c>
      <c r="Q24" s="248">
        <v>-2.138604704930351</v>
      </c>
      <c r="R24" s="250">
        <v>-4.173169180972198</v>
      </c>
      <c r="S24" s="250">
        <v>6.0169932373851225</v>
      </c>
      <c r="T24" s="250">
        <v>17.21865788104734</v>
      </c>
      <c r="U24" s="251">
        <v>16.929657245245938</v>
      </c>
      <c r="V24" s="249">
        <v>6.025988861916322</v>
      </c>
      <c r="W24" s="249">
        <v>20.005711837783807</v>
      </c>
      <c r="X24" s="249">
        <v>35.67042695987434</v>
      </c>
      <c r="Y24" s="249">
        <v>49.421676424389545</v>
      </c>
      <c r="Z24" s="249">
        <v>69.81293731258033</v>
      </c>
    </row>
    <row r="25" spans="1:26" ht="12.75" customHeight="1">
      <c r="A25" s="163" t="s">
        <v>22</v>
      </c>
      <c r="B25" s="248">
        <v>3.2621082621082618</v>
      </c>
      <c r="C25" s="249">
        <v>7.004985754985755</v>
      </c>
      <c r="D25" s="249">
        <v>10.765669515669515</v>
      </c>
      <c r="E25" s="249">
        <v>14.332858499525166</v>
      </c>
      <c r="F25" s="249">
        <v>17.628205128205128</v>
      </c>
      <c r="G25" s="248">
        <v>1.8387197991841857</v>
      </c>
      <c r="H25" s="250">
        <v>8.101663005961719</v>
      </c>
      <c r="I25" s="250">
        <v>12.814559146532789</v>
      </c>
      <c r="J25" s="250">
        <v>17.929086915594603</v>
      </c>
      <c r="K25" s="251">
        <v>21.77596485723251</v>
      </c>
      <c r="L25" s="248">
        <v>3.695343361419759</v>
      </c>
      <c r="M25" s="250">
        <v>7.34203817937691</v>
      </c>
      <c r="N25" s="250">
        <v>7.943334176574754</v>
      </c>
      <c r="O25" s="252">
        <v>8.139874292163693</v>
      </c>
      <c r="P25" s="251">
        <v>11.323434976356808</v>
      </c>
      <c r="Q25" s="248">
        <v>3.2868290375975406</v>
      </c>
      <c r="R25" s="250">
        <v>4.9479782454480965</v>
      </c>
      <c r="S25" s="250">
        <v>17.409553085835896</v>
      </c>
      <c r="T25" s="250">
        <v>29.758808228895724</v>
      </c>
      <c r="U25" s="251">
        <v>32.87420193899267</v>
      </c>
      <c r="V25" s="249">
        <v>14.942711648631446</v>
      </c>
      <c r="W25" s="249">
        <v>42.26607256524507</v>
      </c>
      <c r="X25" s="249">
        <v>69.4462126034373</v>
      </c>
      <c r="Y25" s="249">
        <v>89.56078930617441</v>
      </c>
      <c r="Z25" s="249">
        <v>111.66454487587525</v>
      </c>
    </row>
    <row r="26" spans="1:26" ht="12.75" customHeight="1">
      <c r="A26" s="163" t="s">
        <v>23</v>
      </c>
      <c r="B26" s="248">
        <v>-0.04520503713270907</v>
      </c>
      <c r="C26" s="249">
        <v>-0.07749434937035841</v>
      </c>
      <c r="D26" s="249">
        <v>-0.3315036056398665</v>
      </c>
      <c r="E26" s="249">
        <v>-0.9708319879453234</v>
      </c>
      <c r="F26" s="249">
        <v>-2.175223334409644</v>
      </c>
      <c r="G26" s="248">
        <v>-6.319011041766682</v>
      </c>
      <c r="H26" s="250">
        <v>-7.483197311569851</v>
      </c>
      <c r="I26" s="250">
        <v>-10.621699471915507</v>
      </c>
      <c r="J26" s="250">
        <v>-10.873739798367739</v>
      </c>
      <c r="K26" s="251">
        <v>-13.268122899663945</v>
      </c>
      <c r="L26" s="248">
        <v>1.421665174574754</v>
      </c>
      <c r="M26" s="250">
        <v>1.7063563115487914</v>
      </c>
      <c r="N26" s="250">
        <v>-1.0671441360787826</v>
      </c>
      <c r="O26" s="252">
        <v>-5.792300805729633</v>
      </c>
      <c r="P26" s="251">
        <v>-7.6329453894359895</v>
      </c>
      <c r="Q26" s="248">
        <v>1.063934104726417</v>
      </c>
      <c r="R26" s="250">
        <v>1.088448715434399</v>
      </c>
      <c r="S26" s="250">
        <v>10.090213767405373</v>
      </c>
      <c r="T26" s="250">
        <v>20.32261227691704</v>
      </c>
      <c r="U26" s="251">
        <v>21.83271229652873</v>
      </c>
      <c r="V26" s="249">
        <v>13.7875</v>
      </c>
      <c r="W26" s="249">
        <v>34.387499999999996</v>
      </c>
      <c r="X26" s="249">
        <v>53.900000000000006</v>
      </c>
      <c r="Y26" s="249">
        <v>69.5375</v>
      </c>
      <c r="Z26" s="249">
        <v>85.3375</v>
      </c>
    </row>
    <row r="27" spans="1:26" s="56" customFormat="1" ht="18" customHeight="1">
      <c r="A27" s="163" t="s">
        <v>24</v>
      </c>
      <c r="B27" s="248">
        <v>-1.1703983716196569</v>
      </c>
      <c r="C27" s="249">
        <v>-2.3880488514102938</v>
      </c>
      <c r="D27" s="249">
        <v>-3.9757196859552195</v>
      </c>
      <c r="E27" s="249">
        <v>-6.104245420180285</v>
      </c>
      <c r="F27" s="249">
        <v>-8.792526897353882</v>
      </c>
      <c r="G27" s="248">
        <v>-3.4298717418287135</v>
      </c>
      <c r="H27" s="250">
        <v>-4.73727761688043</v>
      </c>
      <c r="I27" s="250">
        <v>-8.324369052544476</v>
      </c>
      <c r="J27" s="250">
        <v>-11.928009929664874</v>
      </c>
      <c r="K27" s="251">
        <v>-16.541166735622674</v>
      </c>
      <c r="L27" s="248">
        <v>-1.4361199311631965</v>
      </c>
      <c r="M27" s="250">
        <v>-3.073417844244613</v>
      </c>
      <c r="N27" s="250">
        <v>-8.249509174200742</v>
      </c>
      <c r="O27" s="252">
        <v>-14.557529631335289</v>
      </c>
      <c r="P27" s="251">
        <v>-17.77395351091936</v>
      </c>
      <c r="Q27" s="248">
        <v>1.3084596450317398</v>
      </c>
      <c r="R27" s="250">
        <v>1.2825495530509134</v>
      </c>
      <c r="S27" s="250">
        <v>10.84985101697111</v>
      </c>
      <c r="T27" s="250">
        <v>21.04547221142635</v>
      </c>
      <c r="U27" s="251">
        <v>21.275424277756187</v>
      </c>
      <c r="V27" s="249">
        <v>14.536082474226806</v>
      </c>
      <c r="W27" s="249">
        <v>36.391752577319586</v>
      </c>
      <c r="X27" s="249">
        <v>57.75773195876288</v>
      </c>
      <c r="Y27" s="249">
        <v>74.24398625429554</v>
      </c>
      <c r="Z27" s="249">
        <v>91.92439862542955</v>
      </c>
    </row>
    <row r="28" spans="1:26" ht="12.75" customHeight="1">
      <c r="A28" s="163" t="s">
        <v>25</v>
      </c>
      <c r="B28" s="248">
        <v>0.41702429928670787</v>
      </c>
      <c r="C28" s="249">
        <v>0.8316808239855566</v>
      </c>
      <c r="D28" s="249">
        <v>0.9503655252020007</v>
      </c>
      <c r="E28" s="249">
        <v>0.7115162636517004</v>
      </c>
      <c r="F28" s="249">
        <v>0.09619084263178146</v>
      </c>
      <c r="G28" s="248">
        <v>-1.759749227975978</v>
      </c>
      <c r="H28" s="250">
        <v>-2.6644527552334694</v>
      </c>
      <c r="I28" s="250">
        <v>-5.695131981192098</v>
      </c>
      <c r="J28" s="250">
        <v>-7.487469157834298</v>
      </c>
      <c r="K28" s="251">
        <v>-9.448953306124983</v>
      </c>
      <c r="L28" s="248">
        <v>1.1990306507483395</v>
      </c>
      <c r="M28" s="250">
        <v>2.0680700668888483</v>
      </c>
      <c r="N28" s="250">
        <v>-0.24936837615250843</v>
      </c>
      <c r="O28" s="252">
        <v>-4.202232128209094</v>
      </c>
      <c r="P28" s="251">
        <v>-5.8807812917469375</v>
      </c>
      <c r="Q28" s="248">
        <v>-0.024962556165751375</v>
      </c>
      <c r="R28" s="250">
        <v>0.19137959727076054</v>
      </c>
      <c r="S28" s="250">
        <v>12.33649525711433</v>
      </c>
      <c r="T28" s="250">
        <v>26.94957563654518</v>
      </c>
      <c r="U28" s="251">
        <v>31.552670993509736</v>
      </c>
      <c r="V28" s="249">
        <v>12.934354188374938</v>
      </c>
      <c r="W28" s="249">
        <v>32.05726453132787</v>
      </c>
      <c r="X28" s="249">
        <v>52.50305803470303</v>
      </c>
      <c r="Y28" s="249">
        <v>72.11072350835863</v>
      </c>
      <c r="Z28" s="249">
        <v>97.15036469895347</v>
      </c>
    </row>
    <row r="29" spans="1:26" ht="12.75" customHeight="1">
      <c r="A29" s="163" t="s">
        <v>26</v>
      </c>
      <c r="B29" s="248">
        <v>0.8081746400371576</v>
      </c>
      <c r="C29" s="249">
        <v>2.814677194612169</v>
      </c>
      <c r="D29" s="249">
        <v>4.486762656758012</v>
      </c>
      <c r="E29" s="249">
        <v>5.299581978634463</v>
      </c>
      <c r="F29" s="249">
        <v>5.545750116117046</v>
      </c>
      <c r="G29" s="248">
        <v>-2.6595744680851063</v>
      </c>
      <c r="H29" s="250">
        <v>1.371780515117581</v>
      </c>
      <c r="I29" s="250">
        <v>2.2396416573348263</v>
      </c>
      <c r="J29" s="250">
        <v>1.0918253079507279</v>
      </c>
      <c r="K29" s="251">
        <v>-3.051511758118701</v>
      </c>
      <c r="L29" s="248">
        <v>0.7899628252788103</v>
      </c>
      <c r="M29" s="250">
        <v>2.1917596034696407</v>
      </c>
      <c r="N29" s="250">
        <v>0.49566294919454773</v>
      </c>
      <c r="O29" s="252">
        <v>-2.424101610904585</v>
      </c>
      <c r="P29" s="251">
        <v>-1.3398389095415117</v>
      </c>
      <c r="Q29" s="248">
        <v>3.309552120491478</v>
      </c>
      <c r="R29" s="250">
        <v>5.43004359889021</v>
      </c>
      <c r="S29" s="250">
        <v>16.290130796670628</v>
      </c>
      <c r="T29" s="250">
        <v>28.04201347602061</v>
      </c>
      <c r="U29" s="251">
        <v>29.25089179548157</v>
      </c>
      <c r="V29" s="249">
        <v>24.067063277447268</v>
      </c>
      <c r="W29" s="249">
        <v>52.460789616008654</v>
      </c>
      <c r="X29" s="249">
        <v>77.33910221741482</v>
      </c>
      <c r="Y29" s="249">
        <v>98.75608436992968</v>
      </c>
      <c r="Z29" s="249">
        <v>115.79232017306653</v>
      </c>
    </row>
    <row r="30" spans="1:26" ht="12.75" customHeight="1">
      <c r="A30" s="163" t="s">
        <v>27</v>
      </c>
      <c r="B30" s="248">
        <v>4.305536753756599</v>
      </c>
      <c r="C30" s="249">
        <v>9.187762285095438</v>
      </c>
      <c r="D30" s="249">
        <v>14.325165831866792</v>
      </c>
      <c r="E30" s="249">
        <v>19.42060376336808</v>
      </c>
      <c r="F30" s="249">
        <v>24.183024231758495</v>
      </c>
      <c r="G30" s="248">
        <v>-1.7499599551497678</v>
      </c>
      <c r="H30" s="250">
        <v>4.312830370014416</v>
      </c>
      <c r="I30" s="250">
        <v>11.508889956751561</v>
      </c>
      <c r="J30" s="250">
        <v>20.33077046291847</v>
      </c>
      <c r="K30" s="251">
        <v>26.041166106038766</v>
      </c>
      <c r="L30" s="248">
        <v>6.827162883921149</v>
      </c>
      <c r="M30" s="250">
        <v>12.86513079226976</v>
      </c>
      <c r="N30" s="250">
        <v>15.362540000683286</v>
      </c>
      <c r="O30" s="252">
        <v>16.49337782282402</v>
      </c>
      <c r="P30" s="251">
        <v>21.854892894967602</v>
      </c>
      <c r="Q30" s="248">
        <v>2.2971078753897647</v>
      </c>
      <c r="R30" s="250">
        <v>3.4327888548788508</v>
      </c>
      <c r="S30" s="250">
        <v>13.731155419515403</v>
      </c>
      <c r="T30" s="250">
        <v>26.123523185628056</v>
      </c>
      <c r="U30" s="251">
        <v>28.703836141545324</v>
      </c>
      <c r="V30" s="249">
        <v>12.61280022212967</v>
      </c>
      <c r="W30" s="249">
        <v>33.361099541857556</v>
      </c>
      <c r="X30" s="249">
        <v>53.93586005830904</v>
      </c>
      <c r="Y30" s="249">
        <v>71.32444814660558</v>
      </c>
      <c r="Z30" s="249">
        <v>89.15729557128974</v>
      </c>
    </row>
    <row r="31" spans="1:26" ht="12.75" customHeight="1">
      <c r="A31" s="163" t="s">
        <v>28</v>
      </c>
      <c r="B31" s="248">
        <v>0.2289025299753313</v>
      </c>
      <c r="C31" s="249">
        <v>0.6981814009523264</v>
      </c>
      <c r="D31" s="249">
        <v>1.032069301818599</v>
      </c>
      <c r="E31" s="249">
        <v>1.0148585852791003</v>
      </c>
      <c r="F31" s="249">
        <v>0.6149962710114165</v>
      </c>
      <c r="G31" s="248">
        <v>-1.9736842105263157</v>
      </c>
      <c r="H31" s="250">
        <v>-0.2894736842105263</v>
      </c>
      <c r="I31" s="250">
        <v>-0.08552631578947369</v>
      </c>
      <c r="J31" s="250">
        <v>-0.1480263157894737</v>
      </c>
      <c r="K31" s="251">
        <v>-1.7631578947368423</v>
      </c>
      <c r="L31" s="248">
        <v>1.2888795181827348</v>
      </c>
      <c r="M31" s="250">
        <v>1.7380622805650534</v>
      </c>
      <c r="N31" s="250">
        <v>-1.5987239542750282</v>
      </c>
      <c r="O31" s="252">
        <v>-5.603784135598192</v>
      </c>
      <c r="P31" s="251">
        <v>-6.5021496603628295</v>
      </c>
      <c r="Q31" s="248">
        <v>-1.168767768428912</v>
      </c>
      <c r="R31" s="250">
        <v>-1.6971541797088132</v>
      </c>
      <c r="S31" s="250">
        <v>10.248973379662866</v>
      </c>
      <c r="T31" s="250">
        <v>22.76369066421618</v>
      </c>
      <c r="U31" s="251">
        <v>24.9863595899262</v>
      </c>
      <c r="V31" s="249">
        <v>9.935710111046172</v>
      </c>
      <c r="W31" s="249">
        <v>26.497662185856225</v>
      </c>
      <c r="X31" s="249">
        <v>43.43220338983051</v>
      </c>
      <c r="Y31" s="249">
        <v>59.519286966686145</v>
      </c>
      <c r="Z31" s="249">
        <v>83.48188194038573</v>
      </c>
    </row>
    <row r="32" spans="1:26" s="56" customFormat="1" ht="18" customHeight="1">
      <c r="A32" s="163" t="s">
        <v>29</v>
      </c>
      <c r="B32" s="248">
        <v>0.548764400668367</v>
      </c>
      <c r="C32" s="249">
        <v>1.1889895347814616</v>
      </c>
      <c r="D32" s="249">
        <v>1.4308328203324248</v>
      </c>
      <c r="E32" s="249">
        <v>1.0298126813824642</v>
      </c>
      <c r="F32" s="249">
        <v>0.013191451939143437</v>
      </c>
      <c r="G32" s="248">
        <v>-1.4635166213673425</v>
      </c>
      <c r="H32" s="250">
        <v>-0.5644992682416894</v>
      </c>
      <c r="I32" s="250">
        <v>-1.2910307338490488</v>
      </c>
      <c r="J32" s="250">
        <v>-3.7737821450972193</v>
      </c>
      <c r="K32" s="251">
        <v>-7.453481078820825</v>
      </c>
      <c r="L32" s="248">
        <v>0.549003046665259</v>
      </c>
      <c r="M32" s="250">
        <v>0.9139995776899642</v>
      </c>
      <c r="N32" s="250">
        <v>-3.351331784863202</v>
      </c>
      <c r="O32" s="252">
        <v>-8.366263461132393</v>
      </c>
      <c r="P32" s="251">
        <v>-10.07058610599982</v>
      </c>
      <c r="Q32" s="248">
        <v>1.9097467817230158</v>
      </c>
      <c r="R32" s="250">
        <v>3.0202291696138066</v>
      </c>
      <c r="S32" s="250">
        <v>14.485782996180507</v>
      </c>
      <c r="T32" s="250">
        <v>26.312066770406002</v>
      </c>
      <c r="U32" s="251">
        <v>28.709859951902672</v>
      </c>
      <c r="V32" s="249">
        <v>11.515534682080924</v>
      </c>
      <c r="W32" s="249">
        <v>34.35693641618497</v>
      </c>
      <c r="X32" s="249">
        <v>57.324783236994215</v>
      </c>
      <c r="Y32" s="249">
        <v>75.42449421965318</v>
      </c>
      <c r="Z32" s="249">
        <v>95.17702312138728</v>
      </c>
    </row>
    <row r="33" spans="1:26" ht="12.75" customHeight="1">
      <c r="A33" s="163" t="s">
        <v>30</v>
      </c>
      <c r="B33" s="248">
        <v>2.085308056872038</v>
      </c>
      <c r="C33" s="249">
        <v>4.295562257647566</v>
      </c>
      <c r="D33" s="249">
        <v>6.294700560103404</v>
      </c>
      <c r="E33" s="249">
        <v>7.7121930202498925</v>
      </c>
      <c r="F33" s="249">
        <v>8.345540715208962</v>
      </c>
      <c r="G33" s="248">
        <v>-3.088101725703906</v>
      </c>
      <c r="H33" s="250">
        <v>-2.043596730245232</v>
      </c>
      <c r="I33" s="250">
        <v>-1.7029972752043598</v>
      </c>
      <c r="J33" s="250">
        <v>-0.7266121707538601</v>
      </c>
      <c r="K33" s="251">
        <v>-2.79291553133515</v>
      </c>
      <c r="L33" s="248">
        <v>2.4390243902439024</v>
      </c>
      <c r="M33" s="250">
        <v>4.408466498458088</v>
      </c>
      <c r="N33" s="250">
        <v>3.055789178581441</v>
      </c>
      <c r="O33" s="252">
        <v>-0.224278104850014</v>
      </c>
      <c r="P33" s="251">
        <v>0.3644519203812728</v>
      </c>
      <c r="Q33" s="248">
        <v>5.9938298810048485</v>
      </c>
      <c r="R33" s="250">
        <v>10.09255178492728</v>
      </c>
      <c r="S33" s="250">
        <v>24.239753195240194</v>
      </c>
      <c r="T33" s="250">
        <v>40.85500220361393</v>
      </c>
      <c r="U33" s="251">
        <v>44.24856765094756</v>
      </c>
      <c r="V33" s="249">
        <v>18.86904761904762</v>
      </c>
      <c r="W33" s="249">
        <v>46.36904761904762</v>
      </c>
      <c r="X33" s="249">
        <v>77.5</v>
      </c>
      <c r="Y33" s="249">
        <v>103.6904761904762</v>
      </c>
      <c r="Z33" s="249">
        <v>130.77380952380952</v>
      </c>
    </row>
    <row r="34" spans="1:26" ht="12.75" customHeight="1">
      <c r="A34" s="163" t="s">
        <v>31</v>
      </c>
      <c r="B34" s="248">
        <v>-0.3817199539456204</v>
      </c>
      <c r="C34" s="249">
        <v>-0.4277743335399876</v>
      </c>
      <c r="D34" s="249">
        <v>-0.6261624302541848</v>
      </c>
      <c r="E34" s="249">
        <v>-1.2744663891595076</v>
      </c>
      <c r="F34" s="249">
        <v>-2.4373394739172793</v>
      </c>
      <c r="G34" s="248">
        <v>-3.61544782251438</v>
      </c>
      <c r="H34" s="250">
        <v>-2.6841961106546153</v>
      </c>
      <c r="I34" s="250">
        <v>-3.3141605039715145</v>
      </c>
      <c r="J34" s="250">
        <v>-3.9057792385647763</v>
      </c>
      <c r="K34" s="251">
        <v>-6.683100520405369</v>
      </c>
      <c r="L34" s="248">
        <v>0.14352838084878153</v>
      </c>
      <c r="M34" s="250">
        <v>-0.10877940443276074</v>
      </c>
      <c r="N34" s="250">
        <v>-4.248440073123933</v>
      </c>
      <c r="O34" s="252">
        <v>-8.820196709423016</v>
      </c>
      <c r="P34" s="251">
        <v>-9.762951547840276</v>
      </c>
      <c r="Q34" s="248">
        <v>0.4707370196023326</v>
      </c>
      <c r="R34" s="250">
        <v>0.277524063795405</v>
      </c>
      <c r="S34" s="250">
        <v>9.520129277032249</v>
      </c>
      <c r="T34" s="250">
        <v>17.958266001545702</v>
      </c>
      <c r="U34" s="251">
        <v>17.318906765966418</v>
      </c>
      <c r="V34" s="249">
        <v>9.843031827248288</v>
      </c>
      <c r="W34" s="249">
        <v>29.87598647125141</v>
      </c>
      <c r="X34" s="249">
        <v>48.17448616772179</v>
      </c>
      <c r="Y34" s="249">
        <v>62.7178909027838</v>
      </c>
      <c r="Z34" s="249">
        <v>78.65753187060966</v>
      </c>
    </row>
    <row r="35" spans="1:26" ht="12.75" customHeight="1">
      <c r="A35" s="163" t="s">
        <v>32</v>
      </c>
      <c r="B35" s="248">
        <v>0.8299401959536836</v>
      </c>
      <c r="C35" s="249">
        <v>1.6748314034864487</v>
      </c>
      <c r="D35" s="249">
        <v>2.262692454510752</v>
      </c>
      <c r="E35" s="249">
        <v>2.5012724265173687</v>
      </c>
      <c r="F35" s="249">
        <v>2.31995164779234</v>
      </c>
      <c r="G35" s="248">
        <v>-1.1094674556213018</v>
      </c>
      <c r="H35" s="250">
        <v>0.1064367152547265</v>
      </c>
      <c r="I35" s="250">
        <v>-0.9038100736036947</v>
      </c>
      <c r="J35" s="250">
        <v>-1.7011834319526626</v>
      </c>
      <c r="K35" s="251">
        <v>-3.1516091788136817</v>
      </c>
      <c r="L35" s="248">
        <v>1.3954080982595622</v>
      </c>
      <c r="M35" s="250">
        <v>1.933083607267538</v>
      </c>
      <c r="N35" s="250">
        <v>-0.9596615956985959</v>
      </c>
      <c r="O35" s="252">
        <v>-4.558265168310272</v>
      </c>
      <c r="P35" s="251">
        <v>-5.4521825548505465</v>
      </c>
      <c r="Q35" s="248">
        <v>0.7749589399327094</v>
      </c>
      <c r="R35" s="250">
        <v>2.2531213623969513</v>
      </c>
      <c r="S35" s="250">
        <v>15.143590643088356</v>
      </c>
      <c r="T35" s="250">
        <v>28.303541530464177</v>
      </c>
      <c r="U35" s="251">
        <v>31.473538181876165</v>
      </c>
      <c r="V35" s="249">
        <v>12.05942205942206</v>
      </c>
      <c r="W35" s="249">
        <v>30.691900691900692</v>
      </c>
      <c r="X35" s="249">
        <v>50.366300366300365</v>
      </c>
      <c r="Y35" s="249">
        <v>71.33903133903134</v>
      </c>
      <c r="Z35" s="249">
        <v>95.40903540903541</v>
      </c>
    </row>
    <row r="36" spans="1:26" ht="12.75" customHeight="1">
      <c r="A36" s="163" t="s">
        <v>33</v>
      </c>
      <c r="B36" s="248">
        <v>2.7565370248297074</v>
      </c>
      <c r="C36" s="249">
        <v>6.217314875851461</v>
      </c>
      <c r="D36" s="249">
        <v>9.920896506262359</v>
      </c>
      <c r="E36" s="249">
        <v>13.353109206767744</v>
      </c>
      <c r="F36" s="249">
        <v>16.304108987035818</v>
      </c>
      <c r="G36" s="248">
        <v>-4.377315832443635</v>
      </c>
      <c r="H36" s="250">
        <v>-1.9531495321233434</v>
      </c>
      <c r="I36" s="250">
        <v>3.8372166049111347</v>
      </c>
      <c r="J36" s="250">
        <v>10.274445770269422</v>
      </c>
      <c r="K36" s="251">
        <v>12.74257363562143</v>
      </c>
      <c r="L36" s="248">
        <v>5.195561279395939</v>
      </c>
      <c r="M36" s="250">
        <v>9.84951396362225</v>
      </c>
      <c r="N36" s="250">
        <v>10.317026268898964</v>
      </c>
      <c r="O36" s="252">
        <v>9.459626342995255</v>
      </c>
      <c r="P36" s="251">
        <v>12.455233491523032</v>
      </c>
      <c r="Q36" s="248">
        <v>1.4173998044965785</v>
      </c>
      <c r="R36" s="250">
        <v>2.101661779081134</v>
      </c>
      <c r="S36" s="250">
        <v>13.962202671880092</v>
      </c>
      <c r="T36" s="250">
        <v>28.000434452047358</v>
      </c>
      <c r="U36" s="251">
        <v>31.2316715542522</v>
      </c>
      <c r="V36" s="249">
        <v>14.346806456062906</v>
      </c>
      <c r="W36" s="249">
        <v>36.40502138225962</v>
      </c>
      <c r="X36" s="249">
        <v>56.46296040833219</v>
      </c>
      <c r="Y36" s="249">
        <v>73.33425300041385</v>
      </c>
      <c r="Z36" s="249">
        <v>95.2959028831563</v>
      </c>
    </row>
    <row r="37" spans="1:26" s="56" customFormat="1" ht="18" customHeight="1">
      <c r="A37" s="163" t="s">
        <v>34</v>
      </c>
      <c r="B37" s="248">
        <v>-1.1235333185742749</v>
      </c>
      <c r="C37" s="249">
        <v>-2.1917201682532657</v>
      </c>
      <c r="D37" s="249">
        <v>-3.629621430152756</v>
      </c>
      <c r="E37" s="249">
        <v>-5.617666592871375</v>
      </c>
      <c r="F37" s="249">
        <v>-8.057338941775514</v>
      </c>
      <c r="G37" s="248">
        <v>-0.7352479105134168</v>
      </c>
      <c r="H37" s="250">
        <v>0.012568340350656697</v>
      </c>
      <c r="I37" s="250">
        <v>-3.739081254320367</v>
      </c>
      <c r="J37" s="250">
        <v>-8.998931691070194</v>
      </c>
      <c r="K37" s="251">
        <v>-14.975177527807453</v>
      </c>
      <c r="L37" s="248">
        <v>-0.6028331400049212</v>
      </c>
      <c r="M37" s="250">
        <v>-2.406059966958417</v>
      </c>
      <c r="N37" s="250">
        <v>-7.249815459242856</v>
      </c>
      <c r="O37" s="252">
        <v>-12.960033744595592</v>
      </c>
      <c r="P37" s="251">
        <v>-15.671904109107526</v>
      </c>
      <c r="Q37" s="248">
        <v>-3.1661817559472873</v>
      </c>
      <c r="R37" s="250">
        <v>-3.4970620115237603</v>
      </c>
      <c r="S37" s="250">
        <v>8.220662901477551</v>
      </c>
      <c r="T37" s="250">
        <v>21.28472816475555</v>
      </c>
      <c r="U37" s="251">
        <v>22.939129442637913</v>
      </c>
      <c r="V37" s="249">
        <v>4.0244079616446315</v>
      </c>
      <c r="W37" s="249">
        <v>16.67877379049833</v>
      </c>
      <c r="X37" s="249">
        <v>33.47377596978062</v>
      </c>
      <c r="Y37" s="249">
        <v>51.95408978643034</v>
      </c>
      <c r="Z37" s="249">
        <v>75.25788173761441</v>
      </c>
    </row>
    <row r="38" spans="1:26" ht="12.75" customHeight="1">
      <c r="A38" s="163" t="s">
        <v>35</v>
      </c>
      <c r="B38" s="248">
        <v>2.4217285073015513</v>
      </c>
      <c r="C38" s="249">
        <v>4.991192681402352</v>
      </c>
      <c r="D38" s="249">
        <v>7.510654014432639</v>
      </c>
      <c r="E38" s="249">
        <v>9.809648275470197</v>
      </c>
      <c r="F38" s="249">
        <v>11.747258366952668</v>
      </c>
      <c r="G38" s="248">
        <v>0.10502412716434856</v>
      </c>
      <c r="H38" s="250">
        <v>1.4731762702242408</v>
      </c>
      <c r="I38" s="250">
        <v>1.7172864036332673</v>
      </c>
      <c r="J38" s="250">
        <v>5.285268237297758</v>
      </c>
      <c r="K38" s="251">
        <v>7.740562021004825</v>
      </c>
      <c r="L38" s="248">
        <v>2.657872805641931</v>
      </c>
      <c r="M38" s="250">
        <v>5.664333784377156</v>
      </c>
      <c r="N38" s="250">
        <v>5.507513912162949</v>
      </c>
      <c r="O38" s="252">
        <v>3.221528232057566</v>
      </c>
      <c r="P38" s="251">
        <v>3.7090140062548724</v>
      </c>
      <c r="Q38" s="248">
        <v>4.3165220968903215</v>
      </c>
      <c r="R38" s="250">
        <v>6.665066684952172</v>
      </c>
      <c r="S38" s="250">
        <v>22.172318030651077</v>
      </c>
      <c r="T38" s="250">
        <v>40.480680220797474</v>
      </c>
      <c r="U38" s="251">
        <v>47.34117324373436</v>
      </c>
      <c r="V38" s="249">
        <v>22.40618101545254</v>
      </c>
      <c r="W38" s="249">
        <v>53.07043949428055</v>
      </c>
      <c r="X38" s="249">
        <v>82.95203692554686</v>
      </c>
      <c r="Y38" s="249">
        <v>106.60244832430263</v>
      </c>
      <c r="Z38" s="249">
        <v>140.21673690547863</v>
      </c>
    </row>
    <row r="39" spans="1:26" s="56" customFormat="1" ht="18" customHeight="1">
      <c r="A39" s="161" t="s">
        <v>115</v>
      </c>
      <c r="B39" s="248"/>
      <c r="C39" s="249"/>
      <c r="D39" s="249"/>
      <c r="E39" s="249"/>
      <c r="F39" s="249"/>
      <c r="G39" s="248"/>
      <c r="H39" s="250"/>
      <c r="I39" s="250"/>
      <c r="J39" s="250"/>
      <c r="K39" s="251"/>
      <c r="L39" s="248"/>
      <c r="M39" s="250"/>
      <c r="N39" s="250"/>
      <c r="O39" s="252"/>
      <c r="P39" s="251"/>
      <c r="Q39" s="248"/>
      <c r="R39" s="250"/>
      <c r="S39" s="250"/>
      <c r="T39" s="250"/>
      <c r="U39" s="251"/>
      <c r="V39" s="249"/>
      <c r="W39" s="249"/>
      <c r="X39" s="249"/>
      <c r="Y39" s="249"/>
      <c r="Z39" s="249"/>
    </row>
    <row r="40" spans="1:26" ht="12.75" customHeight="1">
      <c r="A40" s="163" t="s">
        <v>36</v>
      </c>
      <c r="B40" s="248">
        <f>((Table1!G39-Table1!B39)/Table1!B39)*100</f>
        <v>-0.4410621935207267</v>
      </c>
      <c r="C40" s="249">
        <f>((Table1!L39-Table1!B39)/Table1!B39)*100</f>
        <v>-0.7797636592620381</v>
      </c>
      <c r="D40" s="249">
        <f>((Table1!Q39-Table1!$B39)/Table1!$B39)*100</f>
        <v>-1.414292987486267</v>
      </c>
      <c r="E40" s="249">
        <f>((Table1!V39-Table1!$B39)/Table1!$B39)*100</f>
        <v>-2.5432085532838498</v>
      </c>
      <c r="F40" s="249">
        <f>((Table1!AA39-Table1!$B39)/Table1!$B39)*100</f>
        <v>-4.1906267584876336</v>
      </c>
      <c r="G40" s="248">
        <v>-2.5770859705877758</v>
      </c>
      <c r="H40" s="250">
        <v>-2.295778830074859</v>
      </c>
      <c r="I40" s="250">
        <v>-4.369637582633973</v>
      </c>
      <c r="J40" s="250">
        <v>-6.856080141278698</v>
      </c>
      <c r="K40" s="251">
        <v>-10.553706221576258</v>
      </c>
      <c r="L40" s="248">
        <v>-0.3037983705360126</v>
      </c>
      <c r="M40" s="250">
        <v>-0.8739771304863001</v>
      </c>
      <c r="N40" s="250">
        <v>-5.014900374625263</v>
      </c>
      <c r="O40" s="252">
        <v>-10.06187330449773</v>
      </c>
      <c r="P40" s="251">
        <v>-12.04725356473088</v>
      </c>
      <c r="Q40" s="248">
        <v>0.8086221550665785</v>
      </c>
      <c r="R40" s="250">
        <v>0.6150250259703466</v>
      </c>
      <c r="S40" s="250">
        <v>10.359807347247143</v>
      </c>
      <c r="T40" s="250">
        <v>20.639342714137314</v>
      </c>
      <c r="U40" s="251">
        <v>21.436160166210218</v>
      </c>
      <c r="V40" s="249">
        <v>11.894179249878228</v>
      </c>
      <c r="W40" s="249">
        <v>32.705187530443254</v>
      </c>
      <c r="X40" s="249">
        <v>52.55723331709693</v>
      </c>
      <c r="Y40" s="249">
        <v>68.44861178762787</v>
      </c>
      <c r="Z40" s="249">
        <v>86.09352167559669</v>
      </c>
    </row>
    <row r="41" spans="1:26" ht="12.75" customHeight="1">
      <c r="A41" s="163" t="s">
        <v>37</v>
      </c>
      <c r="B41" s="248">
        <f>((Table1!G40-Table1!B40)/Table1!B40)*100</f>
        <v>0.548764400668367</v>
      </c>
      <c r="C41" s="249">
        <f>((Table1!L40-Table1!B40)/Table1!B40)*100</f>
        <v>1.1889895347814616</v>
      </c>
      <c r="D41" s="249">
        <f>((Table1!Q40-Table1!$B40)/Table1!$B40)*100</f>
        <v>1.4308328203324248</v>
      </c>
      <c r="E41" s="249">
        <f>((Table1!V40-Table1!$B40)/Table1!$B40)*100</f>
        <v>1.0298126813824642</v>
      </c>
      <c r="F41" s="249">
        <f>((Table1!AA40-Table1!$B40)/Table1!$B40)*100</f>
        <v>0.013191451939143437</v>
      </c>
      <c r="G41" s="248">
        <v>-1.4635166213673425</v>
      </c>
      <c r="H41" s="250">
        <v>-0.5644992682416894</v>
      </c>
      <c r="I41" s="250">
        <v>-1.2910307338490488</v>
      </c>
      <c r="J41" s="250">
        <v>-3.7737821450972193</v>
      </c>
      <c r="K41" s="251">
        <v>-7.453481078820825</v>
      </c>
      <c r="L41" s="248">
        <v>0.549003046665259</v>
      </c>
      <c r="M41" s="250">
        <v>0.9139995776899642</v>
      </c>
      <c r="N41" s="250">
        <v>-3.351331784863202</v>
      </c>
      <c r="O41" s="250">
        <v>-8.366263461132393</v>
      </c>
      <c r="P41" s="251">
        <v>-10.07058610599982</v>
      </c>
      <c r="Q41" s="248">
        <v>1.9097467817230158</v>
      </c>
      <c r="R41" s="250">
        <v>3.0202291696138066</v>
      </c>
      <c r="S41" s="250">
        <v>14.485782996180507</v>
      </c>
      <c r="T41" s="250">
        <v>26.312066770406002</v>
      </c>
      <c r="U41" s="251">
        <v>28.709859951902672</v>
      </c>
      <c r="V41" s="249">
        <v>11.515534682080924</v>
      </c>
      <c r="W41" s="249">
        <v>34.35693641618497</v>
      </c>
      <c r="X41" s="249">
        <v>57.324783236994215</v>
      </c>
      <c r="Y41" s="249">
        <v>75.42449421965318</v>
      </c>
      <c r="Z41" s="249">
        <v>95.17702312138728</v>
      </c>
    </row>
    <row r="42" spans="1:26" ht="12.75" customHeight="1">
      <c r="A42" s="163" t="s">
        <v>9</v>
      </c>
      <c r="B42" s="248">
        <f>((Table1!G41-Table1!B41)/Table1!B41)*100</f>
        <v>-0.9560432274746403</v>
      </c>
      <c r="C42" s="249">
        <f>((Table1!L41-Table1!B41)/Table1!B41)*100</f>
        <v>-1.6846781144334682</v>
      </c>
      <c r="D42" s="249">
        <f>((Table1!Q41-Table1!$B41)/Table1!$B41)*100</f>
        <v>-2.6267983822846914</v>
      </c>
      <c r="E42" s="249">
        <f>((Table1!V41-Table1!$B41)/Table1!$B41)*100</f>
        <v>-4.072134190810846</v>
      </c>
      <c r="F42" s="249">
        <f>((Table1!AA41-Table1!$B41)/Table1!$B41)*100</f>
        <v>-6.106875290061659</v>
      </c>
      <c r="G42" s="248">
        <v>-3.887715307117322</v>
      </c>
      <c r="H42" s="250">
        <v>-3.7820929476763085</v>
      </c>
      <c r="I42" s="250">
        <v>-5.147058823529411</v>
      </c>
      <c r="J42" s="250">
        <v>-5.821416964575886</v>
      </c>
      <c r="K42" s="251">
        <v>-9.542573935651609</v>
      </c>
      <c r="L42" s="248">
        <v>-0.8553938923277221</v>
      </c>
      <c r="M42" s="250">
        <v>-1.7952993307599185</v>
      </c>
      <c r="N42" s="250">
        <v>-6.331513670313606</v>
      </c>
      <c r="O42" s="250">
        <v>-12.356958497978574</v>
      </c>
      <c r="P42" s="251">
        <v>-14.253900093647928</v>
      </c>
      <c r="Q42" s="248">
        <v>0.6830176963675877</v>
      </c>
      <c r="R42" s="250">
        <v>-0.09831315326503157</v>
      </c>
      <c r="S42" s="250">
        <v>7.370899306633551</v>
      </c>
      <c r="T42" s="250">
        <v>15.810307357963366</v>
      </c>
      <c r="U42" s="251">
        <v>14.537410742005589</v>
      </c>
      <c r="V42" s="249">
        <v>12.068742731619073</v>
      </c>
      <c r="W42" s="249">
        <v>31.360640909678256</v>
      </c>
      <c r="X42" s="249">
        <v>49.0179609768704</v>
      </c>
      <c r="Y42" s="249">
        <v>61.61648791833571</v>
      </c>
      <c r="Z42" s="249">
        <v>74.87401473058534</v>
      </c>
    </row>
    <row r="43" spans="1:26" ht="12.75" customHeight="1">
      <c r="A43" s="163" t="s">
        <v>18</v>
      </c>
      <c r="B43" s="248">
        <f>((Table1!G42-Table1!B42)/Table1!B42)*100</f>
        <v>1.780896728742286</v>
      </c>
      <c r="C43" s="249">
        <f>((Table1!L42-Table1!B42)/Table1!B42)*100</f>
        <v>3.86789361585932</v>
      </c>
      <c r="D43" s="249">
        <f>((Table1!Q42-Table1!$B42)/Table1!$B42)*100</f>
        <v>5.829556004587406</v>
      </c>
      <c r="E43" s="249">
        <f>((Table1!V42-Table1!$B42)/Table1!$B42)*100</f>
        <v>7.440336409808312</v>
      </c>
      <c r="F43" s="249">
        <f>((Table1!AA42-Table1!$B42)/Table1!$B42)*100</f>
        <v>8.674840259953033</v>
      </c>
      <c r="G43" s="248">
        <v>1.5239071674899805</v>
      </c>
      <c r="H43" s="250">
        <v>5.407462640196353</v>
      </c>
      <c r="I43" s="250">
        <v>6.713890701214777</v>
      </c>
      <c r="J43" s="250">
        <v>7.953521608102649</v>
      </c>
      <c r="K43" s="251">
        <v>7.937987386211824</v>
      </c>
      <c r="L43" s="248">
        <v>2.0287074539899095</v>
      </c>
      <c r="M43" s="250">
        <v>4.1888723086761885</v>
      </c>
      <c r="N43" s="250">
        <v>3.1394336673061893</v>
      </c>
      <c r="O43" s="250">
        <v>1.493551481560435</v>
      </c>
      <c r="P43" s="251">
        <v>2.6913238115540397</v>
      </c>
      <c r="Q43" s="248">
        <v>1.268942851926237</v>
      </c>
      <c r="R43" s="250">
        <v>1.6328021075145411</v>
      </c>
      <c r="S43" s="250">
        <v>12.98677586791518</v>
      </c>
      <c r="T43" s="250">
        <v>24.472469287148858</v>
      </c>
      <c r="U43" s="251">
        <v>26.864289626750825</v>
      </c>
      <c r="V43" s="249">
        <v>10.654022678185745</v>
      </c>
      <c r="W43" s="249">
        <v>33.463822894168466</v>
      </c>
      <c r="X43" s="249">
        <v>55.89565334773218</v>
      </c>
      <c r="Y43" s="249">
        <v>72.97516198704103</v>
      </c>
      <c r="Z43" s="249">
        <v>93.46989740820734</v>
      </c>
    </row>
    <row r="44" spans="1:26" s="56" customFormat="1" ht="18" customHeight="1">
      <c r="A44" s="163" t="s">
        <v>38</v>
      </c>
      <c r="B44" s="248">
        <f>((Table1!G43-Table1!B43)/Table1!B43)*100</f>
        <v>2.1731862253426946</v>
      </c>
      <c r="C44" s="249">
        <f>((Table1!L43-Table1!B43)/Table1!B43)*100</f>
        <v>4.489802741558007</v>
      </c>
      <c r="D44" s="249">
        <f>((Table1!Q43-Table1!$B43)/Table1!$B43)*100</f>
        <v>6.686726847208292</v>
      </c>
      <c r="E44" s="249">
        <f>((Table1!V43-Table1!$B43)/Table1!$B43)*100</f>
        <v>8.554663991975927</v>
      </c>
      <c r="F44" s="249">
        <f>((Table1!AA43-Table1!$B43)/Table1!$B43)*100</f>
        <v>10.007689735874289</v>
      </c>
      <c r="G44" s="248">
        <v>-0.2877859171774555</v>
      </c>
      <c r="H44" s="250">
        <v>2.012632680520257</v>
      </c>
      <c r="I44" s="250">
        <v>2.9002840484377335</v>
      </c>
      <c r="J44" s="250">
        <v>4.249514127672298</v>
      </c>
      <c r="K44" s="251">
        <v>4.7297802362087005</v>
      </c>
      <c r="L44" s="248">
        <v>2.9617013983729388</v>
      </c>
      <c r="M44" s="250">
        <v>5.7873680489725094</v>
      </c>
      <c r="N44" s="250">
        <v>5.143613061478066</v>
      </c>
      <c r="O44" s="250">
        <v>3.1336193276455813</v>
      </c>
      <c r="P44" s="251">
        <v>3.819684335116781</v>
      </c>
      <c r="Q44" s="248">
        <v>1.9092592278031628</v>
      </c>
      <c r="R44" s="250">
        <v>2.6260807528324643</v>
      </c>
      <c r="S44" s="250">
        <v>15.022676699903178</v>
      </c>
      <c r="T44" s="250">
        <v>29.661463199198245</v>
      </c>
      <c r="U44" s="251">
        <v>34.431214010293694</v>
      </c>
      <c r="V44" s="249">
        <v>13.732928679817904</v>
      </c>
      <c r="W44" s="249">
        <v>36.39203784700526</v>
      </c>
      <c r="X44" s="249">
        <v>59.9348388824422</v>
      </c>
      <c r="Y44" s="249">
        <v>77.76934749620638</v>
      </c>
      <c r="Z44" s="249">
        <v>101.5219137730965</v>
      </c>
    </row>
    <row r="45" spans="1:26" ht="12.75" customHeight="1">
      <c r="A45" s="163" t="s">
        <v>39</v>
      </c>
      <c r="B45" s="248">
        <f>((Table1!G44-Table1!B44)/Table1!B44)*100</f>
        <v>3.5045865159917686</v>
      </c>
      <c r="C45" s="249">
        <f>((Table1!L44-Table1!B44)/Table1!B44)*100</f>
        <v>7.502354295280946</v>
      </c>
      <c r="D45" s="249">
        <f>((Table1!Q44-Table1!$B44)/Table1!$B44)*100</f>
        <v>11.468557078581144</v>
      </c>
      <c r="E45" s="249">
        <f>((Table1!V44-Table1!$B44)/Table1!$B44)*100</f>
        <v>15.150326113494472</v>
      </c>
      <c r="F45" s="249">
        <f>((Table1!AA44-Table1!$B44)/Table1!$B44)*100</f>
        <v>18.497785218513478</v>
      </c>
      <c r="G45" s="248">
        <v>3.9702845165068896</v>
      </c>
      <c r="H45" s="250">
        <v>11.680692128273892</v>
      </c>
      <c r="I45" s="250">
        <v>15.297514462151804</v>
      </c>
      <c r="J45" s="250">
        <v>18.520801865951523</v>
      </c>
      <c r="K45" s="251">
        <v>19.627426199356783</v>
      </c>
      <c r="L45" s="248">
        <v>3.9384857402460027</v>
      </c>
      <c r="M45" s="250">
        <v>7.733492453111651</v>
      </c>
      <c r="N45" s="250">
        <v>9.630995809544475</v>
      </c>
      <c r="O45" s="250">
        <v>10.82900500413621</v>
      </c>
      <c r="P45" s="251">
        <v>15.032479420659353</v>
      </c>
      <c r="Q45" s="248">
        <v>1.5930802033481688</v>
      </c>
      <c r="R45" s="250">
        <v>2.922664382413735</v>
      </c>
      <c r="S45" s="250">
        <v>14.306996145323177</v>
      </c>
      <c r="T45" s="250">
        <v>26.93059719558295</v>
      </c>
      <c r="U45" s="251">
        <v>29.370030353252268</v>
      </c>
      <c r="V45" s="249">
        <v>10.191666275191432</v>
      </c>
      <c r="W45" s="249">
        <v>29.017710339643916</v>
      </c>
      <c r="X45" s="249">
        <v>51.86498802085781</v>
      </c>
      <c r="Y45" s="249">
        <v>72.05571475548457</v>
      </c>
      <c r="Z45" s="249">
        <v>92.62930427021186</v>
      </c>
    </row>
    <row r="46" spans="1:26" ht="12.75" customHeight="1">
      <c r="A46" s="163" t="s">
        <v>70</v>
      </c>
      <c r="B46" s="248">
        <f>((Table1!G45-Table1!B45)/Table1!B45)*100</f>
        <v>0.9670980902472479</v>
      </c>
      <c r="C46" s="249">
        <f>((Table1!L45-Table1!B45)/Table1!B45)*100</f>
        <v>2.4622797453663</v>
      </c>
      <c r="D46" s="249">
        <f>((Table1!Q45-Table1!$B45)/Table1!$B45)*100</f>
        <v>3.8781521471529556</v>
      </c>
      <c r="E46" s="249">
        <f>((Table1!V45-Table1!$B45)/Table1!$B45)*100</f>
        <v>4.935198536911336</v>
      </c>
      <c r="F46" s="249">
        <f>((Table1!AA45-Table1!$B45)/Table1!$B45)*100</f>
        <v>5.624098758484859</v>
      </c>
      <c r="G46" s="248">
        <v>0.3296554736327617</v>
      </c>
      <c r="H46" s="250">
        <v>5.013466998055344</v>
      </c>
      <c r="I46" s="250">
        <v>6.767816474454301</v>
      </c>
      <c r="J46" s="250">
        <v>6.353927267811275</v>
      </c>
      <c r="K46" s="251">
        <v>3.620490635496719</v>
      </c>
      <c r="L46" s="248">
        <v>2.408280649089749</v>
      </c>
      <c r="M46" s="250">
        <v>3.9120675478154383</v>
      </c>
      <c r="N46" s="250">
        <v>2.4818376517028513</v>
      </c>
      <c r="O46" s="250">
        <v>0.6064727453017665</v>
      </c>
      <c r="P46" s="251">
        <v>1.7315020394119234</v>
      </c>
      <c r="Q46" s="248">
        <v>-3.5847094949104186</v>
      </c>
      <c r="R46" s="250">
        <v>-5.0857129040837545</v>
      </c>
      <c r="S46" s="250">
        <v>6.17519765951788</v>
      </c>
      <c r="T46" s="250">
        <v>19.06815928818395</v>
      </c>
      <c r="U46" s="251">
        <v>21.38301216180275</v>
      </c>
      <c r="V46" s="249">
        <v>4.426495856369736</v>
      </c>
      <c r="W46" s="249">
        <v>14.816546468271131</v>
      </c>
      <c r="X46" s="249">
        <v>27.737192149895385</v>
      </c>
      <c r="Y46" s="249">
        <v>43.49584468107489</v>
      </c>
      <c r="Z46" s="249">
        <v>66.10054586046077</v>
      </c>
    </row>
    <row r="47" spans="1:26" ht="12.75" customHeight="1">
      <c r="A47" s="163" t="s">
        <v>20</v>
      </c>
      <c r="B47" s="248">
        <f>((Table1!G46-Table1!B46)/Table1!B46)*100</f>
        <v>0.3070573152809481</v>
      </c>
      <c r="C47" s="249">
        <f>((Table1!L46-Table1!B46)/Table1!B46)*100</f>
        <v>0.7632656890028454</v>
      </c>
      <c r="D47" s="249">
        <f>((Table1!Q46-Table1!$B46)/Table1!$B46)*100</f>
        <v>0.9227353741283887</v>
      </c>
      <c r="E47" s="249">
        <f>((Table1!V46-Table1!$B46)/Table1!$B46)*100</f>
        <v>0.5659610393671242</v>
      </c>
      <c r="F47" s="249">
        <f>((Table1!AA46-Table1!$B46)/Table1!$B46)*100</f>
        <v>-0.35458553516150215</v>
      </c>
      <c r="G47" s="248">
        <v>-3.6669699727024567</v>
      </c>
      <c r="H47" s="250">
        <v>-4.347588717015468</v>
      </c>
      <c r="I47" s="250">
        <v>-6.030937215650591</v>
      </c>
      <c r="J47" s="250">
        <v>-7.319381255686988</v>
      </c>
      <c r="K47" s="251">
        <v>-10.058234758871702</v>
      </c>
      <c r="L47" s="248">
        <v>0.5254262198706643</v>
      </c>
      <c r="M47" s="250">
        <v>1.1148904006046865</v>
      </c>
      <c r="N47" s="250">
        <v>-2.236079617031998</v>
      </c>
      <c r="O47" s="250">
        <v>-6.5680901990425795</v>
      </c>
      <c r="P47" s="251">
        <v>-7.485617703871672</v>
      </c>
      <c r="Q47" s="248">
        <v>2.684672082638403</v>
      </c>
      <c r="R47" s="250">
        <v>3.6396406090278153</v>
      </c>
      <c r="S47" s="250">
        <v>14.156399634152903</v>
      </c>
      <c r="T47" s="250">
        <v>24.674503685371498</v>
      </c>
      <c r="U47" s="251">
        <v>25.09011674826492</v>
      </c>
      <c r="V47" s="249">
        <v>13.82907957847565</v>
      </c>
      <c r="W47" s="249">
        <v>37.11794979518958</v>
      </c>
      <c r="X47" s="249">
        <v>61.499142246962855</v>
      </c>
      <c r="Y47" s="249">
        <v>79.85155620908168</v>
      </c>
      <c r="Z47" s="249">
        <v>98.10594125266954</v>
      </c>
    </row>
    <row r="48" spans="1:26" ht="12.75" customHeight="1">
      <c r="A48" s="163" t="s">
        <v>40</v>
      </c>
      <c r="B48" s="248">
        <f>((Table1!G47-Table1!B47)/Table1!B47)*100</f>
        <v>0.6160403538629011</v>
      </c>
      <c r="C48" s="249">
        <f>((Table1!L47-Table1!B47)/Table1!B47)*100</f>
        <v>1.2380601934900264</v>
      </c>
      <c r="D48" s="249">
        <f>((Table1!Q47-Table1!$B47)/Table1!$B47)*100</f>
        <v>1.5828772058936265</v>
      </c>
      <c r="E48" s="249">
        <f>((Table1!V47-Table1!$B47)/Table1!$B47)*100</f>
        <v>1.574137957468991</v>
      </c>
      <c r="F48" s="249">
        <f>((Table1!AA47-Table1!$B47)/Table1!$B47)*100</f>
        <v>1.167992885945142</v>
      </c>
      <c r="G48" s="248">
        <v>-1.4590441550641093</v>
      </c>
      <c r="H48" s="250">
        <v>-1.3831304797577435</v>
      </c>
      <c r="I48" s="250">
        <v>-3.4795158209104637</v>
      </c>
      <c r="J48" s="250">
        <v>-4.811759111726578</v>
      </c>
      <c r="K48" s="251">
        <v>-6.536918238469045</v>
      </c>
      <c r="L48" s="248">
        <v>1.2931139727606127</v>
      </c>
      <c r="M48" s="250">
        <v>2.0033988192033285</v>
      </c>
      <c r="N48" s="250">
        <v>-0.5896658316119486</v>
      </c>
      <c r="O48" s="250">
        <v>-4.372805539684633</v>
      </c>
      <c r="P48" s="251">
        <v>-5.675442066247674</v>
      </c>
      <c r="Q48" s="248">
        <v>0.38354111870231183</v>
      </c>
      <c r="R48" s="250">
        <v>1.2442692768091983</v>
      </c>
      <c r="S48" s="250">
        <v>13.770021905002322</v>
      </c>
      <c r="T48" s="250">
        <v>27.641018541892297</v>
      </c>
      <c r="U48" s="251">
        <v>31.51225947248846</v>
      </c>
      <c r="V48" s="249">
        <v>12.473468687691614</v>
      </c>
      <c r="W48" s="249">
        <v>31.338035718114188</v>
      </c>
      <c r="X48" s="249">
        <v>51.377484295607054</v>
      </c>
      <c r="Y48" s="249">
        <v>71.70422142658063</v>
      </c>
      <c r="Z48" s="249">
        <v>96.23308963831657</v>
      </c>
    </row>
    <row r="49" spans="1:26" s="56" customFormat="1" ht="18" customHeight="1">
      <c r="A49" s="163" t="s">
        <v>41</v>
      </c>
      <c r="B49" s="248">
        <f>((Table1!G48-Table1!B48)/Table1!B48)*100</f>
        <v>4.342909970132271</v>
      </c>
      <c r="C49" s="249">
        <f>((Table1!L48-Table1!B48)/Table1!B48)*100</f>
        <v>9.233987578817619</v>
      </c>
      <c r="D49" s="249">
        <f>((Table1!Q48-Table1!$B48)/Table1!$B48)*100</f>
        <v>14.121509505523159</v>
      </c>
      <c r="E49" s="249">
        <f>((Table1!V48-Table1!$B48)/Table1!$B48)*100</f>
        <v>18.771630398710474</v>
      </c>
      <c r="F49" s="249">
        <f>((Table1!AA48-Table1!$B48)/Table1!$B48)*100</f>
        <v>23.154956620679844</v>
      </c>
      <c r="G49" s="248">
        <v>4.656240408493541</v>
      </c>
      <c r="H49" s="250">
        <v>12.329445576048439</v>
      </c>
      <c r="I49" s="250">
        <v>15.784480593766567</v>
      </c>
      <c r="J49" s="250">
        <v>19.713859203660817</v>
      </c>
      <c r="K49" s="251">
        <v>21.743770752532157</v>
      </c>
      <c r="L49" s="248">
        <v>5.146678342554631</v>
      </c>
      <c r="M49" s="250">
        <v>10.384544405162961</v>
      </c>
      <c r="N49" s="250">
        <v>13.340546330237052</v>
      </c>
      <c r="O49" s="250">
        <v>15.431531410912855</v>
      </c>
      <c r="P49" s="251">
        <v>20.27497439868574</v>
      </c>
      <c r="Q49" s="248">
        <v>1.0300830297037749</v>
      </c>
      <c r="R49" s="250">
        <v>1.9220089666662152</v>
      </c>
      <c r="S49" s="250">
        <v>15.430250985385147</v>
      </c>
      <c r="T49" s="250">
        <v>30.359343889257605</v>
      </c>
      <c r="U49" s="251">
        <v>35.30523236126725</v>
      </c>
      <c r="V49" s="249">
        <v>9.31751040687525</v>
      </c>
      <c r="W49" s="249">
        <v>27.490935947361354</v>
      </c>
      <c r="X49" s="249">
        <v>48.82167315697596</v>
      </c>
      <c r="Y49" s="249">
        <v>68.33288572579562</v>
      </c>
      <c r="Z49" s="249">
        <v>93.63837787028334</v>
      </c>
    </row>
    <row r="50" spans="1:26" ht="12.75" customHeight="1">
      <c r="A50" s="163" t="s">
        <v>42</v>
      </c>
      <c r="B50" s="248">
        <f>((Table1!G49-Table1!B49)/Table1!B49)*100</f>
        <v>0.8081746400371576</v>
      </c>
      <c r="C50" s="249">
        <f>((Table1!L49-Table1!B49)/Table1!B49)*100</f>
        <v>2.814677194612169</v>
      </c>
      <c r="D50" s="249">
        <f>((Table1!Q49-Table1!$B49)/Table1!$B49)*100</f>
        <v>4.486762656758012</v>
      </c>
      <c r="E50" s="249">
        <f>((Table1!V49-Table1!$B49)/Table1!$B49)*100</f>
        <v>5.299581978634463</v>
      </c>
      <c r="F50" s="249">
        <f>((Table1!AA49-Table1!$B49)/Table1!$B49)*100</f>
        <v>5.545750116117046</v>
      </c>
      <c r="G50" s="248">
        <v>-2.6595744680851063</v>
      </c>
      <c r="H50" s="250">
        <v>1.371780515117581</v>
      </c>
      <c r="I50" s="250">
        <v>2.2396416573348263</v>
      </c>
      <c r="J50" s="250">
        <v>1.0918253079507279</v>
      </c>
      <c r="K50" s="251">
        <v>-3.051511758118701</v>
      </c>
      <c r="L50" s="248">
        <v>0.7899628252788103</v>
      </c>
      <c r="M50" s="250">
        <v>2.1917596034696407</v>
      </c>
      <c r="N50" s="250">
        <v>0.49566294919454773</v>
      </c>
      <c r="O50" s="250">
        <v>-2.424101610904585</v>
      </c>
      <c r="P50" s="251">
        <v>-1.3398389095415117</v>
      </c>
      <c r="Q50" s="248">
        <v>3.309552120491478</v>
      </c>
      <c r="R50" s="250">
        <v>5.43004359889021</v>
      </c>
      <c r="S50" s="250">
        <v>16.290130796670628</v>
      </c>
      <c r="T50" s="250">
        <v>28.04201347602061</v>
      </c>
      <c r="U50" s="251">
        <v>29.25089179548157</v>
      </c>
      <c r="V50" s="249">
        <v>24.067063277447268</v>
      </c>
      <c r="W50" s="249">
        <v>52.460789616008654</v>
      </c>
      <c r="X50" s="249">
        <v>77.33910221741482</v>
      </c>
      <c r="Y50" s="249">
        <v>98.75608436992968</v>
      </c>
      <c r="Z50" s="249">
        <v>115.79232017306653</v>
      </c>
    </row>
    <row r="51" spans="1:26" ht="12.75" customHeight="1">
      <c r="A51" s="163" t="s">
        <v>43</v>
      </c>
      <c r="B51" s="248">
        <f>((Table1!G50-Table1!B50)/Table1!B50)*100</f>
        <v>2.085308056872038</v>
      </c>
      <c r="C51" s="249">
        <f>((Table1!L50-Table1!B50)/Table1!B50)*100</f>
        <v>4.295562257647566</v>
      </c>
      <c r="D51" s="249">
        <f>((Table1!Q50-Table1!$B50)/Table1!$B50)*100</f>
        <v>6.294700560103404</v>
      </c>
      <c r="E51" s="249">
        <f>((Table1!V50-Table1!$B50)/Table1!$B50)*100</f>
        <v>7.7121930202498925</v>
      </c>
      <c r="F51" s="249">
        <f>((Table1!AA50-Table1!$B50)/Table1!$B50)*100</f>
        <v>8.345540715208962</v>
      </c>
      <c r="G51" s="248">
        <v>-3.088101725703906</v>
      </c>
      <c r="H51" s="250">
        <v>-2.043596730245232</v>
      </c>
      <c r="I51" s="250">
        <v>-1.7029972752043598</v>
      </c>
      <c r="J51" s="250">
        <v>-0.7266121707538601</v>
      </c>
      <c r="K51" s="251">
        <v>-2.79291553133515</v>
      </c>
      <c r="L51" s="248">
        <v>2.4390243902439024</v>
      </c>
      <c r="M51" s="250">
        <v>4.408466498458088</v>
      </c>
      <c r="N51" s="250">
        <v>3.055789178581441</v>
      </c>
      <c r="O51" s="250">
        <v>-0.224278104850014</v>
      </c>
      <c r="P51" s="251">
        <v>0.3644519203812728</v>
      </c>
      <c r="Q51" s="248">
        <v>5.9938298810048485</v>
      </c>
      <c r="R51" s="250">
        <v>10.09255178492728</v>
      </c>
      <c r="S51" s="250">
        <v>24.239753195240194</v>
      </c>
      <c r="T51" s="250">
        <v>40.85500220361393</v>
      </c>
      <c r="U51" s="251">
        <v>44.24856765094756</v>
      </c>
      <c r="V51" s="249">
        <v>18.86904761904762</v>
      </c>
      <c r="W51" s="249">
        <v>46.36904761904762</v>
      </c>
      <c r="X51" s="249">
        <v>77.5</v>
      </c>
      <c r="Y51" s="249">
        <v>103.6904761904762</v>
      </c>
      <c r="Z51" s="249">
        <v>130.77380952380952</v>
      </c>
    </row>
    <row r="52" spans="1:26" ht="12.75" customHeight="1">
      <c r="A52" s="163" t="s">
        <v>44</v>
      </c>
      <c r="B52" s="248">
        <f>((Table1!G51-Table1!B51)/Table1!B51)*100</f>
        <v>2.445901639344262</v>
      </c>
      <c r="C52" s="249">
        <f>((Table1!L51-Table1!B51)/Table1!B51)*100</f>
        <v>5.472252580449301</v>
      </c>
      <c r="D52" s="249">
        <f>((Table1!Q51-Table1!$B51)/Table1!$B51)*100</f>
        <v>8.594292653309047</v>
      </c>
      <c r="E52" s="249">
        <f>((Table1!V51-Table1!$B51)/Table1!$B51)*100</f>
        <v>11.49532483302975</v>
      </c>
      <c r="F52" s="249">
        <f>((Table1!AA51-Table1!$B51)/Table1!$B51)*100</f>
        <v>14.05124468731026</v>
      </c>
      <c r="G52" s="248">
        <v>-0.20239967383074145</v>
      </c>
      <c r="H52" s="250">
        <v>5.431300599918458</v>
      </c>
      <c r="I52" s="250">
        <v>10.44324072456171</v>
      </c>
      <c r="J52" s="250">
        <v>14.543654260585939</v>
      </c>
      <c r="K52" s="251">
        <v>15.728930048342942</v>
      </c>
      <c r="L52" s="248">
        <v>4.072853852222764</v>
      </c>
      <c r="M52" s="250">
        <v>7.765897133976394</v>
      </c>
      <c r="N52" s="250">
        <v>8.058089608335218</v>
      </c>
      <c r="O52" s="250">
        <v>7.847964762459808</v>
      </c>
      <c r="P52" s="251">
        <v>11.39947111972755</v>
      </c>
      <c r="Q52" s="248">
        <v>-0.06935041775370694</v>
      </c>
      <c r="R52" s="250">
        <v>-0.8652290214986295</v>
      </c>
      <c r="S52" s="250">
        <v>8.685314223440441</v>
      </c>
      <c r="T52" s="250">
        <v>19.3179441453937</v>
      </c>
      <c r="U52" s="251">
        <v>20.145745957310965</v>
      </c>
      <c r="V52" s="249">
        <v>8.692429857067232</v>
      </c>
      <c r="W52" s="249">
        <v>25.32556908417152</v>
      </c>
      <c r="X52" s="249">
        <v>43.03864478560085</v>
      </c>
      <c r="Y52" s="249">
        <v>57.34250926416094</v>
      </c>
      <c r="Z52" s="249">
        <v>74.60825833774484</v>
      </c>
    </row>
    <row r="53" spans="1:26" ht="14.25" customHeight="1">
      <c r="A53" s="164" t="s">
        <v>45</v>
      </c>
      <c r="B53" s="257">
        <f>((Table1!G52-Table1!B52)/Table1!B52)*100</f>
        <v>-2.2750362844702465</v>
      </c>
      <c r="C53" s="258">
        <f>((Table1!L52-Table1!B52)/Table1!B52)*100</f>
        <v>-3.9586357039187225</v>
      </c>
      <c r="D53" s="258">
        <f>((Table1!Q52-Table1!$B52)/Table1!$B52)*100</f>
        <v>-5.620464441219158</v>
      </c>
      <c r="E53" s="258">
        <f>((Table1!V52-Table1!$B52)/Table1!$B52)*100</f>
        <v>-7.888243831640058</v>
      </c>
      <c r="F53" s="258">
        <f>((Table1!AA52-Table1!$B52)/Table1!$B52)*100</f>
        <v>-10.754716981132075</v>
      </c>
      <c r="G53" s="257">
        <v>-7.280279842588544</v>
      </c>
      <c r="H53" s="258">
        <v>-12.571053782247485</v>
      </c>
      <c r="I53" s="258">
        <v>-17.88369042413642</v>
      </c>
      <c r="J53" s="258">
        <v>-21.79711412330564</v>
      </c>
      <c r="K53" s="259">
        <v>-27.61259291648448</v>
      </c>
      <c r="L53" s="257">
        <v>-2.152886115444618</v>
      </c>
      <c r="M53" s="258">
        <v>-3.338533541341654</v>
      </c>
      <c r="N53" s="258">
        <v>-8.436817472698909</v>
      </c>
      <c r="O53" s="258">
        <v>-15.026521060842434</v>
      </c>
      <c r="P53" s="259">
        <v>-19.107644305772233</v>
      </c>
      <c r="Q53" s="257">
        <v>0.732653354403103</v>
      </c>
      <c r="R53" s="258">
        <v>0.27294928889527365</v>
      </c>
      <c r="S53" s="258">
        <v>8.921132021261313</v>
      </c>
      <c r="T53" s="258">
        <v>17.68424077000431</v>
      </c>
      <c r="U53" s="259">
        <v>19.551788536129866</v>
      </c>
      <c r="V53" s="258">
        <v>11.016949152542372</v>
      </c>
      <c r="W53" s="258">
        <v>27.36581920903955</v>
      </c>
      <c r="X53" s="258">
        <v>46.99858757062147</v>
      </c>
      <c r="Y53" s="258">
        <v>61.440677966101696</v>
      </c>
      <c r="Z53" s="258">
        <v>77.78954802259888</v>
      </c>
    </row>
    <row r="54" spans="1:26" ht="14.25" customHeight="1">
      <c r="A54" s="33"/>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94" s="145" customFormat="1" ht="12.75" customHeight="1">
      <c r="A55" s="140" t="s">
        <v>113</v>
      </c>
      <c r="B55" s="141"/>
      <c r="C55" s="142"/>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4"/>
      <c r="AJ55" s="144"/>
      <c r="AK55" s="144"/>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4"/>
      <c r="BN55" s="144"/>
      <c r="BO55" s="144"/>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row>
    <row r="56" spans="1:94" s="145" customFormat="1" ht="12.75" customHeight="1">
      <c r="A56" s="403" t="s">
        <v>114</v>
      </c>
      <c r="B56" s="403"/>
      <c r="C56" s="142"/>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4"/>
      <c r="AJ56" s="144"/>
      <c r="AK56" s="144"/>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4"/>
      <c r="BN56" s="144"/>
      <c r="BO56" s="144"/>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row>
    <row r="57" spans="1:94" s="145" customFormat="1" ht="24" customHeight="1">
      <c r="A57" s="368" t="s">
        <v>171</v>
      </c>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143"/>
      <c r="AB57" s="143"/>
      <c r="AC57" s="143"/>
      <c r="AD57" s="143"/>
      <c r="AE57" s="143"/>
      <c r="AF57" s="143"/>
      <c r="AG57" s="143"/>
      <c r="AH57" s="143"/>
      <c r="AI57" s="144"/>
      <c r="AJ57" s="144"/>
      <c r="AK57" s="144"/>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4"/>
      <c r="BN57" s="144"/>
      <c r="BO57" s="144"/>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row>
    <row r="58" spans="2:26" s="106" customFormat="1" ht="12" customHeight="1">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row>
    <row r="59" ht="12" customHeight="1">
      <c r="A59" s="101" t="s">
        <v>116</v>
      </c>
    </row>
  </sheetData>
  <sheetProtection/>
  <mergeCells count="9">
    <mergeCell ref="A1:Z1"/>
    <mergeCell ref="V3:Z3"/>
    <mergeCell ref="A57:Z57"/>
    <mergeCell ref="A3:A4"/>
    <mergeCell ref="B3:F3"/>
    <mergeCell ref="G3:K3"/>
    <mergeCell ref="L3:P3"/>
    <mergeCell ref="Q3:U3"/>
    <mergeCell ref="A56:B56"/>
  </mergeCells>
  <hyperlinks>
    <hyperlink ref="A2" location="Contents!A1" display="Back to contents page "/>
  </hyperlinks>
  <printOptions/>
  <pageMargins left="0.2755905511811024" right="0.2755905511811024" top="0.7086614173228347" bottom="0.7086614173228347" header="0.5118110236220472" footer="0.5118110236220472"/>
  <pageSetup firstPageNumber="12" useFirstPageNumber="1" fitToHeight="1" fitToWidth="1" horizontalDpi="600" verticalDpi="600" orientation="landscape" paperSize="9" scale="66" r:id="rId1"/>
  <headerFooter alignWithMargins="0">
    <oddHeader xml:space="preserve">&amp;C </oddHeader>
  </headerFooter>
  <colBreaks count="1" manualBreakCount="1">
    <brk id="21"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IV59"/>
  <sheetViews>
    <sheetView showGridLines="0" zoomScalePageLayoutView="0" workbookViewId="0" topLeftCell="A1">
      <selection activeCell="A1" sqref="A1:K1"/>
    </sheetView>
  </sheetViews>
  <sheetFormatPr defaultColWidth="9.33203125" defaultRowHeight="8.25" customHeight="1"/>
  <cols>
    <col min="1" max="1" width="26.5" style="23" customWidth="1"/>
    <col min="2" max="4" width="10.16015625" style="23" customWidth="1"/>
    <col min="5" max="23" width="10.66015625" style="23" customWidth="1"/>
    <col min="24" max="26" width="10.66015625" style="15" customWidth="1"/>
    <col min="27" max="27" width="1.171875" style="15" customWidth="1"/>
    <col min="28" max="28" width="29.16015625" style="23" customWidth="1"/>
    <col min="29" max="16384" width="9.33203125" style="23" customWidth="1"/>
  </cols>
  <sheetData>
    <row r="1" spans="1:27" s="94" customFormat="1" ht="18" customHeight="1">
      <c r="A1" s="346" t="s">
        <v>132</v>
      </c>
      <c r="B1" s="346"/>
      <c r="C1" s="346"/>
      <c r="D1" s="346"/>
      <c r="E1" s="346"/>
      <c r="F1" s="346"/>
      <c r="G1" s="346"/>
      <c r="H1" s="346"/>
      <c r="I1" s="346"/>
      <c r="J1" s="346"/>
      <c r="K1" s="346"/>
      <c r="L1" s="155"/>
      <c r="M1" s="155"/>
      <c r="N1" s="155"/>
      <c r="O1" s="155"/>
      <c r="P1" s="155"/>
      <c r="Q1" s="155"/>
      <c r="R1" s="92"/>
      <c r="S1" s="92"/>
      <c r="T1" s="92"/>
      <c r="U1" s="92"/>
      <c r="V1" s="92"/>
      <c r="W1" s="92"/>
      <c r="X1" s="93"/>
      <c r="Y1" s="93"/>
      <c r="Z1" s="93"/>
      <c r="AA1" s="93"/>
    </row>
    <row r="2" spans="1:28" s="45" customFormat="1" ht="18" customHeight="1">
      <c r="A2" s="237" t="s">
        <v>61</v>
      </c>
      <c r="B2" s="47"/>
      <c r="C2" s="25"/>
      <c r="D2" s="25"/>
      <c r="E2" s="25"/>
      <c r="F2" s="25"/>
      <c r="G2" s="25"/>
      <c r="H2" s="25"/>
      <c r="I2" s="23"/>
      <c r="J2" s="42"/>
      <c r="K2" s="155"/>
      <c r="L2" s="42"/>
      <c r="M2" s="42"/>
      <c r="N2" s="42"/>
      <c r="O2" s="42"/>
      <c r="P2" s="42"/>
      <c r="Q2" s="42"/>
      <c r="R2" s="42"/>
      <c r="S2" s="42"/>
      <c r="T2" s="42"/>
      <c r="U2" s="42"/>
      <c r="V2" s="42"/>
      <c r="W2" s="42"/>
      <c r="X2" s="44"/>
      <c r="Y2" s="44"/>
      <c r="Z2" s="44"/>
      <c r="AA2" s="44"/>
      <c r="AB2" s="42" t="s">
        <v>0</v>
      </c>
    </row>
    <row r="3" spans="1:28" s="48" customFormat="1" ht="16.5" customHeight="1">
      <c r="A3" s="374" t="s">
        <v>1</v>
      </c>
      <c r="B3" s="378" t="s">
        <v>133</v>
      </c>
      <c r="C3" s="372" t="s">
        <v>134</v>
      </c>
      <c r="D3" s="372" t="s">
        <v>135</v>
      </c>
      <c r="E3" s="372" t="s">
        <v>136</v>
      </c>
      <c r="F3" s="372" t="s">
        <v>137</v>
      </c>
      <c r="G3" s="372" t="s">
        <v>138</v>
      </c>
      <c r="H3" s="372" t="s">
        <v>139</v>
      </c>
      <c r="I3" s="372" t="s">
        <v>140</v>
      </c>
      <c r="J3" s="372" t="s">
        <v>141</v>
      </c>
      <c r="K3" s="372" t="s">
        <v>142</v>
      </c>
      <c r="L3" s="372" t="s">
        <v>143</v>
      </c>
      <c r="M3" s="372" t="s">
        <v>144</v>
      </c>
      <c r="N3" s="372" t="s">
        <v>145</v>
      </c>
      <c r="O3" s="372" t="s">
        <v>146</v>
      </c>
      <c r="P3" s="372" t="s">
        <v>147</v>
      </c>
      <c r="Q3" s="372" t="s">
        <v>148</v>
      </c>
      <c r="R3" s="372" t="s">
        <v>149</v>
      </c>
      <c r="S3" s="372" t="s">
        <v>150</v>
      </c>
      <c r="T3" s="372" t="s">
        <v>151</v>
      </c>
      <c r="U3" s="372" t="s">
        <v>152</v>
      </c>
      <c r="V3" s="372" t="s">
        <v>153</v>
      </c>
      <c r="W3" s="372" t="s">
        <v>154</v>
      </c>
      <c r="X3" s="372" t="s">
        <v>155</v>
      </c>
      <c r="Y3" s="372" t="s">
        <v>156</v>
      </c>
      <c r="Z3" s="380" t="s">
        <v>157</v>
      </c>
      <c r="AA3" s="182"/>
      <c r="AB3" s="376" t="s">
        <v>1</v>
      </c>
    </row>
    <row r="4" spans="1:28" s="48" customFormat="1" ht="16.5" customHeight="1">
      <c r="A4" s="375"/>
      <c r="B4" s="379"/>
      <c r="C4" s="373"/>
      <c r="D4" s="373"/>
      <c r="E4" s="373"/>
      <c r="F4" s="373"/>
      <c r="G4" s="373"/>
      <c r="H4" s="373"/>
      <c r="I4" s="373"/>
      <c r="J4" s="373"/>
      <c r="K4" s="373"/>
      <c r="L4" s="373"/>
      <c r="M4" s="373"/>
      <c r="N4" s="373"/>
      <c r="O4" s="373"/>
      <c r="P4" s="373"/>
      <c r="Q4" s="373"/>
      <c r="R4" s="373"/>
      <c r="S4" s="373"/>
      <c r="T4" s="373"/>
      <c r="U4" s="373"/>
      <c r="V4" s="373"/>
      <c r="W4" s="373"/>
      <c r="X4" s="373"/>
      <c r="Y4" s="373"/>
      <c r="Z4" s="381"/>
      <c r="AA4" s="183"/>
      <c r="AB4" s="377"/>
    </row>
    <row r="5" spans="1:67" s="45" customFormat="1" ht="19.5" customHeight="1">
      <c r="A5" s="184" t="s">
        <v>2</v>
      </c>
      <c r="B5" s="185">
        <v>56831</v>
      </c>
      <c r="C5" s="185">
        <v>57310</v>
      </c>
      <c r="D5" s="185">
        <v>57906</v>
      </c>
      <c r="E5" s="185">
        <v>58582</v>
      </c>
      <c r="F5" s="185">
        <v>59178</v>
      </c>
      <c r="G5" s="185">
        <v>59672</v>
      </c>
      <c r="H5" s="185">
        <v>60016</v>
      </c>
      <c r="I5" s="185">
        <v>60265</v>
      </c>
      <c r="J5" s="185">
        <v>60433</v>
      </c>
      <c r="K5" s="185">
        <v>60518</v>
      </c>
      <c r="L5" s="185">
        <v>60550</v>
      </c>
      <c r="M5" s="185">
        <v>60534</v>
      </c>
      <c r="N5" s="185">
        <v>60455</v>
      </c>
      <c r="O5" s="185">
        <v>60326</v>
      </c>
      <c r="P5" s="185">
        <v>60116</v>
      </c>
      <c r="Q5" s="185">
        <v>59829</v>
      </c>
      <c r="R5" s="185">
        <v>59519</v>
      </c>
      <c r="S5" s="185">
        <v>59291</v>
      </c>
      <c r="T5" s="185">
        <v>59016</v>
      </c>
      <c r="U5" s="185">
        <v>58660</v>
      </c>
      <c r="V5" s="185">
        <v>58372</v>
      </c>
      <c r="W5" s="185">
        <v>58184</v>
      </c>
      <c r="X5" s="185">
        <v>58096</v>
      </c>
      <c r="Y5" s="185">
        <v>58112</v>
      </c>
      <c r="Z5" s="185">
        <v>58214</v>
      </c>
      <c r="AA5" s="186"/>
      <c r="AB5" s="161" t="s">
        <v>2</v>
      </c>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row>
    <row r="6" spans="1:67" s="45" customFormat="1" ht="15" customHeight="1">
      <c r="A6" s="184" t="s">
        <v>3</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87"/>
      <c r="AB6" s="161" t="s">
        <v>3</v>
      </c>
      <c r="AC6" s="50"/>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row>
    <row r="7" spans="1:29" ht="13.5" customHeight="1">
      <c r="A7" s="188" t="s">
        <v>4</v>
      </c>
      <c r="B7" s="177">
        <v>2518</v>
      </c>
      <c r="C7" s="177">
        <v>2587</v>
      </c>
      <c r="D7" s="177">
        <v>2659</v>
      </c>
      <c r="E7" s="177">
        <v>2727</v>
      </c>
      <c r="F7" s="177">
        <v>2790</v>
      </c>
      <c r="G7" s="177">
        <v>2848</v>
      </c>
      <c r="H7" s="177">
        <v>2890</v>
      </c>
      <c r="I7" s="177">
        <v>2931</v>
      </c>
      <c r="J7" s="177">
        <v>2956</v>
      </c>
      <c r="K7" s="177">
        <v>2976</v>
      </c>
      <c r="L7" s="177">
        <v>2980</v>
      </c>
      <c r="M7" s="177">
        <v>2981</v>
      </c>
      <c r="N7" s="177">
        <v>2974</v>
      </c>
      <c r="O7" s="177">
        <v>2959</v>
      </c>
      <c r="P7" s="177">
        <v>2943</v>
      </c>
      <c r="Q7" s="177">
        <v>2921</v>
      </c>
      <c r="R7" s="177">
        <v>2907</v>
      </c>
      <c r="S7" s="177">
        <v>2897</v>
      </c>
      <c r="T7" s="177">
        <v>2888</v>
      </c>
      <c r="U7" s="177">
        <v>2883</v>
      </c>
      <c r="V7" s="177">
        <v>2879</v>
      </c>
      <c r="W7" s="177">
        <v>2890</v>
      </c>
      <c r="X7" s="177">
        <v>2905</v>
      </c>
      <c r="Y7" s="177">
        <v>2927</v>
      </c>
      <c r="Z7" s="177">
        <v>2962</v>
      </c>
      <c r="AA7" s="187"/>
      <c r="AB7" s="163" t="s">
        <v>4</v>
      </c>
      <c r="AC7" s="50"/>
    </row>
    <row r="8" spans="1:29" ht="12.75" customHeight="1">
      <c r="A8" s="188" t="s">
        <v>5</v>
      </c>
      <c r="B8" s="177">
        <v>2672</v>
      </c>
      <c r="C8" s="177">
        <v>2700</v>
      </c>
      <c r="D8" s="177">
        <v>2735</v>
      </c>
      <c r="E8" s="177">
        <v>2774</v>
      </c>
      <c r="F8" s="177">
        <v>2809</v>
      </c>
      <c r="G8" s="177">
        <v>2841</v>
      </c>
      <c r="H8" s="177">
        <v>2870</v>
      </c>
      <c r="I8" s="177">
        <v>2894</v>
      </c>
      <c r="J8" s="177">
        <v>2919</v>
      </c>
      <c r="K8" s="177">
        <v>2944</v>
      </c>
      <c r="L8" s="177">
        <v>2966</v>
      </c>
      <c r="M8" s="177">
        <v>2993</v>
      </c>
      <c r="N8" s="177">
        <v>3010</v>
      </c>
      <c r="O8" s="177">
        <v>3037</v>
      </c>
      <c r="P8" s="177">
        <v>3052</v>
      </c>
      <c r="Q8" s="177">
        <v>3067</v>
      </c>
      <c r="R8" s="177">
        <v>3079</v>
      </c>
      <c r="S8" s="177">
        <v>3092</v>
      </c>
      <c r="T8" s="177">
        <v>3099</v>
      </c>
      <c r="U8" s="177">
        <v>3101</v>
      </c>
      <c r="V8" s="177">
        <v>3108</v>
      </c>
      <c r="W8" s="177">
        <v>3113</v>
      </c>
      <c r="X8" s="177">
        <v>3123</v>
      </c>
      <c r="Y8" s="177">
        <v>3142</v>
      </c>
      <c r="Z8" s="177">
        <v>3160</v>
      </c>
      <c r="AA8" s="187"/>
      <c r="AB8" s="163" t="s">
        <v>5</v>
      </c>
      <c r="AC8" s="50"/>
    </row>
    <row r="9" spans="1:29" ht="12.75" customHeight="1">
      <c r="A9" s="188" t="s">
        <v>6</v>
      </c>
      <c r="B9" s="177">
        <v>1102</v>
      </c>
      <c r="C9" s="177">
        <v>1097</v>
      </c>
      <c r="D9" s="177">
        <v>1102</v>
      </c>
      <c r="E9" s="177">
        <v>1104</v>
      </c>
      <c r="F9" s="177">
        <v>1107</v>
      </c>
      <c r="G9" s="177">
        <v>1109</v>
      </c>
      <c r="H9" s="177">
        <v>1106</v>
      </c>
      <c r="I9" s="177">
        <v>1107</v>
      </c>
      <c r="J9" s="177">
        <v>1107</v>
      </c>
      <c r="K9" s="177">
        <v>1103</v>
      </c>
      <c r="L9" s="177">
        <v>1103</v>
      </c>
      <c r="M9" s="177">
        <v>1101</v>
      </c>
      <c r="N9" s="177">
        <v>1100</v>
      </c>
      <c r="O9" s="177">
        <v>1099</v>
      </c>
      <c r="P9" s="177">
        <v>1094</v>
      </c>
      <c r="Q9" s="177">
        <v>1093</v>
      </c>
      <c r="R9" s="177">
        <v>1087</v>
      </c>
      <c r="S9" s="177">
        <v>1080</v>
      </c>
      <c r="T9" s="177">
        <v>1073</v>
      </c>
      <c r="U9" s="177">
        <v>1063</v>
      </c>
      <c r="V9" s="177">
        <v>1053</v>
      </c>
      <c r="W9" s="177">
        <v>1042</v>
      </c>
      <c r="X9" s="177">
        <v>1032</v>
      </c>
      <c r="Y9" s="177">
        <v>1025</v>
      </c>
      <c r="Z9" s="177">
        <v>1019</v>
      </c>
      <c r="AA9" s="187"/>
      <c r="AB9" s="163" t="s">
        <v>6</v>
      </c>
      <c r="AC9" s="50"/>
    </row>
    <row r="10" spans="1:29" ht="12.75" customHeight="1">
      <c r="A10" s="188" t="s">
        <v>7</v>
      </c>
      <c r="B10" s="177">
        <v>749</v>
      </c>
      <c r="C10" s="177">
        <v>750</v>
      </c>
      <c r="D10" s="177">
        <v>749</v>
      </c>
      <c r="E10" s="177">
        <v>750</v>
      </c>
      <c r="F10" s="177">
        <v>752</v>
      </c>
      <c r="G10" s="177">
        <v>750</v>
      </c>
      <c r="H10" s="177">
        <v>752</v>
      </c>
      <c r="I10" s="177">
        <v>753</v>
      </c>
      <c r="J10" s="177">
        <v>750</v>
      </c>
      <c r="K10" s="177">
        <v>751</v>
      </c>
      <c r="L10" s="177">
        <v>749</v>
      </c>
      <c r="M10" s="177">
        <v>746</v>
      </c>
      <c r="N10" s="177">
        <v>743</v>
      </c>
      <c r="O10" s="177">
        <v>739</v>
      </c>
      <c r="P10" s="177">
        <v>734</v>
      </c>
      <c r="Q10" s="177">
        <v>723</v>
      </c>
      <c r="R10" s="177">
        <v>713</v>
      </c>
      <c r="S10" s="177">
        <v>703</v>
      </c>
      <c r="T10" s="177">
        <v>693</v>
      </c>
      <c r="U10" s="177">
        <v>677</v>
      </c>
      <c r="V10" s="177">
        <v>663</v>
      </c>
      <c r="W10" s="177">
        <v>652</v>
      </c>
      <c r="X10" s="177">
        <v>639</v>
      </c>
      <c r="Y10" s="177">
        <v>630</v>
      </c>
      <c r="Z10" s="177">
        <v>618</v>
      </c>
      <c r="AA10" s="187"/>
      <c r="AB10" s="163" t="s">
        <v>7</v>
      </c>
      <c r="AC10" s="50"/>
    </row>
    <row r="11" spans="1:67" s="45" customFormat="1" ht="13.5" customHeight="1">
      <c r="A11" s="188" t="s">
        <v>8</v>
      </c>
      <c r="B11" s="177">
        <v>593</v>
      </c>
      <c r="C11" s="177">
        <v>589</v>
      </c>
      <c r="D11" s="177">
        <v>585</v>
      </c>
      <c r="E11" s="177">
        <v>583</v>
      </c>
      <c r="F11" s="177">
        <v>583</v>
      </c>
      <c r="G11" s="177">
        <v>576</v>
      </c>
      <c r="H11" s="177">
        <v>571</v>
      </c>
      <c r="I11" s="177">
        <v>562</v>
      </c>
      <c r="J11" s="177">
        <v>558</v>
      </c>
      <c r="K11" s="177">
        <v>551</v>
      </c>
      <c r="L11" s="177">
        <v>549</v>
      </c>
      <c r="M11" s="177">
        <v>543</v>
      </c>
      <c r="N11" s="177">
        <v>536</v>
      </c>
      <c r="O11" s="177">
        <v>536</v>
      </c>
      <c r="P11" s="177">
        <v>529</v>
      </c>
      <c r="Q11" s="177">
        <v>524</v>
      </c>
      <c r="R11" s="177">
        <v>521</v>
      </c>
      <c r="S11" s="177">
        <v>513</v>
      </c>
      <c r="T11" s="177">
        <v>509</v>
      </c>
      <c r="U11" s="177">
        <v>504</v>
      </c>
      <c r="V11" s="177">
        <v>500</v>
      </c>
      <c r="W11" s="177">
        <v>494</v>
      </c>
      <c r="X11" s="177">
        <v>493</v>
      </c>
      <c r="Y11" s="177">
        <v>489</v>
      </c>
      <c r="Z11" s="177">
        <v>491</v>
      </c>
      <c r="AA11" s="187"/>
      <c r="AB11" s="163" t="s">
        <v>8</v>
      </c>
      <c r="AC11" s="50"/>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row>
    <row r="12" spans="1:29" ht="18" customHeight="1">
      <c r="A12" s="188" t="s">
        <v>9</v>
      </c>
      <c r="B12" s="177">
        <v>1396</v>
      </c>
      <c r="C12" s="177">
        <v>1406</v>
      </c>
      <c r="D12" s="177">
        <v>1413</v>
      </c>
      <c r="E12" s="177">
        <v>1429</v>
      </c>
      <c r="F12" s="177">
        <v>1440</v>
      </c>
      <c r="G12" s="177">
        <v>1444</v>
      </c>
      <c r="H12" s="177">
        <v>1450</v>
      </c>
      <c r="I12" s="177">
        <v>1457</v>
      </c>
      <c r="J12" s="177">
        <v>1455</v>
      </c>
      <c r="K12" s="177">
        <v>1455</v>
      </c>
      <c r="L12" s="177">
        <v>1456</v>
      </c>
      <c r="M12" s="177">
        <v>1451</v>
      </c>
      <c r="N12" s="177">
        <v>1445</v>
      </c>
      <c r="O12" s="177">
        <v>1434</v>
      </c>
      <c r="P12" s="177">
        <v>1422</v>
      </c>
      <c r="Q12" s="177">
        <v>1408</v>
      </c>
      <c r="R12" s="177">
        <v>1384</v>
      </c>
      <c r="S12" s="177">
        <v>1364</v>
      </c>
      <c r="T12" s="177">
        <v>1344</v>
      </c>
      <c r="U12" s="177">
        <v>1319</v>
      </c>
      <c r="V12" s="177">
        <v>1296</v>
      </c>
      <c r="W12" s="177">
        <v>1278</v>
      </c>
      <c r="X12" s="177">
        <v>1261</v>
      </c>
      <c r="Y12" s="177">
        <v>1247</v>
      </c>
      <c r="Z12" s="177">
        <v>1238</v>
      </c>
      <c r="AA12" s="187"/>
      <c r="AB12" s="163" t="s">
        <v>9</v>
      </c>
      <c r="AC12" s="50"/>
    </row>
    <row r="13" spans="1:29" ht="12.75" customHeight="1">
      <c r="A13" s="188" t="s">
        <v>10</v>
      </c>
      <c r="B13" s="177">
        <v>1709</v>
      </c>
      <c r="C13" s="177">
        <v>1753</v>
      </c>
      <c r="D13" s="177">
        <v>1799</v>
      </c>
      <c r="E13" s="177">
        <v>1842</v>
      </c>
      <c r="F13" s="177">
        <v>1883</v>
      </c>
      <c r="G13" s="177">
        <v>1918</v>
      </c>
      <c r="H13" s="177">
        <v>1950</v>
      </c>
      <c r="I13" s="177">
        <v>1974</v>
      </c>
      <c r="J13" s="177">
        <v>1991</v>
      </c>
      <c r="K13" s="177">
        <v>2002</v>
      </c>
      <c r="L13" s="177">
        <v>2005</v>
      </c>
      <c r="M13" s="177">
        <v>2005</v>
      </c>
      <c r="N13" s="177">
        <v>1998</v>
      </c>
      <c r="O13" s="177">
        <v>1989</v>
      </c>
      <c r="P13" s="177">
        <v>1974</v>
      </c>
      <c r="Q13" s="177">
        <v>1956</v>
      </c>
      <c r="R13" s="177">
        <v>1937</v>
      </c>
      <c r="S13" s="177">
        <v>1924</v>
      </c>
      <c r="T13" s="177">
        <v>1909</v>
      </c>
      <c r="U13" s="177">
        <v>1899</v>
      </c>
      <c r="V13" s="177">
        <v>1886</v>
      </c>
      <c r="W13" s="177">
        <v>1883</v>
      </c>
      <c r="X13" s="177">
        <v>1885</v>
      </c>
      <c r="Y13" s="177">
        <v>1893</v>
      </c>
      <c r="Z13" s="177">
        <v>1903</v>
      </c>
      <c r="AA13" s="187"/>
      <c r="AB13" s="163" t="s">
        <v>10</v>
      </c>
      <c r="AC13" s="50"/>
    </row>
    <row r="14" spans="1:29" ht="12.75" customHeight="1">
      <c r="A14" s="188" t="s">
        <v>11</v>
      </c>
      <c r="B14" s="177">
        <v>1307</v>
      </c>
      <c r="C14" s="177">
        <v>1303</v>
      </c>
      <c r="D14" s="177">
        <v>1306</v>
      </c>
      <c r="E14" s="177">
        <v>1311</v>
      </c>
      <c r="F14" s="177">
        <v>1314</v>
      </c>
      <c r="G14" s="177">
        <v>1318</v>
      </c>
      <c r="H14" s="177">
        <v>1314</v>
      </c>
      <c r="I14" s="177">
        <v>1310</v>
      </c>
      <c r="J14" s="177">
        <v>1304</v>
      </c>
      <c r="K14" s="177">
        <v>1297</v>
      </c>
      <c r="L14" s="177">
        <v>1288</v>
      </c>
      <c r="M14" s="177">
        <v>1279</v>
      </c>
      <c r="N14" s="177">
        <v>1273</v>
      </c>
      <c r="O14" s="177">
        <v>1256</v>
      </c>
      <c r="P14" s="177">
        <v>1243</v>
      </c>
      <c r="Q14" s="177">
        <v>1231</v>
      </c>
      <c r="R14" s="177">
        <v>1216</v>
      </c>
      <c r="S14" s="177">
        <v>1207</v>
      </c>
      <c r="T14" s="177">
        <v>1194</v>
      </c>
      <c r="U14" s="177">
        <v>1184</v>
      </c>
      <c r="V14" s="177">
        <v>1174</v>
      </c>
      <c r="W14" s="177">
        <v>1163</v>
      </c>
      <c r="X14" s="177">
        <v>1157</v>
      </c>
      <c r="Y14" s="177">
        <v>1154</v>
      </c>
      <c r="Z14" s="177">
        <v>1151</v>
      </c>
      <c r="AA14" s="187"/>
      <c r="AB14" s="163" t="s">
        <v>11</v>
      </c>
      <c r="AC14" s="50"/>
    </row>
    <row r="15" spans="1:29" ht="12.75" customHeight="1">
      <c r="A15" s="188" t="s">
        <v>12</v>
      </c>
      <c r="B15" s="177">
        <v>889</v>
      </c>
      <c r="C15" s="177">
        <v>887</v>
      </c>
      <c r="D15" s="177">
        <v>882</v>
      </c>
      <c r="E15" s="177">
        <v>890</v>
      </c>
      <c r="F15" s="177">
        <v>888</v>
      </c>
      <c r="G15" s="177">
        <v>890</v>
      </c>
      <c r="H15" s="177">
        <v>890</v>
      </c>
      <c r="I15" s="177">
        <v>891</v>
      </c>
      <c r="J15" s="177">
        <v>891</v>
      </c>
      <c r="K15" s="177">
        <v>889</v>
      </c>
      <c r="L15" s="177">
        <v>887</v>
      </c>
      <c r="M15" s="177">
        <v>887</v>
      </c>
      <c r="N15" s="177">
        <v>880</v>
      </c>
      <c r="O15" s="177">
        <v>873</v>
      </c>
      <c r="P15" s="177">
        <v>867</v>
      </c>
      <c r="Q15" s="177">
        <v>855</v>
      </c>
      <c r="R15" s="177">
        <v>844</v>
      </c>
      <c r="S15" s="177">
        <v>832</v>
      </c>
      <c r="T15" s="177">
        <v>823</v>
      </c>
      <c r="U15" s="177">
        <v>805</v>
      </c>
      <c r="V15" s="177">
        <v>791</v>
      </c>
      <c r="W15" s="177">
        <v>779</v>
      </c>
      <c r="X15" s="177">
        <v>769</v>
      </c>
      <c r="Y15" s="177">
        <v>762</v>
      </c>
      <c r="Z15" s="177">
        <v>751</v>
      </c>
      <c r="AA15" s="187"/>
      <c r="AB15" s="163" t="s">
        <v>12</v>
      </c>
      <c r="AC15" s="50"/>
    </row>
    <row r="16" spans="1:67" s="45" customFormat="1" ht="13.5" customHeight="1">
      <c r="A16" s="188" t="s">
        <v>13</v>
      </c>
      <c r="B16" s="177">
        <v>1077</v>
      </c>
      <c r="C16" s="177">
        <v>1093</v>
      </c>
      <c r="D16" s="177">
        <v>1120</v>
      </c>
      <c r="E16" s="177">
        <v>1138</v>
      </c>
      <c r="F16" s="177">
        <v>1166</v>
      </c>
      <c r="G16" s="177">
        <v>1190</v>
      </c>
      <c r="H16" s="177">
        <v>1213</v>
      </c>
      <c r="I16" s="177">
        <v>1239</v>
      </c>
      <c r="J16" s="177">
        <v>1264</v>
      </c>
      <c r="K16" s="177">
        <v>1286</v>
      </c>
      <c r="L16" s="177">
        <v>1307</v>
      </c>
      <c r="M16" s="177">
        <v>1325</v>
      </c>
      <c r="N16" s="177">
        <v>1345</v>
      </c>
      <c r="O16" s="177">
        <v>1366</v>
      </c>
      <c r="P16" s="177">
        <v>1382</v>
      </c>
      <c r="Q16" s="177">
        <v>1393</v>
      </c>
      <c r="R16" s="177">
        <v>1400</v>
      </c>
      <c r="S16" s="177">
        <v>1413</v>
      </c>
      <c r="T16" s="177">
        <v>1417</v>
      </c>
      <c r="U16" s="177">
        <v>1421</v>
      </c>
      <c r="V16" s="177">
        <v>1426</v>
      </c>
      <c r="W16" s="177">
        <v>1429</v>
      </c>
      <c r="X16" s="177">
        <v>1432</v>
      </c>
      <c r="Y16" s="177">
        <v>1437</v>
      </c>
      <c r="Z16" s="177">
        <v>1447</v>
      </c>
      <c r="AA16" s="187"/>
      <c r="AB16" s="163" t="s">
        <v>13</v>
      </c>
      <c r="AC16" s="50"/>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row>
    <row r="17" spans="1:29" ht="18" customHeight="1">
      <c r="A17" s="188" t="s">
        <v>14</v>
      </c>
      <c r="B17" s="177">
        <v>824</v>
      </c>
      <c r="C17" s="177">
        <v>825</v>
      </c>
      <c r="D17" s="177">
        <v>822</v>
      </c>
      <c r="E17" s="177">
        <v>839</v>
      </c>
      <c r="F17" s="177">
        <v>846</v>
      </c>
      <c r="G17" s="177">
        <v>862</v>
      </c>
      <c r="H17" s="177">
        <v>868</v>
      </c>
      <c r="I17" s="177">
        <v>881</v>
      </c>
      <c r="J17" s="177">
        <v>888</v>
      </c>
      <c r="K17" s="177">
        <v>898</v>
      </c>
      <c r="L17" s="177">
        <v>907</v>
      </c>
      <c r="M17" s="177">
        <v>920</v>
      </c>
      <c r="N17" s="177">
        <v>930</v>
      </c>
      <c r="O17" s="177">
        <v>934</v>
      </c>
      <c r="P17" s="177">
        <v>943</v>
      </c>
      <c r="Q17" s="177">
        <v>942</v>
      </c>
      <c r="R17" s="177">
        <v>945</v>
      </c>
      <c r="S17" s="177">
        <v>945</v>
      </c>
      <c r="T17" s="177">
        <v>940</v>
      </c>
      <c r="U17" s="177">
        <v>936</v>
      </c>
      <c r="V17" s="177">
        <v>929</v>
      </c>
      <c r="W17" s="177">
        <v>922</v>
      </c>
      <c r="X17" s="177">
        <v>918</v>
      </c>
      <c r="Y17" s="177">
        <v>910</v>
      </c>
      <c r="Z17" s="177">
        <v>908</v>
      </c>
      <c r="AA17" s="187"/>
      <c r="AB17" s="163" t="s">
        <v>14</v>
      </c>
      <c r="AC17" s="50"/>
    </row>
    <row r="18" spans="1:29" ht="12.75" customHeight="1">
      <c r="A18" s="188" t="s">
        <v>15</v>
      </c>
      <c r="B18" s="177">
        <v>5317</v>
      </c>
      <c r="C18" s="177">
        <v>5433</v>
      </c>
      <c r="D18" s="177">
        <v>5547</v>
      </c>
      <c r="E18" s="177">
        <v>5658</v>
      </c>
      <c r="F18" s="177">
        <v>5764</v>
      </c>
      <c r="G18" s="177">
        <v>5853</v>
      </c>
      <c r="H18" s="177">
        <v>5920</v>
      </c>
      <c r="I18" s="177">
        <v>5967</v>
      </c>
      <c r="J18" s="177">
        <v>5998</v>
      </c>
      <c r="K18" s="177">
        <v>6010</v>
      </c>
      <c r="L18" s="177">
        <v>6007</v>
      </c>
      <c r="M18" s="177">
        <v>5991</v>
      </c>
      <c r="N18" s="177">
        <v>5974</v>
      </c>
      <c r="O18" s="177">
        <v>5955</v>
      </c>
      <c r="P18" s="177">
        <v>5931</v>
      </c>
      <c r="Q18" s="177">
        <v>5909</v>
      </c>
      <c r="R18" s="177">
        <v>5890</v>
      </c>
      <c r="S18" s="177">
        <v>5889</v>
      </c>
      <c r="T18" s="177">
        <v>5887</v>
      </c>
      <c r="U18" s="177">
        <v>5884</v>
      </c>
      <c r="V18" s="177">
        <v>5889</v>
      </c>
      <c r="W18" s="177">
        <v>5912</v>
      </c>
      <c r="X18" s="177">
        <v>5946</v>
      </c>
      <c r="Y18" s="177">
        <v>5993</v>
      </c>
      <c r="Z18" s="177">
        <v>6049</v>
      </c>
      <c r="AA18" s="187"/>
      <c r="AB18" s="163" t="s">
        <v>15</v>
      </c>
      <c r="AC18" s="50"/>
    </row>
    <row r="19" spans="1:29" ht="12.75" customHeight="1">
      <c r="A19" s="188" t="s">
        <v>16</v>
      </c>
      <c r="B19" s="177">
        <v>228</v>
      </c>
      <c r="C19" s="177">
        <v>228</v>
      </c>
      <c r="D19" s="177">
        <v>220</v>
      </c>
      <c r="E19" s="177">
        <v>224</v>
      </c>
      <c r="F19" s="177">
        <v>224</v>
      </c>
      <c r="G19" s="177">
        <v>223</v>
      </c>
      <c r="H19" s="177">
        <v>221</v>
      </c>
      <c r="I19" s="177">
        <v>217</v>
      </c>
      <c r="J19" s="177">
        <v>216</v>
      </c>
      <c r="K19" s="177">
        <v>212</v>
      </c>
      <c r="L19" s="177">
        <v>210</v>
      </c>
      <c r="M19" s="177">
        <v>210</v>
      </c>
      <c r="N19" s="177">
        <v>207</v>
      </c>
      <c r="O19" s="177">
        <v>204</v>
      </c>
      <c r="P19" s="177">
        <v>202</v>
      </c>
      <c r="Q19" s="177">
        <v>193</v>
      </c>
      <c r="R19" s="177">
        <v>191</v>
      </c>
      <c r="S19" s="177">
        <v>188</v>
      </c>
      <c r="T19" s="177">
        <v>182</v>
      </c>
      <c r="U19" s="177">
        <v>177</v>
      </c>
      <c r="V19" s="177">
        <v>174</v>
      </c>
      <c r="W19" s="177">
        <v>166</v>
      </c>
      <c r="X19" s="177">
        <v>168</v>
      </c>
      <c r="Y19" s="177">
        <v>163</v>
      </c>
      <c r="Z19" s="177">
        <v>158</v>
      </c>
      <c r="AA19" s="187"/>
      <c r="AB19" s="163" t="s">
        <v>16</v>
      </c>
      <c r="AC19" s="50"/>
    </row>
    <row r="20" spans="1:29" ht="12.75" customHeight="1">
      <c r="A20" s="188" t="s">
        <v>17</v>
      </c>
      <c r="B20" s="177">
        <v>1796</v>
      </c>
      <c r="C20" s="177">
        <v>1791</v>
      </c>
      <c r="D20" s="177">
        <v>1796</v>
      </c>
      <c r="E20" s="177">
        <v>1798</v>
      </c>
      <c r="F20" s="177">
        <v>1800</v>
      </c>
      <c r="G20" s="177">
        <v>1800</v>
      </c>
      <c r="H20" s="177">
        <v>1798</v>
      </c>
      <c r="I20" s="177">
        <v>1790</v>
      </c>
      <c r="J20" s="177">
        <v>1788</v>
      </c>
      <c r="K20" s="177">
        <v>1789</v>
      </c>
      <c r="L20" s="177">
        <v>1789</v>
      </c>
      <c r="M20" s="177">
        <v>1791</v>
      </c>
      <c r="N20" s="177">
        <v>1796</v>
      </c>
      <c r="O20" s="177">
        <v>1802</v>
      </c>
      <c r="P20" s="177">
        <v>1807</v>
      </c>
      <c r="Q20" s="177">
        <v>1811</v>
      </c>
      <c r="R20" s="177">
        <v>1813</v>
      </c>
      <c r="S20" s="177">
        <v>1822</v>
      </c>
      <c r="T20" s="177">
        <v>1825</v>
      </c>
      <c r="U20" s="177">
        <v>1825</v>
      </c>
      <c r="V20" s="177">
        <v>1829</v>
      </c>
      <c r="W20" s="177">
        <v>1835</v>
      </c>
      <c r="X20" s="177">
        <v>1840</v>
      </c>
      <c r="Y20" s="177">
        <v>1850</v>
      </c>
      <c r="Z20" s="177">
        <v>1859</v>
      </c>
      <c r="AA20" s="187"/>
      <c r="AB20" s="163" t="s">
        <v>17</v>
      </c>
      <c r="AC20" s="50"/>
    </row>
    <row r="21" spans="1:67" s="45" customFormat="1" ht="13.5" customHeight="1">
      <c r="A21" s="188" t="s">
        <v>18</v>
      </c>
      <c r="B21" s="177">
        <v>4050</v>
      </c>
      <c r="C21" s="177">
        <v>4074</v>
      </c>
      <c r="D21" s="177">
        <v>4106</v>
      </c>
      <c r="E21" s="177">
        <v>4142</v>
      </c>
      <c r="F21" s="177">
        <v>4176</v>
      </c>
      <c r="G21" s="177">
        <v>4202</v>
      </c>
      <c r="H21" s="177">
        <v>4223</v>
      </c>
      <c r="I21" s="177">
        <v>4237</v>
      </c>
      <c r="J21" s="177">
        <v>4250</v>
      </c>
      <c r="K21" s="177">
        <v>4255</v>
      </c>
      <c r="L21" s="177">
        <v>4262</v>
      </c>
      <c r="M21" s="177">
        <v>4269</v>
      </c>
      <c r="N21" s="177">
        <v>4276</v>
      </c>
      <c r="O21" s="177">
        <v>4277</v>
      </c>
      <c r="P21" s="177">
        <v>4272</v>
      </c>
      <c r="Q21" s="177">
        <v>4260</v>
      </c>
      <c r="R21" s="177">
        <v>4250</v>
      </c>
      <c r="S21" s="177">
        <v>4244</v>
      </c>
      <c r="T21" s="177">
        <v>4230</v>
      </c>
      <c r="U21" s="177">
        <v>4215</v>
      </c>
      <c r="V21" s="177">
        <v>4203</v>
      </c>
      <c r="W21" s="177">
        <v>4202</v>
      </c>
      <c r="X21" s="177">
        <v>4206</v>
      </c>
      <c r="Y21" s="177">
        <v>4218</v>
      </c>
      <c r="Z21" s="177">
        <v>4238</v>
      </c>
      <c r="AA21" s="187"/>
      <c r="AB21" s="163" t="s">
        <v>18</v>
      </c>
      <c r="AC21" s="50"/>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row>
    <row r="22" spans="1:29" ht="18" customHeight="1">
      <c r="A22" s="188" t="s">
        <v>19</v>
      </c>
      <c r="B22" s="177">
        <v>7260</v>
      </c>
      <c r="C22" s="177">
        <v>7401</v>
      </c>
      <c r="D22" s="177">
        <v>7547</v>
      </c>
      <c r="E22" s="177">
        <v>7694</v>
      </c>
      <c r="F22" s="177">
        <v>7821</v>
      </c>
      <c r="G22" s="177">
        <v>7936</v>
      </c>
      <c r="H22" s="177">
        <v>8015</v>
      </c>
      <c r="I22" s="177">
        <v>8068</v>
      </c>
      <c r="J22" s="177">
        <v>8103</v>
      </c>
      <c r="K22" s="177">
        <v>8106</v>
      </c>
      <c r="L22" s="177">
        <v>8091</v>
      </c>
      <c r="M22" s="177">
        <v>8054</v>
      </c>
      <c r="N22" s="177">
        <v>8011</v>
      </c>
      <c r="O22" s="177">
        <v>7946</v>
      </c>
      <c r="P22" s="177">
        <v>7869</v>
      </c>
      <c r="Q22" s="177">
        <v>7796</v>
      </c>
      <c r="R22" s="177">
        <v>7723</v>
      </c>
      <c r="S22" s="177">
        <v>7666</v>
      </c>
      <c r="T22" s="177">
        <v>7613</v>
      </c>
      <c r="U22" s="177">
        <v>7565</v>
      </c>
      <c r="V22" s="177">
        <v>7519</v>
      </c>
      <c r="W22" s="177">
        <v>7502</v>
      </c>
      <c r="X22" s="177">
        <v>7502</v>
      </c>
      <c r="Y22" s="177">
        <v>7518</v>
      </c>
      <c r="Z22" s="177">
        <v>7560</v>
      </c>
      <c r="AA22" s="187"/>
      <c r="AB22" s="163" t="s">
        <v>19</v>
      </c>
      <c r="AC22" s="50"/>
    </row>
    <row r="23" spans="1:29" ht="12.75" customHeight="1">
      <c r="A23" s="188" t="s">
        <v>20</v>
      </c>
      <c r="B23" s="177">
        <v>2315</v>
      </c>
      <c r="C23" s="177">
        <v>2326</v>
      </c>
      <c r="D23" s="177">
        <v>2340</v>
      </c>
      <c r="E23" s="177">
        <v>2355</v>
      </c>
      <c r="F23" s="177">
        <v>2368</v>
      </c>
      <c r="G23" s="177">
        <v>2374</v>
      </c>
      <c r="H23" s="177">
        <v>2375</v>
      </c>
      <c r="I23" s="177">
        <v>2374</v>
      </c>
      <c r="J23" s="177">
        <v>2369</v>
      </c>
      <c r="K23" s="177">
        <v>2363</v>
      </c>
      <c r="L23" s="177">
        <v>2360</v>
      </c>
      <c r="M23" s="177">
        <v>2350</v>
      </c>
      <c r="N23" s="177">
        <v>2342</v>
      </c>
      <c r="O23" s="177">
        <v>2331</v>
      </c>
      <c r="P23" s="177">
        <v>2314</v>
      </c>
      <c r="Q23" s="177">
        <v>2300</v>
      </c>
      <c r="R23" s="177">
        <v>2281</v>
      </c>
      <c r="S23" s="177">
        <v>2264</v>
      </c>
      <c r="T23" s="177">
        <v>2245</v>
      </c>
      <c r="U23" s="177">
        <v>2225</v>
      </c>
      <c r="V23" s="177">
        <v>2204</v>
      </c>
      <c r="W23" s="177">
        <v>2189</v>
      </c>
      <c r="X23" s="177">
        <v>2178</v>
      </c>
      <c r="Y23" s="177">
        <v>2167</v>
      </c>
      <c r="Z23" s="177">
        <v>2157</v>
      </c>
      <c r="AA23" s="187"/>
      <c r="AB23" s="163" t="s">
        <v>20</v>
      </c>
      <c r="AC23" s="50"/>
    </row>
    <row r="24" spans="1:29" ht="12.75" customHeight="1">
      <c r="A24" s="188" t="s">
        <v>21</v>
      </c>
      <c r="B24" s="177">
        <v>780</v>
      </c>
      <c r="C24" s="177">
        <v>774</v>
      </c>
      <c r="D24" s="177">
        <v>765</v>
      </c>
      <c r="E24" s="177">
        <v>762</v>
      </c>
      <c r="F24" s="177">
        <v>753</v>
      </c>
      <c r="G24" s="177">
        <v>746</v>
      </c>
      <c r="H24" s="177">
        <v>735</v>
      </c>
      <c r="I24" s="177">
        <v>724</v>
      </c>
      <c r="J24" s="177">
        <v>712</v>
      </c>
      <c r="K24" s="177">
        <v>698</v>
      </c>
      <c r="L24" s="177">
        <v>684</v>
      </c>
      <c r="M24" s="177">
        <v>670</v>
      </c>
      <c r="N24" s="177">
        <v>651</v>
      </c>
      <c r="O24" s="177">
        <v>633</v>
      </c>
      <c r="P24" s="177">
        <v>616</v>
      </c>
      <c r="Q24" s="177">
        <v>600</v>
      </c>
      <c r="R24" s="177">
        <v>582</v>
      </c>
      <c r="S24" s="177">
        <v>566</v>
      </c>
      <c r="T24" s="177">
        <v>549</v>
      </c>
      <c r="U24" s="177">
        <v>532</v>
      </c>
      <c r="V24" s="177">
        <v>516</v>
      </c>
      <c r="W24" s="177">
        <v>506</v>
      </c>
      <c r="X24" s="177">
        <v>494</v>
      </c>
      <c r="Y24" s="177">
        <v>487</v>
      </c>
      <c r="Z24" s="177">
        <v>481</v>
      </c>
      <c r="AA24" s="187"/>
      <c r="AB24" s="163" t="s">
        <v>21</v>
      </c>
      <c r="AC24" s="50"/>
    </row>
    <row r="25" spans="1:29" ht="12.75" customHeight="1">
      <c r="A25" s="188" t="s">
        <v>22</v>
      </c>
      <c r="B25" s="177">
        <v>944</v>
      </c>
      <c r="C25" s="177">
        <v>956</v>
      </c>
      <c r="D25" s="177">
        <v>972</v>
      </c>
      <c r="E25" s="177">
        <v>986</v>
      </c>
      <c r="F25" s="177">
        <v>1006</v>
      </c>
      <c r="G25" s="177">
        <v>1023</v>
      </c>
      <c r="H25" s="177">
        <v>1038</v>
      </c>
      <c r="I25" s="177">
        <v>1049</v>
      </c>
      <c r="J25" s="177">
        <v>1065</v>
      </c>
      <c r="K25" s="177">
        <v>1077</v>
      </c>
      <c r="L25" s="177">
        <v>1085</v>
      </c>
      <c r="M25" s="177">
        <v>1098</v>
      </c>
      <c r="N25" s="177">
        <v>1108</v>
      </c>
      <c r="O25" s="177">
        <v>1117</v>
      </c>
      <c r="P25" s="177">
        <v>1126</v>
      </c>
      <c r="Q25" s="177">
        <v>1133</v>
      </c>
      <c r="R25" s="177">
        <v>1139</v>
      </c>
      <c r="S25" s="177">
        <v>1146</v>
      </c>
      <c r="T25" s="177">
        <v>1149</v>
      </c>
      <c r="U25" s="177">
        <v>1149</v>
      </c>
      <c r="V25" s="177">
        <v>1154</v>
      </c>
      <c r="W25" s="177">
        <v>1155</v>
      </c>
      <c r="X25" s="177">
        <v>1156</v>
      </c>
      <c r="Y25" s="177">
        <v>1162</v>
      </c>
      <c r="Z25" s="177">
        <v>1167</v>
      </c>
      <c r="AA25" s="187"/>
      <c r="AB25" s="163" t="s">
        <v>22</v>
      </c>
      <c r="AC25" s="50"/>
    </row>
    <row r="26" spans="1:67" s="45" customFormat="1" ht="13.5" customHeight="1">
      <c r="A26" s="188" t="s">
        <v>23</v>
      </c>
      <c r="B26" s="177">
        <v>913</v>
      </c>
      <c r="C26" s="177">
        <v>919</v>
      </c>
      <c r="D26" s="177">
        <v>923</v>
      </c>
      <c r="E26" s="177">
        <v>931</v>
      </c>
      <c r="F26" s="177">
        <v>936</v>
      </c>
      <c r="G26" s="177">
        <v>937</v>
      </c>
      <c r="H26" s="177">
        <v>938</v>
      </c>
      <c r="I26" s="177">
        <v>937</v>
      </c>
      <c r="J26" s="177">
        <v>937</v>
      </c>
      <c r="K26" s="177">
        <v>937</v>
      </c>
      <c r="L26" s="177">
        <v>935</v>
      </c>
      <c r="M26" s="177">
        <v>936</v>
      </c>
      <c r="N26" s="177">
        <v>936</v>
      </c>
      <c r="O26" s="177">
        <v>934</v>
      </c>
      <c r="P26" s="177">
        <v>931</v>
      </c>
      <c r="Q26" s="177">
        <v>926</v>
      </c>
      <c r="R26" s="177">
        <v>919</v>
      </c>
      <c r="S26" s="177">
        <v>910</v>
      </c>
      <c r="T26" s="177">
        <v>904</v>
      </c>
      <c r="U26" s="177">
        <v>888</v>
      </c>
      <c r="V26" s="177">
        <v>877</v>
      </c>
      <c r="W26" s="177">
        <v>866</v>
      </c>
      <c r="X26" s="177">
        <v>855</v>
      </c>
      <c r="Y26" s="177">
        <v>849</v>
      </c>
      <c r="Z26" s="177">
        <v>839</v>
      </c>
      <c r="AA26" s="187"/>
      <c r="AB26" s="163" t="s">
        <v>23</v>
      </c>
      <c r="AC26" s="50"/>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row>
    <row r="27" spans="1:29" ht="18" customHeight="1">
      <c r="A27" s="188" t="s">
        <v>24</v>
      </c>
      <c r="B27" s="177">
        <v>1403</v>
      </c>
      <c r="C27" s="177">
        <v>1398</v>
      </c>
      <c r="D27" s="177">
        <v>1393</v>
      </c>
      <c r="E27" s="177">
        <v>1391</v>
      </c>
      <c r="F27" s="177">
        <v>1389</v>
      </c>
      <c r="G27" s="177">
        <v>1382</v>
      </c>
      <c r="H27" s="177">
        <v>1371</v>
      </c>
      <c r="I27" s="177">
        <v>1360</v>
      </c>
      <c r="J27" s="177">
        <v>1350</v>
      </c>
      <c r="K27" s="177">
        <v>1339</v>
      </c>
      <c r="L27" s="177">
        <v>1326</v>
      </c>
      <c r="M27" s="177">
        <v>1317</v>
      </c>
      <c r="N27" s="177">
        <v>1300</v>
      </c>
      <c r="O27" s="177">
        <v>1290</v>
      </c>
      <c r="P27" s="177">
        <v>1275</v>
      </c>
      <c r="Q27" s="177">
        <v>1258</v>
      </c>
      <c r="R27" s="177">
        <v>1242</v>
      </c>
      <c r="S27" s="177">
        <v>1221</v>
      </c>
      <c r="T27" s="177">
        <v>1207</v>
      </c>
      <c r="U27" s="177">
        <v>1188</v>
      </c>
      <c r="V27" s="177">
        <v>1170</v>
      </c>
      <c r="W27" s="177">
        <v>1153</v>
      </c>
      <c r="X27" s="177">
        <v>1140</v>
      </c>
      <c r="Y27" s="177">
        <v>1130</v>
      </c>
      <c r="Z27" s="177">
        <v>1120</v>
      </c>
      <c r="AA27" s="187"/>
      <c r="AB27" s="163" t="s">
        <v>24</v>
      </c>
      <c r="AC27" s="50"/>
    </row>
    <row r="28" spans="1:29" ht="12.75" customHeight="1">
      <c r="A28" s="188" t="s">
        <v>25</v>
      </c>
      <c r="B28" s="177">
        <v>3850</v>
      </c>
      <c r="C28" s="177">
        <v>3839</v>
      </c>
      <c r="D28" s="177">
        <v>3834</v>
      </c>
      <c r="E28" s="177">
        <v>3843</v>
      </c>
      <c r="F28" s="177">
        <v>3837</v>
      </c>
      <c r="G28" s="177">
        <v>3828</v>
      </c>
      <c r="H28" s="177">
        <v>3811</v>
      </c>
      <c r="I28" s="177">
        <v>3790</v>
      </c>
      <c r="J28" s="177">
        <v>3765</v>
      </c>
      <c r="K28" s="177">
        <v>3743</v>
      </c>
      <c r="L28" s="177">
        <v>3728</v>
      </c>
      <c r="M28" s="177">
        <v>3703</v>
      </c>
      <c r="N28" s="177">
        <v>3689</v>
      </c>
      <c r="O28" s="177">
        <v>3675</v>
      </c>
      <c r="P28" s="177">
        <v>3663</v>
      </c>
      <c r="Q28" s="177">
        <v>3639</v>
      </c>
      <c r="R28" s="177">
        <v>3623</v>
      </c>
      <c r="S28" s="177">
        <v>3616</v>
      </c>
      <c r="T28" s="177">
        <v>3608</v>
      </c>
      <c r="U28" s="177">
        <v>3582</v>
      </c>
      <c r="V28" s="177">
        <v>3567</v>
      </c>
      <c r="W28" s="177">
        <v>3558</v>
      </c>
      <c r="X28" s="177">
        <v>3545</v>
      </c>
      <c r="Y28" s="177">
        <v>3541</v>
      </c>
      <c r="Z28" s="177">
        <v>3539</v>
      </c>
      <c r="AA28" s="187"/>
      <c r="AB28" s="163" t="s">
        <v>25</v>
      </c>
      <c r="AC28" s="50"/>
    </row>
    <row r="29" spans="1:29" ht="12.75" customHeight="1">
      <c r="A29" s="188" t="s">
        <v>26</v>
      </c>
      <c r="B29" s="177">
        <v>194</v>
      </c>
      <c r="C29" s="177">
        <v>199</v>
      </c>
      <c r="D29" s="177">
        <v>200</v>
      </c>
      <c r="E29" s="177">
        <v>207</v>
      </c>
      <c r="F29" s="177">
        <v>208</v>
      </c>
      <c r="G29" s="177">
        <v>213</v>
      </c>
      <c r="H29" s="177">
        <v>215</v>
      </c>
      <c r="I29" s="177">
        <v>214</v>
      </c>
      <c r="J29" s="177">
        <v>215</v>
      </c>
      <c r="K29" s="177">
        <v>213</v>
      </c>
      <c r="L29" s="177">
        <v>213</v>
      </c>
      <c r="M29" s="177">
        <v>212</v>
      </c>
      <c r="N29" s="177">
        <v>212</v>
      </c>
      <c r="O29" s="177">
        <v>208</v>
      </c>
      <c r="P29" s="177">
        <v>205</v>
      </c>
      <c r="Q29" s="177">
        <v>201</v>
      </c>
      <c r="R29" s="177">
        <v>195</v>
      </c>
      <c r="S29" s="177">
        <v>192</v>
      </c>
      <c r="T29" s="177">
        <v>186</v>
      </c>
      <c r="U29" s="177">
        <v>187</v>
      </c>
      <c r="V29" s="177">
        <v>184</v>
      </c>
      <c r="W29" s="177">
        <v>182</v>
      </c>
      <c r="X29" s="177">
        <v>185</v>
      </c>
      <c r="Y29" s="177">
        <v>183</v>
      </c>
      <c r="Z29" s="177">
        <v>183</v>
      </c>
      <c r="AA29" s="187"/>
      <c r="AB29" s="163" t="s">
        <v>26</v>
      </c>
      <c r="AC29" s="50"/>
    </row>
    <row r="30" spans="1:29" ht="12.75" customHeight="1">
      <c r="A30" s="188" t="s">
        <v>27</v>
      </c>
      <c r="B30" s="177">
        <v>1389</v>
      </c>
      <c r="C30" s="177">
        <v>1417</v>
      </c>
      <c r="D30" s="177">
        <v>1455</v>
      </c>
      <c r="E30" s="177">
        <v>1495</v>
      </c>
      <c r="F30" s="177">
        <v>1534</v>
      </c>
      <c r="G30" s="177">
        <v>1570</v>
      </c>
      <c r="H30" s="177">
        <v>1599</v>
      </c>
      <c r="I30" s="177">
        <v>1633</v>
      </c>
      <c r="J30" s="177">
        <v>1668</v>
      </c>
      <c r="K30" s="177">
        <v>1696</v>
      </c>
      <c r="L30" s="177">
        <v>1724</v>
      </c>
      <c r="M30" s="177">
        <v>1757</v>
      </c>
      <c r="N30" s="177">
        <v>1787</v>
      </c>
      <c r="O30" s="177">
        <v>1811</v>
      </c>
      <c r="P30" s="177">
        <v>1830</v>
      </c>
      <c r="Q30" s="177">
        <v>1853</v>
      </c>
      <c r="R30" s="177">
        <v>1866</v>
      </c>
      <c r="S30" s="177">
        <v>1880</v>
      </c>
      <c r="T30" s="177">
        <v>1887</v>
      </c>
      <c r="U30" s="177">
        <v>1885</v>
      </c>
      <c r="V30" s="177">
        <v>1888</v>
      </c>
      <c r="W30" s="177">
        <v>1883</v>
      </c>
      <c r="X30" s="177">
        <v>1882</v>
      </c>
      <c r="Y30" s="177">
        <v>1883</v>
      </c>
      <c r="Z30" s="177">
        <v>1889</v>
      </c>
      <c r="AA30" s="187"/>
      <c r="AB30" s="163" t="s">
        <v>27</v>
      </c>
      <c r="AC30" s="50"/>
    </row>
    <row r="31" spans="1:67" s="45" customFormat="1" ht="13.5" customHeight="1">
      <c r="A31" s="188" t="s">
        <v>28</v>
      </c>
      <c r="B31" s="177">
        <v>1852</v>
      </c>
      <c r="C31" s="177">
        <v>1859</v>
      </c>
      <c r="D31" s="177">
        <v>1871</v>
      </c>
      <c r="E31" s="177">
        <v>1884</v>
      </c>
      <c r="F31" s="177">
        <v>1897</v>
      </c>
      <c r="G31" s="177">
        <v>1905</v>
      </c>
      <c r="H31" s="177">
        <v>1917</v>
      </c>
      <c r="I31" s="177">
        <v>1921</v>
      </c>
      <c r="J31" s="177">
        <v>1926</v>
      </c>
      <c r="K31" s="177">
        <v>1925</v>
      </c>
      <c r="L31" s="177">
        <v>1926</v>
      </c>
      <c r="M31" s="177">
        <v>1925</v>
      </c>
      <c r="N31" s="177">
        <v>1921</v>
      </c>
      <c r="O31" s="177">
        <v>1912</v>
      </c>
      <c r="P31" s="177">
        <v>1901</v>
      </c>
      <c r="Q31" s="177">
        <v>1892</v>
      </c>
      <c r="R31" s="177">
        <v>1879</v>
      </c>
      <c r="S31" s="177">
        <v>1870</v>
      </c>
      <c r="T31" s="177">
        <v>1858</v>
      </c>
      <c r="U31" s="177">
        <v>1839</v>
      </c>
      <c r="V31" s="177">
        <v>1828</v>
      </c>
      <c r="W31" s="177">
        <v>1816</v>
      </c>
      <c r="X31" s="177">
        <v>1808</v>
      </c>
      <c r="Y31" s="177">
        <v>1803</v>
      </c>
      <c r="Z31" s="177">
        <v>1800</v>
      </c>
      <c r="AA31" s="187"/>
      <c r="AB31" s="163" t="s">
        <v>28</v>
      </c>
      <c r="AC31" s="50"/>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row>
    <row r="32" spans="1:29" ht="18" customHeight="1">
      <c r="A32" s="188" t="s">
        <v>29</v>
      </c>
      <c r="B32" s="177">
        <v>1097</v>
      </c>
      <c r="C32" s="177">
        <v>1092</v>
      </c>
      <c r="D32" s="177">
        <v>1093</v>
      </c>
      <c r="E32" s="177">
        <v>1093</v>
      </c>
      <c r="F32" s="177">
        <v>1096</v>
      </c>
      <c r="G32" s="177">
        <v>1094</v>
      </c>
      <c r="H32" s="177">
        <v>1092</v>
      </c>
      <c r="I32" s="177">
        <v>1089</v>
      </c>
      <c r="J32" s="177">
        <v>1082</v>
      </c>
      <c r="K32" s="177">
        <v>1077</v>
      </c>
      <c r="L32" s="177">
        <v>1070</v>
      </c>
      <c r="M32" s="177">
        <v>1063</v>
      </c>
      <c r="N32" s="177">
        <v>1052</v>
      </c>
      <c r="O32" s="177">
        <v>1045</v>
      </c>
      <c r="P32" s="177">
        <v>1035</v>
      </c>
      <c r="Q32" s="177">
        <v>1024</v>
      </c>
      <c r="R32" s="177">
        <v>1012</v>
      </c>
      <c r="S32" s="177">
        <v>1003</v>
      </c>
      <c r="T32" s="177">
        <v>989</v>
      </c>
      <c r="U32" s="177">
        <v>977</v>
      </c>
      <c r="V32" s="177">
        <v>968</v>
      </c>
      <c r="W32" s="177">
        <v>957</v>
      </c>
      <c r="X32" s="177">
        <v>947</v>
      </c>
      <c r="Y32" s="177">
        <v>940</v>
      </c>
      <c r="Z32" s="177">
        <v>937</v>
      </c>
      <c r="AA32" s="187"/>
      <c r="AB32" s="163" t="s">
        <v>29</v>
      </c>
      <c r="AC32" s="50"/>
    </row>
    <row r="33" spans="1:29" ht="13.5" customHeight="1">
      <c r="A33" s="188" t="s">
        <v>30</v>
      </c>
      <c r="B33" s="177">
        <v>252</v>
      </c>
      <c r="C33" s="177">
        <v>252</v>
      </c>
      <c r="D33" s="177">
        <v>256</v>
      </c>
      <c r="E33" s="177">
        <v>258</v>
      </c>
      <c r="F33" s="177">
        <v>263</v>
      </c>
      <c r="G33" s="177">
        <v>265</v>
      </c>
      <c r="H33" s="177">
        <v>273</v>
      </c>
      <c r="I33" s="177">
        <v>274</v>
      </c>
      <c r="J33" s="177">
        <v>270</v>
      </c>
      <c r="K33" s="177">
        <v>275</v>
      </c>
      <c r="L33" s="177">
        <v>275</v>
      </c>
      <c r="M33" s="177">
        <v>276</v>
      </c>
      <c r="N33" s="177">
        <v>276</v>
      </c>
      <c r="O33" s="177">
        <v>275</v>
      </c>
      <c r="P33" s="177">
        <v>276</v>
      </c>
      <c r="Q33" s="177">
        <v>272</v>
      </c>
      <c r="R33" s="177">
        <v>270</v>
      </c>
      <c r="S33" s="177">
        <v>265</v>
      </c>
      <c r="T33" s="177">
        <v>263</v>
      </c>
      <c r="U33" s="177">
        <v>257</v>
      </c>
      <c r="V33" s="177">
        <v>255</v>
      </c>
      <c r="W33" s="177">
        <v>254</v>
      </c>
      <c r="X33" s="177">
        <v>250</v>
      </c>
      <c r="Y33" s="177">
        <v>249</v>
      </c>
      <c r="Z33" s="177">
        <v>246</v>
      </c>
      <c r="AA33" s="187"/>
      <c r="AB33" s="163" t="s">
        <v>30</v>
      </c>
      <c r="AC33" s="50"/>
    </row>
    <row r="34" spans="1:29" ht="12.75" customHeight="1">
      <c r="A34" s="188" t="s">
        <v>31</v>
      </c>
      <c r="B34" s="177">
        <v>1012</v>
      </c>
      <c r="C34" s="177">
        <v>1017</v>
      </c>
      <c r="D34" s="177">
        <v>1025</v>
      </c>
      <c r="E34" s="177">
        <v>1033</v>
      </c>
      <c r="F34" s="177">
        <v>1038</v>
      </c>
      <c r="G34" s="177">
        <v>1045</v>
      </c>
      <c r="H34" s="177">
        <v>1047</v>
      </c>
      <c r="I34" s="177">
        <v>1048</v>
      </c>
      <c r="J34" s="177">
        <v>1050</v>
      </c>
      <c r="K34" s="177">
        <v>1048</v>
      </c>
      <c r="L34" s="177">
        <v>1047</v>
      </c>
      <c r="M34" s="177">
        <v>1045</v>
      </c>
      <c r="N34" s="177">
        <v>1042</v>
      </c>
      <c r="O34" s="177">
        <v>1037</v>
      </c>
      <c r="P34" s="177">
        <v>1030</v>
      </c>
      <c r="Q34" s="177">
        <v>1020</v>
      </c>
      <c r="R34" s="177">
        <v>1005</v>
      </c>
      <c r="S34" s="177">
        <v>998</v>
      </c>
      <c r="T34" s="177">
        <v>986</v>
      </c>
      <c r="U34" s="177">
        <v>973</v>
      </c>
      <c r="V34" s="177">
        <v>960</v>
      </c>
      <c r="W34" s="177">
        <v>950</v>
      </c>
      <c r="X34" s="177">
        <v>943</v>
      </c>
      <c r="Y34" s="177">
        <v>937</v>
      </c>
      <c r="Z34" s="177">
        <v>928</v>
      </c>
      <c r="AA34" s="187"/>
      <c r="AB34" s="163" t="s">
        <v>31</v>
      </c>
      <c r="AC34" s="50"/>
    </row>
    <row r="35" spans="1:29" ht="12.75" customHeight="1">
      <c r="A35" s="188" t="s">
        <v>32</v>
      </c>
      <c r="B35" s="177">
        <v>3367</v>
      </c>
      <c r="C35" s="177">
        <v>3356</v>
      </c>
      <c r="D35" s="177">
        <v>3371</v>
      </c>
      <c r="E35" s="177">
        <v>3380</v>
      </c>
      <c r="F35" s="177">
        <v>3384</v>
      </c>
      <c r="G35" s="177">
        <v>3392</v>
      </c>
      <c r="H35" s="177">
        <v>3390</v>
      </c>
      <c r="I35" s="177">
        <v>3377</v>
      </c>
      <c r="J35" s="177">
        <v>3367</v>
      </c>
      <c r="K35" s="177">
        <v>3362</v>
      </c>
      <c r="L35" s="177">
        <v>3356</v>
      </c>
      <c r="M35" s="177">
        <v>3352</v>
      </c>
      <c r="N35" s="177">
        <v>3345</v>
      </c>
      <c r="O35" s="177">
        <v>3338</v>
      </c>
      <c r="P35" s="177">
        <v>3331</v>
      </c>
      <c r="Q35" s="177">
        <v>3317</v>
      </c>
      <c r="R35" s="177">
        <v>3301</v>
      </c>
      <c r="S35" s="177">
        <v>3289</v>
      </c>
      <c r="T35" s="177">
        <v>3275</v>
      </c>
      <c r="U35" s="177">
        <v>3256</v>
      </c>
      <c r="V35" s="177">
        <v>3238</v>
      </c>
      <c r="W35" s="177">
        <v>3221</v>
      </c>
      <c r="X35" s="177">
        <v>3215</v>
      </c>
      <c r="Y35" s="177">
        <v>3209</v>
      </c>
      <c r="Z35" s="177">
        <v>3207</v>
      </c>
      <c r="AA35" s="187"/>
      <c r="AB35" s="163" t="s">
        <v>32</v>
      </c>
      <c r="AC35" s="50"/>
    </row>
    <row r="36" spans="1:67" s="45" customFormat="1" ht="13.5" customHeight="1">
      <c r="A36" s="188" t="s">
        <v>33</v>
      </c>
      <c r="B36" s="177">
        <v>820</v>
      </c>
      <c r="C36" s="177">
        <v>834</v>
      </c>
      <c r="D36" s="177">
        <v>855</v>
      </c>
      <c r="E36" s="177">
        <v>877</v>
      </c>
      <c r="F36" s="177">
        <v>901</v>
      </c>
      <c r="G36" s="177">
        <v>922</v>
      </c>
      <c r="H36" s="177">
        <v>946</v>
      </c>
      <c r="I36" s="177">
        <v>969</v>
      </c>
      <c r="J36" s="177">
        <v>989</v>
      </c>
      <c r="K36" s="177">
        <v>1003</v>
      </c>
      <c r="L36" s="177">
        <v>1021</v>
      </c>
      <c r="M36" s="177">
        <v>1035</v>
      </c>
      <c r="N36" s="177">
        <v>1044</v>
      </c>
      <c r="O36" s="177">
        <v>1052</v>
      </c>
      <c r="P36" s="177">
        <v>1057</v>
      </c>
      <c r="Q36" s="177">
        <v>1056</v>
      </c>
      <c r="R36" s="177">
        <v>1056</v>
      </c>
      <c r="S36" s="177">
        <v>1054</v>
      </c>
      <c r="T36" s="177">
        <v>1050</v>
      </c>
      <c r="U36" s="177">
        <v>1046</v>
      </c>
      <c r="V36" s="177">
        <v>1036</v>
      </c>
      <c r="W36" s="177">
        <v>1029</v>
      </c>
      <c r="X36" s="177">
        <v>1024</v>
      </c>
      <c r="Y36" s="177">
        <v>1018</v>
      </c>
      <c r="Z36" s="177">
        <v>1016</v>
      </c>
      <c r="AA36" s="187"/>
      <c r="AB36" s="163" t="s">
        <v>33</v>
      </c>
      <c r="AC36" s="50"/>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row>
    <row r="37" spans="1:29" ht="18" customHeight="1">
      <c r="A37" s="188" t="s">
        <v>34</v>
      </c>
      <c r="B37" s="177">
        <v>1031</v>
      </c>
      <c r="C37" s="177">
        <v>1030</v>
      </c>
      <c r="D37" s="177">
        <v>1030</v>
      </c>
      <c r="E37" s="177">
        <v>1025</v>
      </c>
      <c r="F37" s="177">
        <v>1025</v>
      </c>
      <c r="G37" s="177">
        <v>1018</v>
      </c>
      <c r="H37" s="177">
        <v>1008</v>
      </c>
      <c r="I37" s="177">
        <v>1002</v>
      </c>
      <c r="J37" s="177">
        <v>987</v>
      </c>
      <c r="K37" s="177">
        <v>976</v>
      </c>
      <c r="L37" s="177">
        <v>965</v>
      </c>
      <c r="M37" s="177">
        <v>955</v>
      </c>
      <c r="N37" s="177">
        <v>936</v>
      </c>
      <c r="O37" s="177">
        <v>928</v>
      </c>
      <c r="P37" s="177">
        <v>914</v>
      </c>
      <c r="Q37" s="177">
        <v>896</v>
      </c>
      <c r="R37" s="177">
        <v>882</v>
      </c>
      <c r="S37" s="177">
        <v>862</v>
      </c>
      <c r="T37" s="177">
        <v>853</v>
      </c>
      <c r="U37" s="177">
        <v>839</v>
      </c>
      <c r="V37" s="177">
        <v>825</v>
      </c>
      <c r="W37" s="177">
        <v>821</v>
      </c>
      <c r="X37" s="177">
        <v>814</v>
      </c>
      <c r="Y37" s="177">
        <v>812</v>
      </c>
      <c r="Z37" s="177">
        <v>805</v>
      </c>
      <c r="AA37" s="187"/>
      <c r="AB37" s="163" t="s">
        <v>34</v>
      </c>
      <c r="AC37" s="50"/>
    </row>
    <row r="38" spans="1:29" ht="12.75" customHeight="1">
      <c r="A38" s="188" t="s">
        <v>35</v>
      </c>
      <c r="B38" s="177">
        <v>2125</v>
      </c>
      <c r="C38" s="177">
        <v>2125</v>
      </c>
      <c r="D38" s="177">
        <v>2135</v>
      </c>
      <c r="E38" s="177">
        <v>2159</v>
      </c>
      <c r="F38" s="177">
        <v>2180</v>
      </c>
      <c r="G38" s="177">
        <v>2198</v>
      </c>
      <c r="H38" s="177">
        <v>2210</v>
      </c>
      <c r="I38" s="177">
        <v>2226</v>
      </c>
      <c r="J38" s="177">
        <v>2243</v>
      </c>
      <c r="K38" s="177">
        <v>2262</v>
      </c>
      <c r="L38" s="177">
        <v>2279</v>
      </c>
      <c r="M38" s="177">
        <v>2294</v>
      </c>
      <c r="N38" s="177">
        <v>2316</v>
      </c>
      <c r="O38" s="177">
        <v>2334</v>
      </c>
      <c r="P38" s="177">
        <v>2348</v>
      </c>
      <c r="Q38" s="177">
        <v>2360</v>
      </c>
      <c r="R38" s="177">
        <v>2367</v>
      </c>
      <c r="S38" s="177">
        <v>2376</v>
      </c>
      <c r="T38" s="177">
        <v>2381</v>
      </c>
      <c r="U38" s="177">
        <v>2379</v>
      </c>
      <c r="V38" s="177">
        <v>2383</v>
      </c>
      <c r="W38" s="177">
        <v>2382</v>
      </c>
      <c r="X38" s="177">
        <v>2384</v>
      </c>
      <c r="Y38" s="177">
        <v>2384</v>
      </c>
      <c r="Z38" s="177">
        <v>2388</v>
      </c>
      <c r="AA38" s="187"/>
      <c r="AB38" s="163" t="s">
        <v>35</v>
      </c>
      <c r="AC38" s="50"/>
    </row>
    <row r="39" spans="1:28" ht="18" customHeight="1">
      <c r="A39" s="184" t="s">
        <v>115</v>
      </c>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7"/>
      <c r="AB39" s="190" t="s">
        <v>75</v>
      </c>
    </row>
    <row r="40" spans="1:29" ht="12.75" customHeight="1">
      <c r="A40" s="188" t="s">
        <v>36</v>
      </c>
      <c r="B40" s="177">
        <f>B14+B27+B34</f>
        <v>3722</v>
      </c>
      <c r="C40" s="177">
        <f aca="true" t="shared" si="0" ref="C40:AA40">C14+C27+C34</f>
        <v>3718</v>
      </c>
      <c r="D40" s="177">
        <f t="shared" si="0"/>
        <v>3724</v>
      </c>
      <c r="E40" s="177">
        <f t="shared" si="0"/>
        <v>3735</v>
      </c>
      <c r="F40" s="177">
        <f t="shared" si="0"/>
        <v>3741</v>
      </c>
      <c r="G40" s="177">
        <f t="shared" si="0"/>
        <v>3745</v>
      </c>
      <c r="H40" s="177">
        <f t="shared" si="0"/>
        <v>3732</v>
      </c>
      <c r="I40" s="177">
        <f t="shared" si="0"/>
        <v>3718</v>
      </c>
      <c r="J40" s="177">
        <f t="shared" si="0"/>
        <v>3704</v>
      </c>
      <c r="K40" s="177">
        <f t="shared" si="0"/>
        <v>3684</v>
      </c>
      <c r="L40" s="177">
        <f t="shared" si="0"/>
        <v>3661</v>
      </c>
      <c r="M40" s="177">
        <f t="shared" si="0"/>
        <v>3641</v>
      </c>
      <c r="N40" s="177">
        <f t="shared" si="0"/>
        <v>3615</v>
      </c>
      <c r="O40" s="177">
        <f t="shared" si="0"/>
        <v>3583</v>
      </c>
      <c r="P40" s="177">
        <f t="shared" si="0"/>
        <v>3548</v>
      </c>
      <c r="Q40" s="177">
        <f t="shared" si="0"/>
        <v>3509</v>
      </c>
      <c r="R40" s="177">
        <f t="shared" si="0"/>
        <v>3463</v>
      </c>
      <c r="S40" s="177">
        <f t="shared" si="0"/>
        <v>3426</v>
      </c>
      <c r="T40" s="177">
        <f t="shared" si="0"/>
        <v>3387</v>
      </c>
      <c r="U40" s="177">
        <f t="shared" si="0"/>
        <v>3345</v>
      </c>
      <c r="V40" s="177">
        <f t="shared" si="0"/>
        <v>3304</v>
      </c>
      <c r="W40" s="177">
        <f t="shared" si="0"/>
        <v>3266</v>
      </c>
      <c r="X40" s="177">
        <f t="shared" si="0"/>
        <v>3240</v>
      </c>
      <c r="Y40" s="177">
        <f t="shared" si="0"/>
        <v>3221</v>
      </c>
      <c r="Z40" s="177">
        <f t="shared" si="0"/>
        <v>3199</v>
      </c>
      <c r="AA40" s="187">
        <f t="shared" si="0"/>
        <v>0</v>
      </c>
      <c r="AB40" s="163" t="s">
        <v>36</v>
      </c>
      <c r="AC40" s="50"/>
    </row>
    <row r="41" spans="1:29" ht="12.75" customHeight="1">
      <c r="A41" s="188" t="s">
        <v>37</v>
      </c>
      <c r="B41" s="177">
        <f>B32</f>
        <v>1097</v>
      </c>
      <c r="C41" s="177">
        <f aca="true" t="shared" si="1" ref="C41:AA41">C32</f>
        <v>1092</v>
      </c>
      <c r="D41" s="177">
        <f t="shared" si="1"/>
        <v>1093</v>
      </c>
      <c r="E41" s="177">
        <f t="shared" si="1"/>
        <v>1093</v>
      </c>
      <c r="F41" s="177">
        <f t="shared" si="1"/>
        <v>1096</v>
      </c>
      <c r="G41" s="177">
        <f t="shared" si="1"/>
        <v>1094</v>
      </c>
      <c r="H41" s="177">
        <f t="shared" si="1"/>
        <v>1092</v>
      </c>
      <c r="I41" s="177">
        <f t="shared" si="1"/>
        <v>1089</v>
      </c>
      <c r="J41" s="177">
        <f t="shared" si="1"/>
        <v>1082</v>
      </c>
      <c r="K41" s="177">
        <f t="shared" si="1"/>
        <v>1077</v>
      </c>
      <c r="L41" s="177">
        <f t="shared" si="1"/>
        <v>1070</v>
      </c>
      <c r="M41" s="177">
        <f t="shared" si="1"/>
        <v>1063</v>
      </c>
      <c r="N41" s="177">
        <f t="shared" si="1"/>
        <v>1052</v>
      </c>
      <c r="O41" s="177">
        <f t="shared" si="1"/>
        <v>1045</v>
      </c>
      <c r="P41" s="177">
        <f t="shared" si="1"/>
        <v>1035</v>
      </c>
      <c r="Q41" s="177">
        <f t="shared" si="1"/>
        <v>1024</v>
      </c>
      <c r="R41" s="177">
        <f t="shared" si="1"/>
        <v>1012</v>
      </c>
      <c r="S41" s="177">
        <f t="shared" si="1"/>
        <v>1003</v>
      </c>
      <c r="T41" s="177">
        <f t="shared" si="1"/>
        <v>989</v>
      </c>
      <c r="U41" s="177">
        <f t="shared" si="1"/>
        <v>977</v>
      </c>
      <c r="V41" s="177">
        <f t="shared" si="1"/>
        <v>968</v>
      </c>
      <c r="W41" s="177">
        <f t="shared" si="1"/>
        <v>957</v>
      </c>
      <c r="X41" s="177">
        <f t="shared" si="1"/>
        <v>947</v>
      </c>
      <c r="Y41" s="177">
        <f t="shared" si="1"/>
        <v>940</v>
      </c>
      <c r="Z41" s="177">
        <f t="shared" si="1"/>
        <v>937</v>
      </c>
      <c r="AA41" s="187">
        <f t="shared" si="1"/>
        <v>0</v>
      </c>
      <c r="AB41" s="163" t="s">
        <v>37</v>
      </c>
      <c r="AC41" s="50"/>
    </row>
    <row r="42" spans="1:29" ht="12.75" customHeight="1">
      <c r="A42" s="188" t="s">
        <v>9</v>
      </c>
      <c r="B42" s="177">
        <f>B12</f>
        <v>1396</v>
      </c>
      <c r="C42" s="177">
        <f aca="true" t="shared" si="2" ref="C42:AA42">C12</f>
        <v>1406</v>
      </c>
      <c r="D42" s="177">
        <f t="shared" si="2"/>
        <v>1413</v>
      </c>
      <c r="E42" s="177">
        <f t="shared" si="2"/>
        <v>1429</v>
      </c>
      <c r="F42" s="177">
        <f t="shared" si="2"/>
        <v>1440</v>
      </c>
      <c r="G42" s="177">
        <f t="shared" si="2"/>
        <v>1444</v>
      </c>
      <c r="H42" s="177">
        <f t="shared" si="2"/>
        <v>1450</v>
      </c>
      <c r="I42" s="177">
        <f t="shared" si="2"/>
        <v>1457</v>
      </c>
      <c r="J42" s="177">
        <f t="shared" si="2"/>
        <v>1455</v>
      </c>
      <c r="K42" s="177">
        <f t="shared" si="2"/>
        <v>1455</v>
      </c>
      <c r="L42" s="177">
        <f t="shared" si="2"/>
        <v>1456</v>
      </c>
      <c r="M42" s="177">
        <f t="shared" si="2"/>
        <v>1451</v>
      </c>
      <c r="N42" s="177">
        <f t="shared" si="2"/>
        <v>1445</v>
      </c>
      <c r="O42" s="177">
        <f t="shared" si="2"/>
        <v>1434</v>
      </c>
      <c r="P42" s="177">
        <f t="shared" si="2"/>
        <v>1422</v>
      </c>
      <c r="Q42" s="177">
        <f t="shared" si="2"/>
        <v>1408</v>
      </c>
      <c r="R42" s="177">
        <f t="shared" si="2"/>
        <v>1384</v>
      </c>
      <c r="S42" s="177">
        <f t="shared" si="2"/>
        <v>1364</v>
      </c>
      <c r="T42" s="177">
        <f t="shared" si="2"/>
        <v>1344</v>
      </c>
      <c r="U42" s="177">
        <f t="shared" si="2"/>
        <v>1319</v>
      </c>
      <c r="V42" s="177">
        <f t="shared" si="2"/>
        <v>1296</v>
      </c>
      <c r="W42" s="177">
        <f t="shared" si="2"/>
        <v>1278</v>
      </c>
      <c r="X42" s="177">
        <f t="shared" si="2"/>
        <v>1261</v>
      </c>
      <c r="Y42" s="177">
        <f t="shared" si="2"/>
        <v>1247</v>
      </c>
      <c r="Z42" s="177">
        <f t="shared" si="2"/>
        <v>1238</v>
      </c>
      <c r="AA42" s="187">
        <f t="shared" si="2"/>
        <v>0</v>
      </c>
      <c r="AB42" s="163" t="s">
        <v>9</v>
      </c>
      <c r="AC42" s="50"/>
    </row>
    <row r="43" spans="1:67" s="45" customFormat="1" ht="13.5" customHeight="1">
      <c r="A43" s="188" t="s">
        <v>18</v>
      </c>
      <c r="B43" s="177">
        <f>B21</f>
        <v>4050</v>
      </c>
      <c r="C43" s="177">
        <f aca="true" t="shared" si="3" ref="C43:AA43">C21</f>
        <v>4074</v>
      </c>
      <c r="D43" s="177">
        <f t="shared" si="3"/>
        <v>4106</v>
      </c>
      <c r="E43" s="177">
        <f t="shared" si="3"/>
        <v>4142</v>
      </c>
      <c r="F43" s="177">
        <f t="shared" si="3"/>
        <v>4176</v>
      </c>
      <c r="G43" s="177">
        <f t="shared" si="3"/>
        <v>4202</v>
      </c>
      <c r="H43" s="177">
        <f t="shared" si="3"/>
        <v>4223</v>
      </c>
      <c r="I43" s="177">
        <f t="shared" si="3"/>
        <v>4237</v>
      </c>
      <c r="J43" s="177">
        <f t="shared" si="3"/>
        <v>4250</v>
      </c>
      <c r="K43" s="177">
        <f t="shared" si="3"/>
        <v>4255</v>
      </c>
      <c r="L43" s="177">
        <f t="shared" si="3"/>
        <v>4262</v>
      </c>
      <c r="M43" s="177">
        <f t="shared" si="3"/>
        <v>4269</v>
      </c>
      <c r="N43" s="177">
        <f t="shared" si="3"/>
        <v>4276</v>
      </c>
      <c r="O43" s="177">
        <f t="shared" si="3"/>
        <v>4277</v>
      </c>
      <c r="P43" s="177">
        <f t="shared" si="3"/>
        <v>4272</v>
      </c>
      <c r="Q43" s="177">
        <f t="shared" si="3"/>
        <v>4260</v>
      </c>
      <c r="R43" s="177">
        <f t="shared" si="3"/>
        <v>4250</v>
      </c>
      <c r="S43" s="177">
        <f t="shared" si="3"/>
        <v>4244</v>
      </c>
      <c r="T43" s="177">
        <f t="shared" si="3"/>
        <v>4230</v>
      </c>
      <c r="U43" s="177">
        <f t="shared" si="3"/>
        <v>4215</v>
      </c>
      <c r="V43" s="177">
        <f t="shared" si="3"/>
        <v>4203</v>
      </c>
      <c r="W43" s="177">
        <f t="shared" si="3"/>
        <v>4202</v>
      </c>
      <c r="X43" s="177">
        <f t="shared" si="3"/>
        <v>4206</v>
      </c>
      <c r="Y43" s="177">
        <f t="shared" si="3"/>
        <v>4218</v>
      </c>
      <c r="Z43" s="177">
        <f t="shared" si="3"/>
        <v>4238</v>
      </c>
      <c r="AA43" s="187">
        <f t="shared" si="3"/>
        <v>0</v>
      </c>
      <c r="AB43" s="163" t="s">
        <v>18</v>
      </c>
      <c r="AC43" s="50"/>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row>
    <row r="44" spans="1:29" ht="18" customHeight="1">
      <c r="A44" s="188" t="s">
        <v>38</v>
      </c>
      <c r="B44" s="177">
        <f>B11+B20+B36</f>
        <v>3209</v>
      </c>
      <c r="C44" s="177">
        <f aca="true" t="shared" si="4" ref="C44:AA44">C11+C20+C36</f>
        <v>3214</v>
      </c>
      <c r="D44" s="177">
        <f t="shared" si="4"/>
        <v>3236</v>
      </c>
      <c r="E44" s="177">
        <f t="shared" si="4"/>
        <v>3258</v>
      </c>
      <c r="F44" s="177">
        <f t="shared" si="4"/>
        <v>3284</v>
      </c>
      <c r="G44" s="177">
        <f t="shared" si="4"/>
        <v>3298</v>
      </c>
      <c r="H44" s="177">
        <f t="shared" si="4"/>
        <v>3315</v>
      </c>
      <c r="I44" s="177">
        <f t="shared" si="4"/>
        <v>3321</v>
      </c>
      <c r="J44" s="177">
        <f t="shared" si="4"/>
        <v>3335</v>
      </c>
      <c r="K44" s="177">
        <f t="shared" si="4"/>
        <v>3343</v>
      </c>
      <c r="L44" s="177">
        <f t="shared" si="4"/>
        <v>3359</v>
      </c>
      <c r="M44" s="177">
        <f t="shared" si="4"/>
        <v>3369</v>
      </c>
      <c r="N44" s="177">
        <f t="shared" si="4"/>
        <v>3376</v>
      </c>
      <c r="O44" s="177">
        <f t="shared" si="4"/>
        <v>3390</v>
      </c>
      <c r="P44" s="177">
        <f t="shared" si="4"/>
        <v>3393</v>
      </c>
      <c r="Q44" s="177">
        <f t="shared" si="4"/>
        <v>3391</v>
      </c>
      <c r="R44" s="177">
        <f t="shared" si="4"/>
        <v>3390</v>
      </c>
      <c r="S44" s="177">
        <f t="shared" si="4"/>
        <v>3389</v>
      </c>
      <c r="T44" s="177">
        <f t="shared" si="4"/>
        <v>3384</v>
      </c>
      <c r="U44" s="177">
        <f t="shared" si="4"/>
        <v>3375</v>
      </c>
      <c r="V44" s="177">
        <f t="shared" si="4"/>
        <v>3365</v>
      </c>
      <c r="W44" s="177">
        <f t="shared" si="4"/>
        <v>3358</v>
      </c>
      <c r="X44" s="177">
        <f t="shared" si="4"/>
        <v>3357</v>
      </c>
      <c r="Y44" s="177">
        <f t="shared" si="4"/>
        <v>3357</v>
      </c>
      <c r="Z44" s="177">
        <f t="shared" si="4"/>
        <v>3366</v>
      </c>
      <c r="AA44" s="187">
        <f t="shared" si="4"/>
        <v>0</v>
      </c>
      <c r="AB44" s="163" t="s">
        <v>38</v>
      </c>
      <c r="AC44" s="50"/>
    </row>
    <row r="45" spans="1:29" ht="13.5" customHeight="1">
      <c r="A45" s="188" t="s">
        <v>39</v>
      </c>
      <c r="B45" s="177">
        <f>B7+B8+B26</f>
        <v>6103</v>
      </c>
      <c r="C45" s="177">
        <f aca="true" t="shared" si="5" ref="C45:AA45">C7+C8+C26</f>
        <v>6206</v>
      </c>
      <c r="D45" s="177">
        <f t="shared" si="5"/>
        <v>6317</v>
      </c>
      <c r="E45" s="177">
        <f t="shared" si="5"/>
        <v>6432</v>
      </c>
      <c r="F45" s="177">
        <f t="shared" si="5"/>
        <v>6535</v>
      </c>
      <c r="G45" s="177">
        <f t="shared" si="5"/>
        <v>6626</v>
      </c>
      <c r="H45" s="177">
        <f t="shared" si="5"/>
        <v>6698</v>
      </c>
      <c r="I45" s="177">
        <f t="shared" si="5"/>
        <v>6762</v>
      </c>
      <c r="J45" s="177">
        <f t="shared" si="5"/>
        <v>6812</v>
      </c>
      <c r="K45" s="177">
        <f t="shared" si="5"/>
        <v>6857</v>
      </c>
      <c r="L45" s="177">
        <f t="shared" si="5"/>
        <v>6881</v>
      </c>
      <c r="M45" s="177">
        <f t="shared" si="5"/>
        <v>6910</v>
      </c>
      <c r="N45" s="177">
        <f t="shared" si="5"/>
        <v>6920</v>
      </c>
      <c r="O45" s="177">
        <f t="shared" si="5"/>
        <v>6930</v>
      </c>
      <c r="P45" s="177">
        <f t="shared" si="5"/>
        <v>6926</v>
      </c>
      <c r="Q45" s="177">
        <f t="shared" si="5"/>
        <v>6914</v>
      </c>
      <c r="R45" s="177">
        <f t="shared" si="5"/>
        <v>6905</v>
      </c>
      <c r="S45" s="177">
        <f t="shared" si="5"/>
        <v>6899</v>
      </c>
      <c r="T45" s="177">
        <f t="shared" si="5"/>
        <v>6891</v>
      </c>
      <c r="U45" s="177">
        <f t="shared" si="5"/>
        <v>6872</v>
      </c>
      <c r="V45" s="177">
        <f t="shared" si="5"/>
        <v>6864</v>
      </c>
      <c r="W45" s="177">
        <f t="shared" si="5"/>
        <v>6869</v>
      </c>
      <c r="X45" s="177">
        <f t="shared" si="5"/>
        <v>6883</v>
      </c>
      <c r="Y45" s="177">
        <f t="shared" si="5"/>
        <v>6918</v>
      </c>
      <c r="Z45" s="177">
        <f t="shared" si="5"/>
        <v>6961</v>
      </c>
      <c r="AA45" s="187">
        <f t="shared" si="5"/>
        <v>0</v>
      </c>
      <c r="AB45" s="163" t="s">
        <v>39</v>
      </c>
      <c r="AC45" s="50"/>
    </row>
    <row r="46" spans="1:29" ht="12.75" customHeight="1">
      <c r="A46" s="188" t="s">
        <v>70</v>
      </c>
      <c r="B46" s="177">
        <f>B37+B15+B17+B22+B24+B31</f>
        <v>12636</v>
      </c>
      <c r="C46" s="177">
        <f aca="true" t="shared" si="6" ref="C46:AA46">C37+C15+C17+C22+C24+C31</f>
        <v>12776</v>
      </c>
      <c r="D46" s="177">
        <f t="shared" si="6"/>
        <v>12917</v>
      </c>
      <c r="E46" s="177">
        <f t="shared" si="6"/>
        <v>13094</v>
      </c>
      <c r="F46" s="177">
        <f t="shared" si="6"/>
        <v>13230</v>
      </c>
      <c r="G46" s="177">
        <f t="shared" si="6"/>
        <v>13357</v>
      </c>
      <c r="H46" s="177">
        <f t="shared" si="6"/>
        <v>13433</v>
      </c>
      <c r="I46" s="177">
        <f t="shared" si="6"/>
        <v>13487</v>
      </c>
      <c r="J46" s="177">
        <f t="shared" si="6"/>
        <v>13507</v>
      </c>
      <c r="K46" s="177">
        <f t="shared" si="6"/>
        <v>13492</v>
      </c>
      <c r="L46" s="177">
        <f t="shared" si="6"/>
        <v>13460</v>
      </c>
      <c r="M46" s="177">
        <f t="shared" si="6"/>
        <v>13411</v>
      </c>
      <c r="N46" s="177">
        <f t="shared" si="6"/>
        <v>13329</v>
      </c>
      <c r="O46" s="177">
        <f t="shared" si="6"/>
        <v>13226</v>
      </c>
      <c r="P46" s="177">
        <f t="shared" si="6"/>
        <v>13110</v>
      </c>
      <c r="Q46" s="177">
        <f t="shared" si="6"/>
        <v>12981</v>
      </c>
      <c r="R46" s="177">
        <f t="shared" si="6"/>
        <v>12855</v>
      </c>
      <c r="S46" s="177">
        <f t="shared" si="6"/>
        <v>12741</v>
      </c>
      <c r="T46" s="177">
        <f t="shared" si="6"/>
        <v>12636</v>
      </c>
      <c r="U46" s="177">
        <f t="shared" si="6"/>
        <v>12516</v>
      </c>
      <c r="V46" s="177">
        <f t="shared" si="6"/>
        <v>12408</v>
      </c>
      <c r="W46" s="177">
        <f t="shared" si="6"/>
        <v>12346</v>
      </c>
      <c r="X46" s="177">
        <f t="shared" si="6"/>
        <v>12305</v>
      </c>
      <c r="Y46" s="177">
        <f t="shared" si="6"/>
        <v>12292</v>
      </c>
      <c r="Z46" s="177">
        <f t="shared" si="6"/>
        <v>12305</v>
      </c>
      <c r="AA46" s="187">
        <f t="shared" si="6"/>
        <v>0</v>
      </c>
      <c r="AB46" s="163" t="s">
        <v>70</v>
      </c>
      <c r="AC46" s="50"/>
    </row>
    <row r="47" spans="1:29" ht="12.75" customHeight="1">
      <c r="A47" s="188" t="s">
        <v>20</v>
      </c>
      <c r="B47" s="177">
        <f>B10+B23</f>
        <v>3064</v>
      </c>
      <c r="C47" s="177">
        <f aca="true" t="shared" si="7" ref="C47:AA47">C10+C23</f>
        <v>3076</v>
      </c>
      <c r="D47" s="177">
        <f t="shared" si="7"/>
        <v>3089</v>
      </c>
      <c r="E47" s="177">
        <f t="shared" si="7"/>
        <v>3105</v>
      </c>
      <c r="F47" s="177">
        <f t="shared" si="7"/>
        <v>3120</v>
      </c>
      <c r="G47" s="177">
        <f t="shared" si="7"/>
        <v>3124</v>
      </c>
      <c r="H47" s="177">
        <f t="shared" si="7"/>
        <v>3127</v>
      </c>
      <c r="I47" s="177">
        <f t="shared" si="7"/>
        <v>3127</v>
      </c>
      <c r="J47" s="177">
        <f t="shared" si="7"/>
        <v>3119</v>
      </c>
      <c r="K47" s="177">
        <f t="shared" si="7"/>
        <v>3114</v>
      </c>
      <c r="L47" s="177">
        <f t="shared" si="7"/>
        <v>3109</v>
      </c>
      <c r="M47" s="177">
        <f t="shared" si="7"/>
        <v>3096</v>
      </c>
      <c r="N47" s="177">
        <f t="shared" si="7"/>
        <v>3085</v>
      </c>
      <c r="O47" s="177">
        <f t="shared" si="7"/>
        <v>3070</v>
      </c>
      <c r="P47" s="177">
        <f t="shared" si="7"/>
        <v>3048</v>
      </c>
      <c r="Q47" s="177">
        <f t="shared" si="7"/>
        <v>3023</v>
      </c>
      <c r="R47" s="177">
        <f t="shared" si="7"/>
        <v>2994</v>
      </c>
      <c r="S47" s="177">
        <f t="shared" si="7"/>
        <v>2967</v>
      </c>
      <c r="T47" s="177">
        <f t="shared" si="7"/>
        <v>2938</v>
      </c>
      <c r="U47" s="177">
        <f t="shared" si="7"/>
        <v>2902</v>
      </c>
      <c r="V47" s="177">
        <f t="shared" si="7"/>
        <v>2867</v>
      </c>
      <c r="W47" s="177">
        <f t="shared" si="7"/>
        <v>2841</v>
      </c>
      <c r="X47" s="177">
        <f t="shared" si="7"/>
        <v>2817</v>
      </c>
      <c r="Y47" s="177">
        <f t="shared" si="7"/>
        <v>2797</v>
      </c>
      <c r="Z47" s="177">
        <f t="shared" si="7"/>
        <v>2775</v>
      </c>
      <c r="AA47" s="187">
        <f t="shared" si="7"/>
        <v>0</v>
      </c>
      <c r="AB47" s="163" t="s">
        <v>20</v>
      </c>
      <c r="AC47" s="50"/>
    </row>
    <row r="48" spans="1:67" s="45" customFormat="1" ht="13.5" customHeight="1">
      <c r="A48" s="188" t="s">
        <v>40</v>
      </c>
      <c r="B48" s="177">
        <f>B35+B28</f>
        <v>7217</v>
      </c>
      <c r="C48" s="177">
        <f aca="true" t="shared" si="8" ref="C48:AA48">C35+C28</f>
        <v>7195</v>
      </c>
      <c r="D48" s="177">
        <f t="shared" si="8"/>
        <v>7205</v>
      </c>
      <c r="E48" s="177">
        <f t="shared" si="8"/>
        <v>7223</v>
      </c>
      <c r="F48" s="177">
        <f t="shared" si="8"/>
        <v>7221</v>
      </c>
      <c r="G48" s="177">
        <f t="shared" si="8"/>
        <v>7220</v>
      </c>
      <c r="H48" s="177">
        <f t="shared" si="8"/>
        <v>7201</v>
      </c>
      <c r="I48" s="177">
        <f t="shared" si="8"/>
        <v>7167</v>
      </c>
      <c r="J48" s="177">
        <f t="shared" si="8"/>
        <v>7132</v>
      </c>
      <c r="K48" s="177">
        <f t="shared" si="8"/>
        <v>7105</v>
      </c>
      <c r="L48" s="177">
        <f t="shared" si="8"/>
        <v>7084</v>
      </c>
      <c r="M48" s="177">
        <f t="shared" si="8"/>
        <v>7055</v>
      </c>
      <c r="N48" s="177">
        <f t="shared" si="8"/>
        <v>7034</v>
      </c>
      <c r="O48" s="177">
        <f t="shared" si="8"/>
        <v>7013</v>
      </c>
      <c r="P48" s="177">
        <f t="shared" si="8"/>
        <v>6994</v>
      </c>
      <c r="Q48" s="177">
        <f t="shared" si="8"/>
        <v>6956</v>
      </c>
      <c r="R48" s="177">
        <f t="shared" si="8"/>
        <v>6924</v>
      </c>
      <c r="S48" s="177">
        <f t="shared" si="8"/>
        <v>6905</v>
      </c>
      <c r="T48" s="177">
        <f t="shared" si="8"/>
        <v>6883</v>
      </c>
      <c r="U48" s="177">
        <f t="shared" si="8"/>
        <v>6838</v>
      </c>
      <c r="V48" s="177">
        <f t="shared" si="8"/>
        <v>6805</v>
      </c>
      <c r="W48" s="177">
        <f t="shared" si="8"/>
        <v>6779</v>
      </c>
      <c r="X48" s="177">
        <f t="shared" si="8"/>
        <v>6760</v>
      </c>
      <c r="Y48" s="177">
        <f t="shared" si="8"/>
        <v>6750</v>
      </c>
      <c r="Z48" s="177">
        <f t="shared" si="8"/>
        <v>6746</v>
      </c>
      <c r="AA48" s="187">
        <f t="shared" si="8"/>
        <v>0</v>
      </c>
      <c r="AB48" s="163" t="s">
        <v>40</v>
      </c>
      <c r="AC48" s="50"/>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row>
    <row r="49" spans="1:29" ht="18" customHeight="1">
      <c r="A49" s="188" t="s">
        <v>41</v>
      </c>
      <c r="B49" s="177">
        <f>B16+B18+B25+B38</f>
        <v>9463</v>
      </c>
      <c r="C49" s="177">
        <f aca="true" t="shared" si="9" ref="C49:AA49">C16+C18+C25+C38</f>
        <v>9607</v>
      </c>
      <c r="D49" s="177">
        <f t="shared" si="9"/>
        <v>9774</v>
      </c>
      <c r="E49" s="177">
        <f t="shared" si="9"/>
        <v>9941</v>
      </c>
      <c r="F49" s="177">
        <f t="shared" si="9"/>
        <v>10116</v>
      </c>
      <c r="G49" s="177">
        <f t="shared" si="9"/>
        <v>10264</v>
      </c>
      <c r="H49" s="177">
        <f t="shared" si="9"/>
        <v>10381</v>
      </c>
      <c r="I49" s="177">
        <f t="shared" si="9"/>
        <v>10481</v>
      </c>
      <c r="J49" s="177">
        <f t="shared" si="9"/>
        <v>10570</v>
      </c>
      <c r="K49" s="177">
        <f t="shared" si="9"/>
        <v>10635</v>
      </c>
      <c r="L49" s="177">
        <f t="shared" si="9"/>
        <v>10678</v>
      </c>
      <c r="M49" s="177">
        <f t="shared" si="9"/>
        <v>10708</v>
      </c>
      <c r="N49" s="177">
        <f t="shared" si="9"/>
        <v>10743</v>
      </c>
      <c r="O49" s="177">
        <f t="shared" si="9"/>
        <v>10772</v>
      </c>
      <c r="P49" s="177">
        <f t="shared" si="9"/>
        <v>10787</v>
      </c>
      <c r="Q49" s="177">
        <f t="shared" si="9"/>
        <v>10795</v>
      </c>
      <c r="R49" s="177">
        <f t="shared" si="9"/>
        <v>10796</v>
      </c>
      <c r="S49" s="177">
        <f t="shared" si="9"/>
        <v>10824</v>
      </c>
      <c r="T49" s="177">
        <f t="shared" si="9"/>
        <v>10834</v>
      </c>
      <c r="U49" s="177">
        <f t="shared" si="9"/>
        <v>10833</v>
      </c>
      <c r="V49" s="177">
        <f t="shared" si="9"/>
        <v>10852</v>
      </c>
      <c r="W49" s="177">
        <f t="shared" si="9"/>
        <v>10878</v>
      </c>
      <c r="X49" s="177">
        <f t="shared" si="9"/>
        <v>10918</v>
      </c>
      <c r="Y49" s="177">
        <f t="shared" si="9"/>
        <v>10976</v>
      </c>
      <c r="Z49" s="177">
        <f t="shared" si="9"/>
        <v>11051</v>
      </c>
      <c r="AA49" s="187">
        <f t="shared" si="9"/>
        <v>0</v>
      </c>
      <c r="AB49" s="163" t="s">
        <v>41</v>
      </c>
      <c r="AC49" s="50"/>
    </row>
    <row r="50" spans="1:29" ht="12.75" customHeight="1">
      <c r="A50" s="188" t="s">
        <v>42</v>
      </c>
      <c r="B50" s="177">
        <f>B29</f>
        <v>194</v>
      </c>
      <c r="C50" s="177">
        <f aca="true" t="shared" si="10" ref="C50:AA50">C29</f>
        <v>199</v>
      </c>
      <c r="D50" s="177">
        <f t="shared" si="10"/>
        <v>200</v>
      </c>
      <c r="E50" s="177">
        <f t="shared" si="10"/>
        <v>207</v>
      </c>
      <c r="F50" s="177">
        <f t="shared" si="10"/>
        <v>208</v>
      </c>
      <c r="G50" s="177">
        <f t="shared" si="10"/>
        <v>213</v>
      </c>
      <c r="H50" s="177">
        <f t="shared" si="10"/>
        <v>215</v>
      </c>
      <c r="I50" s="177">
        <f t="shared" si="10"/>
        <v>214</v>
      </c>
      <c r="J50" s="177">
        <f t="shared" si="10"/>
        <v>215</v>
      </c>
      <c r="K50" s="177">
        <f t="shared" si="10"/>
        <v>213</v>
      </c>
      <c r="L50" s="177">
        <f t="shared" si="10"/>
        <v>213</v>
      </c>
      <c r="M50" s="177">
        <f t="shared" si="10"/>
        <v>212</v>
      </c>
      <c r="N50" s="177">
        <f t="shared" si="10"/>
        <v>212</v>
      </c>
      <c r="O50" s="177">
        <f t="shared" si="10"/>
        <v>208</v>
      </c>
      <c r="P50" s="177">
        <f t="shared" si="10"/>
        <v>205</v>
      </c>
      <c r="Q50" s="177">
        <f t="shared" si="10"/>
        <v>201</v>
      </c>
      <c r="R50" s="177">
        <f t="shared" si="10"/>
        <v>195</v>
      </c>
      <c r="S50" s="177">
        <f t="shared" si="10"/>
        <v>192</v>
      </c>
      <c r="T50" s="177">
        <f t="shared" si="10"/>
        <v>186</v>
      </c>
      <c r="U50" s="177">
        <f t="shared" si="10"/>
        <v>187</v>
      </c>
      <c r="V50" s="177">
        <f t="shared" si="10"/>
        <v>184</v>
      </c>
      <c r="W50" s="177">
        <f t="shared" si="10"/>
        <v>182</v>
      </c>
      <c r="X50" s="177">
        <f t="shared" si="10"/>
        <v>185</v>
      </c>
      <c r="Y50" s="177">
        <f t="shared" si="10"/>
        <v>183</v>
      </c>
      <c r="Z50" s="177">
        <f t="shared" si="10"/>
        <v>183</v>
      </c>
      <c r="AA50" s="187">
        <f t="shared" si="10"/>
        <v>0</v>
      </c>
      <c r="AB50" s="163" t="s">
        <v>42</v>
      </c>
      <c r="AC50" s="50"/>
    </row>
    <row r="51" spans="1:29" ht="12.75" customHeight="1">
      <c r="A51" s="188" t="s">
        <v>43</v>
      </c>
      <c r="B51" s="177">
        <f>B33</f>
        <v>252</v>
      </c>
      <c r="C51" s="177">
        <f aca="true" t="shared" si="11" ref="C51:AA51">C33</f>
        <v>252</v>
      </c>
      <c r="D51" s="177">
        <f t="shared" si="11"/>
        <v>256</v>
      </c>
      <c r="E51" s="177">
        <f t="shared" si="11"/>
        <v>258</v>
      </c>
      <c r="F51" s="177">
        <f t="shared" si="11"/>
        <v>263</v>
      </c>
      <c r="G51" s="177">
        <f t="shared" si="11"/>
        <v>265</v>
      </c>
      <c r="H51" s="177">
        <f t="shared" si="11"/>
        <v>273</v>
      </c>
      <c r="I51" s="177">
        <f t="shared" si="11"/>
        <v>274</v>
      </c>
      <c r="J51" s="177">
        <f t="shared" si="11"/>
        <v>270</v>
      </c>
      <c r="K51" s="177">
        <f t="shared" si="11"/>
        <v>275</v>
      </c>
      <c r="L51" s="177">
        <f t="shared" si="11"/>
        <v>275</v>
      </c>
      <c r="M51" s="177">
        <f t="shared" si="11"/>
        <v>276</v>
      </c>
      <c r="N51" s="177">
        <f t="shared" si="11"/>
        <v>276</v>
      </c>
      <c r="O51" s="177">
        <f t="shared" si="11"/>
        <v>275</v>
      </c>
      <c r="P51" s="177">
        <f t="shared" si="11"/>
        <v>276</v>
      </c>
      <c r="Q51" s="177">
        <f t="shared" si="11"/>
        <v>272</v>
      </c>
      <c r="R51" s="177">
        <f t="shared" si="11"/>
        <v>270</v>
      </c>
      <c r="S51" s="177">
        <f t="shared" si="11"/>
        <v>265</v>
      </c>
      <c r="T51" s="177">
        <f t="shared" si="11"/>
        <v>263</v>
      </c>
      <c r="U51" s="177">
        <f t="shared" si="11"/>
        <v>257</v>
      </c>
      <c r="V51" s="177">
        <f t="shared" si="11"/>
        <v>255</v>
      </c>
      <c r="W51" s="177">
        <f t="shared" si="11"/>
        <v>254</v>
      </c>
      <c r="X51" s="177">
        <f t="shared" si="11"/>
        <v>250</v>
      </c>
      <c r="Y51" s="177">
        <f t="shared" si="11"/>
        <v>249</v>
      </c>
      <c r="Z51" s="177">
        <f t="shared" si="11"/>
        <v>246</v>
      </c>
      <c r="AA51" s="187">
        <f t="shared" si="11"/>
        <v>0</v>
      </c>
      <c r="AB51" s="163" t="s">
        <v>43</v>
      </c>
      <c r="AC51" s="50"/>
    </row>
    <row r="52" spans="1:29" ht="13.5" customHeight="1">
      <c r="A52" s="188" t="s">
        <v>44</v>
      </c>
      <c r="B52" s="177">
        <f>B9+B13+B30</f>
        <v>4200</v>
      </c>
      <c r="C52" s="177">
        <f aca="true" t="shared" si="12" ref="C52:AA52">C9+C13+C30</f>
        <v>4267</v>
      </c>
      <c r="D52" s="177">
        <f t="shared" si="12"/>
        <v>4356</v>
      </c>
      <c r="E52" s="177">
        <f t="shared" si="12"/>
        <v>4441</v>
      </c>
      <c r="F52" s="177">
        <f t="shared" si="12"/>
        <v>4524</v>
      </c>
      <c r="G52" s="177">
        <f t="shared" si="12"/>
        <v>4597</v>
      </c>
      <c r="H52" s="177">
        <f t="shared" si="12"/>
        <v>4655</v>
      </c>
      <c r="I52" s="177">
        <f t="shared" si="12"/>
        <v>4714</v>
      </c>
      <c r="J52" s="177">
        <f t="shared" si="12"/>
        <v>4766</v>
      </c>
      <c r="K52" s="177">
        <f t="shared" si="12"/>
        <v>4801</v>
      </c>
      <c r="L52" s="177">
        <f t="shared" si="12"/>
        <v>4832</v>
      </c>
      <c r="M52" s="177">
        <f t="shared" si="12"/>
        <v>4863</v>
      </c>
      <c r="N52" s="177">
        <f t="shared" si="12"/>
        <v>4885</v>
      </c>
      <c r="O52" s="177">
        <f t="shared" si="12"/>
        <v>4899</v>
      </c>
      <c r="P52" s="177">
        <f t="shared" si="12"/>
        <v>4898</v>
      </c>
      <c r="Q52" s="177">
        <f t="shared" si="12"/>
        <v>4902</v>
      </c>
      <c r="R52" s="177">
        <f t="shared" si="12"/>
        <v>4890</v>
      </c>
      <c r="S52" s="177">
        <f t="shared" si="12"/>
        <v>4884</v>
      </c>
      <c r="T52" s="177">
        <f t="shared" si="12"/>
        <v>4869</v>
      </c>
      <c r="U52" s="177">
        <f t="shared" si="12"/>
        <v>4847</v>
      </c>
      <c r="V52" s="177">
        <f t="shared" si="12"/>
        <v>4827</v>
      </c>
      <c r="W52" s="177">
        <f t="shared" si="12"/>
        <v>4808</v>
      </c>
      <c r="X52" s="177">
        <f t="shared" si="12"/>
        <v>4799</v>
      </c>
      <c r="Y52" s="177">
        <f t="shared" si="12"/>
        <v>4801</v>
      </c>
      <c r="Z52" s="177">
        <f t="shared" si="12"/>
        <v>4811</v>
      </c>
      <c r="AA52" s="187">
        <f t="shared" si="12"/>
        <v>0</v>
      </c>
      <c r="AB52" s="163" t="s">
        <v>44</v>
      </c>
      <c r="AC52" s="50"/>
    </row>
    <row r="53" spans="1:67" s="45" customFormat="1" ht="13.5" customHeight="1">
      <c r="A53" s="188" t="s">
        <v>45</v>
      </c>
      <c r="B53" s="177">
        <f>B19</f>
        <v>228</v>
      </c>
      <c r="C53" s="177">
        <f aca="true" t="shared" si="13" ref="C53:AA53">C19</f>
        <v>228</v>
      </c>
      <c r="D53" s="177">
        <f t="shared" si="13"/>
        <v>220</v>
      </c>
      <c r="E53" s="177">
        <f t="shared" si="13"/>
        <v>224</v>
      </c>
      <c r="F53" s="177">
        <f t="shared" si="13"/>
        <v>224</v>
      </c>
      <c r="G53" s="177">
        <f t="shared" si="13"/>
        <v>223</v>
      </c>
      <c r="H53" s="177">
        <f t="shared" si="13"/>
        <v>221</v>
      </c>
      <c r="I53" s="177">
        <f t="shared" si="13"/>
        <v>217</v>
      </c>
      <c r="J53" s="177">
        <f t="shared" si="13"/>
        <v>216</v>
      </c>
      <c r="K53" s="177">
        <f t="shared" si="13"/>
        <v>212</v>
      </c>
      <c r="L53" s="177">
        <f t="shared" si="13"/>
        <v>210</v>
      </c>
      <c r="M53" s="177">
        <f t="shared" si="13"/>
        <v>210</v>
      </c>
      <c r="N53" s="177">
        <f t="shared" si="13"/>
        <v>207</v>
      </c>
      <c r="O53" s="177">
        <f t="shared" si="13"/>
        <v>204</v>
      </c>
      <c r="P53" s="177">
        <f t="shared" si="13"/>
        <v>202</v>
      </c>
      <c r="Q53" s="177">
        <f t="shared" si="13"/>
        <v>193</v>
      </c>
      <c r="R53" s="177">
        <f t="shared" si="13"/>
        <v>191</v>
      </c>
      <c r="S53" s="177">
        <f t="shared" si="13"/>
        <v>188</v>
      </c>
      <c r="T53" s="177">
        <f t="shared" si="13"/>
        <v>182</v>
      </c>
      <c r="U53" s="177">
        <f t="shared" si="13"/>
        <v>177</v>
      </c>
      <c r="V53" s="177">
        <f t="shared" si="13"/>
        <v>174</v>
      </c>
      <c r="W53" s="177">
        <f t="shared" si="13"/>
        <v>166</v>
      </c>
      <c r="X53" s="177">
        <f t="shared" si="13"/>
        <v>168</v>
      </c>
      <c r="Y53" s="177">
        <f t="shared" si="13"/>
        <v>163</v>
      </c>
      <c r="Z53" s="177">
        <f t="shared" si="13"/>
        <v>158</v>
      </c>
      <c r="AA53" s="187">
        <f t="shared" si="13"/>
        <v>0</v>
      </c>
      <c r="AB53" s="163" t="s">
        <v>45</v>
      </c>
      <c r="AC53" s="50"/>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row>
    <row r="54" spans="1:28" ht="3" customHeight="1">
      <c r="A54" s="191"/>
      <c r="B54" s="192"/>
      <c r="C54" s="192"/>
      <c r="D54" s="192"/>
      <c r="E54" s="192"/>
      <c r="F54" s="192"/>
      <c r="G54" s="192"/>
      <c r="H54" s="192"/>
      <c r="I54" s="192"/>
      <c r="J54" s="192"/>
      <c r="K54" s="192"/>
      <c r="L54" s="192"/>
      <c r="M54" s="192"/>
      <c r="N54" s="192"/>
      <c r="O54" s="192"/>
      <c r="P54" s="192"/>
      <c r="Q54" s="192"/>
      <c r="R54" s="192"/>
      <c r="S54" s="192"/>
      <c r="T54" s="192"/>
      <c r="U54" s="192"/>
      <c r="V54" s="192"/>
      <c r="W54" s="192"/>
      <c r="X54" s="180"/>
      <c r="Y54" s="180"/>
      <c r="Z54" s="180"/>
      <c r="AA54" s="179"/>
      <c r="AB54" s="192"/>
    </row>
    <row r="55" ht="12" customHeight="1">
      <c r="A55" s="52" t="s">
        <v>46</v>
      </c>
    </row>
    <row r="56" spans="1:256" ht="12" customHeight="1">
      <c r="A56" s="140" t="s">
        <v>158</v>
      </c>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0"/>
      <c r="BR56" s="140"/>
      <c r="BS56" s="140"/>
      <c r="BT56" s="140"/>
      <c r="BU56" s="140"/>
      <c r="BV56" s="140"/>
      <c r="BW56" s="140"/>
      <c r="BX56" s="140"/>
      <c r="BY56" s="140"/>
      <c r="BZ56" s="140"/>
      <c r="CA56" s="140"/>
      <c r="CB56" s="140"/>
      <c r="CC56" s="140"/>
      <c r="CD56" s="140"/>
      <c r="CE56" s="140"/>
      <c r="CF56" s="140"/>
      <c r="CG56" s="140"/>
      <c r="CH56" s="140"/>
      <c r="CI56" s="140"/>
      <c r="CJ56" s="140"/>
      <c r="CK56" s="140"/>
      <c r="CL56" s="140"/>
      <c r="CM56" s="140"/>
      <c r="CN56" s="140"/>
      <c r="CO56" s="140"/>
      <c r="CP56" s="140"/>
      <c r="CQ56" s="140"/>
      <c r="CR56" s="140"/>
      <c r="CS56" s="140"/>
      <c r="CT56" s="140"/>
      <c r="CU56" s="140"/>
      <c r="CV56" s="140"/>
      <c r="CW56" s="140"/>
      <c r="CX56" s="140"/>
      <c r="CY56" s="140"/>
      <c r="CZ56" s="140"/>
      <c r="DA56" s="140"/>
      <c r="DB56" s="140"/>
      <c r="DC56" s="140"/>
      <c r="DD56" s="140"/>
      <c r="DE56" s="140"/>
      <c r="DF56" s="140"/>
      <c r="DG56" s="140"/>
      <c r="DH56" s="140"/>
      <c r="DI56" s="140"/>
      <c r="DJ56" s="140"/>
      <c r="DK56" s="140"/>
      <c r="DL56" s="140"/>
      <c r="DM56" s="140"/>
      <c r="DN56" s="140"/>
      <c r="DO56" s="140"/>
      <c r="DP56" s="140"/>
      <c r="DQ56" s="140"/>
      <c r="DR56" s="140"/>
      <c r="DS56" s="140"/>
      <c r="DT56" s="140"/>
      <c r="DU56" s="140"/>
      <c r="DV56" s="140"/>
      <c r="DW56" s="140"/>
      <c r="DX56" s="140"/>
      <c r="DY56" s="140"/>
      <c r="DZ56" s="140"/>
      <c r="EA56" s="140"/>
      <c r="EB56" s="140"/>
      <c r="EC56" s="140"/>
      <c r="ED56" s="140"/>
      <c r="EE56" s="140"/>
      <c r="EF56" s="140"/>
      <c r="EG56" s="140"/>
      <c r="EH56" s="140"/>
      <c r="EI56" s="140"/>
      <c r="EJ56" s="140"/>
      <c r="EK56" s="140"/>
      <c r="EL56" s="140"/>
      <c r="EM56" s="140"/>
      <c r="EN56" s="140"/>
      <c r="EO56" s="140"/>
      <c r="EP56" s="140"/>
      <c r="EQ56" s="140"/>
      <c r="ER56" s="140"/>
      <c r="ES56" s="140"/>
      <c r="ET56" s="140"/>
      <c r="EU56" s="140"/>
      <c r="EV56" s="140"/>
      <c r="EW56" s="140"/>
      <c r="EX56" s="140"/>
      <c r="EY56" s="140"/>
      <c r="EZ56" s="140"/>
      <c r="FA56" s="140"/>
      <c r="FB56" s="140"/>
      <c r="FC56" s="140"/>
      <c r="FD56" s="140"/>
      <c r="FE56" s="140"/>
      <c r="FF56" s="140"/>
      <c r="FG56" s="140"/>
      <c r="FH56" s="140"/>
      <c r="FI56" s="140"/>
      <c r="FJ56" s="140"/>
      <c r="FK56" s="140"/>
      <c r="FL56" s="140"/>
      <c r="FM56" s="140"/>
      <c r="FN56" s="140"/>
      <c r="FO56" s="140"/>
      <c r="FP56" s="140"/>
      <c r="FQ56" s="140"/>
      <c r="FR56" s="140"/>
      <c r="FS56" s="140"/>
      <c r="FT56" s="140"/>
      <c r="FU56" s="140"/>
      <c r="FV56" s="140"/>
      <c r="FW56" s="140"/>
      <c r="FX56" s="140"/>
      <c r="FY56" s="140"/>
      <c r="FZ56" s="140"/>
      <c r="GA56" s="140"/>
      <c r="GB56" s="140"/>
      <c r="GC56" s="140"/>
      <c r="GD56" s="140"/>
      <c r="GE56" s="140"/>
      <c r="GF56" s="140"/>
      <c r="GG56" s="140"/>
      <c r="GH56" s="140"/>
      <c r="GI56" s="140"/>
      <c r="GJ56" s="140"/>
      <c r="GK56" s="140"/>
      <c r="GL56" s="140"/>
      <c r="GM56" s="140"/>
      <c r="GN56" s="140"/>
      <c r="GO56" s="140"/>
      <c r="GP56" s="140"/>
      <c r="GQ56" s="140"/>
      <c r="GR56" s="140"/>
      <c r="GS56" s="140"/>
      <c r="GT56" s="140"/>
      <c r="GU56" s="140"/>
      <c r="GV56" s="140"/>
      <c r="GW56" s="140"/>
      <c r="GX56" s="140"/>
      <c r="GY56" s="140"/>
      <c r="GZ56" s="140"/>
      <c r="HA56" s="140"/>
      <c r="HB56" s="140"/>
      <c r="HC56" s="140"/>
      <c r="HD56" s="140"/>
      <c r="HE56" s="140"/>
      <c r="HF56" s="140"/>
      <c r="HG56" s="140"/>
      <c r="HH56" s="140"/>
      <c r="HI56" s="140"/>
      <c r="HJ56" s="140"/>
      <c r="HK56" s="140"/>
      <c r="HL56" s="140"/>
      <c r="HM56" s="140"/>
      <c r="HN56" s="140"/>
      <c r="HO56" s="140"/>
      <c r="HP56" s="140"/>
      <c r="HQ56" s="140"/>
      <c r="HR56" s="140"/>
      <c r="HS56" s="140"/>
      <c r="HT56" s="140"/>
      <c r="HU56" s="140"/>
      <c r="HV56" s="140"/>
      <c r="HW56" s="140"/>
      <c r="HX56" s="140"/>
      <c r="HY56" s="140"/>
      <c r="HZ56" s="140"/>
      <c r="IA56" s="140"/>
      <c r="IB56" s="140"/>
      <c r="IC56" s="140"/>
      <c r="ID56" s="140"/>
      <c r="IE56" s="140"/>
      <c r="IF56" s="140"/>
      <c r="IG56" s="140"/>
      <c r="IH56" s="140"/>
      <c r="II56" s="140"/>
      <c r="IJ56" s="140"/>
      <c r="IK56" s="140"/>
      <c r="IL56" s="140"/>
      <c r="IM56" s="140"/>
      <c r="IN56" s="140"/>
      <c r="IO56" s="140"/>
      <c r="IP56" s="140"/>
      <c r="IQ56" s="140"/>
      <c r="IR56" s="140"/>
      <c r="IS56" s="140"/>
      <c r="IT56" s="140"/>
      <c r="IU56" s="140"/>
      <c r="IV56" s="140"/>
    </row>
    <row r="57" spans="1:256" ht="12" customHeight="1">
      <c r="A57" s="403" t="s">
        <v>114</v>
      </c>
      <c r="B57" s="403"/>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c r="BO57" s="146"/>
      <c r="BP57" s="146"/>
      <c r="BQ57" s="146"/>
      <c r="BR57" s="146"/>
      <c r="BS57" s="146"/>
      <c r="BT57" s="146"/>
      <c r="BU57" s="146"/>
      <c r="BV57" s="146"/>
      <c r="BW57" s="146"/>
      <c r="BX57" s="146"/>
      <c r="BY57" s="146"/>
      <c r="BZ57" s="146"/>
      <c r="CA57" s="146"/>
      <c r="CB57" s="146"/>
      <c r="CC57" s="146"/>
      <c r="CD57" s="146"/>
      <c r="CE57" s="146"/>
      <c r="CF57" s="146"/>
      <c r="CG57" s="146"/>
      <c r="CH57" s="146"/>
      <c r="CI57" s="146"/>
      <c r="CJ57" s="146"/>
      <c r="CK57" s="146"/>
      <c r="CL57" s="146"/>
      <c r="CM57" s="146"/>
      <c r="CN57" s="146"/>
      <c r="CO57" s="146"/>
      <c r="CP57" s="146"/>
      <c r="CQ57" s="146"/>
      <c r="CR57" s="146"/>
      <c r="CS57" s="146"/>
      <c r="CT57" s="146"/>
      <c r="CU57" s="146"/>
      <c r="CV57" s="146"/>
      <c r="CW57" s="146"/>
      <c r="CX57" s="146"/>
      <c r="CY57" s="146"/>
      <c r="CZ57" s="146"/>
      <c r="DA57" s="146"/>
      <c r="DB57" s="146"/>
      <c r="DC57" s="146"/>
      <c r="DD57" s="146"/>
      <c r="DE57" s="146"/>
      <c r="DF57" s="146"/>
      <c r="DG57" s="146"/>
      <c r="DH57" s="146"/>
      <c r="DI57" s="146"/>
      <c r="DJ57" s="146"/>
      <c r="DK57" s="146"/>
      <c r="DL57" s="146"/>
      <c r="DM57" s="146"/>
      <c r="DN57" s="146"/>
      <c r="DO57" s="146"/>
      <c r="DP57" s="146"/>
      <c r="DQ57" s="146"/>
      <c r="DR57" s="146"/>
      <c r="DS57" s="146"/>
      <c r="DT57" s="146"/>
      <c r="DU57" s="146"/>
      <c r="DV57" s="146"/>
      <c r="DW57" s="146"/>
      <c r="DX57" s="146"/>
      <c r="DY57" s="146"/>
      <c r="DZ57" s="146"/>
      <c r="EA57" s="146"/>
      <c r="EB57" s="146"/>
      <c r="EC57" s="146"/>
      <c r="ED57" s="146"/>
      <c r="EE57" s="146"/>
      <c r="EF57" s="146"/>
      <c r="EG57" s="146"/>
      <c r="EH57" s="146"/>
      <c r="EI57" s="146"/>
      <c r="EJ57" s="146"/>
      <c r="EK57" s="146"/>
      <c r="EL57" s="146"/>
      <c r="EM57" s="146"/>
      <c r="EN57" s="146"/>
      <c r="EO57" s="146"/>
      <c r="EP57" s="146"/>
      <c r="EQ57" s="146"/>
      <c r="ER57" s="146"/>
      <c r="ES57" s="146"/>
      <c r="ET57" s="146"/>
      <c r="EU57" s="146"/>
      <c r="EV57" s="146"/>
      <c r="EW57" s="146"/>
      <c r="EX57" s="146"/>
      <c r="EY57" s="146"/>
      <c r="EZ57" s="146"/>
      <c r="FA57" s="146"/>
      <c r="FB57" s="146"/>
      <c r="FC57" s="146"/>
      <c r="FD57" s="146"/>
      <c r="FE57" s="146"/>
      <c r="FF57" s="146"/>
      <c r="FG57" s="146"/>
      <c r="FH57" s="146"/>
      <c r="FI57" s="146"/>
      <c r="FJ57" s="146"/>
      <c r="FK57" s="146"/>
      <c r="FL57" s="146"/>
      <c r="FM57" s="146"/>
      <c r="FN57" s="146"/>
      <c r="FO57" s="146"/>
      <c r="FP57" s="146"/>
      <c r="FQ57" s="146"/>
      <c r="FR57" s="146"/>
      <c r="FS57" s="146"/>
      <c r="FT57" s="146"/>
      <c r="FU57" s="146"/>
      <c r="FV57" s="146"/>
      <c r="FW57" s="146"/>
      <c r="FX57" s="146"/>
      <c r="FY57" s="146"/>
      <c r="FZ57" s="146"/>
      <c r="GA57" s="146"/>
      <c r="GB57" s="146"/>
      <c r="GC57" s="146"/>
      <c r="GD57" s="146"/>
      <c r="GE57" s="146"/>
      <c r="GF57" s="146"/>
      <c r="GG57" s="146"/>
      <c r="GH57" s="146"/>
      <c r="GI57" s="146"/>
      <c r="GJ57" s="146"/>
      <c r="GK57" s="146"/>
      <c r="GL57" s="146"/>
      <c r="GM57" s="146"/>
      <c r="GN57" s="146"/>
      <c r="GO57" s="146"/>
      <c r="GP57" s="146"/>
      <c r="GQ57" s="146"/>
      <c r="GR57" s="146"/>
      <c r="GS57" s="146"/>
      <c r="GT57" s="146"/>
      <c r="GU57" s="146"/>
      <c r="GV57" s="146"/>
      <c r="GW57" s="146"/>
      <c r="GX57" s="146"/>
      <c r="GY57" s="146"/>
      <c r="GZ57" s="146"/>
      <c r="HA57" s="146"/>
      <c r="HB57" s="146"/>
      <c r="HC57" s="146"/>
      <c r="HD57" s="146"/>
      <c r="HE57" s="146"/>
      <c r="HF57" s="146"/>
      <c r="HG57" s="146"/>
      <c r="HH57" s="146"/>
      <c r="HI57" s="146"/>
      <c r="HJ57" s="146"/>
      <c r="HK57" s="146"/>
      <c r="HL57" s="146"/>
      <c r="HM57" s="146"/>
      <c r="HN57" s="146"/>
      <c r="HO57" s="146"/>
      <c r="HP57" s="146"/>
      <c r="HQ57" s="146"/>
      <c r="HR57" s="146"/>
      <c r="HS57" s="146"/>
      <c r="HT57" s="146"/>
      <c r="HU57" s="146"/>
      <c r="HV57" s="146"/>
      <c r="HW57" s="146"/>
      <c r="HX57" s="146"/>
      <c r="HY57" s="146"/>
      <c r="HZ57" s="146"/>
      <c r="IA57" s="146"/>
      <c r="IB57" s="146"/>
      <c r="IC57" s="146"/>
      <c r="ID57" s="146"/>
      <c r="IE57" s="146"/>
      <c r="IF57" s="146"/>
      <c r="IG57" s="146"/>
      <c r="IH57" s="146"/>
      <c r="II57" s="146"/>
      <c r="IJ57" s="146"/>
      <c r="IK57" s="146"/>
      <c r="IL57" s="146"/>
      <c r="IM57" s="146"/>
      <c r="IN57" s="146"/>
      <c r="IO57" s="146"/>
      <c r="IP57" s="146"/>
      <c r="IQ57" s="146"/>
      <c r="IR57" s="146"/>
      <c r="IS57" s="146"/>
      <c r="IT57" s="146"/>
      <c r="IU57" s="146"/>
      <c r="IV57" s="146"/>
    </row>
    <row r="58" ht="12" customHeight="1">
      <c r="A58" s="131"/>
    </row>
    <row r="59" ht="12" customHeight="1">
      <c r="A59" s="144" t="s">
        <v>116</v>
      </c>
    </row>
  </sheetData>
  <sheetProtection/>
  <mergeCells count="29">
    <mergeCell ref="A57:B57"/>
    <mergeCell ref="AB3:AB4"/>
    <mergeCell ref="B3:B4"/>
    <mergeCell ref="C3:C4"/>
    <mergeCell ref="D3:D4"/>
    <mergeCell ref="E3:E4"/>
    <mergeCell ref="F3:F4"/>
    <mergeCell ref="G3:G4"/>
    <mergeCell ref="Z3:Z4"/>
    <mergeCell ref="H3:H4"/>
    <mergeCell ref="X3:X4"/>
    <mergeCell ref="A1:K1"/>
    <mergeCell ref="U3:U4"/>
    <mergeCell ref="V3:V4"/>
    <mergeCell ref="W3:W4"/>
    <mergeCell ref="O3:O4"/>
    <mergeCell ref="P3:P4"/>
    <mergeCell ref="Q3:Q4"/>
    <mergeCell ref="R3:R4"/>
    <mergeCell ref="A3:A4"/>
    <mergeCell ref="Y3:Y4"/>
    <mergeCell ref="I3:I4"/>
    <mergeCell ref="J3:J4"/>
    <mergeCell ref="K3:K4"/>
    <mergeCell ref="L3:L4"/>
    <mergeCell ref="S3:S4"/>
    <mergeCell ref="T3:T4"/>
    <mergeCell ref="N3:N4"/>
    <mergeCell ref="M3:M4"/>
  </mergeCells>
  <hyperlinks>
    <hyperlink ref="A2" location="Contents!A1" display="Back to contents page "/>
  </hyperlinks>
  <printOptions/>
  <pageMargins left="0.3937007874015748" right="0.3937007874015748" top="0.52" bottom="0.52" header="0.5118110236220472" footer="0.5118110236220472"/>
  <pageSetup firstPageNumber="12" useFirstPageNumber="1" fitToHeight="1" fitToWidth="1" horizontalDpi="300" verticalDpi="300" orientation="landscape" paperSize="9" scale="54" r:id="rId1"/>
  <headerFooter alignWithMargins="0">
    <oddHeader xml:space="preserve">&amp;C </oddHeader>
  </headerFooter>
  <colBreaks count="1" manualBreakCount="1">
    <brk id="14" max="65535" man="1"/>
  </colBreaks>
</worksheet>
</file>

<file path=xl/worksheets/sheet9.xml><?xml version="1.0" encoding="utf-8"?>
<worksheet xmlns="http://schemas.openxmlformats.org/spreadsheetml/2006/main" xmlns:r="http://schemas.openxmlformats.org/officeDocument/2006/relationships">
  <dimension ref="A1:IV58"/>
  <sheetViews>
    <sheetView showGridLines="0" zoomScalePageLayoutView="0" workbookViewId="0" topLeftCell="A1">
      <selection activeCell="A1" sqref="A1:M1"/>
    </sheetView>
  </sheetViews>
  <sheetFormatPr defaultColWidth="9.33203125" defaultRowHeight="11.25"/>
  <cols>
    <col min="1" max="1" width="26.16015625" style="22" customWidth="1"/>
    <col min="2" max="13" width="13.83203125" style="22" customWidth="1"/>
    <col min="14" max="14" width="31.16015625" style="22" customWidth="1"/>
    <col min="15" max="16384" width="9.33203125" style="22" customWidth="1"/>
  </cols>
  <sheetData>
    <row r="1" spans="1:17" s="90" customFormat="1" ht="18" customHeight="1">
      <c r="A1" s="346" t="s">
        <v>159</v>
      </c>
      <c r="B1" s="382"/>
      <c r="C1" s="382"/>
      <c r="D1" s="382"/>
      <c r="E1" s="382"/>
      <c r="F1" s="382"/>
      <c r="G1" s="382"/>
      <c r="H1" s="382"/>
      <c r="I1" s="382"/>
      <c r="J1" s="382"/>
      <c r="K1" s="382"/>
      <c r="L1" s="382"/>
      <c r="M1" s="382"/>
      <c r="N1" s="155"/>
      <c r="O1" s="155"/>
      <c r="P1" s="155"/>
      <c r="Q1" s="155"/>
    </row>
    <row r="2" spans="1:14" ht="12.75">
      <c r="A2" s="46" t="s">
        <v>61</v>
      </c>
      <c r="B2" s="25"/>
      <c r="C2" s="25"/>
      <c r="D2" s="25"/>
      <c r="E2" s="25"/>
      <c r="F2" s="25"/>
      <c r="G2" s="25"/>
      <c r="H2" s="25"/>
      <c r="I2" s="25"/>
      <c r="J2" s="25"/>
      <c r="K2" s="19"/>
      <c r="L2" s="19"/>
      <c r="M2" s="19"/>
      <c r="N2" s="42" t="s">
        <v>0</v>
      </c>
    </row>
    <row r="3" spans="1:14" ht="12.75">
      <c r="A3" s="383" t="s">
        <v>1</v>
      </c>
      <c r="B3" s="391">
        <v>2012</v>
      </c>
      <c r="C3" s="392"/>
      <c r="D3" s="389">
        <v>2017</v>
      </c>
      <c r="E3" s="390"/>
      <c r="F3" s="389">
        <v>2022</v>
      </c>
      <c r="G3" s="390"/>
      <c r="H3" s="389">
        <v>2027</v>
      </c>
      <c r="I3" s="392"/>
      <c r="J3" s="389">
        <v>2032</v>
      </c>
      <c r="K3" s="390"/>
      <c r="L3" s="387">
        <v>2035</v>
      </c>
      <c r="M3" s="388"/>
      <c r="N3" s="385" t="s">
        <v>1</v>
      </c>
    </row>
    <row r="4" spans="1:14" ht="30.75" customHeight="1">
      <c r="A4" s="384"/>
      <c r="B4" s="193" t="s">
        <v>76</v>
      </c>
      <c r="C4" s="194" t="s">
        <v>99</v>
      </c>
      <c r="D4" s="195" t="s">
        <v>76</v>
      </c>
      <c r="E4" s="194" t="s">
        <v>99</v>
      </c>
      <c r="F4" s="195" t="s">
        <v>76</v>
      </c>
      <c r="G4" s="194" t="s">
        <v>99</v>
      </c>
      <c r="H4" s="195" t="s">
        <v>76</v>
      </c>
      <c r="I4" s="194" t="s">
        <v>99</v>
      </c>
      <c r="J4" s="195" t="s">
        <v>76</v>
      </c>
      <c r="K4" s="194" t="s">
        <v>99</v>
      </c>
      <c r="L4" s="196" t="s">
        <v>76</v>
      </c>
      <c r="M4" s="197" t="s">
        <v>99</v>
      </c>
      <c r="N4" s="386"/>
    </row>
    <row r="5" spans="1:14" ht="20.25" customHeight="1">
      <c r="A5" s="198" t="s">
        <v>2</v>
      </c>
      <c r="B5" s="199">
        <v>5281693</v>
      </c>
      <c r="C5" s="200">
        <f>Table1!B4</f>
        <v>5313600</v>
      </c>
      <c r="D5" s="201">
        <v>5414319</v>
      </c>
      <c r="E5" s="200">
        <f>Table1!G4</f>
        <v>5406997</v>
      </c>
      <c r="F5" s="201">
        <v>5531641</v>
      </c>
      <c r="G5" s="200">
        <f>Table1!L4</f>
        <v>5519588</v>
      </c>
      <c r="H5" s="201">
        <v>5634230</v>
      </c>
      <c r="I5" s="200">
        <f>Table1!Q4</f>
        <v>5625892</v>
      </c>
      <c r="J5" s="201">
        <v>5715576</v>
      </c>
      <c r="K5" s="200">
        <f>Table1!V4</f>
        <v>5713523</v>
      </c>
      <c r="L5" s="202">
        <v>5755477</v>
      </c>
      <c r="M5" s="203">
        <f>Table1!Y4</f>
        <v>5755558</v>
      </c>
      <c r="N5" s="190" t="s">
        <v>2</v>
      </c>
    </row>
    <row r="6" spans="1:14" ht="15" customHeight="1">
      <c r="A6" s="162" t="s">
        <v>3</v>
      </c>
      <c r="B6" s="199"/>
      <c r="C6" s="200"/>
      <c r="D6" s="201"/>
      <c r="E6" s="200"/>
      <c r="F6" s="201"/>
      <c r="G6" s="200"/>
      <c r="H6" s="201"/>
      <c r="I6" s="200"/>
      <c r="J6" s="201"/>
      <c r="K6" s="200"/>
      <c r="L6" s="202"/>
      <c r="M6" s="203"/>
      <c r="N6" s="190" t="s">
        <v>3</v>
      </c>
    </row>
    <row r="7" spans="1:14" ht="14.25" customHeight="1">
      <c r="A7" s="204" t="s">
        <v>4</v>
      </c>
      <c r="B7" s="205">
        <v>222231</v>
      </c>
      <c r="C7" s="178">
        <f>Table1!B6</f>
        <v>224970</v>
      </c>
      <c r="D7" s="206">
        <v>234578</v>
      </c>
      <c r="E7" s="178">
        <f>Table1!G6</f>
        <v>236400</v>
      </c>
      <c r="F7" s="206">
        <v>245878</v>
      </c>
      <c r="G7" s="178">
        <f>Table1!L6</f>
        <v>249896</v>
      </c>
      <c r="H7" s="206">
        <v>256461</v>
      </c>
      <c r="I7" s="178">
        <f>Table1!Q6</f>
        <v>263477</v>
      </c>
      <c r="J7" s="206">
        <v>266156</v>
      </c>
      <c r="K7" s="178">
        <f>Table1!V6</f>
        <v>276397</v>
      </c>
      <c r="L7" s="207">
        <v>271705</v>
      </c>
      <c r="M7" s="208">
        <f>Table1!Y6</f>
        <v>283835</v>
      </c>
      <c r="N7" s="204" t="s">
        <v>4</v>
      </c>
    </row>
    <row r="8" spans="1:14" ht="12.75" customHeight="1">
      <c r="A8" s="204" t="s">
        <v>5</v>
      </c>
      <c r="B8" s="205">
        <v>251055</v>
      </c>
      <c r="C8" s="178">
        <f>Table1!B7</f>
        <v>255540</v>
      </c>
      <c r="D8" s="206">
        <v>263123</v>
      </c>
      <c r="E8" s="178">
        <f>Table1!G7</f>
        <v>264248</v>
      </c>
      <c r="F8" s="206">
        <v>273966</v>
      </c>
      <c r="G8" s="178">
        <f>Table1!L7</f>
        <v>273706</v>
      </c>
      <c r="H8" s="206">
        <v>284528</v>
      </c>
      <c r="I8" s="178">
        <f>Table1!Q7</f>
        <v>283104</v>
      </c>
      <c r="J8" s="206">
        <v>294182</v>
      </c>
      <c r="K8" s="178">
        <f>Table1!V7</f>
        <v>291890</v>
      </c>
      <c r="L8" s="207">
        <v>299404</v>
      </c>
      <c r="M8" s="208">
        <f>Table1!Y7</f>
        <v>296724</v>
      </c>
      <c r="N8" s="204" t="s">
        <v>5</v>
      </c>
    </row>
    <row r="9" spans="1:14" ht="12.75" customHeight="1">
      <c r="A9" s="204" t="s">
        <v>6</v>
      </c>
      <c r="B9" s="205">
        <v>111404</v>
      </c>
      <c r="C9" s="178">
        <f>Table1!B8</f>
        <v>116210</v>
      </c>
      <c r="D9" s="206">
        <v>112878</v>
      </c>
      <c r="E9" s="178">
        <f>Table1!G8</f>
        <v>116441</v>
      </c>
      <c r="F9" s="206">
        <v>113997</v>
      </c>
      <c r="G9" s="178">
        <f>Table1!L8</f>
        <v>116747</v>
      </c>
      <c r="H9" s="206">
        <v>114875</v>
      </c>
      <c r="I9" s="178">
        <f>Table1!Q8</f>
        <v>116808</v>
      </c>
      <c r="J9" s="206">
        <v>115280</v>
      </c>
      <c r="K9" s="178">
        <f>Table1!V8</f>
        <v>116374</v>
      </c>
      <c r="L9" s="207">
        <v>115299</v>
      </c>
      <c r="M9" s="208">
        <f>Table1!Y8</f>
        <v>115811</v>
      </c>
      <c r="N9" s="204" t="s">
        <v>6</v>
      </c>
    </row>
    <row r="10" spans="1:14" ht="12.75" customHeight="1">
      <c r="A10" s="204" t="s">
        <v>7</v>
      </c>
      <c r="B10" s="205">
        <v>88957</v>
      </c>
      <c r="C10" s="178">
        <f>Table1!B9</f>
        <v>86900</v>
      </c>
      <c r="D10" s="206">
        <v>87919</v>
      </c>
      <c r="E10" s="178">
        <f>Table1!G9</f>
        <v>84689</v>
      </c>
      <c r="F10" s="206">
        <v>86865</v>
      </c>
      <c r="G10" s="178">
        <f>Table1!L9</f>
        <v>82753</v>
      </c>
      <c r="H10" s="206">
        <v>85706</v>
      </c>
      <c r="I10" s="178">
        <f>Table1!Q9</f>
        <v>80660</v>
      </c>
      <c r="J10" s="206">
        <v>84023</v>
      </c>
      <c r="K10" s="178">
        <f>Table1!V9</f>
        <v>78151</v>
      </c>
      <c r="L10" s="207">
        <v>82754</v>
      </c>
      <c r="M10" s="208">
        <f>Table1!Y9</f>
        <v>76423</v>
      </c>
      <c r="N10" s="204" t="s">
        <v>7</v>
      </c>
    </row>
    <row r="11" spans="1:14" ht="12.75" customHeight="1">
      <c r="A11" s="204" t="s">
        <v>8</v>
      </c>
      <c r="B11" s="205">
        <v>51367</v>
      </c>
      <c r="C11" s="178">
        <f>Table1!B10</f>
        <v>51280</v>
      </c>
      <c r="D11" s="206">
        <v>53045</v>
      </c>
      <c r="E11" s="178">
        <f>Table1!G10</f>
        <v>51549</v>
      </c>
      <c r="F11" s="206">
        <v>54562</v>
      </c>
      <c r="G11" s="178">
        <f>Table1!L10</f>
        <v>51617</v>
      </c>
      <c r="H11" s="206">
        <v>55947</v>
      </c>
      <c r="I11" s="178">
        <f>Table1!Q10</f>
        <v>51423</v>
      </c>
      <c r="J11" s="206">
        <v>57060</v>
      </c>
      <c r="K11" s="178">
        <f>Table1!V10</f>
        <v>50895</v>
      </c>
      <c r="L11" s="207">
        <v>57629</v>
      </c>
      <c r="M11" s="208">
        <f>Table1!Y10</f>
        <v>50410</v>
      </c>
      <c r="N11" s="204" t="s">
        <v>8</v>
      </c>
    </row>
    <row r="12" spans="1:14" ht="18" customHeight="1">
      <c r="A12" s="204" t="s">
        <v>9</v>
      </c>
      <c r="B12" s="205">
        <v>148295</v>
      </c>
      <c r="C12" s="178">
        <f>Table1!B11</f>
        <v>150830</v>
      </c>
      <c r="D12" s="206">
        <v>147833</v>
      </c>
      <c r="E12" s="178">
        <f>Table1!G11</f>
        <v>149388</v>
      </c>
      <c r="F12" s="206">
        <v>146945</v>
      </c>
      <c r="G12" s="178">
        <f>Table1!L11</f>
        <v>148289</v>
      </c>
      <c r="H12" s="206">
        <v>145549</v>
      </c>
      <c r="I12" s="178">
        <f>Table1!Q11</f>
        <v>146868</v>
      </c>
      <c r="J12" s="206">
        <v>143259</v>
      </c>
      <c r="K12" s="178">
        <f>Table1!V11</f>
        <v>144688</v>
      </c>
      <c r="L12" s="207">
        <v>141500</v>
      </c>
      <c r="M12" s="208">
        <f>Table1!Y11</f>
        <v>142938</v>
      </c>
      <c r="N12" s="204" t="s">
        <v>9</v>
      </c>
    </row>
    <row r="13" spans="1:14" ht="12.75" customHeight="1">
      <c r="A13" s="204" t="s">
        <v>10</v>
      </c>
      <c r="B13" s="205">
        <v>145453</v>
      </c>
      <c r="C13" s="178">
        <f>Table1!B12</f>
        <v>147800</v>
      </c>
      <c r="D13" s="206">
        <v>147868</v>
      </c>
      <c r="E13" s="178">
        <f>Table1!G12</f>
        <v>151279</v>
      </c>
      <c r="F13" s="206">
        <v>150048</v>
      </c>
      <c r="G13" s="178">
        <f>Table1!L12</f>
        <v>156221</v>
      </c>
      <c r="H13" s="206">
        <v>151760</v>
      </c>
      <c r="I13" s="178">
        <f>Table1!Q12</f>
        <v>161425</v>
      </c>
      <c r="J13" s="206">
        <v>153015</v>
      </c>
      <c r="K13" s="178">
        <f>Table1!V12</f>
        <v>166276</v>
      </c>
      <c r="L13" s="207">
        <v>153697</v>
      </c>
      <c r="M13" s="208">
        <f>Table1!Y12</f>
        <v>169015</v>
      </c>
      <c r="N13" s="204" t="s">
        <v>10</v>
      </c>
    </row>
    <row r="14" spans="1:14" ht="12.75" customHeight="1">
      <c r="A14" s="204" t="s">
        <v>11</v>
      </c>
      <c r="B14" s="205">
        <v>120670</v>
      </c>
      <c r="C14" s="178">
        <f>Table1!B13</f>
        <v>122720</v>
      </c>
      <c r="D14" s="206">
        <v>121512</v>
      </c>
      <c r="E14" s="178">
        <f>Table1!G13</f>
        <v>123115</v>
      </c>
      <c r="F14" s="206">
        <v>122067</v>
      </c>
      <c r="G14" s="178">
        <f>Table1!L13</f>
        <v>123578</v>
      </c>
      <c r="H14" s="206">
        <v>122179</v>
      </c>
      <c r="I14" s="178">
        <f>Table1!Q13</f>
        <v>123618</v>
      </c>
      <c r="J14" s="206">
        <v>121641</v>
      </c>
      <c r="K14" s="178">
        <f>Table1!V13</f>
        <v>123065</v>
      </c>
      <c r="L14" s="207">
        <v>121079</v>
      </c>
      <c r="M14" s="208">
        <f>Table1!Y13</f>
        <v>122446</v>
      </c>
      <c r="N14" s="204" t="s">
        <v>11</v>
      </c>
    </row>
    <row r="15" spans="1:14" ht="12.75" customHeight="1">
      <c r="A15" s="204" t="s">
        <v>12</v>
      </c>
      <c r="B15" s="205">
        <v>104166</v>
      </c>
      <c r="C15" s="178">
        <f>Table1!B14</f>
        <v>105880</v>
      </c>
      <c r="D15" s="206">
        <v>102797</v>
      </c>
      <c r="E15" s="178">
        <f>Table1!G14</f>
        <v>105108</v>
      </c>
      <c r="F15" s="206">
        <v>101101</v>
      </c>
      <c r="G15" s="178">
        <f>Table1!L14</f>
        <v>104142</v>
      </c>
      <c r="H15" s="206">
        <v>98995</v>
      </c>
      <c r="I15" s="178">
        <f>Table1!Q14</f>
        <v>102859</v>
      </c>
      <c r="J15" s="206">
        <v>96280</v>
      </c>
      <c r="K15" s="178">
        <f>Table1!V14</f>
        <v>101082</v>
      </c>
      <c r="L15" s="207">
        <v>94343</v>
      </c>
      <c r="M15" s="208">
        <f>Table1!Y14</f>
        <v>99708</v>
      </c>
      <c r="N15" s="204" t="s">
        <v>12</v>
      </c>
    </row>
    <row r="16" spans="1:14" ht="12.75" customHeight="1">
      <c r="A16" s="204" t="s">
        <v>13</v>
      </c>
      <c r="B16" s="205">
        <v>99858</v>
      </c>
      <c r="C16" s="178">
        <f>Table1!B15</f>
        <v>100850</v>
      </c>
      <c r="D16" s="206">
        <v>105634</v>
      </c>
      <c r="E16" s="178">
        <f>Table1!G15</f>
        <v>105020</v>
      </c>
      <c r="F16" s="206">
        <v>111848</v>
      </c>
      <c r="G16" s="178">
        <f>Table1!L15</f>
        <v>109707</v>
      </c>
      <c r="H16" s="206">
        <v>118739</v>
      </c>
      <c r="I16" s="178">
        <f>Table1!Q15</f>
        <v>114708</v>
      </c>
      <c r="J16" s="206">
        <v>125697</v>
      </c>
      <c r="K16" s="178">
        <f>Table1!V15</f>
        <v>119671</v>
      </c>
      <c r="L16" s="207">
        <v>129729</v>
      </c>
      <c r="M16" s="208">
        <f>Table1!Y15</f>
        <v>122509</v>
      </c>
      <c r="N16" s="204" t="s">
        <v>13</v>
      </c>
    </row>
    <row r="17" spans="1:14" ht="18" customHeight="1">
      <c r="A17" s="204" t="s">
        <v>14</v>
      </c>
      <c r="B17" s="205">
        <v>89601</v>
      </c>
      <c r="C17" s="178">
        <f>Table1!B16</f>
        <v>91030</v>
      </c>
      <c r="D17" s="206">
        <v>89651</v>
      </c>
      <c r="E17" s="178">
        <f>Table1!G16</f>
        <v>91556</v>
      </c>
      <c r="F17" s="206">
        <v>89779</v>
      </c>
      <c r="G17" s="178">
        <f>Table1!L16</f>
        <v>92313</v>
      </c>
      <c r="H17" s="206">
        <v>89881</v>
      </c>
      <c r="I17" s="178">
        <f>Table1!Q16</f>
        <v>93223</v>
      </c>
      <c r="J17" s="206">
        <v>89639</v>
      </c>
      <c r="K17" s="178">
        <f>Table1!V16</f>
        <v>93983</v>
      </c>
      <c r="L17" s="207">
        <v>89262</v>
      </c>
      <c r="M17" s="208">
        <f>Table1!Y16</f>
        <v>94275</v>
      </c>
      <c r="N17" s="204" t="s">
        <v>14</v>
      </c>
    </row>
    <row r="18" spans="1:14" ht="12.75" customHeight="1">
      <c r="A18" s="204" t="s">
        <v>15</v>
      </c>
      <c r="B18" s="205">
        <v>498927</v>
      </c>
      <c r="C18" s="178">
        <f>Table1!B17</f>
        <v>482640</v>
      </c>
      <c r="D18" s="206">
        <v>528115</v>
      </c>
      <c r="E18" s="178">
        <f>Table1!G17</f>
        <v>508102</v>
      </c>
      <c r="F18" s="206">
        <v>553836</v>
      </c>
      <c r="G18" s="178">
        <f>Table1!L17</f>
        <v>537007</v>
      </c>
      <c r="H18" s="206">
        <v>577339</v>
      </c>
      <c r="I18" s="178">
        <f>Table1!Q17</f>
        <v>565641</v>
      </c>
      <c r="J18" s="206">
        <v>598967</v>
      </c>
      <c r="K18" s="178">
        <f>Table1!V17</f>
        <v>592861</v>
      </c>
      <c r="L18" s="207">
        <v>611367</v>
      </c>
      <c r="M18" s="208">
        <f>Table1!Y17</f>
        <v>608603</v>
      </c>
      <c r="N18" s="204" t="s">
        <v>15</v>
      </c>
    </row>
    <row r="19" spans="1:14" ht="12.75" customHeight="1">
      <c r="A19" s="204" t="s">
        <v>16</v>
      </c>
      <c r="B19" s="205">
        <v>26196</v>
      </c>
      <c r="C19" s="178">
        <f>Table1!B18</f>
        <v>27560</v>
      </c>
      <c r="D19" s="206">
        <v>25871</v>
      </c>
      <c r="E19" s="178">
        <f>Table1!G18</f>
        <v>26933</v>
      </c>
      <c r="F19" s="206">
        <v>25367</v>
      </c>
      <c r="G19" s="178">
        <f>Table1!L18</f>
        <v>26469</v>
      </c>
      <c r="H19" s="206">
        <v>24695</v>
      </c>
      <c r="I19" s="178">
        <f>Table1!Q18</f>
        <v>26011</v>
      </c>
      <c r="J19" s="206">
        <v>23824</v>
      </c>
      <c r="K19" s="178">
        <f>Table1!V18</f>
        <v>25386</v>
      </c>
      <c r="L19" s="207">
        <v>23220</v>
      </c>
      <c r="M19" s="208">
        <f>Table1!Y18</f>
        <v>24931</v>
      </c>
      <c r="N19" s="204" t="s">
        <v>16</v>
      </c>
    </row>
    <row r="20" spans="1:14" ht="12.75" customHeight="1">
      <c r="A20" s="204" t="s">
        <v>17</v>
      </c>
      <c r="B20" s="205">
        <v>154933</v>
      </c>
      <c r="C20" s="178">
        <f>Table1!B19</f>
        <v>156800</v>
      </c>
      <c r="D20" s="206">
        <v>158637</v>
      </c>
      <c r="E20" s="178">
        <f>Table1!G19</f>
        <v>160522</v>
      </c>
      <c r="F20" s="206">
        <v>162079</v>
      </c>
      <c r="G20" s="178">
        <f>Table1!L19</f>
        <v>164233</v>
      </c>
      <c r="H20" s="206">
        <v>164980</v>
      </c>
      <c r="I20" s="178">
        <f>Table1!Q19</f>
        <v>167627</v>
      </c>
      <c r="J20" s="206">
        <v>167410</v>
      </c>
      <c r="K20" s="178">
        <f>Table1!V19</f>
        <v>170618</v>
      </c>
      <c r="L20" s="207">
        <v>168688</v>
      </c>
      <c r="M20" s="208">
        <f>Table1!Y19</f>
        <v>172171</v>
      </c>
      <c r="N20" s="204" t="s">
        <v>17</v>
      </c>
    </row>
    <row r="21" spans="1:14" ht="12.75" customHeight="1">
      <c r="A21" s="204" t="s">
        <v>18</v>
      </c>
      <c r="B21" s="205">
        <v>369197</v>
      </c>
      <c r="C21" s="178">
        <f>Table1!B20</f>
        <v>366220</v>
      </c>
      <c r="D21" s="206">
        <v>378239</v>
      </c>
      <c r="E21" s="178">
        <f>Table1!G20</f>
        <v>372742</v>
      </c>
      <c r="F21" s="206">
        <v>386210</v>
      </c>
      <c r="G21" s="178">
        <f>Table1!L20</f>
        <v>380385</v>
      </c>
      <c r="H21" s="206">
        <v>392897</v>
      </c>
      <c r="I21" s="178">
        <f>Table1!Q20</f>
        <v>387569</v>
      </c>
      <c r="J21" s="206">
        <v>397615</v>
      </c>
      <c r="K21" s="178">
        <f>Table1!V20</f>
        <v>393468</v>
      </c>
      <c r="L21" s="207">
        <v>399721</v>
      </c>
      <c r="M21" s="208">
        <f>Table1!Y20</f>
        <v>396300</v>
      </c>
      <c r="N21" s="204" t="s">
        <v>18</v>
      </c>
    </row>
    <row r="22" spans="1:14" ht="18" customHeight="1">
      <c r="A22" s="204" t="s">
        <v>19</v>
      </c>
      <c r="B22" s="205">
        <v>599701</v>
      </c>
      <c r="C22" s="178">
        <f>Table1!B21</f>
        <v>595080</v>
      </c>
      <c r="D22" s="206">
        <v>616204</v>
      </c>
      <c r="E22" s="178">
        <f>Table1!G21</f>
        <v>609707</v>
      </c>
      <c r="F22" s="206">
        <v>630937</v>
      </c>
      <c r="G22" s="178">
        <f>Table1!L21</f>
        <v>629696</v>
      </c>
      <c r="H22" s="206">
        <v>643470</v>
      </c>
      <c r="I22" s="178">
        <f>Table1!Q21</f>
        <v>649827</v>
      </c>
      <c r="J22" s="206">
        <v>654101</v>
      </c>
      <c r="K22" s="178">
        <f>Table1!V21</f>
        <v>668130</v>
      </c>
      <c r="L22" s="207">
        <v>660005</v>
      </c>
      <c r="M22" s="208">
        <f>Table1!Y21</f>
        <v>678201</v>
      </c>
      <c r="N22" s="204" t="s">
        <v>19</v>
      </c>
    </row>
    <row r="23" spans="1:14" ht="12.75" customHeight="1">
      <c r="A23" s="204" t="s">
        <v>20</v>
      </c>
      <c r="B23" s="205">
        <v>225110</v>
      </c>
      <c r="C23" s="178">
        <f>Table1!B22</f>
        <v>232910</v>
      </c>
      <c r="D23" s="206">
        <v>232970</v>
      </c>
      <c r="E23" s="178">
        <f>Table1!G22</f>
        <v>236103</v>
      </c>
      <c r="F23" s="206">
        <v>240165</v>
      </c>
      <c r="G23" s="178">
        <f>Table1!L22</f>
        <v>239498</v>
      </c>
      <c r="H23" s="206">
        <v>246792</v>
      </c>
      <c r="I23" s="178">
        <f>Table1!Q22</f>
        <v>242101</v>
      </c>
      <c r="J23" s="206">
        <v>252393</v>
      </c>
      <c r="K23" s="178">
        <f>Table1!V22</f>
        <v>243469</v>
      </c>
      <c r="L23" s="207">
        <v>255257</v>
      </c>
      <c r="M23" s="208">
        <f>Table1!Y22</f>
        <v>243622</v>
      </c>
      <c r="N23" s="204" t="s">
        <v>20</v>
      </c>
    </row>
    <row r="24" spans="1:14" ht="12.75" customHeight="1">
      <c r="A24" s="204" t="s">
        <v>21</v>
      </c>
      <c r="B24" s="205">
        <v>78915</v>
      </c>
      <c r="C24" s="178">
        <f>Table1!B23</f>
        <v>80680</v>
      </c>
      <c r="D24" s="206">
        <v>76825</v>
      </c>
      <c r="E24" s="178">
        <f>Table1!G23</f>
        <v>77914</v>
      </c>
      <c r="F24" s="206">
        <v>74545</v>
      </c>
      <c r="G24" s="178">
        <f>Table1!L23</f>
        <v>75286</v>
      </c>
      <c r="H24" s="206">
        <v>71789</v>
      </c>
      <c r="I24" s="178">
        <f>Table1!Q23</f>
        <v>72348</v>
      </c>
      <c r="J24" s="206">
        <v>68578</v>
      </c>
      <c r="K24" s="178">
        <f>Table1!V23</f>
        <v>68910</v>
      </c>
      <c r="L24" s="207">
        <v>66488</v>
      </c>
      <c r="M24" s="208">
        <f>Table1!Y23</f>
        <v>66606</v>
      </c>
      <c r="N24" s="204" t="s">
        <v>21</v>
      </c>
    </row>
    <row r="25" spans="1:14" ht="12.75" customHeight="1">
      <c r="A25" s="204" t="s">
        <v>22</v>
      </c>
      <c r="B25" s="205">
        <v>82111</v>
      </c>
      <c r="C25" s="178">
        <f>Table1!B24</f>
        <v>84240</v>
      </c>
      <c r="D25" s="206">
        <v>84258</v>
      </c>
      <c r="E25" s="178">
        <f>Table1!G24</f>
        <v>86988</v>
      </c>
      <c r="F25" s="206">
        <v>86410</v>
      </c>
      <c r="G25" s="178">
        <f>Table1!L24</f>
        <v>90141</v>
      </c>
      <c r="H25" s="206">
        <v>88421</v>
      </c>
      <c r="I25" s="178">
        <f>Table1!Q24</f>
        <v>93309</v>
      </c>
      <c r="J25" s="206">
        <v>90143</v>
      </c>
      <c r="K25" s="178">
        <f>Table1!V24</f>
        <v>96314</v>
      </c>
      <c r="L25" s="207">
        <v>91017</v>
      </c>
      <c r="M25" s="208">
        <f>Table1!Y24</f>
        <v>98004</v>
      </c>
      <c r="N25" s="204" t="s">
        <v>22</v>
      </c>
    </row>
    <row r="26" spans="1:14" ht="12.75" customHeight="1">
      <c r="A26" s="204" t="s">
        <v>23</v>
      </c>
      <c r="B26" s="205">
        <v>88655</v>
      </c>
      <c r="C26" s="178">
        <f>Table1!B25</f>
        <v>92910</v>
      </c>
      <c r="D26" s="206">
        <v>90555</v>
      </c>
      <c r="E26" s="178">
        <f>Table1!G25</f>
        <v>92868</v>
      </c>
      <c r="F26" s="206">
        <v>92417</v>
      </c>
      <c r="G26" s="178">
        <f>Table1!L25</f>
        <v>92838</v>
      </c>
      <c r="H26" s="206">
        <v>94235</v>
      </c>
      <c r="I26" s="178">
        <f>Table1!Q25</f>
        <v>92602</v>
      </c>
      <c r="J26" s="206">
        <v>95704</v>
      </c>
      <c r="K26" s="178">
        <f>Table1!V25</f>
        <v>92008</v>
      </c>
      <c r="L26" s="207">
        <v>96367</v>
      </c>
      <c r="M26" s="208">
        <f>Table1!Y25</f>
        <v>91393</v>
      </c>
      <c r="N26" s="204" t="s">
        <v>23</v>
      </c>
    </row>
    <row r="27" spans="1:14" ht="18" customHeight="1">
      <c r="A27" s="204" t="s">
        <v>24</v>
      </c>
      <c r="B27" s="205">
        <v>135019</v>
      </c>
      <c r="C27" s="178">
        <f>Table1!B26</f>
        <v>137560</v>
      </c>
      <c r="D27" s="206">
        <v>134484</v>
      </c>
      <c r="E27" s="178">
        <f>Table1!G26</f>
        <v>135950</v>
      </c>
      <c r="F27" s="206">
        <v>133631</v>
      </c>
      <c r="G27" s="178">
        <f>Table1!L26</f>
        <v>134275</v>
      </c>
      <c r="H27" s="206">
        <v>132263</v>
      </c>
      <c r="I27" s="178">
        <f>Table1!Q26</f>
        <v>132091</v>
      </c>
      <c r="J27" s="206">
        <v>130240</v>
      </c>
      <c r="K27" s="178">
        <f>Table1!V26</f>
        <v>129163</v>
      </c>
      <c r="L27" s="207">
        <v>128761</v>
      </c>
      <c r="M27" s="208">
        <f>Table1!Y26</f>
        <v>127005</v>
      </c>
      <c r="N27" s="204" t="s">
        <v>24</v>
      </c>
    </row>
    <row r="28" spans="1:14" ht="12.75" customHeight="1">
      <c r="A28" s="204" t="s">
        <v>25</v>
      </c>
      <c r="B28" s="205">
        <v>327760</v>
      </c>
      <c r="C28" s="178">
        <f>Table1!B27</f>
        <v>337870</v>
      </c>
      <c r="D28" s="206">
        <v>330633</v>
      </c>
      <c r="E28" s="178">
        <f>Table1!G27</f>
        <v>339279</v>
      </c>
      <c r="F28" s="206">
        <v>332486</v>
      </c>
      <c r="G28" s="178">
        <f>Table1!L27</f>
        <v>340680</v>
      </c>
      <c r="H28" s="206">
        <v>333137</v>
      </c>
      <c r="I28" s="178">
        <f>Table1!Q27</f>
        <v>341081</v>
      </c>
      <c r="J28" s="206">
        <v>332658</v>
      </c>
      <c r="K28" s="178">
        <f>Table1!V27</f>
        <v>340274</v>
      </c>
      <c r="L28" s="207">
        <v>331929</v>
      </c>
      <c r="M28" s="208">
        <f>Table1!Y27</f>
        <v>339166</v>
      </c>
      <c r="N28" s="204" t="s">
        <v>25</v>
      </c>
    </row>
    <row r="29" spans="1:14" ht="12.75" customHeight="1">
      <c r="A29" s="204" t="s">
        <v>26</v>
      </c>
      <c r="B29" s="205">
        <v>20390</v>
      </c>
      <c r="C29" s="178">
        <f>Table1!B28</f>
        <v>21530</v>
      </c>
      <c r="D29" s="206">
        <v>20905</v>
      </c>
      <c r="E29" s="178">
        <f>Table1!G28</f>
        <v>21704</v>
      </c>
      <c r="F29" s="206">
        <v>21240</v>
      </c>
      <c r="G29" s="178">
        <f>Table1!L28</f>
        <v>22136</v>
      </c>
      <c r="H29" s="206">
        <v>21461</v>
      </c>
      <c r="I29" s="178">
        <f>Table1!Q28</f>
        <v>22496</v>
      </c>
      <c r="J29" s="206">
        <v>21512</v>
      </c>
      <c r="K29" s="178">
        <f>Table1!V28</f>
        <v>22671</v>
      </c>
      <c r="L29" s="207">
        <v>21479</v>
      </c>
      <c r="M29" s="208">
        <f>Table1!Y28</f>
        <v>22705</v>
      </c>
      <c r="N29" s="204" t="s">
        <v>26</v>
      </c>
    </row>
    <row r="30" spans="1:14" ht="12.75" customHeight="1">
      <c r="A30" s="204" t="s">
        <v>27</v>
      </c>
      <c r="B30" s="205">
        <v>151682</v>
      </c>
      <c r="C30" s="178">
        <f>Table1!B29</f>
        <v>147740</v>
      </c>
      <c r="D30" s="206">
        <v>161202</v>
      </c>
      <c r="E30" s="178">
        <f>Table1!G29</f>
        <v>154101</v>
      </c>
      <c r="F30" s="206">
        <v>170807</v>
      </c>
      <c r="G30" s="178">
        <f>Table1!L29</f>
        <v>161314</v>
      </c>
      <c r="H30" s="206">
        <v>180496</v>
      </c>
      <c r="I30" s="178">
        <f>Table1!Q29</f>
        <v>168904</v>
      </c>
      <c r="J30" s="206">
        <v>189828</v>
      </c>
      <c r="K30" s="178">
        <f>Table1!V29</f>
        <v>176432</v>
      </c>
      <c r="L30" s="207">
        <v>195187</v>
      </c>
      <c r="M30" s="208">
        <f>Table1!Y29</f>
        <v>180713</v>
      </c>
      <c r="N30" s="204" t="s">
        <v>27</v>
      </c>
    </row>
    <row r="31" spans="1:14" ht="12.75" customHeight="1">
      <c r="A31" s="204" t="s">
        <v>28</v>
      </c>
      <c r="B31" s="205">
        <v>170509</v>
      </c>
      <c r="C31" s="178">
        <f>Table1!B30</f>
        <v>174310</v>
      </c>
      <c r="D31" s="206">
        <v>170972</v>
      </c>
      <c r="E31" s="178">
        <f>Table1!G30</f>
        <v>174709</v>
      </c>
      <c r="F31" s="206">
        <v>171142</v>
      </c>
      <c r="G31" s="178">
        <f>Table1!L30</f>
        <v>175527</v>
      </c>
      <c r="H31" s="206">
        <v>170774</v>
      </c>
      <c r="I31" s="178">
        <f>Table1!Q30</f>
        <v>176109</v>
      </c>
      <c r="J31" s="206">
        <v>169720</v>
      </c>
      <c r="K31" s="178">
        <f>Table1!V30</f>
        <v>176079</v>
      </c>
      <c r="L31" s="207">
        <v>168822</v>
      </c>
      <c r="M31" s="208">
        <f>Table1!Y30</f>
        <v>175729</v>
      </c>
      <c r="N31" s="204" t="s">
        <v>28</v>
      </c>
    </row>
    <row r="32" spans="1:14" ht="18" customHeight="1">
      <c r="A32" s="204" t="s">
        <v>29</v>
      </c>
      <c r="B32" s="205">
        <v>114268</v>
      </c>
      <c r="C32" s="178">
        <f>Table1!B31</f>
        <v>113710</v>
      </c>
      <c r="D32" s="206">
        <v>117199</v>
      </c>
      <c r="E32" s="178">
        <f>Table1!G31</f>
        <v>114334</v>
      </c>
      <c r="F32" s="206">
        <v>119775</v>
      </c>
      <c r="G32" s="178">
        <f>Table1!L31</f>
        <v>115062</v>
      </c>
      <c r="H32" s="206">
        <v>122190</v>
      </c>
      <c r="I32" s="178">
        <f>Table1!Q31</f>
        <v>115337</v>
      </c>
      <c r="J32" s="206">
        <v>124017</v>
      </c>
      <c r="K32" s="178">
        <f>Table1!V31</f>
        <v>114881</v>
      </c>
      <c r="L32" s="207">
        <v>124824</v>
      </c>
      <c r="M32" s="208">
        <f>Table1!Y31</f>
        <v>114264</v>
      </c>
      <c r="N32" s="204" t="s">
        <v>29</v>
      </c>
    </row>
    <row r="33" spans="1:14" ht="12.75" customHeight="1">
      <c r="A33" s="204" t="s">
        <v>30</v>
      </c>
      <c r="B33" s="205">
        <v>22625</v>
      </c>
      <c r="C33" s="178">
        <f>Table1!B32</f>
        <v>23210</v>
      </c>
      <c r="D33" s="206">
        <v>22929</v>
      </c>
      <c r="E33" s="178">
        <f>Table1!G32</f>
        <v>23694</v>
      </c>
      <c r="F33" s="206">
        <v>23054</v>
      </c>
      <c r="G33" s="178">
        <f>Table1!L32</f>
        <v>24207</v>
      </c>
      <c r="H33" s="206">
        <v>23000</v>
      </c>
      <c r="I33" s="178">
        <f>Table1!Q32</f>
        <v>24671</v>
      </c>
      <c r="J33" s="206">
        <v>22754</v>
      </c>
      <c r="K33" s="178">
        <f>Table1!V32</f>
        <v>25000</v>
      </c>
      <c r="L33" s="207">
        <v>22534</v>
      </c>
      <c r="M33" s="208">
        <f>Table1!Y32</f>
        <v>25114</v>
      </c>
      <c r="N33" s="204" t="s">
        <v>30</v>
      </c>
    </row>
    <row r="34" spans="1:14" ht="12.75" customHeight="1">
      <c r="A34" s="204" t="s">
        <v>31</v>
      </c>
      <c r="B34" s="205">
        <v>111485</v>
      </c>
      <c r="C34" s="178">
        <f>Table1!B33</f>
        <v>112910</v>
      </c>
      <c r="D34" s="206">
        <v>111242</v>
      </c>
      <c r="E34" s="178">
        <f>Table1!G33</f>
        <v>112479</v>
      </c>
      <c r="F34" s="206">
        <v>110900</v>
      </c>
      <c r="G34" s="178">
        <f>Table1!L33</f>
        <v>112427</v>
      </c>
      <c r="H34" s="206">
        <v>110268</v>
      </c>
      <c r="I34" s="178">
        <f>Table1!Q33</f>
        <v>112203</v>
      </c>
      <c r="J34" s="206">
        <v>109092</v>
      </c>
      <c r="K34" s="178">
        <f>Table1!V33</f>
        <v>111471</v>
      </c>
      <c r="L34" s="207">
        <v>108146</v>
      </c>
      <c r="M34" s="208">
        <f>Table1!Y33</f>
        <v>110737</v>
      </c>
      <c r="N34" s="204" t="s">
        <v>31</v>
      </c>
    </row>
    <row r="35" spans="1:14" ht="12.75" customHeight="1">
      <c r="A35" s="204" t="s">
        <v>32</v>
      </c>
      <c r="B35" s="205">
        <v>314396</v>
      </c>
      <c r="C35" s="178">
        <f>Table1!B34</f>
        <v>314360</v>
      </c>
      <c r="D35" s="206">
        <v>319746</v>
      </c>
      <c r="E35" s="178">
        <f>Table1!G34</f>
        <v>316969</v>
      </c>
      <c r="F35" s="206">
        <v>324172</v>
      </c>
      <c r="G35" s="178">
        <f>Table1!L34</f>
        <v>319625</v>
      </c>
      <c r="H35" s="206">
        <v>327769</v>
      </c>
      <c r="I35" s="178">
        <f>Table1!Q34</f>
        <v>321473</v>
      </c>
      <c r="J35" s="206">
        <v>330277</v>
      </c>
      <c r="K35" s="178">
        <f>Table1!V34</f>
        <v>322223</v>
      </c>
      <c r="L35" s="207">
        <v>331234</v>
      </c>
      <c r="M35" s="208">
        <f>Table1!Y34</f>
        <v>322022</v>
      </c>
      <c r="N35" s="204" t="s">
        <v>32</v>
      </c>
    </row>
    <row r="36" spans="1:14" ht="12.75" customHeight="1">
      <c r="A36" s="204" t="s">
        <v>33</v>
      </c>
      <c r="B36" s="205">
        <v>91129</v>
      </c>
      <c r="C36" s="178">
        <f>Table1!B35</f>
        <v>91020</v>
      </c>
      <c r="D36" s="206">
        <v>94118</v>
      </c>
      <c r="E36" s="178">
        <f>Table1!G35</f>
        <v>93529</v>
      </c>
      <c r="F36" s="206">
        <v>97230</v>
      </c>
      <c r="G36" s="178">
        <f>Table1!L35</f>
        <v>96679</v>
      </c>
      <c r="H36" s="206">
        <v>100309</v>
      </c>
      <c r="I36" s="178">
        <f>Table1!Q35</f>
        <v>100050</v>
      </c>
      <c r="J36" s="206">
        <v>102942</v>
      </c>
      <c r="K36" s="178">
        <f>Table1!V35</f>
        <v>103174</v>
      </c>
      <c r="L36" s="207">
        <v>104292</v>
      </c>
      <c r="M36" s="208">
        <f>Table1!Y35</f>
        <v>104832</v>
      </c>
      <c r="N36" s="204" t="s">
        <v>33</v>
      </c>
    </row>
    <row r="37" spans="1:14" ht="18" customHeight="1">
      <c r="A37" s="204" t="s">
        <v>34</v>
      </c>
      <c r="B37" s="205">
        <v>90324</v>
      </c>
      <c r="C37" s="178">
        <f>Table1!B36</f>
        <v>90340</v>
      </c>
      <c r="D37" s="206">
        <v>89693</v>
      </c>
      <c r="E37" s="178">
        <f>Table1!G36</f>
        <v>89325</v>
      </c>
      <c r="F37" s="206">
        <v>88781</v>
      </c>
      <c r="G37" s="178">
        <f>Table1!L36</f>
        <v>88360</v>
      </c>
      <c r="H37" s="206">
        <v>87408</v>
      </c>
      <c r="I37" s="178">
        <f>Table1!Q36</f>
        <v>87061</v>
      </c>
      <c r="J37" s="206">
        <v>85602</v>
      </c>
      <c r="K37" s="178">
        <f>Table1!V36</f>
        <v>85265</v>
      </c>
      <c r="L37" s="207">
        <v>84393</v>
      </c>
      <c r="M37" s="208">
        <f>Table1!Y36</f>
        <v>83971</v>
      </c>
      <c r="N37" s="204" t="s">
        <v>34</v>
      </c>
    </row>
    <row r="38" spans="1:14" ht="12.75" customHeight="1">
      <c r="A38" s="204" t="s">
        <v>35</v>
      </c>
      <c r="B38" s="205">
        <v>175304</v>
      </c>
      <c r="C38" s="178">
        <f>Table1!B37</f>
        <v>175990</v>
      </c>
      <c r="D38" s="206">
        <v>182684</v>
      </c>
      <c r="E38" s="178">
        <f>Table1!G37</f>
        <v>180252</v>
      </c>
      <c r="F38" s="206">
        <v>189401</v>
      </c>
      <c r="G38" s="178">
        <f>Table1!L37</f>
        <v>184774</v>
      </c>
      <c r="H38" s="206">
        <v>195917</v>
      </c>
      <c r="I38" s="178">
        <f>Table1!Q37</f>
        <v>189208</v>
      </c>
      <c r="J38" s="206">
        <v>201967</v>
      </c>
      <c r="K38" s="178">
        <f>Table1!V37</f>
        <v>193254</v>
      </c>
      <c r="L38" s="207">
        <v>205345</v>
      </c>
      <c r="M38" s="208">
        <f>Table1!Y37</f>
        <v>195375</v>
      </c>
      <c r="N38" s="204" t="s">
        <v>35</v>
      </c>
    </row>
    <row r="39" spans="1:14" ht="18" customHeight="1">
      <c r="A39" s="190" t="s">
        <v>115</v>
      </c>
      <c r="B39" s="205"/>
      <c r="C39" s="178"/>
      <c r="D39" s="206"/>
      <c r="E39" s="178"/>
      <c r="F39" s="206"/>
      <c r="G39" s="178"/>
      <c r="H39" s="206"/>
      <c r="I39" s="178"/>
      <c r="J39" s="206"/>
      <c r="K39" s="178"/>
      <c r="L39" s="207"/>
      <c r="M39" s="208"/>
      <c r="N39" s="190" t="s">
        <v>75</v>
      </c>
    </row>
    <row r="40" spans="1:14" ht="12.75" customHeight="1">
      <c r="A40" s="204" t="s">
        <v>36</v>
      </c>
      <c r="B40" s="209">
        <f>B14+B27+B34</f>
        <v>367174</v>
      </c>
      <c r="C40" s="178">
        <f aca="true" t="shared" si="0" ref="C40:M40">C14+C27+C34</f>
        <v>373190</v>
      </c>
      <c r="D40" s="210">
        <f t="shared" si="0"/>
        <v>367238</v>
      </c>
      <c r="E40" s="178">
        <f t="shared" si="0"/>
        <v>371544</v>
      </c>
      <c r="F40" s="210">
        <f t="shared" si="0"/>
        <v>366598</v>
      </c>
      <c r="G40" s="178">
        <f t="shared" si="0"/>
        <v>370280</v>
      </c>
      <c r="H40" s="210">
        <f t="shared" si="0"/>
        <v>364710</v>
      </c>
      <c r="I40" s="178">
        <f t="shared" si="0"/>
        <v>367912</v>
      </c>
      <c r="J40" s="206">
        <f t="shared" si="0"/>
        <v>360973</v>
      </c>
      <c r="K40" s="178">
        <f t="shared" si="0"/>
        <v>363699</v>
      </c>
      <c r="L40" s="207">
        <f t="shared" si="0"/>
        <v>357986</v>
      </c>
      <c r="M40" s="208">
        <f t="shared" si="0"/>
        <v>360188</v>
      </c>
      <c r="N40" s="204" t="s">
        <v>36</v>
      </c>
    </row>
    <row r="41" spans="1:14" ht="12.75" customHeight="1">
      <c r="A41" s="204" t="s">
        <v>37</v>
      </c>
      <c r="B41" s="211">
        <f>B32</f>
        <v>114268</v>
      </c>
      <c r="C41" s="212">
        <f aca="true" t="shared" si="1" ref="C41:M41">C32</f>
        <v>113710</v>
      </c>
      <c r="D41" s="213">
        <f t="shared" si="1"/>
        <v>117199</v>
      </c>
      <c r="E41" s="214">
        <f t="shared" si="1"/>
        <v>114334</v>
      </c>
      <c r="F41" s="213">
        <f t="shared" si="1"/>
        <v>119775</v>
      </c>
      <c r="G41" s="174">
        <f t="shared" si="1"/>
        <v>115062</v>
      </c>
      <c r="H41" s="213">
        <f t="shared" si="1"/>
        <v>122190</v>
      </c>
      <c r="I41" s="214">
        <f t="shared" si="1"/>
        <v>115337</v>
      </c>
      <c r="J41" s="213">
        <f t="shared" si="1"/>
        <v>124017</v>
      </c>
      <c r="K41" s="215">
        <f t="shared" si="1"/>
        <v>114881</v>
      </c>
      <c r="L41" s="187">
        <f t="shared" si="1"/>
        <v>124824</v>
      </c>
      <c r="M41" s="216">
        <f t="shared" si="1"/>
        <v>114264</v>
      </c>
      <c r="N41" s="204" t="s">
        <v>37</v>
      </c>
    </row>
    <row r="42" spans="1:14" ht="12.75" customHeight="1">
      <c r="A42" s="204" t="s">
        <v>9</v>
      </c>
      <c r="B42" s="211">
        <f>B12</f>
        <v>148295</v>
      </c>
      <c r="C42" s="214">
        <f aca="true" t="shared" si="2" ref="C42:M42">C12</f>
        <v>150830</v>
      </c>
      <c r="D42" s="213">
        <f t="shared" si="2"/>
        <v>147833</v>
      </c>
      <c r="E42" s="212">
        <f t="shared" si="2"/>
        <v>149388</v>
      </c>
      <c r="F42" s="213">
        <f t="shared" si="2"/>
        <v>146945</v>
      </c>
      <c r="G42" s="178">
        <f t="shared" si="2"/>
        <v>148289</v>
      </c>
      <c r="H42" s="213">
        <f t="shared" si="2"/>
        <v>145549</v>
      </c>
      <c r="I42" s="212">
        <f t="shared" si="2"/>
        <v>146868</v>
      </c>
      <c r="J42" s="213">
        <f t="shared" si="2"/>
        <v>143259</v>
      </c>
      <c r="K42" s="178">
        <f t="shared" si="2"/>
        <v>144688</v>
      </c>
      <c r="L42" s="187">
        <f t="shared" si="2"/>
        <v>141500</v>
      </c>
      <c r="M42" s="208">
        <f t="shared" si="2"/>
        <v>142938</v>
      </c>
      <c r="N42" s="204" t="s">
        <v>9</v>
      </c>
    </row>
    <row r="43" spans="1:14" ht="12.75" customHeight="1">
      <c r="A43" s="204" t="s">
        <v>18</v>
      </c>
      <c r="B43" s="211">
        <f>B21</f>
        <v>369197</v>
      </c>
      <c r="C43" s="214">
        <f aca="true" t="shared" si="3" ref="C43:M43">C21</f>
        <v>366220</v>
      </c>
      <c r="D43" s="213">
        <f t="shared" si="3"/>
        <v>378239</v>
      </c>
      <c r="E43" s="214">
        <f t="shared" si="3"/>
        <v>372742</v>
      </c>
      <c r="F43" s="213">
        <f t="shared" si="3"/>
        <v>386210</v>
      </c>
      <c r="G43" s="178">
        <f t="shared" si="3"/>
        <v>380385</v>
      </c>
      <c r="H43" s="213">
        <f t="shared" si="3"/>
        <v>392897</v>
      </c>
      <c r="I43" s="214">
        <f t="shared" si="3"/>
        <v>387569</v>
      </c>
      <c r="J43" s="213">
        <f t="shared" si="3"/>
        <v>397615</v>
      </c>
      <c r="K43" s="178">
        <f t="shared" si="3"/>
        <v>393468</v>
      </c>
      <c r="L43" s="187">
        <f t="shared" si="3"/>
        <v>399721</v>
      </c>
      <c r="M43" s="208">
        <f t="shared" si="3"/>
        <v>396300</v>
      </c>
      <c r="N43" s="204" t="s">
        <v>18</v>
      </c>
    </row>
    <row r="44" spans="1:14" ht="18" customHeight="1">
      <c r="A44" s="204" t="s">
        <v>38</v>
      </c>
      <c r="B44" s="211">
        <f>B11+B20+B36</f>
        <v>297429</v>
      </c>
      <c r="C44" s="214">
        <f aca="true" t="shared" si="4" ref="C44:M44">C11+C20+C36</f>
        <v>299100</v>
      </c>
      <c r="D44" s="213">
        <f t="shared" si="4"/>
        <v>305800</v>
      </c>
      <c r="E44" s="214">
        <f t="shared" si="4"/>
        <v>305600</v>
      </c>
      <c r="F44" s="213">
        <f t="shared" si="4"/>
        <v>313871</v>
      </c>
      <c r="G44" s="178">
        <f t="shared" si="4"/>
        <v>312529</v>
      </c>
      <c r="H44" s="213">
        <f t="shared" si="4"/>
        <v>321236</v>
      </c>
      <c r="I44" s="214">
        <f t="shared" si="4"/>
        <v>319100</v>
      </c>
      <c r="J44" s="213">
        <f t="shared" si="4"/>
        <v>327412</v>
      </c>
      <c r="K44" s="178">
        <f t="shared" si="4"/>
        <v>324687</v>
      </c>
      <c r="L44" s="187">
        <f t="shared" si="4"/>
        <v>330609</v>
      </c>
      <c r="M44" s="208">
        <f t="shared" si="4"/>
        <v>327413</v>
      </c>
      <c r="N44" s="204" t="s">
        <v>38</v>
      </c>
    </row>
    <row r="45" spans="1:14" ht="12.75" customHeight="1">
      <c r="A45" s="204" t="s">
        <v>39</v>
      </c>
      <c r="B45" s="211">
        <f>B7+B8+B26</f>
        <v>561941</v>
      </c>
      <c r="C45" s="214">
        <f aca="true" t="shared" si="5" ref="C45:M45">C7+C8+C26</f>
        <v>573420</v>
      </c>
      <c r="D45" s="213">
        <f t="shared" si="5"/>
        <v>588256</v>
      </c>
      <c r="E45" s="214">
        <f t="shared" si="5"/>
        <v>593516</v>
      </c>
      <c r="F45" s="213">
        <f t="shared" si="5"/>
        <v>612261</v>
      </c>
      <c r="G45" s="178">
        <f t="shared" si="5"/>
        <v>616440</v>
      </c>
      <c r="H45" s="213">
        <f t="shared" si="5"/>
        <v>635224</v>
      </c>
      <c r="I45" s="214">
        <f t="shared" si="5"/>
        <v>639183</v>
      </c>
      <c r="J45" s="213">
        <f t="shared" si="5"/>
        <v>656042</v>
      </c>
      <c r="K45" s="178">
        <f t="shared" si="5"/>
        <v>660295</v>
      </c>
      <c r="L45" s="187">
        <f t="shared" si="5"/>
        <v>667476</v>
      </c>
      <c r="M45" s="208">
        <f t="shared" si="5"/>
        <v>671952</v>
      </c>
      <c r="N45" s="204" t="s">
        <v>39</v>
      </c>
    </row>
    <row r="46" spans="1:14" ht="12.75" customHeight="1">
      <c r="A46" s="204" t="s">
        <v>70</v>
      </c>
      <c r="B46" s="211">
        <f>B37+B15+B17+B22+B24+B31</f>
        <v>1133216</v>
      </c>
      <c r="C46" s="214">
        <f aca="true" t="shared" si="6" ref="C46:M46">C37+C15+C17+C22+C24+C31</f>
        <v>1137320</v>
      </c>
      <c r="D46" s="213">
        <f t="shared" si="6"/>
        <v>1146142</v>
      </c>
      <c r="E46" s="214">
        <f t="shared" si="6"/>
        <v>1148319</v>
      </c>
      <c r="F46" s="213">
        <f t="shared" si="6"/>
        <v>1156285</v>
      </c>
      <c r="G46" s="178">
        <f t="shared" si="6"/>
        <v>1165324</v>
      </c>
      <c r="H46" s="213">
        <f t="shared" si="6"/>
        <v>1162317</v>
      </c>
      <c r="I46" s="214">
        <f t="shared" si="6"/>
        <v>1181427</v>
      </c>
      <c r="J46" s="213">
        <f t="shared" si="6"/>
        <v>1163920</v>
      </c>
      <c r="K46" s="178">
        <f t="shared" si="6"/>
        <v>1193449</v>
      </c>
      <c r="L46" s="187">
        <f t="shared" si="6"/>
        <v>1163313</v>
      </c>
      <c r="M46" s="208">
        <f t="shared" si="6"/>
        <v>1198490</v>
      </c>
      <c r="N46" s="204" t="s">
        <v>70</v>
      </c>
    </row>
    <row r="47" spans="1:14" ht="12.75" customHeight="1">
      <c r="A47" s="204" t="s">
        <v>20</v>
      </c>
      <c r="B47" s="211">
        <f>B10+B23</f>
        <v>314067</v>
      </c>
      <c r="C47" s="214">
        <f aca="true" t="shared" si="7" ref="C47:M47">C10+C23</f>
        <v>319810</v>
      </c>
      <c r="D47" s="213">
        <f t="shared" si="7"/>
        <v>320889</v>
      </c>
      <c r="E47" s="214">
        <f t="shared" si="7"/>
        <v>320792</v>
      </c>
      <c r="F47" s="213">
        <f t="shared" si="7"/>
        <v>327030</v>
      </c>
      <c r="G47" s="178">
        <f t="shared" si="7"/>
        <v>322251</v>
      </c>
      <c r="H47" s="213">
        <f t="shared" si="7"/>
        <v>332498</v>
      </c>
      <c r="I47" s="214">
        <f t="shared" si="7"/>
        <v>322761</v>
      </c>
      <c r="J47" s="213">
        <f t="shared" si="7"/>
        <v>336416</v>
      </c>
      <c r="K47" s="178">
        <f t="shared" si="7"/>
        <v>321620</v>
      </c>
      <c r="L47" s="187">
        <f t="shared" si="7"/>
        <v>338011</v>
      </c>
      <c r="M47" s="208">
        <f t="shared" si="7"/>
        <v>320045</v>
      </c>
      <c r="N47" s="204" t="s">
        <v>20</v>
      </c>
    </row>
    <row r="48" spans="1:14" ht="12.75" customHeight="1">
      <c r="A48" s="204" t="s">
        <v>40</v>
      </c>
      <c r="B48" s="211">
        <f>B35+B28</f>
        <v>642156</v>
      </c>
      <c r="C48" s="214">
        <f aca="true" t="shared" si="8" ref="C48:M48">C35+C28</f>
        <v>652230</v>
      </c>
      <c r="D48" s="213">
        <f t="shared" si="8"/>
        <v>650379</v>
      </c>
      <c r="E48" s="214">
        <f t="shared" si="8"/>
        <v>656248</v>
      </c>
      <c r="F48" s="213">
        <f t="shared" si="8"/>
        <v>656658</v>
      </c>
      <c r="G48" s="178">
        <f t="shared" si="8"/>
        <v>660305</v>
      </c>
      <c r="H48" s="213">
        <f t="shared" si="8"/>
        <v>660906</v>
      </c>
      <c r="I48" s="214">
        <f t="shared" si="8"/>
        <v>662554</v>
      </c>
      <c r="J48" s="213">
        <f t="shared" si="8"/>
        <v>662935</v>
      </c>
      <c r="K48" s="178">
        <f t="shared" si="8"/>
        <v>662497</v>
      </c>
      <c r="L48" s="187">
        <f t="shared" si="8"/>
        <v>663163</v>
      </c>
      <c r="M48" s="208">
        <f t="shared" si="8"/>
        <v>661188</v>
      </c>
      <c r="N48" s="204" t="s">
        <v>40</v>
      </c>
    </row>
    <row r="49" spans="1:14" ht="18" customHeight="1">
      <c r="A49" s="204" t="s">
        <v>41</v>
      </c>
      <c r="B49" s="211">
        <f>B16+B18+B25+B38</f>
        <v>856200</v>
      </c>
      <c r="C49" s="214">
        <f aca="true" t="shared" si="9" ref="C49:M49">C16+C18+C25+C38</f>
        <v>843720</v>
      </c>
      <c r="D49" s="213">
        <f t="shared" si="9"/>
        <v>900691</v>
      </c>
      <c r="E49" s="214">
        <f t="shared" si="9"/>
        <v>880362</v>
      </c>
      <c r="F49" s="213">
        <f t="shared" si="9"/>
        <v>941495</v>
      </c>
      <c r="G49" s="178">
        <f t="shared" si="9"/>
        <v>921629</v>
      </c>
      <c r="H49" s="213">
        <f t="shared" si="9"/>
        <v>980416</v>
      </c>
      <c r="I49" s="214">
        <f t="shared" si="9"/>
        <v>962866</v>
      </c>
      <c r="J49" s="213">
        <f t="shared" si="9"/>
        <v>1016774</v>
      </c>
      <c r="K49" s="178">
        <f t="shared" si="9"/>
        <v>1002100</v>
      </c>
      <c r="L49" s="187">
        <f t="shared" si="9"/>
        <v>1037458</v>
      </c>
      <c r="M49" s="208">
        <f t="shared" si="9"/>
        <v>1024491</v>
      </c>
      <c r="N49" s="204" t="s">
        <v>41</v>
      </c>
    </row>
    <row r="50" spans="1:14" ht="12.75" customHeight="1">
      <c r="A50" s="204" t="s">
        <v>42</v>
      </c>
      <c r="B50" s="211">
        <f>B29</f>
        <v>20390</v>
      </c>
      <c r="C50" s="214">
        <f aca="true" t="shared" si="10" ref="C50:M50">C29</f>
        <v>21530</v>
      </c>
      <c r="D50" s="213">
        <f t="shared" si="10"/>
        <v>20905</v>
      </c>
      <c r="E50" s="214">
        <f t="shared" si="10"/>
        <v>21704</v>
      </c>
      <c r="F50" s="213">
        <f t="shared" si="10"/>
        <v>21240</v>
      </c>
      <c r="G50" s="178">
        <f t="shared" si="10"/>
        <v>22136</v>
      </c>
      <c r="H50" s="213">
        <f t="shared" si="10"/>
        <v>21461</v>
      </c>
      <c r="I50" s="214">
        <f t="shared" si="10"/>
        <v>22496</v>
      </c>
      <c r="J50" s="213">
        <f t="shared" si="10"/>
        <v>21512</v>
      </c>
      <c r="K50" s="178">
        <f t="shared" si="10"/>
        <v>22671</v>
      </c>
      <c r="L50" s="187">
        <f t="shared" si="10"/>
        <v>21479</v>
      </c>
      <c r="M50" s="208">
        <f t="shared" si="10"/>
        <v>22705</v>
      </c>
      <c r="N50" s="204" t="s">
        <v>42</v>
      </c>
    </row>
    <row r="51" spans="1:14" ht="12.75" customHeight="1">
      <c r="A51" s="204" t="s">
        <v>43</v>
      </c>
      <c r="B51" s="211">
        <f>B33</f>
        <v>22625</v>
      </c>
      <c r="C51" s="214">
        <f aca="true" t="shared" si="11" ref="C51:M51">C33</f>
        <v>23210</v>
      </c>
      <c r="D51" s="213">
        <f t="shared" si="11"/>
        <v>22929</v>
      </c>
      <c r="E51" s="214">
        <f t="shared" si="11"/>
        <v>23694</v>
      </c>
      <c r="F51" s="213">
        <f t="shared" si="11"/>
        <v>23054</v>
      </c>
      <c r="G51" s="178">
        <f t="shared" si="11"/>
        <v>24207</v>
      </c>
      <c r="H51" s="213">
        <f t="shared" si="11"/>
        <v>23000</v>
      </c>
      <c r="I51" s="214">
        <f t="shared" si="11"/>
        <v>24671</v>
      </c>
      <c r="J51" s="213">
        <f t="shared" si="11"/>
        <v>22754</v>
      </c>
      <c r="K51" s="178">
        <f t="shared" si="11"/>
        <v>25000</v>
      </c>
      <c r="L51" s="187">
        <f t="shared" si="11"/>
        <v>22534</v>
      </c>
      <c r="M51" s="208">
        <f t="shared" si="11"/>
        <v>25114</v>
      </c>
      <c r="N51" s="204" t="s">
        <v>43</v>
      </c>
    </row>
    <row r="52" spans="1:14" ht="12.75" customHeight="1">
      <c r="A52" s="204" t="s">
        <v>44</v>
      </c>
      <c r="B52" s="211">
        <f>B9+B13+B30</f>
        <v>408539</v>
      </c>
      <c r="C52" s="214">
        <f aca="true" t="shared" si="12" ref="C52:M52">C9+C13+C30</f>
        <v>411750</v>
      </c>
      <c r="D52" s="213">
        <f t="shared" si="12"/>
        <v>421948</v>
      </c>
      <c r="E52" s="214">
        <f t="shared" si="12"/>
        <v>421821</v>
      </c>
      <c r="F52" s="213">
        <f t="shared" si="12"/>
        <v>434852</v>
      </c>
      <c r="G52" s="178">
        <f t="shared" si="12"/>
        <v>434282</v>
      </c>
      <c r="H52" s="213">
        <f t="shared" si="12"/>
        <v>447131</v>
      </c>
      <c r="I52" s="214">
        <f t="shared" si="12"/>
        <v>447137</v>
      </c>
      <c r="J52" s="213">
        <f t="shared" si="12"/>
        <v>458123</v>
      </c>
      <c r="K52" s="178">
        <f t="shared" si="12"/>
        <v>459082</v>
      </c>
      <c r="L52" s="187">
        <f t="shared" si="12"/>
        <v>464183</v>
      </c>
      <c r="M52" s="208">
        <f t="shared" si="12"/>
        <v>465539</v>
      </c>
      <c r="N52" s="204" t="s">
        <v>44</v>
      </c>
    </row>
    <row r="53" spans="1:14" ht="12.75" customHeight="1">
      <c r="A53" s="217" t="s">
        <v>45</v>
      </c>
      <c r="B53" s="218">
        <f>B19</f>
        <v>26196</v>
      </c>
      <c r="C53" s="219">
        <f aca="true" t="shared" si="13" ref="C53:M53">C19</f>
        <v>27560</v>
      </c>
      <c r="D53" s="180">
        <f t="shared" si="13"/>
        <v>25871</v>
      </c>
      <c r="E53" s="219">
        <f t="shared" si="13"/>
        <v>26933</v>
      </c>
      <c r="F53" s="180">
        <f t="shared" si="13"/>
        <v>25367</v>
      </c>
      <c r="G53" s="220">
        <f t="shared" si="13"/>
        <v>26469</v>
      </c>
      <c r="H53" s="180">
        <f t="shared" si="13"/>
        <v>24695</v>
      </c>
      <c r="I53" s="219">
        <f t="shared" si="13"/>
        <v>26011</v>
      </c>
      <c r="J53" s="180">
        <f t="shared" si="13"/>
        <v>23824</v>
      </c>
      <c r="K53" s="220">
        <f t="shared" si="13"/>
        <v>25386</v>
      </c>
      <c r="L53" s="179">
        <f t="shared" si="13"/>
        <v>23220</v>
      </c>
      <c r="M53" s="221">
        <f t="shared" si="13"/>
        <v>24931</v>
      </c>
      <c r="N53" s="164" t="s">
        <v>45</v>
      </c>
    </row>
    <row r="54" spans="2:14" ht="12" customHeight="1">
      <c r="B54" s="40"/>
      <c r="C54" s="40"/>
      <c r="D54" s="43"/>
      <c r="E54" s="43"/>
      <c r="F54" s="43"/>
      <c r="G54" s="43"/>
      <c r="H54" s="43"/>
      <c r="I54" s="43"/>
      <c r="J54" s="43"/>
      <c r="K54" s="43"/>
      <c r="L54" s="43"/>
      <c r="M54" s="43"/>
      <c r="N54" s="40"/>
    </row>
    <row r="55" spans="1:256" s="23" customFormat="1" ht="12" customHeight="1">
      <c r="A55" s="140" t="s">
        <v>158</v>
      </c>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40"/>
      <c r="BY55" s="140"/>
      <c r="BZ55" s="140"/>
      <c r="CA55" s="140"/>
      <c r="CB55" s="140"/>
      <c r="CC55" s="140"/>
      <c r="CD55" s="140"/>
      <c r="CE55" s="140"/>
      <c r="CF55" s="140"/>
      <c r="CG55" s="140"/>
      <c r="CH55" s="140"/>
      <c r="CI55" s="140"/>
      <c r="CJ55" s="140"/>
      <c r="CK55" s="140"/>
      <c r="CL55" s="140"/>
      <c r="CM55" s="140"/>
      <c r="CN55" s="140"/>
      <c r="CO55" s="140"/>
      <c r="CP55" s="140"/>
      <c r="CQ55" s="140"/>
      <c r="CR55" s="140"/>
      <c r="CS55" s="140"/>
      <c r="CT55" s="140"/>
      <c r="CU55" s="140"/>
      <c r="CV55" s="140"/>
      <c r="CW55" s="140"/>
      <c r="CX55" s="140"/>
      <c r="CY55" s="140"/>
      <c r="CZ55" s="140"/>
      <c r="DA55" s="140"/>
      <c r="DB55" s="140"/>
      <c r="DC55" s="140"/>
      <c r="DD55" s="140"/>
      <c r="DE55" s="140"/>
      <c r="DF55" s="140"/>
      <c r="DG55" s="140"/>
      <c r="DH55" s="140"/>
      <c r="DI55" s="140"/>
      <c r="DJ55" s="140"/>
      <c r="DK55" s="140"/>
      <c r="DL55" s="140"/>
      <c r="DM55" s="140"/>
      <c r="DN55" s="140"/>
      <c r="DO55" s="140"/>
      <c r="DP55" s="140"/>
      <c r="DQ55" s="140"/>
      <c r="DR55" s="140"/>
      <c r="DS55" s="140"/>
      <c r="DT55" s="140"/>
      <c r="DU55" s="140"/>
      <c r="DV55" s="140"/>
      <c r="DW55" s="140"/>
      <c r="DX55" s="140"/>
      <c r="DY55" s="140"/>
      <c r="DZ55" s="140"/>
      <c r="EA55" s="140"/>
      <c r="EB55" s="140"/>
      <c r="EC55" s="140"/>
      <c r="ED55" s="140"/>
      <c r="EE55" s="140"/>
      <c r="EF55" s="140"/>
      <c r="EG55" s="140"/>
      <c r="EH55" s="140"/>
      <c r="EI55" s="140"/>
      <c r="EJ55" s="140"/>
      <c r="EK55" s="140"/>
      <c r="EL55" s="140"/>
      <c r="EM55" s="140"/>
      <c r="EN55" s="140"/>
      <c r="EO55" s="140"/>
      <c r="EP55" s="140"/>
      <c r="EQ55" s="140"/>
      <c r="ER55" s="140"/>
      <c r="ES55" s="140"/>
      <c r="ET55" s="140"/>
      <c r="EU55" s="140"/>
      <c r="EV55" s="140"/>
      <c r="EW55" s="140"/>
      <c r="EX55" s="140"/>
      <c r="EY55" s="140"/>
      <c r="EZ55" s="140"/>
      <c r="FA55" s="140"/>
      <c r="FB55" s="140"/>
      <c r="FC55" s="140"/>
      <c r="FD55" s="140"/>
      <c r="FE55" s="140"/>
      <c r="FF55" s="140"/>
      <c r="FG55" s="140"/>
      <c r="FH55" s="140"/>
      <c r="FI55" s="140"/>
      <c r="FJ55" s="140"/>
      <c r="FK55" s="140"/>
      <c r="FL55" s="140"/>
      <c r="FM55" s="140"/>
      <c r="FN55" s="140"/>
      <c r="FO55" s="140"/>
      <c r="FP55" s="140"/>
      <c r="FQ55" s="140"/>
      <c r="FR55" s="140"/>
      <c r="FS55" s="140"/>
      <c r="FT55" s="140"/>
      <c r="FU55" s="140"/>
      <c r="FV55" s="140"/>
      <c r="FW55" s="140"/>
      <c r="FX55" s="140"/>
      <c r="FY55" s="140"/>
      <c r="FZ55" s="140"/>
      <c r="GA55" s="140"/>
      <c r="GB55" s="140"/>
      <c r="GC55" s="140"/>
      <c r="GD55" s="140"/>
      <c r="GE55" s="140"/>
      <c r="GF55" s="140"/>
      <c r="GG55" s="140"/>
      <c r="GH55" s="140"/>
      <c r="GI55" s="140"/>
      <c r="GJ55" s="140"/>
      <c r="GK55" s="140"/>
      <c r="GL55" s="140"/>
      <c r="GM55" s="140"/>
      <c r="GN55" s="140"/>
      <c r="GO55" s="140"/>
      <c r="GP55" s="140"/>
      <c r="GQ55" s="140"/>
      <c r="GR55" s="140"/>
      <c r="GS55" s="140"/>
      <c r="GT55" s="140"/>
      <c r="GU55" s="140"/>
      <c r="GV55" s="140"/>
      <c r="GW55" s="140"/>
      <c r="GX55" s="140"/>
      <c r="GY55" s="140"/>
      <c r="GZ55" s="140"/>
      <c r="HA55" s="140"/>
      <c r="HB55" s="140"/>
      <c r="HC55" s="140"/>
      <c r="HD55" s="140"/>
      <c r="HE55" s="140"/>
      <c r="HF55" s="140"/>
      <c r="HG55" s="140"/>
      <c r="HH55" s="140"/>
      <c r="HI55" s="140"/>
      <c r="HJ55" s="140"/>
      <c r="HK55" s="140"/>
      <c r="HL55" s="140"/>
      <c r="HM55" s="140"/>
      <c r="HN55" s="140"/>
      <c r="HO55" s="140"/>
      <c r="HP55" s="140"/>
      <c r="HQ55" s="140"/>
      <c r="HR55" s="140"/>
      <c r="HS55" s="140"/>
      <c r="HT55" s="140"/>
      <c r="HU55" s="140"/>
      <c r="HV55" s="140"/>
      <c r="HW55" s="140"/>
      <c r="HX55" s="140"/>
      <c r="HY55" s="140"/>
      <c r="HZ55" s="140"/>
      <c r="IA55" s="140"/>
      <c r="IB55" s="140"/>
      <c r="IC55" s="140"/>
      <c r="ID55" s="140"/>
      <c r="IE55" s="140"/>
      <c r="IF55" s="140"/>
      <c r="IG55" s="140"/>
      <c r="IH55" s="140"/>
      <c r="II55" s="140"/>
      <c r="IJ55" s="140"/>
      <c r="IK55" s="140"/>
      <c r="IL55" s="140"/>
      <c r="IM55" s="140"/>
      <c r="IN55" s="140"/>
      <c r="IO55" s="140"/>
      <c r="IP55" s="140"/>
      <c r="IQ55" s="140"/>
      <c r="IR55" s="140"/>
      <c r="IS55" s="140"/>
      <c r="IT55" s="140"/>
      <c r="IU55" s="140"/>
      <c r="IV55" s="140"/>
    </row>
    <row r="56" spans="1:256" s="23" customFormat="1" ht="12" customHeight="1">
      <c r="A56" s="403" t="s">
        <v>114</v>
      </c>
      <c r="B56" s="403"/>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c r="BO56" s="146"/>
      <c r="BP56" s="146"/>
      <c r="BQ56" s="146"/>
      <c r="BR56" s="146"/>
      <c r="BS56" s="146"/>
      <c r="BT56" s="146"/>
      <c r="BU56" s="146"/>
      <c r="BV56" s="146"/>
      <c r="BW56" s="146"/>
      <c r="BX56" s="146"/>
      <c r="BY56" s="146"/>
      <c r="BZ56" s="146"/>
      <c r="CA56" s="146"/>
      <c r="CB56" s="146"/>
      <c r="CC56" s="146"/>
      <c r="CD56" s="146"/>
      <c r="CE56" s="146"/>
      <c r="CF56" s="146"/>
      <c r="CG56" s="146"/>
      <c r="CH56" s="146"/>
      <c r="CI56" s="146"/>
      <c r="CJ56" s="146"/>
      <c r="CK56" s="146"/>
      <c r="CL56" s="146"/>
      <c r="CM56" s="146"/>
      <c r="CN56" s="146"/>
      <c r="CO56" s="146"/>
      <c r="CP56" s="146"/>
      <c r="CQ56" s="146"/>
      <c r="CR56" s="146"/>
      <c r="CS56" s="146"/>
      <c r="CT56" s="146"/>
      <c r="CU56" s="146"/>
      <c r="CV56" s="146"/>
      <c r="CW56" s="146"/>
      <c r="CX56" s="146"/>
      <c r="CY56" s="146"/>
      <c r="CZ56" s="146"/>
      <c r="DA56" s="146"/>
      <c r="DB56" s="146"/>
      <c r="DC56" s="146"/>
      <c r="DD56" s="146"/>
      <c r="DE56" s="146"/>
      <c r="DF56" s="146"/>
      <c r="DG56" s="146"/>
      <c r="DH56" s="146"/>
      <c r="DI56" s="146"/>
      <c r="DJ56" s="146"/>
      <c r="DK56" s="146"/>
      <c r="DL56" s="146"/>
      <c r="DM56" s="146"/>
      <c r="DN56" s="146"/>
      <c r="DO56" s="146"/>
      <c r="DP56" s="146"/>
      <c r="DQ56" s="146"/>
      <c r="DR56" s="146"/>
      <c r="DS56" s="146"/>
      <c r="DT56" s="146"/>
      <c r="DU56" s="146"/>
      <c r="DV56" s="146"/>
      <c r="DW56" s="146"/>
      <c r="DX56" s="146"/>
      <c r="DY56" s="146"/>
      <c r="DZ56" s="146"/>
      <c r="EA56" s="146"/>
      <c r="EB56" s="146"/>
      <c r="EC56" s="146"/>
      <c r="ED56" s="146"/>
      <c r="EE56" s="146"/>
      <c r="EF56" s="146"/>
      <c r="EG56" s="146"/>
      <c r="EH56" s="146"/>
      <c r="EI56" s="146"/>
      <c r="EJ56" s="146"/>
      <c r="EK56" s="146"/>
      <c r="EL56" s="146"/>
      <c r="EM56" s="146"/>
      <c r="EN56" s="146"/>
      <c r="EO56" s="146"/>
      <c r="EP56" s="146"/>
      <c r="EQ56" s="146"/>
      <c r="ER56" s="146"/>
      <c r="ES56" s="146"/>
      <c r="ET56" s="146"/>
      <c r="EU56" s="146"/>
      <c r="EV56" s="146"/>
      <c r="EW56" s="146"/>
      <c r="EX56" s="146"/>
      <c r="EY56" s="146"/>
      <c r="EZ56" s="146"/>
      <c r="FA56" s="146"/>
      <c r="FB56" s="146"/>
      <c r="FC56" s="146"/>
      <c r="FD56" s="146"/>
      <c r="FE56" s="146"/>
      <c r="FF56" s="146"/>
      <c r="FG56" s="146"/>
      <c r="FH56" s="146"/>
      <c r="FI56" s="146"/>
      <c r="FJ56" s="146"/>
      <c r="FK56" s="146"/>
      <c r="FL56" s="146"/>
      <c r="FM56" s="146"/>
      <c r="FN56" s="146"/>
      <c r="FO56" s="146"/>
      <c r="FP56" s="146"/>
      <c r="FQ56" s="146"/>
      <c r="FR56" s="146"/>
      <c r="FS56" s="146"/>
      <c r="FT56" s="146"/>
      <c r="FU56" s="146"/>
      <c r="FV56" s="146"/>
      <c r="FW56" s="146"/>
      <c r="FX56" s="146"/>
      <c r="FY56" s="146"/>
      <c r="FZ56" s="146"/>
      <c r="GA56" s="146"/>
      <c r="GB56" s="146"/>
      <c r="GC56" s="146"/>
      <c r="GD56" s="146"/>
      <c r="GE56" s="146"/>
      <c r="GF56" s="146"/>
      <c r="GG56" s="146"/>
      <c r="GH56" s="146"/>
      <c r="GI56" s="146"/>
      <c r="GJ56" s="146"/>
      <c r="GK56" s="146"/>
      <c r="GL56" s="146"/>
      <c r="GM56" s="146"/>
      <c r="GN56" s="146"/>
      <c r="GO56" s="146"/>
      <c r="GP56" s="146"/>
      <c r="GQ56" s="146"/>
      <c r="GR56" s="146"/>
      <c r="GS56" s="146"/>
      <c r="GT56" s="146"/>
      <c r="GU56" s="146"/>
      <c r="GV56" s="146"/>
      <c r="GW56" s="146"/>
      <c r="GX56" s="146"/>
      <c r="GY56" s="146"/>
      <c r="GZ56" s="146"/>
      <c r="HA56" s="146"/>
      <c r="HB56" s="146"/>
      <c r="HC56" s="146"/>
      <c r="HD56" s="146"/>
      <c r="HE56" s="146"/>
      <c r="HF56" s="146"/>
      <c r="HG56" s="146"/>
      <c r="HH56" s="146"/>
      <c r="HI56" s="146"/>
      <c r="HJ56" s="146"/>
      <c r="HK56" s="146"/>
      <c r="HL56" s="146"/>
      <c r="HM56" s="146"/>
      <c r="HN56" s="146"/>
      <c r="HO56" s="146"/>
      <c r="HP56" s="146"/>
      <c r="HQ56" s="146"/>
      <c r="HR56" s="146"/>
      <c r="HS56" s="146"/>
      <c r="HT56" s="146"/>
      <c r="HU56" s="146"/>
      <c r="HV56" s="146"/>
      <c r="HW56" s="146"/>
      <c r="HX56" s="146"/>
      <c r="HY56" s="146"/>
      <c r="HZ56" s="146"/>
      <c r="IA56" s="146"/>
      <c r="IB56" s="146"/>
      <c r="IC56" s="146"/>
      <c r="ID56" s="146"/>
      <c r="IE56" s="146"/>
      <c r="IF56" s="146"/>
      <c r="IG56" s="146"/>
      <c r="IH56" s="146"/>
      <c r="II56" s="146"/>
      <c r="IJ56" s="146"/>
      <c r="IK56" s="146"/>
      <c r="IL56" s="146"/>
      <c r="IM56" s="146"/>
      <c r="IN56" s="146"/>
      <c r="IO56" s="146"/>
      <c r="IP56" s="146"/>
      <c r="IQ56" s="146"/>
      <c r="IR56" s="146"/>
      <c r="IS56" s="146"/>
      <c r="IT56" s="146"/>
      <c r="IU56" s="146"/>
      <c r="IV56" s="146"/>
    </row>
    <row r="57" spans="1:27" s="23" customFormat="1" ht="12" customHeight="1">
      <c r="A57" s="131"/>
      <c r="X57" s="15"/>
      <c r="Y57" s="15"/>
      <c r="Z57" s="15"/>
      <c r="AA57" s="15"/>
    </row>
    <row r="58" spans="1:27" s="23" customFormat="1" ht="12" customHeight="1">
      <c r="A58" s="144" t="s">
        <v>116</v>
      </c>
      <c r="X58" s="15"/>
      <c r="Y58" s="15"/>
      <c r="Z58" s="15"/>
      <c r="AA58" s="15"/>
    </row>
  </sheetData>
  <sheetProtection/>
  <mergeCells count="10">
    <mergeCell ref="A56:B56"/>
    <mergeCell ref="A1:M1"/>
    <mergeCell ref="A3:A4"/>
    <mergeCell ref="N3:N4"/>
    <mergeCell ref="L3:M3"/>
    <mergeCell ref="J3:K3"/>
    <mergeCell ref="B3:C3"/>
    <mergeCell ref="D3:E3"/>
    <mergeCell ref="F3:G3"/>
    <mergeCell ref="H3:I3"/>
  </mergeCells>
  <hyperlinks>
    <hyperlink ref="A2" location="Contents!A1" display="Back to contents page "/>
  </hyperlinks>
  <printOptions/>
  <pageMargins left="0.3937007874015748" right="0.3937007874015748" top="0.3937007874015748" bottom="0.3937007874015748" header="0.3937007874015748" footer="0.3937007874015748"/>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O'Kelly R (Ronan)</dc:creator>
  <cp:keywords/>
  <dc:description/>
  <cp:lastModifiedBy>n310459</cp:lastModifiedBy>
  <cp:lastPrinted>2014-07-29T07:31:39Z</cp:lastPrinted>
  <dcterms:created xsi:type="dcterms:W3CDTF">2000-02-29T15:34:40Z</dcterms:created>
  <dcterms:modified xsi:type="dcterms:W3CDTF">2014-07-29T07:36:45Z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