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Data Tables\"/>
    </mc:Choice>
  </mc:AlternateContent>
  <bookViews>
    <workbookView xWindow="0" yWindow="0" windowWidth="19908" windowHeight="11004"/>
  </bookViews>
  <sheets>
    <sheet name="Contents" sheetId="12" r:id="rId1"/>
    <sheet name="Metadata" sheetId="1" r:id="rId2"/>
    <sheet name="Table 1" sheetId="2" r:id="rId3"/>
    <sheet name="Table 2" sheetId="3" r:id="rId4"/>
    <sheet name="Table 3" sheetId="4" r:id="rId5"/>
    <sheet name="Table 4" sheetId="5" r:id="rId6"/>
    <sheet name="Table 5" sheetId="6" r:id="rId7"/>
    <sheet name="Table 6" sheetId="7" r:id="rId8"/>
    <sheet name="Table 7" sheetId="8" r:id="rId9"/>
    <sheet name="Table 8" sheetId="9" r:id="rId10"/>
    <sheet name="Table 9" sheetId="10" r:id="rId11"/>
    <sheet name="Table 10" sheetId="11" r:id="rId12"/>
  </sheets>
  <externalReferences>
    <externalReference r:id="rId13"/>
    <externalReference r:id="rId14"/>
  </externalReferences>
  <definedNames>
    <definedName name="_xlnm.Print_Area" localSheetId="2">'Table 1'!$A$1:$AB$67</definedName>
    <definedName name="_xlnm.Print_Area" localSheetId="6">'Table 5'!$A$1:$AI$77</definedName>
    <definedName name="_xlnm.Print_Titles" localSheetId="2">'Table 1'!$A:$B,'Table 1'!$1:$4</definedName>
    <definedName name="_xlnm.Print_Titles" localSheetId="6">'Table 5'!$A:$B,'Table 5'!$1:$6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1" l="1"/>
  <c r="A43" i="10"/>
  <c r="A77" i="7" l="1"/>
  <c r="A75" i="7"/>
  <c r="X4" i="7"/>
  <c r="R4" i="7"/>
  <c r="L4" i="7"/>
  <c r="F4" i="7"/>
  <c r="C4" i="7"/>
  <c r="N4" i="5"/>
  <c r="M4" i="5"/>
  <c r="L4" i="5"/>
  <c r="K4" i="5"/>
  <c r="J4" i="5"/>
  <c r="I4" i="5"/>
  <c r="H4" i="5"/>
  <c r="G4" i="5"/>
  <c r="F4" i="5"/>
  <c r="E4" i="5"/>
  <c r="M3" i="5"/>
  <c r="K3" i="5"/>
  <c r="I3" i="5"/>
  <c r="G3" i="5"/>
  <c r="E3" i="5"/>
  <c r="D4" i="5"/>
  <c r="C4" i="5"/>
  <c r="C3" i="5"/>
  <c r="A69" i="5"/>
  <c r="A66" i="2" l="1"/>
  <c r="A76" i="3" l="1"/>
  <c r="A74" i="3"/>
  <c r="L5" i="3"/>
  <c r="C5" i="3"/>
  <c r="C3" i="3"/>
</calcChain>
</file>

<file path=xl/sharedStrings.xml><?xml version="1.0" encoding="utf-8"?>
<sst xmlns="http://schemas.openxmlformats.org/spreadsheetml/2006/main" count="2127" uniqueCount="376">
  <si>
    <t>Natural change</t>
  </si>
  <si>
    <t>Net Migration</t>
  </si>
  <si>
    <t>Other changes</t>
  </si>
  <si>
    <t>Area</t>
  </si>
  <si>
    <t>Code</t>
  </si>
  <si>
    <t>Births</t>
  </si>
  <si>
    <t>Deaths</t>
  </si>
  <si>
    <t>Net migration</t>
  </si>
  <si>
    <t>Overseas</t>
  </si>
  <si>
    <t>Rest of UK</t>
  </si>
  <si>
    <t>Internal migration</t>
  </si>
  <si>
    <t>Percentage change</t>
  </si>
  <si>
    <t>2018</t>
  </si>
  <si>
    <t>Natural change 2018-2028</t>
  </si>
  <si>
    <t>Births 2018-2028</t>
  </si>
  <si>
    <t>Deaths 2018-2028</t>
  </si>
  <si>
    <t>Net migration 2018-2028</t>
  </si>
  <si>
    <t>Net overseas mig 2018-2028</t>
  </si>
  <si>
    <t>Net rUK mig 2018-2028</t>
  </si>
  <si>
    <t>Net internal mig 2018-2028</t>
  </si>
  <si>
    <t>Other changes 2018-2028</t>
  </si>
  <si>
    <t>2028</t>
  </si>
  <si>
    <t>Percentage change 2018-2028</t>
  </si>
  <si>
    <t>Scotland</t>
  </si>
  <si>
    <t>S92000003</t>
  </si>
  <si>
    <t>N/A</t>
  </si>
  <si>
    <t>Council areas</t>
  </si>
  <si>
    <t>Aberdeen City</t>
  </si>
  <si>
    <t>S12000033</t>
  </si>
  <si>
    <t>Aberdeenshire</t>
  </si>
  <si>
    <t>S12000034</t>
  </si>
  <si>
    <t>Angus</t>
  </si>
  <si>
    <t>S12000041</t>
  </si>
  <si>
    <t>Argyll and Bute</t>
  </si>
  <si>
    <t>S12000035</t>
  </si>
  <si>
    <t>City of Edinburgh</t>
  </si>
  <si>
    <t>S12000036</t>
  </si>
  <si>
    <t>Clackmannanshire</t>
  </si>
  <si>
    <t>S12000005</t>
  </si>
  <si>
    <t>Dumfries and Galloway</t>
  </si>
  <si>
    <t>S12000006</t>
  </si>
  <si>
    <t>Dundee City</t>
  </si>
  <si>
    <t>S12000042</t>
  </si>
  <si>
    <t>East Ayrshire</t>
  </si>
  <si>
    <t>S12000008</t>
  </si>
  <si>
    <t>East Dunbartonshire</t>
  </si>
  <si>
    <t>S12000045</t>
  </si>
  <si>
    <t>East Lothian</t>
  </si>
  <si>
    <t>S12000010</t>
  </si>
  <si>
    <t>East Renfrewshire</t>
  </si>
  <si>
    <t>S12000011</t>
  </si>
  <si>
    <t>Falkirk</t>
  </si>
  <si>
    <t>S12000014</t>
  </si>
  <si>
    <t>Fife</t>
  </si>
  <si>
    <t>S12000047</t>
  </si>
  <si>
    <t>Glasgow City</t>
  </si>
  <si>
    <t>S12000049</t>
  </si>
  <si>
    <t>Highland</t>
  </si>
  <si>
    <t>S12000017</t>
  </si>
  <si>
    <t>Inverclyde</t>
  </si>
  <si>
    <t>S12000018</t>
  </si>
  <si>
    <t>Midlothian</t>
  </si>
  <si>
    <t>S12000019</t>
  </si>
  <si>
    <t>Moray</t>
  </si>
  <si>
    <t>S12000020</t>
  </si>
  <si>
    <t>Na h-Eileanan Siar</t>
  </si>
  <si>
    <t>S12000013</t>
  </si>
  <si>
    <t>North Ayrshire</t>
  </si>
  <si>
    <t>S12000021</t>
  </si>
  <si>
    <t>North Lanarkshire</t>
  </si>
  <si>
    <t>S12000050</t>
  </si>
  <si>
    <t>Orkney Islands</t>
  </si>
  <si>
    <t>S12000023</t>
  </si>
  <si>
    <t>Perth and Kinross</t>
  </si>
  <si>
    <t>S12000048</t>
  </si>
  <si>
    <t>Renfrewshire</t>
  </si>
  <si>
    <t>S12000038</t>
  </si>
  <si>
    <t>Scottish Borders</t>
  </si>
  <si>
    <t>S12000026</t>
  </si>
  <si>
    <t>Shetland Islands</t>
  </si>
  <si>
    <t>S12000027</t>
  </si>
  <si>
    <t>South Ayrshire</t>
  </si>
  <si>
    <t>S12000028</t>
  </si>
  <si>
    <t>South Lanarkshire</t>
  </si>
  <si>
    <t>S12000029</t>
  </si>
  <si>
    <t>Stirling</t>
  </si>
  <si>
    <t>S12000030</t>
  </si>
  <si>
    <t>West Dunbartonshire</t>
  </si>
  <si>
    <t>S12000039</t>
  </si>
  <si>
    <t>West Lothian</t>
  </si>
  <si>
    <t>S12000040</t>
  </si>
  <si>
    <t>NHS Board areas</t>
  </si>
  <si>
    <t>Ayrshire and Arran</t>
  </si>
  <si>
    <t>S08000015</t>
  </si>
  <si>
    <t>Borders</t>
  </si>
  <si>
    <t>S08000016</t>
  </si>
  <si>
    <t>S08000017</t>
  </si>
  <si>
    <t>S08000018</t>
  </si>
  <si>
    <t>Forth Valley</t>
  </si>
  <si>
    <t>S08000019</t>
  </si>
  <si>
    <t>Grampian</t>
  </si>
  <si>
    <t>S08000020</t>
  </si>
  <si>
    <t>Greater Glasgow and Clyde</t>
  </si>
  <si>
    <t>S08000021</t>
  </si>
  <si>
    <t>S08000022</t>
  </si>
  <si>
    <t>Lanarkshire</t>
  </si>
  <si>
    <t>S08000023</t>
  </si>
  <si>
    <t>Lothian</t>
  </si>
  <si>
    <t>S08000024</t>
  </si>
  <si>
    <t>Orkney</t>
  </si>
  <si>
    <t>S08000025</t>
  </si>
  <si>
    <t>Shetland</t>
  </si>
  <si>
    <t>S08000026</t>
  </si>
  <si>
    <t>Tayside</t>
  </si>
  <si>
    <t>S08000027</t>
  </si>
  <si>
    <t>Western Isles</t>
  </si>
  <si>
    <t>S08000028</t>
  </si>
  <si>
    <t>Strategic Development Plan areas</t>
  </si>
  <si>
    <t>Aberdeen City and Shire</t>
  </si>
  <si>
    <t>S11000001</t>
  </si>
  <si>
    <t>Clydeplan</t>
  </si>
  <si>
    <t>S11000004</t>
  </si>
  <si>
    <t>SESplan</t>
  </si>
  <si>
    <t>S11000003</t>
  </si>
  <si>
    <t>TAYplan</t>
  </si>
  <si>
    <t>S11000005</t>
  </si>
  <si>
    <t>National Parks</t>
  </si>
  <si>
    <t>Cairngorms National Park</t>
  </si>
  <si>
    <t>S21000003</t>
  </si>
  <si>
    <t>Loch Lomond and The Trossachs National Park</t>
  </si>
  <si>
    <t>S21000002</t>
  </si>
  <si>
    <t>Note</t>
  </si>
  <si>
    <t>Table 2: Components of projected population change for Scottish areas, 2018 to 2028 and 2018 to 2043</t>
  </si>
  <si>
    <t>Natural change 2018-2043</t>
  </si>
  <si>
    <t>Births 2018-2043</t>
  </si>
  <si>
    <t>Deaths 2018-2043</t>
  </si>
  <si>
    <t>Net migration 2018-2043</t>
  </si>
  <si>
    <t>Net internal mig 2018-2043</t>
  </si>
  <si>
    <t>Other changes 2018-2043</t>
  </si>
  <si>
    <t>2043</t>
  </si>
  <si>
    <t>Percentage change 2018-2043</t>
  </si>
  <si>
    <t>2018-2043</t>
  </si>
  <si>
    <t>Projected total population (persons)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</si>
  <si>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</si>
  <si>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</si>
  <si>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</si>
  <si>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</si>
  <si>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</si>
  <si>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</si>
  <si>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</si>
  <si>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</si>
  <si>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</si>
  <si>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</si>
  <si>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</si>
  <si>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</si>
  <si>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</si>
  <si>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</si>
  <si>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</si>
  <si>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</si>
  <si>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</si>
  <si>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</si>
  <si>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</si>
  <si>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</si>
  <si>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</si>
  <si>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</si>
  <si>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</si>
  <si>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area</t>
  </si>
  <si>
    <t>s_code</t>
  </si>
  <si>
    <t>National Park areas</t>
  </si>
  <si>
    <t xml:space="preserve"> </t>
  </si>
  <si>
    <t>All ages</t>
  </si>
  <si>
    <t>Children (aged 0 to 15)</t>
  </si>
  <si>
    <t>Working age</t>
  </si>
  <si>
    <t>Pensionable age and over</t>
  </si>
  <si>
    <t>Aged 75 and over</t>
  </si>
  <si>
    <t>totpop_2023</t>
  </si>
  <si>
    <t>totpop_2028</t>
  </si>
  <si>
    <t>totpop_2033</t>
  </si>
  <si>
    <t>totpop_2038</t>
  </si>
  <si>
    <t>totpop_2043</t>
  </si>
  <si>
    <t>children_2023</t>
  </si>
  <si>
    <t>children_2028</t>
  </si>
  <si>
    <t>children_2033</t>
  </si>
  <si>
    <t>children_2038</t>
  </si>
  <si>
    <t>children_2043</t>
  </si>
  <si>
    <t>work_2023</t>
  </si>
  <si>
    <t>work_2028</t>
  </si>
  <si>
    <t>work_2033</t>
  </si>
  <si>
    <t>work_2038</t>
  </si>
  <si>
    <t>work_2043</t>
  </si>
  <si>
    <t>pens_2023</t>
  </si>
  <si>
    <t>pens_2028</t>
  </si>
  <si>
    <t>pens_2033</t>
  </si>
  <si>
    <t>pens_2038</t>
  </si>
  <si>
    <t>pens_2043</t>
  </si>
  <si>
    <t>plus75_2023</t>
  </si>
  <si>
    <t>plus75_2028</t>
  </si>
  <si>
    <t>plus75_2033</t>
  </si>
  <si>
    <t>plus75_2038</t>
  </si>
  <si>
    <t>plus75_2043</t>
  </si>
  <si>
    <t>Table 3: Projected percentage change in population (2018-based) by age structure and Scottish area, selected years</t>
  </si>
  <si>
    <t>Table 4: Comparison between 2016 and 2018-based population projections for Scottish areas, selected years</t>
  </si>
  <si>
    <t>Table 6: Comparison between principal and selected variant components of population change, Scottish areas, 2018 to 2028</t>
  </si>
  <si>
    <t>Table 9: Fertility and mortality local scaling factors by council area</t>
  </si>
  <si>
    <t>Projected population 2028 by variant</t>
  </si>
  <si>
    <t>Projected percentage population change by variant (2018-2028)</t>
  </si>
  <si>
    <t>Base population</t>
  </si>
  <si>
    <t>Zero outwith Scotland migration</t>
  </si>
  <si>
    <t>Low migration</t>
  </si>
  <si>
    <t>Low fertility</t>
  </si>
  <si>
    <t>Low life expectancy</t>
  </si>
  <si>
    <t>Principal</t>
  </si>
  <si>
    <t>High life expectancy</t>
  </si>
  <si>
    <t>High fertility</t>
  </si>
  <si>
    <t>High migration</t>
  </si>
  <si>
    <t>code</t>
  </si>
  <si>
    <t>ZM</t>
  </si>
  <si>
    <t>LM</t>
  </si>
  <si>
    <t>LF</t>
  </si>
  <si>
    <t>LL</t>
  </si>
  <si>
    <t>PP</t>
  </si>
  <si>
    <t>HL</t>
  </si>
  <si>
    <t>HF</t>
  </si>
  <si>
    <t>HM</t>
  </si>
  <si>
    <t>ZM_pc</t>
  </si>
  <si>
    <t>LM_pc</t>
  </si>
  <si>
    <t>LF_pc</t>
  </si>
  <si>
    <t>LL_pc</t>
  </si>
  <si>
    <t>PP_pc</t>
  </si>
  <si>
    <t>HL_pc</t>
  </si>
  <si>
    <t>HF_pc</t>
  </si>
  <si>
    <t>HM_pc</t>
  </si>
  <si>
    <t>© Crown Copyright 2020</t>
  </si>
  <si>
    <t>Data for each year of the projection period (2018 to 2028) for each variant by sex and single year of age is available in the 2018-based sub-national population projection section of the National Records of Scotland website under detailed tables.</t>
  </si>
  <si>
    <t>(2012-based)_2018</t>
  </si>
  <si>
    <t>(2014-based)_2018</t>
  </si>
  <si>
    <t>(2012-based)_2023</t>
  </si>
  <si>
    <t>(2014-based)_2023</t>
  </si>
  <si>
    <t>(2012-based)_2028</t>
  </si>
  <si>
    <t>(2014-based)_2028</t>
  </si>
  <si>
    <t>(2012-based)_2033</t>
  </si>
  <si>
    <t>(2014-based)_2033</t>
  </si>
  <si>
    <t>(2012-based)_2038</t>
  </si>
  <si>
    <t>(2014-based)_2038</t>
  </si>
  <si>
    <t>(2012-based)_2041</t>
  </si>
  <si>
    <t>(2014-based)_2041</t>
  </si>
  <si>
    <t>Projected population 2043 by variant</t>
  </si>
  <si>
    <t>Projected population change by variant (2018-2043)</t>
  </si>
  <si>
    <t>Table 5: Comparison between principal and variant population projections, by Scottish area, 2028 and 2043</t>
  </si>
  <si>
    <t>High migration variant</t>
  </si>
  <si>
    <t>Principal projection</t>
  </si>
  <si>
    <t>Low migration variant</t>
  </si>
  <si>
    <t>Natural change HM</t>
  </si>
  <si>
    <t>Net migration HM</t>
  </si>
  <si>
    <t>Natural change PP</t>
  </si>
  <si>
    <t>Net migration PP</t>
  </si>
  <si>
    <t>Natural change LM</t>
  </si>
  <si>
    <t>Net migration LM</t>
  </si>
  <si>
    <t>Natural change ZM</t>
  </si>
  <si>
    <t>Net migration ZM</t>
  </si>
  <si>
    <t>Population at mid-2043</t>
  </si>
  <si>
    <t>S12000015</t>
  </si>
  <si>
    <t>S12000046</t>
  </si>
  <si>
    <t>S12000044</t>
  </si>
  <si>
    <t>S12000024</t>
  </si>
  <si>
    <t>Total Fertility Rate (TFR)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</si>
  <si>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</si>
  <si>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</si>
  <si>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</si>
  <si>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</si>
  <si>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</si>
  <si>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</si>
  <si>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</si>
  <si>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</si>
  <si>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</si>
  <si>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</si>
  <si>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</si>
  <si>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</si>
  <si>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</si>
  <si>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</si>
  <si>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</si>
  <si>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</si>
  <si>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</si>
  <si>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</si>
  <si>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</si>
  <si>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</si>
  <si>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</si>
  <si>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</si>
  <si>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</si>
  <si>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</si>
  <si>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2042-43</t>
  </si>
  <si>
    <t>Table 7: Projected Total Fertility Rate (TFR), principal projection, Scottish areas, 2018-19 to 2042-43</t>
  </si>
  <si>
    <t>Life expectancy (Males)</t>
  </si>
  <si>
    <t>Life expectancy (Females)</t>
  </si>
  <si>
    <t>Table 8: Projected life expectancy at birth, principal projection, Scottish areas, 2018-19 to 2042-43</t>
  </si>
  <si>
    <t>Life expectancy (Feales)</t>
  </si>
  <si>
    <t>Local Scaling Factors</t>
  </si>
  <si>
    <t>Mortality</t>
  </si>
  <si>
    <t>Males</t>
  </si>
  <si>
    <t>Females</t>
  </si>
  <si>
    <t>Fertility</t>
  </si>
  <si>
    <t>0-59</t>
  </si>
  <si>
    <t>60-79</t>
  </si>
  <si>
    <t>80+</t>
  </si>
  <si>
    <t>Table 10: Scenarios and assumptions for the 2018-based principal and seven variant projections for Scotland</t>
  </si>
  <si>
    <t>Life expectancy</t>
  </si>
  <si>
    <t>Migration</t>
  </si>
  <si>
    <t>Standard 'single component' variants</t>
  </si>
  <si>
    <t>High</t>
  </si>
  <si>
    <t>Low</t>
  </si>
  <si>
    <t>Special case scenario</t>
  </si>
  <si>
    <t>Zero migration</t>
  </si>
  <si>
    <t>Zero</t>
  </si>
  <si>
    <t>Assumptions</t>
  </si>
  <si>
    <t>Long-term fertility (TFR)</t>
  </si>
  <si>
    <t>Life expectancy males (2043)</t>
  </si>
  <si>
    <t>Life expectancy females (2043)</t>
  </si>
  <si>
    <t>Net migration (2043)</t>
  </si>
  <si>
    <t>Standard variants</t>
  </si>
  <si>
    <t>High variant</t>
  </si>
  <si>
    <t>Low variant</t>
  </si>
  <si>
    <t>Net migration is rounded to the nearest 100.</t>
  </si>
  <si>
    <t>General Details</t>
  </si>
  <si>
    <t>Dataset Title:</t>
  </si>
  <si>
    <t>Time Period of Dataset:</t>
  </si>
  <si>
    <t>Geographic Coverage:</t>
  </si>
  <si>
    <t>Scotland, council areas, NHS Board areas (April 2014 boundaries), Strategic Development Plan areas and National Park areas</t>
  </si>
  <si>
    <t>Supplier:</t>
  </si>
  <si>
    <t>National Records of Scotland (NRS)</t>
  </si>
  <si>
    <t>Department:</t>
  </si>
  <si>
    <t>Demography, Population and Migration Statistics Branch</t>
  </si>
  <si>
    <t>Methodology:</t>
  </si>
  <si>
    <t>For more information on how the population projections are created please refer to the Methodology Guide within the Sub-National Population Projections section of the NRS website.</t>
  </si>
  <si>
    <t>For more information on how the population estimates are produced for the base year please refer to the Mid-Year Population Estimates for Scotland: Methodology Guide within the Mid-Year Population Estimates section of the NRS website.</t>
  </si>
  <si>
    <t>Commentary and the assumptions used for the projections can be found within the Population Projections Scotland (2016-based) publication, also available within the Sub-National Population Projections section of the NRS website.</t>
  </si>
  <si>
    <t>2018-based Sub-National Population Projections Scotland, Tables</t>
  </si>
  <si>
    <t>Mid-2018 to mid-2043</t>
  </si>
  <si>
    <t>Metadata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</si>
  <si>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</si>
  <si>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</si>
  <si>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</si>
  <si>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</si>
  <si>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</si>
  <si>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</si>
  <si>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</si>
  <si>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</si>
  <si>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</si>
  <si>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</si>
  <si>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These tables are published alongside the Population Projections for Scottish areas (2018-based) publication.</t>
  </si>
  <si>
    <t>Projected total population by Scottish area (2018-based), 2018 to 2043</t>
  </si>
  <si>
    <t>Components of projected population change for Scottish areas, 2018 to 2028 and 2018 to 2043</t>
  </si>
  <si>
    <t>Projected percentage change in population (2018-based) by age structure and Scottish area, selected years</t>
  </si>
  <si>
    <t>Comparison between 2016 and 2018-based population projections for Scottish areas, selected years</t>
  </si>
  <si>
    <t>Comparison between principal and variant population projections, by Scottish area, 2028 and 2043</t>
  </si>
  <si>
    <t>Comparison between principal and selected variant components of population change, Scottish areas, 2018 to 2028</t>
  </si>
  <si>
    <t>Projected Total Fertility Rate (TFR), principal projection, Scottish areas, 2018-19 to 2042-43</t>
  </si>
  <si>
    <t>Projected life expectancy at birth, principal projection, Scottish areas, 2018-19 to 2042-43</t>
  </si>
  <si>
    <t>Fertility and mortality local scaling factors by council area</t>
  </si>
  <si>
    <t>Scenarios and assumptions for the 2018-based principal and seven variant projections for Scotland</t>
  </si>
  <si>
    <t>Metadata associated with the projected population data in these tables</t>
  </si>
  <si>
    <t>Population mid-2018</t>
  </si>
  <si>
    <t>Population mid-2043</t>
  </si>
  <si>
    <t>S08000029</t>
  </si>
  <si>
    <t>S08000031</t>
  </si>
  <si>
    <t>S08000032</t>
  </si>
  <si>
    <t>S08000030</t>
  </si>
  <si>
    <t>S12000032</t>
  </si>
  <si>
    <r>
      <t xml:space="preserve">2018- </t>
    </r>
    <r>
      <rPr>
        <b/>
        <sz val="10"/>
        <rFont val="Arial"/>
        <family val="2"/>
      </rPr>
      <t>2023</t>
    </r>
  </si>
  <si>
    <r>
      <t xml:space="preserve">2018 - </t>
    </r>
    <r>
      <rPr>
        <b/>
        <sz val="10"/>
        <rFont val="Arial"/>
        <family val="2"/>
      </rPr>
      <t>2028</t>
    </r>
  </si>
  <si>
    <r>
      <t xml:space="preserve">2018 - </t>
    </r>
    <r>
      <rPr>
        <b/>
        <sz val="10"/>
        <rFont val="Arial"/>
        <family val="2"/>
      </rPr>
      <t>2033</t>
    </r>
  </si>
  <si>
    <r>
      <t>2018 -</t>
    </r>
    <r>
      <rPr>
        <b/>
        <sz val="10"/>
        <rFont val="Arial"/>
        <family val="2"/>
      </rPr>
      <t>2038</t>
    </r>
  </si>
  <si>
    <r>
      <t xml:space="preserve">2018 - </t>
    </r>
    <r>
      <rPr>
        <b/>
        <sz val="10"/>
        <rFont val="Arial"/>
        <family val="2"/>
      </rPr>
      <t>2043</t>
    </r>
  </si>
  <si>
    <t>back to contents</t>
  </si>
  <si>
    <t>Contents</t>
  </si>
  <si>
    <t>Population Projections for Scottish Areas (2018-based): Data Tables</t>
  </si>
  <si>
    <t>Table 1: Projected total population by Scottish area (2018-based), 2018 to 2043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</si>
</sst>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0\ \ \ "/>
    <numFmt numFmtId="168" formatCode="0.0_ ;\-0.0\ "/>
    <numFmt numFmtId="169" formatCode="#,##0_ ;\-#,##0\ "/>
    <numFmt numFmtId="170" formatCode="_)#,##0_);_)\-#,##0_);_)0_);_)@_)"/>
    <numFmt numFmtId="171" formatCode="#,##0_);;&quot;- &quot;_);@_)\ "/>
    <numFmt numFmtId="172" formatCode="_(General"/>
    <numFmt numFmtId="173" formatCode="0_)"/>
  </numFmts>
  <fonts count="6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Arial"/>
      <family val="2"/>
    </font>
    <font>
      <vertAlign val="superscript"/>
      <sz val="10"/>
      <name val="Arial"/>
      <family val="2"/>
    </font>
    <font>
      <sz val="8"/>
      <name val="Helv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b/>
      <sz val="11"/>
      <color indexed="63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8"/>
      <name val="Arial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78">
    <xf numFmtId="0" fontId="0" fillId="0" borderId="0"/>
    <xf numFmtId="0" fontId="2" fillId="0" borderId="0"/>
    <xf numFmtId="3" fontId="5" fillId="0" borderId="0"/>
    <xf numFmtId="164" fontId="7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  <xf numFmtId="0" fontId="2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38" fillId="3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38" fillId="3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38" fillId="36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38" fillId="3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38" fillId="38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38" fillId="3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38" fillId="3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38" fillId="3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38" fillId="39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38" fillId="40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38" fillId="38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38" fillId="36" borderId="0" applyNumberFormat="0" applyBorder="0" applyAlignment="0" applyProtection="0"/>
    <xf numFmtId="0" fontId="16" fillId="13" borderId="0" applyNumberFormat="0" applyBorder="0" applyAlignment="0" applyProtection="0"/>
    <xf numFmtId="0" fontId="39" fillId="38" borderId="0" applyNumberFormat="0" applyBorder="0" applyAlignment="0" applyProtection="0"/>
    <xf numFmtId="0" fontId="16" fillId="17" borderId="0" applyNumberFormat="0" applyBorder="0" applyAlignment="0" applyProtection="0"/>
    <xf numFmtId="0" fontId="39" fillId="41" borderId="0" applyNumberFormat="0" applyBorder="0" applyAlignment="0" applyProtection="0"/>
    <xf numFmtId="0" fontId="16" fillId="21" borderId="0" applyNumberFormat="0" applyBorder="0" applyAlignment="0" applyProtection="0"/>
    <xf numFmtId="0" fontId="39" fillId="42" borderId="0" applyNumberFormat="0" applyBorder="0" applyAlignment="0" applyProtection="0"/>
    <xf numFmtId="0" fontId="16" fillId="25" borderId="0" applyNumberFormat="0" applyBorder="0" applyAlignment="0" applyProtection="0"/>
    <xf numFmtId="0" fontId="39" fillId="40" borderId="0" applyNumberFormat="0" applyBorder="0" applyAlignment="0" applyProtection="0"/>
    <xf numFmtId="0" fontId="16" fillId="29" borderId="0" applyNumberFormat="0" applyBorder="0" applyAlignment="0" applyProtection="0"/>
    <xf numFmtId="0" fontId="39" fillId="38" borderId="0" applyNumberFormat="0" applyBorder="0" applyAlignment="0" applyProtection="0"/>
    <xf numFmtId="0" fontId="16" fillId="33" borderId="0" applyNumberFormat="0" applyBorder="0" applyAlignment="0" applyProtection="0"/>
    <xf numFmtId="0" fontId="39" fillId="35" borderId="0" applyNumberFormat="0" applyBorder="0" applyAlignment="0" applyProtection="0"/>
    <xf numFmtId="0" fontId="16" fillId="10" borderId="0" applyNumberFormat="0" applyBorder="0" applyAlignment="0" applyProtection="0"/>
    <xf numFmtId="0" fontId="39" fillId="43" borderId="0" applyNumberFormat="0" applyBorder="0" applyAlignment="0" applyProtection="0"/>
    <xf numFmtId="0" fontId="16" fillId="14" borderId="0" applyNumberFormat="0" applyBorder="0" applyAlignment="0" applyProtection="0"/>
    <xf numFmtId="0" fontId="39" fillId="41" borderId="0" applyNumberFormat="0" applyBorder="0" applyAlignment="0" applyProtection="0"/>
    <xf numFmtId="0" fontId="16" fillId="18" borderId="0" applyNumberFormat="0" applyBorder="0" applyAlignment="0" applyProtection="0"/>
    <xf numFmtId="0" fontId="39" fillId="42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31" fillId="4" borderId="0" applyNumberFormat="0" applyBorder="0" applyAlignment="0" applyProtection="0"/>
    <xf numFmtId="0" fontId="40" fillId="47" borderId="0" applyNumberFormat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0" fontId="35" fillId="7" borderId="20" applyNumberFormat="0" applyAlignment="0" applyProtection="0"/>
    <xf numFmtId="0" fontId="42" fillId="48" borderId="39" applyNumberFormat="0" applyAlignment="0" applyProtection="0"/>
    <xf numFmtId="0" fontId="42" fillId="48" borderId="39" applyNumberFormat="0" applyAlignment="0" applyProtection="0"/>
    <xf numFmtId="0" fontId="2" fillId="49" borderId="0">
      <protection locked="0"/>
    </xf>
    <xf numFmtId="0" fontId="13" fillId="8" borderId="23" applyNumberFormat="0" applyAlignment="0" applyProtection="0"/>
    <xf numFmtId="0" fontId="43" fillId="50" borderId="40" applyNumberFormat="0" applyAlignment="0" applyProtection="0"/>
    <xf numFmtId="0" fontId="2" fillId="51" borderId="28">
      <alignment horizontal="center" vertical="center"/>
      <protection locked="0"/>
    </xf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51" borderId="0">
      <alignment vertical="center"/>
      <protection locked="0"/>
    </xf>
    <xf numFmtId="0" fontId="30" fillId="3" borderId="0" applyNumberFormat="0" applyBorder="0" applyAlignment="0" applyProtection="0"/>
    <xf numFmtId="0" fontId="46" fillId="38" borderId="0" applyNumberFormat="0" applyBorder="0" applyAlignment="0" applyProtection="0"/>
    <xf numFmtId="0" fontId="47" fillId="0" borderId="41" applyNumberFormat="0" applyFill="0" applyBorder="0" applyProtection="0">
      <alignment horizontal="centerContinuous" vertical="center" wrapText="1"/>
    </xf>
    <xf numFmtId="0" fontId="48" fillId="0" borderId="42" applyNumberFormat="0" applyFill="0" applyAlignment="0" applyProtection="0"/>
    <xf numFmtId="0" fontId="27" fillId="0" borderId="17" applyNumberFormat="0" applyFill="0" applyAlignment="0" applyProtection="0"/>
    <xf numFmtId="0" fontId="49" fillId="0" borderId="43" applyNumberFormat="0" applyFill="0" applyAlignment="0" applyProtection="0"/>
    <xf numFmtId="0" fontId="28" fillId="0" borderId="18" applyNumberFormat="0" applyFill="0" applyAlignment="0" applyProtection="0"/>
    <xf numFmtId="0" fontId="50" fillId="0" borderId="44" applyNumberFormat="0" applyFill="0" applyAlignment="0" applyProtection="0"/>
    <xf numFmtId="0" fontId="29" fillId="0" borderId="19" applyNumberFormat="0" applyFill="0" applyAlignment="0" applyProtection="0"/>
    <xf numFmtId="0" fontId="51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3" fillId="6" borderId="20" applyNumberFormat="0" applyAlignment="0" applyProtection="0"/>
    <xf numFmtId="0" fontId="53" fillId="39" borderId="39" applyNumberFormat="0" applyAlignment="0" applyProtection="0"/>
    <xf numFmtId="0" fontId="53" fillId="39" borderId="39" applyNumberFormat="0" applyAlignment="0" applyProtection="0"/>
    <xf numFmtId="0" fontId="36" fillId="0" borderId="22" applyNumberFormat="0" applyFill="0" applyAlignment="0" applyProtection="0"/>
    <xf numFmtId="0" fontId="54" fillId="0" borderId="46" applyNumberFormat="0" applyFill="0" applyAlignment="0" applyProtection="0"/>
    <xf numFmtId="0" fontId="32" fillId="5" borderId="0" applyNumberFormat="0" applyBorder="0" applyAlignment="0" applyProtection="0"/>
    <xf numFmtId="0" fontId="55" fillId="39" borderId="0" applyNumberFormat="0" applyBorder="0" applyAlignment="0" applyProtection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164" fontId="7" fillId="0" borderId="0"/>
    <xf numFmtId="164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17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 applyFill="0"/>
    <xf numFmtId="0" fontId="2" fillId="0" borderId="0" applyFill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9" borderId="24" applyNumberFormat="0" applyFont="0" applyAlignment="0" applyProtection="0"/>
    <xf numFmtId="0" fontId="24" fillId="9" borderId="24" applyNumberFormat="0" applyFont="0" applyAlignment="0" applyProtection="0"/>
    <xf numFmtId="0" fontId="24" fillId="9" borderId="24" applyNumberFormat="0" applyFont="0" applyAlignment="0" applyProtection="0"/>
    <xf numFmtId="0" fontId="7" fillId="36" borderId="47" applyNumberFormat="0" applyFont="0" applyAlignment="0" applyProtection="0"/>
    <xf numFmtId="0" fontId="34" fillId="7" borderId="21" applyNumberFormat="0" applyAlignment="0" applyProtection="0"/>
    <xf numFmtId="0" fontId="57" fillId="48" borderId="48" applyNumberFormat="0" applyAlignment="0" applyProtection="0"/>
    <xf numFmtId="0" fontId="1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51" borderId="49">
      <alignment vertical="center"/>
      <protection locked="0"/>
    </xf>
    <xf numFmtId="0" fontId="6" fillId="0" borderId="0">
      <alignment horizontal="left"/>
    </xf>
    <xf numFmtId="0" fontId="7" fillId="0" borderId="0">
      <alignment horizontal="left"/>
    </xf>
    <xf numFmtId="0" fontId="7" fillId="0" borderId="0">
      <alignment horizontal="center" vertical="center" wrapText="1"/>
    </xf>
    <xf numFmtId="0" fontId="6" fillId="0" borderId="0">
      <alignment horizontal="left" vertical="center" wrapText="1"/>
    </xf>
    <xf numFmtId="0" fontId="6" fillId="0" borderId="0">
      <alignment horizontal="right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right"/>
    </xf>
    <xf numFmtId="0" fontId="7" fillId="0" borderId="0">
      <alignment horizontal="right"/>
    </xf>
    <xf numFmtId="171" fontId="58" fillId="0" borderId="1" applyFill="0" applyBorder="0" applyProtection="0">
      <alignment horizontal="right"/>
    </xf>
    <xf numFmtId="171" fontId="58" fillId="0" borderId="0" applyFill="0" applyBorder="0" applyProtection="0">
      <alignment horizontal="right"/>
    </xf>
    <xf numFmtId="0" fontId="59" fillId="0" borderId="0" applyNumberFormat="0" applyFill="0" applyBorder="0" applyProtection="0">
      <alignment horizontal="center" vertical="center" wrapText="1"/>
    </xf>
    <xf numFmtId="0" fontId="60" fillId="0" borderId="0" applyNumberFormat="0" applyFill="0" applyBorder="0" applyProtection="0">
      <alignment horizontal="right" vertical="top"/>
    </xf>
    <xf numFmtId="0" fontId="60" fillId="0" borderId="0" applyNumberFormat="0" applyFill="0" applyBorder="0" applyProtection="0">
      <alignment horizontal="right" vertical="top"/>
    </xf>
    <xf numFmtId="172" fontId="58" fillId="0" borderId="0" applyNumberFormat="0" applyFill="0" applyBorder="0" applyProtection="0">
      <alignment horizontal="left"/>
    </xf>
    <xf numFmtId="0" fontId="58" fillId="0" borderId="0" applyNumberFormat="0" applyFill="0" applyBorder="0" applyProtection="0">
      <alignment horizontal="left"/>
    </xf>
    <xf numFmtId="0" fontId="60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62" fillId="0" borderId="50" applyNumberFormat="0" applyFill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71" fontId="58" fillId="0" borderId="51" applyFill="0" applyBorder="0" applyProtection="0">
      <alignment horizontal="right"/>
    </xf>
    <xf numFmtId="173" fontId="63" fillId="0" borderId="0"/>
    <xf numFmtId="164" fontId="64" fillId="0" borderId="0"/>
    <xf numFmtId="0" fontId="2" fillId="0" borderId="0"/>
    <xf numFmtId="0" fontId="57" fillId="48" borderId="80" applyNumberFormat="0" applyAlignment="0" applyProtection="0"/>
    <xf numFmtId="43" fontId="2" fillId="0" borderId="0" applyFont="0" applyFill="0" applyBorder="0" applyAlignment="0" applyProtection="0"/>
    <xf numFmtId="0" fontId="53" fillId="39" borderId="78" applyNumberFormat="0" applyAlignment="0" applyProtection="0"/>
    <xf numFmtId="0" fontId="57" fillId="48" borderId="74" applyNumberFormat="0" applyAlignment="0" applyProtection="0"/>
    <xf numFmtId="0" fontId="7" fillId="36" borderId="73" applyNumberFormat="0" applyFont="0" applyAlignment="0" applyProtection="0"/>
    <xf numFmtId="0" fontId="42" fillId="48" borderId="78" applyNumberFormat="0" applyAlignment="0" applyProtection="0"/>
    <xf numFmtId="0" fontId="42" fillId="48" borderId="78" applyNumberFormat="0" applyAlignment="0" applyProtection="0"/>
    <xf numFmtId="0" fontId="53" fillId="39" borderId="72" applyNumberFormat="0" applyAlignment="0" applyProtection="0"/>
    <xf numFmtId="0" fontId="53" fillId="39" borderId="72" applyNumberFormat="0" applyAlignment="0" applyProtection="0"/>
    <xf numFmtId="0" fontId="42" fillId="48" borderId="66" applyNumberFormat="0" applyAlignment="0" applyProtection="0"/>
    <xf numFmtId="0" fontId="42" fillId="48" borderId="66" applyNumberFormat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3" fillId="39" borderId="78" applyNumberFormat="0" applyAlignment="0" applyProtection="0"/>
    <xf numFmtId="0" fontId="53" fillId="39" borderId="66" applyNumberFormat="0" applyAlignment="0" applyProtection="0"/>
    <xf numFmtId="0" fontId="53" fillId="39" borderId="66" applyNumberFormat="0" applyAlignment="0" applyProtection="0"/>
    <xf numFmtId="0" fontId="42" fillId="48" borderId="72" applyNumberFormat="0" applyAlignment="0" applyProtection="0"/>
    <xf numFmtId="0" fontId="42" fillId="48" borderId="72" applyNumberFormat="0" applyAlignment="0" applyProtection="0"/>
    <xf numFmtId="0" fontId="7" fillId="36" borderId="79" applyNumberFormat="0" applyFont="0" applyAlignment="0" applyProtection="0"/>
    <xf numFmtId="0" fontId="7" fillId="36" borderId="67" applyNumberFormat="0" applyFont="0" applyAlignment="0" applyProtection="0"/>
    <xf numFmtId="0" fontId="57" fillId="48" borderId="68" applyNumberFormat="0" applyAlignment="0" applyProtection="0"/>
    <xf numFmtId="0" fontId="2" fillId="51" borderId="81">
      <alignment vertical="center"/>
      <protection locked="0"/>
    </xf>
    <xf numFmtId="0" fontId="2" fillId="51" borderId="69">
      <alignment vertical="center"/>
      <protection locked="0"/>
    </xf>
    <xf numFmtId="171" fontId="58" fillId="0" borderId="70" applyFill="0" applyBorder="0" applyProtection="0">
      <alignment horizontal="right"/>
    </xf>
    <xf numFmtId="0" fontId="62" fillId="0" borderId="71" applyNumberFormat="0" applyFill="0" applyAlignment="0" applyProtection="0"/>
    <xf numFmtId="0" fontId="2" fillId="51" borderId="75">
      <alignment vertical="center"/>
      <protection locked="0"/>
    </xf>
    <xf numFmtId="171" fontId="58" fillId="0" borderId="76" applyFill="0" applyBorder="0" applyProtection="0">
      <alignment horizontal="right"/>
    </xf>
    <xf numFmtId="0" fontId="62" fillId="0" borderId="77" applyNumberFormat="0" applyFill="0" applyAlignment="0" applyProtection="0"/>
    <xf numFmtId="171" fontId="58" fillId="0" borderId="82" applyFill="0" applyBorder="0" applyProtection="0">
      <alignment horizontal="right"/>
    </xf>
    <xf numFmtId="0" fontId="62" fillId="0" borderId="83" applyNumberFormat="0" applyFill="0" applyAlignment="0" applyProtection="0"/>
  </cellStyleXfs>
  <cellXfs count="627">
    <xf numFmtId="0" fontId="0" fillId="0" borderId="0" xfId="0"/>
    <xf numFmtId="0" fontId="1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1" fillId="2" borderId="6" xfId="1" applyFont="1" applyFill="1" applyBorder="1" applyAlignment="1">
      <alignment horizontal="left"/>
    </xf>
    <xf numFmtId="3" fontId="1" fillId="2" borderId="7" xfId="1" applyNumberFormat="1" applyFont="1" applyFill="1" applyBorder="1" applyAlignment="1">
      <alignment horizontal="right"/>
    </xf>
    <xf numFmtId="3" fontId="1" fillId="2" borderId="0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/>
    </xf>
    <xf numFmtId="3" fontId="2" fillId="2" borderId="0" xfId="1" applyNumberFormat="1" applyFont="1" applyFill="1" applyBorder="1"/>
    <xf numFmtId="3" fontId="1" fillId="2" borderId="0" xfId="1" applyNumberFormat="1" applyFont="1" applyFill="1" applyBorder="1"/>
    <xf numFmtId="164" fontId="2" fillId="2" borderId="6" xfId="1" applyNumberFormat="1" applyFont="1" applyFill="1" applyBorder="1"/>
    <xf numFmtId="0" fontId="3" fillId="2" borderId="6" xfId="1" applyFont="1" applyFill="1" applyBorder="1" applyAlignment="1">
      <alignment horizontal="left"/>
    </xf>
    <xf numFmtId="3" fontId="3" fillId="2" borderId="7" xfId="1" applyNumberFormat="1" applyFont="1" applyFill="1" applyBorder="1" applyAlignment="1">
      <alignment horizontal="right"/>
    </xf>
    <xf numFmtId="3" fontId="4" fillId="2" borderId="0" xfId="1" applyNumberFormat="1" applyFont="1" applyFill="1" applyBorder="1"/>
    <xf numFmtId="3" fontId="3" fillId="2" borderId="0" xfId="1" applyNumberFormat="1" applyFont="1" applyFill="1" applyBorder="1"/>
    <xf numFmtId="164" fontId="4" fillId="2" borderId="6" xfId="1" applyNumberFormat="1" applyFont="1" applyFill="1" applyBorder="1"/>
    <xf numFmtId="0" fontId="2" fillId="2" borderId="0" xfId="1" applyNumberFormat="1" applyFont="1" applyFill="1" applyBorder="1" applyAlignment="1"/>
    <xf numFmtId="0" fontId="2" fillId="2" borderId="6" xfId="1" applyNumberFormat="1" applyFont="1" applyFill="1" applyBorder="1" applyAlignment="1">
      <alignment horizontal="left"/>
    </xf>
    <xf numFmtId="3" fontId="1" fillId="2" borderId="7" xfId="1" applyNumberFormat="1" applyFont="1" applyFill="1" applyBorder="1"/>
    <xf numFmtId="0" fontId="2" fillId="2" borderId="6" xfId="1" applyFont="1" applyFill="1" applyBorder="1" applyAlignment="1">
      <alignment horizontal="left"/>
    </xf>
    <xf numFmtId="3" fontId="1" fillId="2" borderId="7" xfId="1" applyNumberFormat="1" applyFont="1" applyFill="1" applyBorder="1" applyAlignment="1"/>
    <xf numFmtId="3" fontId="1" fillId="2" borderId="0" xfId="2" applyNumberFormat="1" applyFont="1" applyFill="1" applyBorder="1"/>
    <xf numFmtId="3" fontId="1" fillId="2" borderId="6" xfId="2" applyNumberFormat="1" applyFont="1" applyFill="1" applyBorder="1" applyAlignment="1">
      <alignment horizontal="left"/>
    </xf>
    <xf numFmtId="3" fontId="3" fillId="2" borderId="6" xfId="2" applyNumberFormat="1" applyFont="1" applyFill="1" applyBorder="1" applyAlignment="1">
      <alignment horizontal="left"/>
    </xf>
    <xf numFmtId="3" fontId="2" fillId="2" borderId="0" xfId="2" applyNumberFormat="1" applyFont="1" applyFill="1" applyBorder="1"/>
    <xf numFmtId="3" fontId="2" fillId="2" borderId="6" xfId="2" applyNumberFormat="1" applyFont="1" applyFill="1" applyBorder="1" applyAlignment="1">
      <alignment horizontal="left"/>
    </xf>
    <xf numFmtId="3" fontId="3" fillId="2" borderId="7" xfId="1" applyNumberFormat="1" applyFont="1" applyFill="1" applyBorder="1"/>
    <xf numFmtId="3" fontId="2" fillId="2" borderId="7" xfId="2" applyNumberFormat="1" applyFont="1" applyFill="1" applyBorder="1"/>
    <xf numFmtId="3" fontId="4" fillId="2" borderId="7" xfId="2" applyNumberFormat="1" applyFont="1" applyFill="1" applyBorder="1"/>
    <xf numFmtId="3" fontId="2" fillId="2" borderId="9" xfId="2" applyNumberFormat="1" applyFont="1" applyFill="1" applyBorder="1" applyAlignment="1">
      <alignment horizontal="left" wrapText="1"/>
    </xf>
    <xf numFmtId="3" fontId="1" fillId="2" borderId="10" xfId="1" applyNumberFormat="1" applyFont="1" applyFill="1" applyBorder="1"/>
    <xf numFmtId="3" fontId="2" fillId="2" borderId="8" xfId="1" applyNumberFormat="1" applyFont="1" applyFill="1" applyBorder="1"/>
    <xf numFmtId="3" fontId="1" fillId="2" borderId="8" xfId="1" applyNumberFormat="1" applyFont="1" applyFill="1" applyBorder="1"/>
    <xf numFmtId="164" fontId="2" fillId="2" borderId="9" xfId="1" applyNumberFormat="1" applyFont="1" applyFill="1" applyBorder="1"/>
    <xf numFmtId="0" fontId="2" fillId="2" borderId="0" xfId="1" applyNumberFormat="1" applyFont="1" applyFill="1" applyBorder="1" applyAlignment="1">
      <alignment horizontal="left"/>
    </xf>
    <xf numFmtId="165" fontId="1" fillId="2" borderId="0" xfId="1" applyNumberFormat="1" applyFont="1" applyFill="1" applyBorder="1"/>
    <xf numFmtId="165" fontId="2" fillId="2" borderId="0" xfId="1" applyNumberFormat="1" applyFont="1" applyFill="1" applyBorder="1"/>
    <xf numFmtId="166" fontId="2" fillId="2" borderId="0" xfId="1" applyNumberFormat="1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0" fillId="2" borderId="0" xfId="0" applyFill="1" applyBorder="1"/>
    <xf numFmtId="0" fontId="6" fillId="2" borderId="0" xfId="1" applyFont="1" applyFill="1" applyAlignment="1"/>
    <xf numFmtId="0" fontId="7" fillId="2" borderId="0" xfId="1" applyFont="1" applyFill="1"/>
    <xf numFmtId="0" fontId="7" fillId="2" borderId="0" xfId="0" quotePrefix="1" applyFont="1" applyFill="1" applyBorder="1" applyAlignment="1">
      <alignment horizontal="left" wrapText="1"/>
    </xf>
    <xf numFmtId="0" fontId="6" fillId="2" borderId="0" xfId="1" applyFont="1" applyFill="1"/>
    <xf numFmtId="165" fontId="7" fillId="2" borderId="0" xfId="1" applyNumberFormat="1" applyFont="1" applyFill="1"/>
    <xf numFmtId="0" fontId="0" fillId="2" borderId="0" xfId="0" applyFill="1"/>
    <xf numFmtId="164" fontId="2" fillId="2" borderId="0" xfId="1" applyNumberFormat="1" applyFont="1" applyFill="1" applyBorder="1"/>
    <xf numFmtId="164" fontId="4" fillId="2" borderId="0" xfId="1" applyNumberFormat="1" applyFont="1" applyFill="1" applyBorder="1"/>
    <xf numFmtId="0" fontId="0" fillId="2" borderId="7" xfId="0" applyFill="1" applyBorder="1"/>
    <xf numFmtId="0" fontId="0" fillId="2" borderId="6" xfId="0" applyFill="1" applyBorder="1"/>
    <xf numFmtId="164" fontId="9" fillId="2" borderId="0" xfId="3" applyFont="1" applyFill="1" applyBorder="1" applyAlignment="1"/>
    <xf numFmtId="164" fontId="10" fillId="2" borderId="0" xfId="3" applyFont="1" applyFill="1" applyAlignment="1"/>
    <xf numFmtId="164" fontId="10" fillId="2" borderId="0" xfId="3" applyFont="1" applyFill="1" applyBorder="1" applyAlignment="1"/>
    <xf numFmtId="164" fontId="9" fillId="2" borderId="0" xfId="3" applyFont="1" applyFill="1" applyBorder="1" applyAlignment="1">
      <alignment horizontal="right"/>
    </xf>
    <xf numFmtId="164" fontId="9" fillId="2" borderId="0" xfId="3" applyFont="1" applyFill="1" applyAlignment="1"/>
    <xf numFmtId="3" fontId="1" fillId="2" borderId="9" xfId="2" applyNumberFormat="1" applyFont="1" applyFill="1" applyBorder="1" applyAlignment="1">
      <alignment horizontal="left"/>
    </xf>
    <xf numFmtId="49" fontId="2" fillId="2" borderId="8" xfId="2" applyNumberFormat="1" applyFont="1" applyFill="1" applyBorder="1" applyAlignment="1">
      <alignment horizontal="right" vertical="center"/>
    </xf>
    <xf numFmtId="1" fontId="2" fillId="2" borderId="8" xfId="2" applyNumberFormat="1" applyFont="1" applyFill="1" applyBorder="1" applyAlignment="1">
      <alignment horizontal="right" vertical="center"/>
    </xf>
    <xf numFmtId="3" fontId="2" fillId="2" borderId="0" xfId="2" applyNumberFormat="1" applyFont="1" applyFill="1" applyBorder="1" applyAlignment="1">
      <alignment horizontal="center" vertical="center"/>
    </xf>
    <xf numFmtId="3" fontId="2" fillId="2" borderId="0" xfId="2" applyNumberFormat="1" applyFont="1" applyFill="1" applyAlignment="1">
      <alignment horizontal="center" vertical="center"/>
    </xf>
    <xf numFmtId="3" fontId="1" fillId="2" borderId="6" xfId="5" applyNumberFormat="1" applyFont="1" applyFill="1" applyBorder="1" applyAlignment="1">
      <alignment horizontal="left"/>
    </xf>
    <xf numFmtId="3" fontId="1" fillId="2" borderId="0" xfId="3" applyNumberFormat="1" applyFont="1" applyFill="1" applyBorder="1" applyAlignment="1">
      <alignment horizontal="right"/>
    </xf>
    <xf numFmtId="3" fontId="1" fillId="2" borderId="0" xfId="2" applyNumberFormat="1" applyFont="1" applyFill="1" applyBorder="1" applyAlignment="1"/>
    <xf numFmtId="3" fontId="1" fillId="2" borderId="0" xfId="2" applyNumberFormat="1" applyFont="1" applyFill="1" applyAlignment="1"/>
    <xf numFmtId="3" fontId="1" fillId="2" borderId="0" xfId="2" applyNumberFormat="1" applyFont="1" applyFill="1"/>
    <xf numFmtId="3" fontId="2" fillId="2" borderId="6" xfId="5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right"/>
    </xf>
    <xf numFmtId="3" fontId="2" fillId="2" borderId="0" xfId="2" applyNumberFormat="1" applyFont="1" applyFill="1"/>
    <xf numFmtId="0" fontId="1" fillId="2" borderId="6" xfId="6" applyFont="1" applyFill="1" applyBorder="1" applyAlignment="1">
      <alignment horizontal="left"/>
    </xf>
    <xf numFmtId="0" fontId="13" fillId="2" borderId="6" xfId="6" applyFont="1" applyFill="1" applyBorder="1" applyAlignment="1">
      <alignment horizontal="left"/>
    </xf>
    <xf numFmtId="0" fontId="13" fillId="2" borderId="0" xfId="3" applyNumberFormat="1" applyFont="1" applyFill="1" applyBorder="1" applyAlignment="1">
      <alignment horizontal="right"/>
    </xf>
    <xf numFmtId="3" fontId="13" fillId="2" borderId="0" xfId="2" applyNumberFormat="1" applyFont="1" applyFill="1" applyBorder="1"/>
    <xf numFmtId="3" fontId="13" fillId="2" borderId="0" xfId="2" applyNumberFormat="1" applyFont="1" applyFill="1"/>
    <xf numFmtId="3" fontId="2" fillId="2" borderId="0" xfId="3" applyNumberFormat="1" applyFont="1" applyFill="1" applyBorder="1"/>
    <xf numFmtId="3" fontId="1" fillId="2" borderId="6" xfId="2" applyNumberFormat="1" applyFont="1" applyFill="1" applyBorder="1" applyAlignment="1">
      <alignment horizontal="left" wrapText="1"/>
    </xf>
    <xf numFmtId="0" fontId="2" fillId="2" borderId="6" xfId="1" applyNumberFormat="1" applyFont="1" applyFill="1" applyBorder="1" applyAlignment="1">
      <alignment horizontal="left" wrapText="1"/>
    </xf>
    <xf numFmtId="3" fontId="2" fillId="2" borderId="9" xfId="2" applyNumberFormat="1" applyFont="1" applyFill="1" applyBorder="1" applyAlignment="1">
      <alignment horizontal="left" vertical="top" wrapText="1"/>
    </xf>
    <xf numFmtId="3" fontId="2" fillId="2" borderId="8" xfId="3" applyNumberFormat="1" applyFont="1" applyFill="1" applyBorder="1" applyAlignment="1">
      <alignment horizontal="right" vertical="top"/>
    </xf>
    <xf numFmtId="3" fontId="7" fillId="2" borderId="0" xfId="3" applyNumberFormat="1" applyFont="1" applyFill="1" applyBorder="1"/>
    <xf numFmtId="3" fontId="1" fillId="2" borderId="2" xfId="2" applyNumberFormat="1" applyFont="1" applyFill="1" applyBorder="1" applyAlignment="1">
      <alignment horizontal="left"/>
    </xf>
    <xf numFmtId="3" fontId="14" fillId="2" borderId="0" xfId="2" applyNumberFormat="1" applyFont="1" applyFill="1" applyBorder="1"/>
    <xf numFmtId="164" fontId="2" fillId="2" borderId="0" xfId="3" applyFont="1" applyFill="1" applyBorder="1"/>
    <xf numFmtId="3" fontId="7" fillId="2" borderId="0" xfId="2" applyNumberFormat="1" applyFont="1" applyFill="1" applyAlignment="1">
      <alignment horizontal="center"/>
    </xf>
    <xf numFmtId="3" fontId="7" fillId="2" borderId="0" xfId="2" applyNumberFormat="1" applyFont="1" applyFill="1"/>
    <xf numFmtId="0" fontId="12" fillId="2" borderId="0" xfId="4" applyFont="1" applyFill="1" applyBorder="1" applyAlignment="1" applyProtection="1"/>
    <xf numFmtId="164" fontId="1" fillId="2" borderId="0" xfId="3" applyFont="1" applyFill="1" applyBorder="1" applyAlignment="1">
      <alignment horizontal="left"/>
    </xf>
    <xf numFmtId="164" fontId="2" fillId="2" borderId="0" xfId="3" applyFont="1" applyFill="1" applyBorder="1" applyAlignment="1"/>
    <xf numFmtId="164" fontId="1" fillId="2" borderId="0" xfId="3" applyFont="1" applyFill="1" applyBorder="1" applyAlignment="1">
      <alignment horizontal="right"/>
    </xf>
    <xf numFmtId="164" fontId="1" fillId="2" borderId="0" xfId="3" applyFont="1" applyFill="1" applyBorder="1" applyAlignment="1"/>
    <xf numFmtId="164" fontId="2" fillId="2" borderId="0" xfId="3" applyFont="1" applyFill="1" applyAlignment="1"/>
    <xf numFmtId="164" fontId="1" fillId="2" borderId="0" xfId="3" applyFont="1" applyFill="1" applyAlignment="1"/>
    <xf numFmtId="3" fontId="7" fillId="2" borderId="0" xfId="2" applyNumberFormat="1" applyFont="1" applyFill="1" applyBorder="1"/>
    <xf numFmtId="0" fontId="12" fillId="2" borderId="2" xfId="4" applyFont="1" applyFill="1" applyBorder="1" applyAlignment="1" applyProtection="1">
      <alignment horizontal="left"/>
    </xf>
    <xf numFmtId="1" fontId="1" fillId="2" borderId="6" xfId="2" applyNumberFormat="1" applyFont="1" applyFill="1" applyBorder="1" applyAlignment="1">
      <alignment horizontal="left" vertical="center"/>
    </xf>
    <xf numFmtId="1" fontId="2" fillId="2" borderId="0" xfId="2" applyNumberFormat="1" applyFont="1" applyFill="1" applyBorder="1" applyAlignment="1">
      <alignment horizontal="right" vertical="center"/>
    </xf>
    <xf numFmtId="1" fontId="2" fillId="2" borderId="14" xfId="2" applyNumberFormat="1" applyFont="1" applyFill="1" applyBorder="1" applyAlignment="1">
      <alignment horizontal="right" vertical="center"/>
    </xf>
    <xf numFmtId="168" fontId="1" fillId="2" borderId="0" xfId="7" applyNumberFormat="1" applyFont="1" applyFill="1" applyBorder="1"/>
    <xf numFmtId="168" fontId="1" fillId="2" borderId="14" xfId="7" applyNumberFormat="1" applyFont="1" applyFill="1" applyBorder="1"/>
    <xf numFmtId="168" fontId="2" fillId="2" borderId="0" xfId="7" applyNumberFormat="1" applyFont="1" applyFill="1" applyBorder="1"/>
    <xf numFmtId="168" fontId="2" fillId="2" borderId="14" xfId="7" applyNumberFormat="1" applyFont="1" applyFill="1" applyBorder="1"/>
    <xf numFmtId="3" fontId="13" fillId="2" borderId="6" xfId="5" applyNumberFormat="1" applyFont="1" applyFill="1" applyBorder="1" applyAlignment="1">
      <alignment horizontal="left"/>
    </xf>
    <xf numFmtId="168" fontId="16" fillId="2" borderId="0" xfId="7" applyNumberFormat="1" applyFont="1" applyFill="1" applyBorder="1"/>
    <xf numFmtId="168" fontId="16" fillId="2" borderId="14" xfId="7" applyNumberFormat="1" applyFont="1" applyFill="1" applyBorder="1"/>
    <xf numFmtId="168" fontId="2" fillId="2" borderId="0" xfId="7" applyNumberFormat="1" applyFont="1" applyFill="1" applyBorder="1" applyAlignment="1">
      <alignment horizontal="right"/>
    </xf>
    <xf numFmtId="168" fontId="2" fillId="2" borderId="15" xfId="7" applyNumberFormat="1" applyFont="1" applyFill="1" applyBorder="1"/>
    <xf numFmtId="0" fontId="2" fillId="2" borderId="9" xfId="1" applyNumberFormat="1" applyFont="1" applyFill="1" applyBorder="1" applyAlignment="1">
      <alignment horizontal="left"/>
    </xf>
    <xf numFmtId="168" fontId="2" fillId="2" borderId="8" xfId="7" applyNumberFormat="1" applyFont="1" applyFill="1" applyBorder="1"/>
    <xf numFmtId="168" fontId="2" fillId="2" borderId="16" xfId="7" applyNumberFormat="1" applyFont="1" applyFill="1" applyBorder="1"/>
    <xf numFmtId="0" fontId="12" fillId="2" borderId="0" xfId="4" applyFont="1" applyFill="1" applyBorder="1" applyAlignment="1" applyProtection="1">
      <alignment horizontal="left"/>
    </xf>
    <xf numFmtId="3" fontId="1" fillId="2" borderId="0" xfId="2" applyFont="1" applyFill="1" applyBorder="1" applyAlignment="1">
      <alignment vertical="center"/>
    </xf>
    <xf numFmtId="3" fontId="1" fillId="2" borderId="0" xfId="2" applyFont="1" applyFill="1" applyBorder="1" applyAlignment="1">
      <alignment horizontal="center" vertical="center"/>
    </xf>
    <xf numFmtId="164" fontId="2" fillId="2" borderId="0" xfId="3" applyFont="1" applyFill="1"/>
    <xf numFmtId="1" fontId="1" fillId="2" borderId="2" xfId="2" applyNumberFormat="1" applyFont="1" applyFill="1" applyBorder="1" applyAlignment="1">
      <alignment vertical="top"/>
    </xf>
    <xf numFmtId="1" fontId="1" fillId="2" borderId="26" xfId="2" applyNumberFormat="1" applyFont="1" applyFill="1" applyBorder="1" applyAlignment="1">
      <alignment horizontal="right" vertical="center"/>
    </xf>
    <xf numFmtId="1" fontId="1" fillId="2" borderId="6" xfId="2" applyNumberFormat="1" applyFont="1" applyFill="1" applyBorder="1" applyAlignment="1">
      <alignment vertical="top"/>
    </xf>
    <xf numFmtId="1" fontId="1" fillId="2" borderId="28" xfId="2" applyNumberFormat="1" applyFont="1" applyFill="1" applyBorder="1" applyAlignment="1">
      <alignment horizontal="right" vertical="top" wrapText="1"/>
    </xf>
    <xf numFmtId="1" fontId="2" fillId="2" borderId="0" xfId="2" applyNumberFormat="1" applyFont="1" applyFill="1" applyBorder="1" applyAlignment="1">
      <alignment horizontal="right" wrapText="1"/>
    </xf>
    <xf numFmtId="1" fontId="1" fillId="2" borderId="0" xfId="2" applyNumberFormat="1" applyFont="1" applyFill="1" applyBorder="1" applyAlignment="1">
      <alignment horizontal="right" wrapText="1"/>
    </xf>
    <xf numFmtId="1" fontId="2" fillId="2" borderId="6" xfId="2" applyNumberFormat="1" applyFont="1" applyFill="1" applyBorder="1" applyAlignment="1">
      <alignment horizontal="right" wrapText="1"/>
    </xf>
    <xf numFmtId="3" fontId="1" fillId="2" borderId="6" xfId="2" applyNumberFormat="1" applyFont="1" applyFill="1" applyBorder="1" applyAlignment="1"/>
    <xf numFmtId="3" fontId="1" fillId="2" borderId="28" xfId="2" applyNumberFormat="1" applyFont="1" applyFill="1" applyBorder="1" applyAlignment="1">
      <alignment horizontal="right"/>
    </xf>
    <xf numFmtId="3" fontId="18" fillId="2" borderId="0" xfId="3" applyNumberFormat="1" applyFont="1" applyFill="1" applyBorder="1"/>
    <xf numFmtId="3" fontId="1" fillId="2" borderId="0" xfId="3" applyNumberFormat="1" applyFont="1" applyFill="1" applyBorder="1"/>
    <xf numFmtId="3" fontId="18" fillId="2" borderId="6" xfId="3" applyNumberFormat="1" applyFont="1" applyFill="1" applyBorder="1" applyAlignment="1">
      <alignment horizontal="right"/>
    </xf>
    <xf numFmtId="165" fontId="18" fillId="2" borderId="0" xfId="3" applyNumberFormat="1" applyFont="1" applyFill="1" applyBorder="1" applyAlignment="1">
      <alignment horizontal="right"/>
    </xf>
    <xf numFmtId="3" fontId="18" fillId="2" borderId="0" xfId="3" applyNumberFormat="1" applyFont="1" applyFill="1" applyBorder="1" applyAlignment="1">
      <alignment horizontal="right"/>
    </xf>
    <xf numFmtId="9" fontId="18" fillId="2" borderId="0" xfId="3" applyNumberFormat="1" applyFont="1" applyFill="1" applyBorder="1" applyAlignment="1">
      <alignment horizontal="center"/>
    </xf>
    <xf numFmtId="9" fontId="1" fillId="2" borderId="0" xfId="2" applyNumberFormat="1" applyFont="1" applyFill="1" applyBorder="1"/>
    <xf numFmtId="3" fontId="1" fillId="2" borderId="6" xfId="5" applyNumberFormat="1" applyFont="1" applyFill="1" applyBorder="1" applyAlignment="1"/>
    <xf numFmtId="3" fontId="1" fillId="2" borderId="28" xfId="2" applyNumberFormat="1" applyFont="1" applyFill="1" applyBorder="1"/>
    <xf numFmtId="165" fontId="19" fillId="2" borderId="0" xfId="3" applyNumberFormat="1" applyFont="1" applyFill="1" applyBorder="1" applyAlignment="1">
      <alignment horizontal="right"/>
    </xf>
    <xf numFmtId="3" fontId="2" fillId="2" borderId="6" xfId="2" applyNumberFormat="1" applyFont="1" applyFill="1" applyBorder="1" applyAlignment="1"/>
    <xf numFmtId="3" fontId="2" fillId="2" borderId="28" xfId="2" applyNumberFormat="1" applyFont="1" applyFill="1" applyBorder="1"/>
    <xf numFmtId="3" fontId="19" fillId="2" borderId="0" xfId="3" applyNumberFormat="1" applyFont="1" applyFill="1" applyBorder="1"/>
    <xf numFmtId="3" fontId="19" fillId="2" borderId="6" xfId="3" applyNumberFormat="1" applyFont="1" applyFill="1" applyBorder="1" applyAlignment="1">
      <alignment horizontal="right"/>
    </xf>
    <xf numFmtId="3" fontId="19" fillId="2" borderId="0" xfId="3" applyNumberFormat="1" applyFont="1" applyFill="1" applyBorder="1" applyAlignment="1">
      <alignment horizontal="right"/>
    </xf>
    <xf numFmtId="3" fontId="2" fillId="2" borderId="0" xfId="7" applyNumberFormat="1" applyFont="1" applyFill="1" applyBorder="1" applyAlignment="1">
      <alignment horizontal="right"/>
    </xf>
    <xf numFmtId="3" fontId="2" fillId="2" borderId="6" xfId="7" applyNumberFormat="1" applyFont="1" applyFill="1" applyBorder="1" applyAlignment="1">
      <alignment horizontal="right"/>
    </xf>
    <xf numFmtId="3" fontId="2" fillId="2" borderId="0" xfId="3" applyNumberFormat="1" applyFont="1" applyFill="1"/>
    <xf numFmtId="9" fontId="1" fillId="2" borderId="0" xfId="3" applyNumberFormat="1" applyFont="1" applyFill="1"/>
    <xf numFmtId="0" fontId="2" fillId="2" borderId="9" xfId="1" applyNumberFormat="1" applyFont="1" applyFill="1" applyBorder="1" applyAlignment="1"/>
    <xf numFmtId="3" fontId="2" fillId="2" borderId="27" xfId="2" applyNumberFormat="1" applyFont="1" applyFill="1" applyBorder="1"/>
    <xf numFmtId="3" fontId="2" fillId="2" borderId="8" xfId="3" applyNumberFormat="1" applyFont="1" applyFill="1" applyBorder="1"/>
    <xf numFmtId="3" fontId="19" fillId="2" borderId="8" xfId="3" applyNumberFormat="1" applyFont="1" applyFill="1" applyBorder="1" applyAlignment="1">
      <alignment horizontal="right"/>
    </xf>
    <xf numFmtId="3" fontId="1" fillId="2" borderId="8" xfId="3" applyNumberFormat="1" applyFont="1" applyFill="1" applyBorder="1"/>
    <xf numFmtId="3" fontId="19" fillId="2" borderId="9" xfId="3" applyNumberFormat="1" applyFont="1" applyFill="1" applyBorder="1" applyAlignment="1">
      <alignment horizontal="right"/>
    </xf>
    <xf numFmtId="165" fontId="19" fillId="2" borderId="8" xfId="3" applyNumberFormat="1" applyFont="1" applyFill="1" applyBorder="1" applyAlignment="1">
      <alignment horizontal="right"/>
    </xf>
    <xf numFmtId="165" fontId="18" fillId="2" borderId="8" xfId="3" applyNumberFormat="1" applyFont="1" applyFill="1" applyBorder="1" applyAlignment="1">
      <alignment horizontal="right"/>
    </xf>
    <xf numFmtId="3" fontId="2" fillId="2" borderId="0" xfId="2" applyNumberFormat="1" applyFont="1" applyFill="1" applyBorder="1" applyAlignment="1"/>
    <xf numFmtId="169" fontId="19" fillId="2" borderId="0" xfId="3" applyNumberFormat="1" applyFont="1" applyFill="1" applyBorder="1" applyAlignment="1">
      <alignment horizontal="right"/>
    </xf>
    <xf numFmtId="169" fontId="18" fillId="2" borderId="0" xfId="3" applyNumberFormat="1" applyFont="1" applyFill="1" applyBorder="1" applyAlignment="1">
      <alignment horizontal="right"/>
    </xf>
    <xf numFmtId="3" fontId="6" fillId="2" borderId="0" xfId="3" applyNumberFormat="1" applyFont="1" applyFill="1" applyBorder="1" applyAlignment="1">
      <alignment horizontal="left"/>
    </xf>
    <xf numFmtId="3" fontId="6" fillId="2" borderId="0" xfId="3" applyNumberFormat="1" applyFont="1" applyFill="1" applyBorder="1" applyAlignment="1"/>
    <xf numFmtId="3" fontId="20" fillId="2" borderId="0" xfId="3" applyNumberFormat="1" applyFont="1" applyFill="1" applyBorder="1" applyAlignment="1">
      <alignment horizontal="right"/>
    </xf>
    <xf numFmtId="3" fontId="6" fillId="2" borderId="0" xfId="3" applyNumberFormat="1" applyFont="1" applyFill="1" applyBorder="1"/>
    <xf numFmtId="3" fontId="21" fillId="2" borderId="0" xfId="3" applyNumberFormat="1" applyFont="1" applyFill="1" applyBorder="1" applyAlignment="1">
      <alignment horizontal="right"/>
    </xf>
    <xf numFmtId="3" fontId="7" fillId="2" borderId="0" xfId="3" applyNumberFormat="1" applyFont="1" applyFill="1"/>
    <xf numFmtId="9" fontId="21" fillId="2" borderId="0" xfId="3" applyNumberFormat="1" applyFont="1" applyFill="1" applyBorder="1" applyAlignment="1">
      <alignment horizontal="center"/>
    </xf>
    <xf numFmtId="9" fontId="6" fillId="2" borderId="0" xfId="3" applyNumberFormat="1" applyFont="1" applyFill="1"/>
    <xf numFmtId="9" fontId="6" fillId="2" borderId="0" xfId="2" applyNumberFormat="1" applyFont="1" applyFill="1" applyBorder="1"/>
    <xf numFmtId="164" fontId="7" fillId="2" borderId="0" xfId="3" applyFont="1" applyFill="1" applyBorder="1"/>
    <xf numFmtId="3" fontId="7" fillId="2" borderId="0" xfId="2" applyNumberFormat="1" applyFont="1" applyFill="1" applyBorder="1" applyAlignment="1">
      <alignment wrapText="1"/>
    </xf>
    <xf numFmtId="3" fontId="7" fillId="2" borderId="0" xfId="2" applyNumberFormat="1" applyFont="1" applyFill="1" applyBorder="1" applyAlignment="1">
      <alignment horizontal="left" wrapText="1"/>
    </xf>
    <xf numFmtId="3" fontId="6" fillId="2" borderId="0" xfId="2" applyNumberFormat="1" applyFont="1" applyFill="1" applyBorder="1" applyAlignment="1">
      <alignment horizontal="left" wrapText="1"/>
    </xf>
    <xf numFmtId="3" fontId="7" fillId="2" borderId="0" xfId="2" applyNumberFormat="1" applyFont="1" applyFill="1" applyBorder="1" applyAlignment="1">
      <alignment horizontal="left"/>
    </xf>
    <xf numFmtId="3" fontId="6" fillId="2" borderId="0" xfId="2" applyNumberFormat="1" applyFont="1" applyFill="1" applyBorder="1" applyAlignment="1">
      <alignment horizontal="left"/>
    </xf>
    <xf numFmtId="164" fontId="7" fillId="2" borderId="0" xfId="3" applyFont="1" applyFill="1" applyBorder="1" applyAlignment="1">
      <alignment horizontal="left"/>
    </xf>
    <xf numFmtId="164" fontId="7" fillId="2" borderId="0" xfId="3" applyFont="1" applyFill="1" applyBorder="1" applyAlignment="1"/>
    <xf numFmtId="3" fontId="7" fillId="2" borderId="0" xfId="2" applyFont="1" applyFill="1" applyBorder="1"/>
    <xf numFmtId="3" fontId="6" fillId="2" borderId="0" xfId="2" applyFont="1" applyFill="1" applyBorder="1"/>
    <xf numFmtId="164" fontId="6" fillId="2" borderId="0" xfId="3" applyFont="1" applyFill="1" applyBorder="1"/>
    <xf numFmtId="164" fontId="7" fillId="2" borderId="0" xfId="3" applyFont="1" applyFill="1" applyBorder="1" applyAlignment="1">
      <alignment horizontal="center"/>
    </xf>
    <xf numFmtId="164" fontId="7" fillId="2" borderId="0" xfId="3" applyFont="1" applyFill="1"/>
    <xf numFmtId="0" fontId="22" fillId="2" borderId="0" xfId="0" applyFont="1" applyFill="1"/>
    <xf numFmtId="1" fontId="2" fillId="2" borderId="7" xfId="2" applyNumberFormat="1" applyFont="1" applyFill="1" applyBorder="1" applyAlignment="1">
      <alignment horizontal="right" wrapText="1"/>
    </xf>
    <xf numFmtId="165" fontId="18" fillId="2" borderId="7" xfId="3" applyNumberFormat="1" applyFont="1" applyFill="1" applyBorder="1" applyAlignment="1">
      <alignment horizontal="right"/>
    </xf>
    <xf numFmtId="165" fontId="18" fillId="2" borderId="6" xfId="3" applyNumberFormat="1" applyFont="1" applyFill="1" applyBorder="1" applyAlignment="1">
      <alignment horizontal="right"/>
    </xf>
    <xf numFmtId="165" fontId="19" fillId="2" borderId="7" xfId="3" applyNumberFormat="1" applyFont="1" applyFill="1" applyBorder="1" applyAlignment="1">
      <alignment horizontal="right"/>
    </xf>
    <xf numFmtId="165" fontId="19" fillId="2" borderId="6" xfId="3" applyNumberFormat="1" applyFont="1" applyFill="1" applyBorder="1" applyAlignment="1">
      <alignment horizontal="right"/>
    </xf>
    <xf numFmtId="165" fontId="19" fillId="2" borderId="10" xfId="3" applyNumberFormat="1" applyFont="1" applyFill="1" applyBorder="1" applyAlignment="1">
      <alignment horizontal="right"/>
    </xf>
    <xf numFmtId="165" fontId="19" fillId="2" borderId="9" xfId="3" applyNumberFormat="1" applyFont="1" applyFill="1" applyBorder="1" applyAlignment="1">
      <alignment horizontal="right"/>
    </xf>
    <xf numFmtId="1" fontId="1" fillId="2" borderId="2" xfId="2" applyNumberFormat="1" applyFont="1" applyFill="1" applyBorder="1" applyAlignment="1">
      <alignment horizontal="left" vertical="center" wrapText="1"/>
    </xf>
    <xf numFmtId="1" fontId="1" fillId="2" borderId="34" xfId="2" applyNumberFormat="1" applyFont="1" applyFill="1" applyBorder="1" applyAlignment="1">
      <alignment horizontal="left" vertical="center"/>
    </xf>
    <xf numFmtId="1" fontId="2" fillId="2" borderId="33" xfId="2" applyNumberFormat="1" applyFont="1" applyFill="1" applyBorder="1" applyAlignment="1">
      <alignment horizontal="right" vertical="center" wrapText="1"/>
    </xf>
    <xf numFmtId="1" fontId="2" fillId="2" borderId="35" xfId="2" applyNumberFormat="1" applyFont="1" applyFill="1" applyBorder="1" applyAlignment="1">
      <alignment horizontal="right" vertical="center" wrapText="1"/>
    </xf>
    <xf numFmtId="3" fontId="1" fillId="2" borderId="15" xfId="3" applyNumberFormat="1" applyFont="1" applyFill="1" applyBorder="1"/>
    <xf numFmtId="3" fontId="18" fillId="2" borderId="14" xfId="3" applyNumberFormat="1" applyFont="1" applyFill="1" applyBorder="1"/>
    <xf numFmtId="3" fontId="2" fillId="2" borderId="15" xfId="3" applyNumberFormat="1" applyFont="1" applyFill="1" applyBorder="1"/>
    <xf numFmtId="3" fontId="19" fillId="2" borderId="14" xfId="3" applyNumberFormat="1" applyFont="1" applyFill="1" applyBorder="1"/>
    <xf numFmtId="3" fontId="2" fillId="2" borderId="15" xfId="7" applyNumberFormat="1" applyFont="1" applyFill="1" applyBorder="1" applyAlignment="1">
      <alignment horizontal="right"/>
    </xf>
    <xf numFmtId="3" fontId="19" fillId="2" borderId="15" xfId="3" applyNumberFormat="1" applyFont="1" applyFill="1" applyBorder="1" applyAlignment="1">
      <alignment horizontal="right"/>
    </xf>
    <xf numFmtId="3" fontId="2" fillId="2" borderId="15" xfId="3" applyNumberFormat="1" applyFont="1" applyFill="1" applyBorder="1" applyAlignment="1">
      <alignment horizontal="right"/>
    </xf>
    <xf numFmtId="3" fontId="19" fillId="2" borderId="15" xfId="3" applyNumberFormat="1" applyFont="1" applyFill="1" applyBorder="1"/>
    <xf numFmtId="3" fontId="2" fillId="2" borderId="14" xfId="3" applyNumberFormat="1" applyFont="1" applyFill="1" applyBorder="1"/>
    <xf numFmtId="3" fontId="2" fillId="2" borderId="6" xfId="2" applyNumberFormat="1" applyFont="1" applyFill="1" applyBorder="1" applyAlignment="1">
      <alignment horizontal="left" wrapText="1"/>
    </xf>
    <xf numFmtId="3" fontId="2" fillId="2" borderId="8" xfId="3" applyNumberFormat="1" applyFont="1" applyFill="1" applyBorder="1" applyAlignment="1">
      <alignment vertical="top"/>
    </xf>
    <xf numFmtId="3" fontId="19" fillId="2" borderId="16" xfId="3" applyNumberFormat="1" applyFont="1" applyFill="1" applyBorder="1" applyAlignment="1">
      <alignment horizontal="right" vertical="top"/>
    </xf>
    <xf numFmtId="3" fontId="2" fillId="2" borderId="16" xfId="3" applyNumberFormat="1" applyFont="1" applyFill="1" applyBorder="1" applyAlignment="1">
      <alignment vertical="top"/>
    </xf>
    <xf numFmtId="164" fontId="2" fillId="2" borderId="0" xfId="3" applyFont="1" applyFill="1" applyBorder="1" applyAlignment="1">
      <alignment horizontal="left"/>
    </xf>
    <xf numFmtId="3" fontId="2" fillId="2" borderId="0" xfId="2" applyFont="1" applyFill="1" applyBorder="1"/>
    <xf numFmtId="164" fontId="2" fillId="2" borderId="33" xfId="3" applyFont="1" applyFill="1" applyBorder="1"/>
    <xf numFmtId="3" fontId="2" fillId="2" borderId="10" xfId="3" applyNumberFormat="1" applyFont="1" applyFill="1" applyBorder="1"/>
    <xf numFmtId="1" fontId="2" fillId="2" borderId="37" xfId="2" applyNumberFormat="1" applyFont="1" applyFill="1" applyBorder="1" applyAlignment="1">
      <alignment horizontal="right" vertical="center" wrapText="1"/>
    </xf>
    <xf numFmtId="1" fontId="2" fillId="2" borderId="34" xfId="2" applyNumberFormat="1" applyFont="1" applyFill="1" applyBorder="1" applyAlignment="1">
      <alignment horizontal="right" vertical="center" wrapText="1"/>
    </xf>
    <xf numFmtId="3" fontId="1" fillId="2" borderId="6" xfId="3" applyNumberFormat="1" applyFont="1" applyFill="1" applyBorder="1"/>
    <xf numFmtId="3" fontId="2" fillId="2" borderId="6" xfId="3" applyNumberFormat="1" applyFont="1" applyFill="1" applyBorder="1"/>
    <xf numFmtId="3" fontId="19" fillId="2" borderId="6" xfId="3" applyNumberFormat="1" applyFont="1" applyFill="1" applyBorder="1"/>
    <xf numFmtId="3" fontId="2" fillId="2" borderId="13" xfId="3" applyNumberFormat="1" applyFont="1" applyFill="1" applyBorder="1" applyAlignment="1">
      <alignment vertical="top"/>
    </xf>
    <xf numFmtId="3" fontId="2" fillId="2" borderId="9" xfId="3" applyNumberFormat="1" applyFont="1" applyFill="1" applyBorder="1" applyAlignment="1">
      <alignment vertical="top"/>
    </xf>
    <xf numFmtId="0" fontId="0" fillId="0" borderId="0" xfId="0" applyNumberFormat="1" applyBorder="1" applyAlignment="1" applyProtection="1">
      <alignment vertical="center"/>
    </xf>
    <xf numFmtId="1" fontId="2" fillId="2" borderId="2" xfId="2" applyNumberFormat="1" applyFont="1" applyFill="1" applyBorder="1" applyAlignment="1">
      <alignment vertical="top"/>
    </xf>
    <xf numFmtId="1" fontId="1" fillId="2" borderId="26" xfId="2" applyNumberFormat="1" applyFont="1" applyFill="1" applyBorder="1" applyAlignment="1">
      <alignment vertical="top"/>
    </xf>
    <xf numFmtId="1" fontId="2" fillId="2" borderId="6" xfId="2" applyNumberFormat="1" applyFont="1" applyFill="1" applyBorder="1" applyAlignment="1">
      <alignment vertical="top"/>
    </xf>
    <xf numFmtId="0" fontId="2" fillId="2" borderId="7" xfId="8" applyFont="1" applyFill="1" applyBorder="1" applyAlignment="1">
      <alignment horizontal="right" wrapText="1"/>
    </xf>
    <xf numFmtId="0" fontId="2" fillId="2" borderId="0" xfId="8" applyFont="1" applyFill="1" applyBorder="1" applyAlignment="1">
      <alignment horizontal="right" wrapText="1"/>
    </xf>
    <xf numFmtId="0" fontId="1" fillId="2" borderId="6" xfId="8" applyFont="1" applyFill="1" applyBorder="1" applyAlignment="1">
      <alignment horizontal="right" wrapText="1"/>
    </xf>
    <xf numFmtId="3" fontId="1" fillId="2" borderId="6" xfId="2" applyNumberFormat="1" applyFont="1" applyFill="1" applyBorder="1"/>
    <xf numFmtId="3" fontId="1" fillId="2" borderId="7" xfId="2" applyNumberFormat="1" applyFont="1" applyFill="1" applyBorder="1"/>
    <xf numFmtId="3" fontId="2" fillId="2" borderId="6" xfId="2" applyNumberFormat="1" applyFont="1" applyFill="1" applyBorder="1"/>
    <xf numFmtId="3" fontId="2" fillId="2" borderId="7" xfId="3" applyNumberFormat="1" applyFont="1" applyFill="1" applyBorder="1"/>
    <xf numFmtId="3" fontId="1" fillId="2" borderId="6" xfId="7" applyNumberFormat="1" applyFont="1" applyFill="1" applyBorder="1" applyAlignment="1">
      <alignment horizontal="right"/>
    </xf>
    <xf numFmtId="0" fontId="2" fillId="2" borderId="6" xfId="1" applyNumberFormat="1" applyFont="1" applyFill="1" applyBorder="1" applyAlignment="1"/>
    <xf numFmtId="3" fontId="1" fillId="2" borderId="27" xfId="2" applyNumberFormat="1" applyFont="1" applyFill="1" applyBorder="1"/>
    <xf numFmtId="3" fontId="18" fillId="2" borderId="9" xfId="3" applyNumberFormat="1" applyFont="1" applyFill="1" applyBorder="1" applyAlignment="1">
      <alignment horizontal="right"/>
    </xf>
    <xf numFmtId="3" fontId="18" fillId="2" borderId="8" xfId="3" applyNumberFormat="1" applyFont="1" applyFill="1" applyBorder="1" applyAlignment="1">
      <alignment horizontal="right"/>
    </xf>
    <xf numFmtId="3" fontId="6" fillId="2" borderId="0" xfId="2" applyNumberFormat="1" applyFont="1" applyFill="1" applyBorder="1"/>
    <xf numFmtId="164" fontId="1" fillId="2" borderId="0" xfId="3" applyFont="1" applyFill="1" applyBorder="1"/>
    <xf numFmtId="3" fontId="1" fillId="2" borderId="15" xfId="7" applyNumberFormat="1" applyFont="1" applyFill="1" applyBorder="1" applyAlignment="1">
      <alignment horizontal="right"/>
    </xf>
    <xf numFmtId="3" fontId="18" fillId="2" borderId="15" xfId="3" applyNumberFormat="1" applyFont="1" applyFill="1" applyBorder="1" applyAlignment="1">
      <alignment horizontal="right"/>
    </xf>
    <xf numFmtId="3" fontId="18" fillId="2" borderId="16" xfId="3" applyNumberFormat="1" applyFont="1" applyFill="1" applyBorder="1" applyAlignment="1">
      <alignment horizontal="right"/>
    </xf>
    <xf numFmtId="0" fontId="1" fillId="2" borderId="15" xfId="8" applyFont="1" applyFill="1" applyBorder="1" applyAlignment="1">
      <alignment horizontal="right" wrapText="1"/>
    </xf>
    <xf numFmtId="0" fontId="23" fillId="2" borderId="0" xfId="0" applyFont="1" applyFill="1"/>
    <xf numFmtId="0" fontId="24" fillId="2" borderId="0" xfId="0" applyFont="1" applyFill="1" applyBorder="1"/>
    <xf numFmtId="0" fontId="24" fillId="2" borderId="0" xfId="0" applyFont="1" applyFill="1"/>
    <xf numFmtId="0" fontId="25" fillId="2" borderId="0" xfId="0" applyFont="1" applyFill="1"/>
    <xf numFmtId="0" fontId="24" fillId="2" borderId="8" xfId="0" applyFont="1" applyFill="1" applyBorder="1"/>
    <xf numFmtId="3" fontId="24" fillId="2" borderId="0" xfId="0" applyNumberFormat="1" applyFont="1" applyFill="1" applyBorder="1"/>
    <xf numFmtId="3" fontId="24" fillId="2" borderId="10" xfId="0" applyNumberFormat="1" applyFont="1" applyFill="1" applyBorder="1"/>
    <xf numFmtId="0" fontId="2" fillId="2" borderId="30" xfId="9" applyFont="1" applyFill="1" applyBorder="1" applyAlignment="1">
      <alignment vertical="center"/>
    </xf>
    <xf numFmtId="0" fontId="2" fillId="2" borderId="2" xfId="9" applyFont="1" applyFill="1" applyBorder="1" applyAlignment="1">
      <alignment vertical="center"/>
    </xf>
    <xf numFmtId="0" fontId="1" fillId="2" borderId="10" xfId="9" applyFont="1" applyFill="1" applyBorder="1" applyAlignment="1">
      <alignment vertical="center"/>
    </xf>
    <xf numFmtId="0" fontId="1" fillId="2" borderId="9" xfId="9" applyFont="1" applyFill="1" applyBorder="1" applyAlignment="1">
      <alignment horizontal="left" vertical="center"/>
    </xf>
    <xf numFmtId="0" fontId="1" fillId="2" borderId="8" xfId="2" applyNumberFormat="1" applyFont="1" applyFill="1" applyBorder="1" applyAlignment="1">
      <alignment horizontal="right" vertical="center"/>
    </xf>
    <xf numFmtId="0" fontId="1" fillId="2" borderId="5" xfId="2" applyNumberFormat="1" applyFont="1" applyFill="1" applyBorder="1" applyAlignment="1">
      <alignment horizontal="right" vertical="center"/>
    </xf>
    <xf numFmtId="0" fontId="1" fillId="2" borderId="6" xfId="9" applyNumberFormat="1" applyFont="1" applyFill="1" applyBorder="1" applyAlignment="1">
      <alignment horizontal="left"/>
    </xf>
    <xf numFmtId="2" fontId="16" fillId="2" borderId="0" xfId="9" applyNumberFormat="1" applyFont="1" applyFill="1" applyBorder="1"/>
    <xf numFmtId="2" fontId="2" fillId="2" borderId="0" xfId="9" applyNumberFormat="1" applyFont="1" applyFill="1" applyBorder="1"/>
    <xf numFmtId="2" fontId="2" fillId="2" borderId="6" xfId="9" applyNumberFormat="1" applyFont="1" applyFill="1" applyBorder="1"/>
    <xf numFmtId="0" fontId="2" fillId="2" borderId="6" xfId="9" applyFont="1" applyFill="1" applyBorder="1" applyAlignment="1">
      <alignment horizontal="left"/>
    </xf>
    <xf numFmtId="0" fontId="2" fillId="2" borderId="6" xfId="9" quotePrefix="1" applyFont="1" applyFill="1" applyBorder="1" applyAlignment="1">
      <alignment horizontal="left"/>
    </xf>
    <xf numFmtId="0" fontId="16" fillId="2" borderId="4" xfId="9" applyFont="1" applyFill="1" applyBorder="1" applyAlignment="1"/>
    <xf numFmtId="166" fontId="10" fillId="2" borderId="0" xfId="9" applyNumberFormat="1" applyFont="1" applyFill="1" applyBorder="1"/>
    <xf numFmtId="0" fontId="1" fillId="2" borderId="2" xfId="9" applyNumberFormat="1" applyFont="1" applyFill="1" applyBorder="1" applyAlignment="1">
      <alignment horizontal="left"/>
    </xf>
    <xf numFmtId="2" fontId="1" fillId="2" borderId="0" xfId="9" applyNumberFormat="1" applyFont="1" applyFill="1" applyBorder="1"/>
    <xf numFmtId="2" fontId="1" fillId="2" borderId="6" xfId="9" applyNumberFormat="1" applyFont="1" applyFill="1" applyBorder="1"/>
    <xf numFmtId="0" fontId="1" fillId="2" borderId="4" xfId="2" applyNumberFormat="1" applyFont="1" applyFill="1" applyBorder="1" applyAlignment="1">
      <alignment horizontal="right" vertical="center"/>
    </xf>
    <xf numFmtId="166" fontId="1" fillId="2" borderId="0" xfId="9" applyNumberFormat="1" applyFont="1" applyFill="1" applyBorder="1"/>
    <xf numFmtId="166" fontId="2" fillId="2" borderId="0" xfId="9" applyNumberFormat="1" applyFont="1" applyFill="1" applyBorder="1"/>
    <xf numFmtId="2" fontId="24" fillId="2" borderId="0" xfId="0" applyNumberFormat="1" applyFont="1" applyFill="1" applyBorder="1"/>
    <xf numFmtId="2" fontId="24" fillId="2" borderId="7" xfId="0" applyNumberFormat="1" applyFont="1" applyFill="1" applyBorder="1"/>
    <xf numFmtId="2" fontId="24" fillId="2" borderId="10" xfId="0" applyNumberFormat="1" applyFont="1" applyFill="1" applyBorder="1"/>
    <xf numFmtId="2" fontId="24" fillId="2" borderId="8" xfId="0" applyNumberFormat="1" applyFont="1" applyFill="1" applyBorder="1"/>
    <xf numFmtId="3" fontId="1" fillId="2" borderId="30" xfId="2" applyNumberFormat="1" applyFont="1" applyFill="1" applyBorder="1" applyAlignment="1"/>
    <xf numFmtId="3" fontId="1" fillId="2" borderId="10" xfId="2" applyNumberFormat="1" applyFont="1" applyFill="1" applyBorder="1" applyAlignment="1"/>
    <xf numFmtId="3" fontId="1" fillId="2" borderId="7" xfId="5" applyNumberFormat="1" applyFont="1" applyFill="1" applyBorder="1" applyAlignment="1"/>
    <xf numFmtId="3" fontId="2" fillId="2" borderId="7" xfId="5" applyNumberFormat="1" applyFont="1" applyFill="1" applyBorder="1" applyAlignment="1"/>
    <xf numFmtId="0" fontId="1" fillId="2" borderId="7" xfId="6" applyFont="1" applyFill="1" applyBorder="1"/>
    <xf numFmtId="0" fontId="13" fillId="2" borderId="7" xfId="6" applyFont="1" applyFill="1" applyBorder="1"/>
    <xf numFmtId="3" fontId="1" fillId="2" borderId="7" xfId="2" applyNumberFormat="1" applyFont="1" applyFill="1" applyBorder="1" applyAlignment="1">
      <alignment horizontal="left" wrapText="1"/>
    </xf>
    <xf numFmtId="0" fontId="2" fillId="2" borderId="7" xfId="1" applyNumberFormat="1" applyFont="1" applyFill="1" applyBorder="1" applyAlignment="1">
      <alignment wrapText="1"/>
    </xf>
    <xf numFmtId="0" fontId="2" fillId="2" borderId="7" xfId="1" applyNumberFormat="1" applyFont="1" applyFill="1" applyBorder="1" applyAlignment="1"/>
    <xf numFmtId="3" fontId="2" fillId="2" borderId="10" xfId="2" applyNumberFormat="1" applyFont="1" applyFill="1" applyBorder="1" applyAlignment="1">
      <alignment horizontal="left" vertical="top" wrapText="1"/>
    </xf>
    <xf numFmtId="1" fontId="2" fillId="2" borderId="9" xfId="2" applyNumberFormat="1" applyFont="1" applyFill="1" applyBorder="1" applyAlignment="1">
      <alignment horizontal="right" vertical="center"/>
    </xf>
    <xf numFmtId="3" fontId="1" fillId="2" borderId="6" xfId="3" applyNumberFormat="1" applyFont="1" applyFill="1" applyBorder="1" applyAlignment="1">
      <alignment horizontal="right"/>
    </xf>
    <xf numFmtId="3" fontId="2" fillId="2" borderId="6" xfId="3" applyNumberFormat="1" applyFont="1" applyFill="1" applyBorder="1" applyAlignment="1">
      <alignment horizontal="right"/>
    </xf>
    <xf numFmtId="0" fontId="13" fillId="2" borderId="6" xfId="3" applyNumberFormat="1" applyFont="1" applyFill="1" applyBorder="1" applyAlignment="1">
      <alignment horizontal="right"/>
    </xf>
    <xf numFmtId="3" fontId="2" fillId="2" borderId="9" xfId="3" applyNumberFormat="1" applyFont="1" applyFill="1" applyBorder="1" applyAlignment="1">
      <alignment horizontal="right" vertical="top"/>
    </xf>
    <xf numFmtId="0" fontId="1" fillId="2" borderId="1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" fillId="2" borderId="7" xfId="1" applyFont="1" applyFill="1" applyBorder="1" applyAlignment="1"/>
    <xf numFmtId="0" fontId="3" fillId="2" borderId="7" xfId="1" applyFont="1" applyFill="1" applyBorder="1" applyAlignment="1"/>
    <xf numFmtId="0" fontId="2" fillId="2" borderId="7" xfId="1" applyFont="1" applyFill="1" applyBorder="1" applyAlignment="1"/>
    <xf numFmtId="3" fontId="3" fillId="2" borderId="7" xfId="2" applyNumberFormat="1" applyFont="1" applyFill="1" applyBorder="1"/>
    <xf numFmtId="3" fontId="2" fillId="2" borderId="10" xfId="2" applyNumberFormat="1" applyFont="1" applyFill="1" applyBorder="1" applyAlignment="1"/>
    <xf numFmtId="0" fontId="12" fillId="2" borderId="30" xfId="4" applyFont="1" applyFill="1" applyBorder="1" applyAlignment="1" applyProtection="1">
      <alignment horizontal="center"/>
    </xf>
    <xf numFmtId="1" fontId="1" fillId="2" borderId="7" xfId="2" applyNumberFormat="1" applyFont="1" applyFill="1" applyBorder="1" applyAlignment="1">
      <alignment vertical="center"/>
    </xf>
    <xf numFmtId="3" fontId="13" fillId="2" borderId="7" xfId="5" applyNumberFormat="1" applyFont="1" applyFill="1" applyBorder="1" applyAlignment="1"/>
    <xf numFmtId="0" fontId="2" fillId="2" borderId="10" xfId="1" applyNumberFormat="1" applyFont="1" applyFill="1" applyBorder="1" applyAlignment="1"/>
    <xf numFmtId="1" fontId="2" fillId="2" borderId="6" xfId="2" applyNumberFormat="1" applyFont="1" applyFill="1" applyBorder="1" applyAlignment="1">
      <alignment horizontal="right" vertical="center"/>
    </xf>
    <xf numFmtId="168" fontId="1" fillId="2" borderId="6" xfId="7" applyNumberFormat="1" applyFont="1" applyFill="1" applyBorder="1"/>
    <xf numFmtId="168" fontId="2" fillId="2" borderId="6" xfId="7" applyNumberFormat="1" applyFont="1" applyFill="1" applyBorder="1"/>
    <xf numFmtId="168" fontId="16" fillId="2" borderId="6" xfId="7" applyNumberFormat="1" applyFont="1" applyFill="1" applyBorder="1"/>
    <xf numFmtId="168" fontId="2" fillId="2" borderId="6" xfId="7" applyNumberFormat="1" applyFont="1" applyFill="1" applyBorder="1" applyAlignment="1">
      <alignment horizontal="right"/>
    </xf>
    <xf numFmtId="168" fontId="2" fillId="2" borderId="9" xfId="7" applyNumberFormat="1" applyFont="1" applyFill="1" applyBorder="1"/>
    <xf numFmtId="1" fontId="1" fillId="2" borderId="30" xfId="2" applyNumberFormat="1" applyFont="1" applyFill="1" applyBorder="1" applyAlignment="1">
      <alignment vertical="center" wrapText="1"/>
    </xf>
    <xf numFmtId="1" fontId="1" fillId="2" borderId="38" xfId="2" applyNumberFormat="1" applyFont="1" applyFill="1" applyBorder="1" applyAlignment="1">
      <alignment vertical="center"/>
    </xf>
    <xf numFmtId="0" fontId="2" fillId="2" borderId="7" xfId="1" applyNumberFormat="1" applyFont="1" applyFill="1" applyBorder="1" applyAlignment="1">
      <alignment horizontal="left" wrapText="1"/>
    </xf>
    <xf numFmtId="3" fontId="2" fillId="2" borderId="7" xfId="2" applyNumberFormat="1" applyFont="1" applyFill="1" applyBorder="1" applyAlignment="1">
      <alignment horizontal="left" wrapText="1"/>
    </xf>
    <xf numFmtId="3" fontId="2" fillId="2" borderId="10" xfId="2" applyNumberFormat="1" applyFont="1" applyFill="1" applyBorder="1" applyAlignment="1">
      <alignment wrapText="1"/>
    </xf>
    <xf numFmtId="1" fontId="1" fillId="2" borderId="30" xfId="2" applyNumberFormat="1" applyFont="1" applyFill="1" applyBorder="1" applyAlignment="1">
      <alignment vertical="top"/>
    </xf>
    <xf numFmtId="1" fontId="1" fillId="2" borderId="7" xfId="2" applyNumberFormat="1" applyFont="1" applyFill="1" applyBorder="1" applyAlignment="1">
      <alignment vertical="top"/>
    </xf>
    <xf numFmtId="3" fontId="25" fillId="2" borderId="6" xfId="0" applyNumberFormat="1" applyFont="1" applyFill="1" applyBorder="1"/>
    <xf numFmtId="0" fontId="25" fillId="2" borderId="6" xfId="0" applyFont="1" applyFill="1" applyBorder="1"/>
    <xf numFmtId="3" fontId="25" fillId="2" borderId="9" xfId="0" applyNumberFormat="1" applyFont="1" applyFill="1" applyBorder="1"/>
    <xf numFmtId="1" fontId="2" fillId="2" borderId="30" xfId="2" applyNumberFormat="1" applyFont="1" applyFill="1" applyBorder="1" applyAlignment="1">
      <alignment vertical="top"/>
    </xf>
    <xf numFmtId="1" fontId="2" fillId="2" borderId="7" xfId="2" applyNumberFormat="1" applyFont="1" applyFill="1" applyBorder="1" applyAlignment="1">
      <alignment vertical="top"/>
    </xf>
    <xf numFmtId="0" fontId="1" fillId="2" borderId="30" xfId="9" applyNumberFormat="1" applyFont="1" applyFill="1" applyBorder="1" applyAlignment="1"/>
    <xf numFmtId="0" fontId="1" fillId="2" borderId="7" xfId="9" applyNumberFormat="1" applyFont="1" applyFill="1" applyBorder="1" applyAlignment="1"/>
    <xf numFmtId="0" fontId="2" fillId="2" borderId="7" xfId="9" applyFont="1" applyFill="1" applyBorder="1" applyAlignment="1"/>
    <xf numFmtId="0" fontId="2" fillId="2" borderId="7" xfId="9" quotePrefix="1" applyFont="1" applyFill="1" applyBorder="1" applyAlignment="1">
      <alignment horizontal="left"/>
    </xf>
    <xf numFmtId="2" fontId="24" fillId="2" borderId="6" xfId="0" applyNumberFormat="1" applyFont="1" applyFill="1" applyBorder="1"/>
    <xf numFmtId="2" fontId="24" fillId="2" borderId="9" xfId="0" applyNumberFormat="1" applyFont="1" applyFill="1" applyBorder="1"/>
    <xf numFmtId="0" fontId="2" fillId="2" borderId="10" xfId="9" applyFont="1" applyFill="1" applyBorder="1" applyAlignment="1"/>
    <xf numFmtId="166" fontId="2" fillId="2" borderId="6" xfId="9" applyNumberFormat="1" applyFont="1" applyFill="1" applyBorder="1"/>
    <xf numFmtId="165" fontId="1" fillId="2" borderId="7" xfId="9" applyNumberFormat="1" applyFont="1" applyFill="1" applyBorder="1" applyAlignment="1"/>
    <xf numFmtId="165" fontId="1" fillId="2" borderId="6" xfId="9" applyNumberFormat="1" applyFont="1" applyFill="1" applyBorder="1" applyAlignment="1">
      <alignment horizontal="left"/>
    </xf>
    <xf numFmtId="165" fontId="2" fillId="2" borderId="7" xfId="9" applyNumberFormat="1" applyFont="1" applyFill="1" applyBorder="1" applyAlignment="1"/>
    <xf numFmtId="165" fontId="2" fillId="2" borderId="6" xfId="9" applyNumberFormat="1" applyFont="1" applyFill="1" applyBorder="1" applyAlignment="1">
      <alignment horizontal="left"/>
    </xf>
    <xf numFmtId="165" fontId="2" fillId="2" borderId="7" xfId="9" quotePrefix="1" applyNumberFormat="1" applyFont="1" applyFill="1" applyBorder="1" applyAlignment="1">
      <alignment horizontal="left"/>
    </xf>
    <xf numFmtId="165" fontId="2" fillId="2" borderId="6" xfId="9" quotePrefix="1" applyNumberFormat="1" applyFont="1" applyFill="1" applyBorder="1" applyAlignment="1">
      <alignment horizontal="left"/>
    </xf>
    <xf numFmtId="165" fontId="1" fillId="2" borderId="0" xfId="233" applyNumberFormat="1" applyFont="1" applyFill="1" applyAlignment="1" applyProtection="1">
      <alignment horizontal="right"/>
      <protection locked="0"/>
    </xf>
    <xf numFmtId="165" fontId="2" fillId="2" borderId="0" xfId="233" applyNumberFormat="1" applyFont="1" applyFill="1" applyAlignment="1" applyProtection="1">
      <alignment horizontal="right"/>
      <protection locked="0"/>
    </xf>
    <xf numFmtId="165" fontId="16" fillId="2" borderId="4" xfId="9" applyNumberFormat="1" applyFont="1" applyFill="1" applyBorder="1" applyAlignment="1"/>
    <xf numFmtId="0" fontId="2" fillId="2" borderId="2" xfId="9" applyFont="1" applyFill="1" applyBorder="1" applyAlignment="1">
      <alignment vertical="center"/>
    </xf>
    <xf numFmtId="0" fontId="10" fillId="2" borderId="0" xfId="9" applyFont="1" applyFill="1"/>
    <xf numFmtId="0" fontId="2" fillId="2" borderId="30" xfId="9" applyFont="1" applyFill="1" applyBorder="1" applyAlignment="1">
      <alignment vertical="center"/>
    </xf>
    <xf numFmtId="0" fontId="1" fillId="2" borderId="6" xfId="9" applyNumberFormat="1" applyFont="1" applyFill="1" applyBorder="1" applyAlignment="1">
      <alignment horizontal="left"/>
    </xf>
    <xf numFmtId="0" fontId="2" fillId="2" borderId="0" xfId="9" applyFont="1" applyFill="1"/>
    <xf numFmtId="0" fontId="2" fillId="2" borderId="6" xfId="9" applyFont="1" applyFill="1" applyBorder="1" applyAlignment="1">
      <alignment horizontal="left"/>
    </xf>
    <xf numFmtId="0" fontId="2" fillId="2" borderId="6" xfId="9" quotePrefix="1" applyFont="1" applyFill="1" applyBorder="1" applyAlignment="1">
      <alignment horizontal="left"/>
    </xf>
    <xf numFmtId="0" fontId="2" fillId="2" borderId="9" xfId="9" applyFont="1" applyFill="1" applyBorder="1" applyAlignment="1">
      <alignment horizontal="left"/>
    </xf>
    <xf numFmtId="0" fontId="1" fillId="2" borderId="34" xfId="9" applyFont="1" applyFill="1" applyBorder="1" applyAlignment="1">
      <alignment horizontal="left" vertical="center"/>
    </xf>
    <xf numFmtId="0" fontId="7" fillId="2" borderId="0" xfId="13" applyFont="1" applyFill="1" applyBorder="1"/>
    <xf numFmtId="165" fontId="2" fillId="2" borderId="2" xfId="233" applyNumberFormat="1" applyFont="1" applyFill="1" applyBorder="1" applyAlignment="1" applyProtection="1">
      <alignment horizontal="right"/>
      <protection locked="0"/>
    </xf>
    <xf numFmtId="0" fontId="2" fillId="2" borderId="7" xfId="9" applyFont="1" applyFill="1" applyBorder="1" applyAlignment="1">
      <alignment vertical="center"/>
    </xf>
    <xf numFmtId="0" fontId="2" fillId="2" borderId="6" xfId="9" applyFont="1" applyFill="1" applyBorder="1" applyAlignment="1">
      <alignment vertical="center"/>
    </xf>
    <xf numFmtId="165" fontId="2" fillId="2" borderId="7" xfId="1" applyNumberFormat="1" applyFont="1" applyFill="1" applyBorder="1" applyAlignment="1"/>
    <xf numFmtId="165" fontId="2" fillId="2" borderId="6" xfId="1" applyNumberFormat="1" applyFont="1" applyFill="1" applyBorder="1" applyAlignment="1"/>
    <xf numFmtId="165" fontId="2" fillId="2" borderId="10" xfId="1" applyNumberFormat="1" applyFont="1" applyFill="1" applyBorder="1" applyAlignment="1"/>
    <xf numFmtId="165" fontId="2" fillId="2" borderId="9" xfId="1" applyNumberFormat="1" applyFont="1" applyFill="1" applyBorder="1" applyAlignment="1"/>
    <xf numFmtId="165" fontId="16" fillId="2" borderId="0" xfId="9" applyNumberFormat="1" applyFont="1" applyFill="1" applyBorder="1" applyAlignment="1"/>
    <xf numFmtId="165" fontId="2" fillId="2" borderId="51" xfId="233" applyNumberFormat="1" applyFont="1" applyFill="1" applyBorder="1" applyAlignment="1" applyProtection="1">
      <alignment horizontal="right"/>
      <protection locked="0"/>
    </xf>
    <xf numFmtId="165" fontId="1" fillId="2" borderId="2" xfId="233" applyNumberFormat="1" applyFont="1" applyFill="1" applyBorder="1" applyAlignment="1" applyProtection="1">
      <alignment horizontal="right"/>
      <protection locked="0"/>
    </xf>
    <xf numFmtId="165" fontId="2" fillId="2" borderId="0" xfId="233" applyNumberFormat="1" applyFont="1" applyFill="1" applyBorder="1" applyAlignment="1" applyProtection="1">
      <alignment horizontal="right"/>
      <protection locked="0"/>
    </xf>
    <xf numFmtId="0" fontId="2" fillId="2" borderId="53" xfId="9" applyFont="1" applyFill="1" applyBorder="1" applyAlignment="1"/>
    <xf numFmtId="0" fontId="1" fillId="2" borderId="57" xfId="9" applyFont="1" applyFill="1" applyBorder="1" applyAlignment="1">
      <alignment horizontal="center" vertical="center"/>
    </xf>
    <xf numFmtId="0" fontId="1" fillId="2" borderId="37" xfId="9" applyFont="1" applyFill="1" applyBorder="1" applyAlignment="1">
      <alignment horizontal="right"/>
    </xf>
    <xf numFmtId="0" fontId="1" fillId="2" borderId="33" xfId="9" applyFont="1" applyFill="1" applyBorder="1" applyAlignment="1">
      <alignment horizontal="right"/>
    </xf>
    <xf numFmtId="0" fontId="1" fillId="2" borderId="35" xfId="9" applyFont="1" applyFill="1" applyBorder="1" applyAlignment="1">
      <alignment horizontal="right"/>
    </xf>
    <xf numFmtId="166" fontId="1" fillId="2" borderId="58" xfId="9" applyNumberFormat="1" applyFont="1" applyFill="1" applyBorder="1"/>
    <xf numFmtId="166" fontId="1" fillId="2" borderId="59" xfId="9" applyNumberFormat="1" applyFont="1" applyFill="1" applyBorder="1"/>
    <xf numFmtId="166" fontId="1" fillId="2" borderId="60" xfId="9" applyNumberFormat="1" applyFont="1" applyFill="1" applyBorder="1"/>
    <xf numFmtId="166" fontId="1" fillId="2" borderId="61" xfId="9" applyNumberFormat="1" applyFont="1" applyFill="1" applyBorder="1"/>
    <xf numFmtId="166" fontId="2" fillId="2" borderId="53" xfId="9" applyNumberFormat="1" applyFont="1" applyFill="1" applyBorder="1"/>
    <xf numFmtId="166" fontId="2" fillId="2" borderId="14" xfId="9" applyNumberFormat="1" applyFont="1" applyFill="1" applyBorder="1"/>
    <xf numFmtId="166" fontId="2" fillId="2" borderId="15" xfId="9" applyNumberFormat="1" applyFont="1" applyFill="1" applyBorder="1"/>
    <xf numFmtId="166" fontId="2" fillId="2" borderId="62" xfId="9" applyNumberFormat="1" applyFont="1" applyFill="1" applyBorder="1"/>
    <xf numFmtId="166" fontId="2" fillId="2" borderId="13" xfId="9" applyNumberFormat="1" applyFont="1" applyFill="1" applyBorder="1"/>
    <xf numFmtId="166" fontId="2" fillId="2" borderId="8" xfId="9" applyNumberFormat="1" applyFont="1" applyFill="1" applyBorder="1"/>
    <xf numFmtId="166" fontId="2" fillId="2" borderId="16" xfId="9" applyNumberFormat="1" applyFont="1" applyFill="1" applyBorder="1"/>
    <xf numFmtId="0" fontId="1" fillId="2" borderId="38" xfId="9" applyFont="1" applyFill="1" applyBorder="1" applyAlignment="1">
      <alignment vertical="center"/>
    </xf>
    <xf numFmtId="0" fontId="7" fillId="2" borderId="7" xfId="13" applyFont="1" applyFill="1" applyBorder="1"/>
    <xf numFmtId="0" fontId="1" fillId="2" borderId="34" xfId="9" applyFont="1" applyFill="1" applyBorder="1" applyAlignment="1">
      <alignment horizontal="right"/>
    </xf>
    <xf numFmtId="166" fontId="1" fillId="2" borderId="64" xfId="9" applyNumberFormat="1" applyFont="1" applyFill="1" applyBorder="1"/>
    <xf numFmtId="166" fontId="2" fillId="2" borderId="9" xfId="9" applyNumberFormat="1" applyFont="1" applyFill="1" applyBorder="1"/>
    <xf numFmtId="0" fontId="2" fillId="2" borderId="52" xfId="9" applyFont="1" applyFill="1" applyBorder="1" applyAlignment="1"/>
    <xf numFmtId="166" fontId="1" fillId="2" borderId="53" xfId="9" applyNumberFormat="1" applyFont="1" applyFill="1" applyBorder="1"/>
    <xf numFmtId="166" fontId="1" fillId="2" borderId="14" xfId="9" applyNumberFormat="1" applyFont="1" applyFill="1" applyBorder="1"/>
    <xf numFmtId="166" fontId="1" fillId="2" borderId="15" xfId="9" applyNumberFormat="1" applyFont="1" applyFill="1" applyBorder="1"/>
    <xf numFmtId="166" fontId="1" fillId="2" borderId="6" xfId="9" applyNumberFormat="1" applyFont="1" applyFill="1" applyBorder="1"/>
    <xf numFmtId="166" fontId="10" fillId="2" borderId="7" xfId="9" applyNumberFormat="1" applyFont="1" applyFill="1" applyBorder="1"/>
    <xf numFmtId="0" fontId="10" fillId="2" borderId="0" xfId="9" applyFont="1" applyFill="1" applyBorder="1"/>
    <xf numFmtId="0" fontId="1" fillId="2" borderId="4" xfId="9" applyFont="1" applyFill="1" applyBorder="1" applyAlignment="1">
      <alignment horizontal="justify" vertical="center" wrapText="1"/>
    </xf>
    <xf numFmtId="0" fontId="2" fillId="2" borderId="30" xfId="9" applyFont="1" applyFill="1" applyBorder="1" applyAlignment="1">
      <alignment horizontal="justify" vertical="top" wrapText="1"/>
    </xf>
    <xf numFmtId="0" fontId="2" fillId="2" borderId="32" xfId="9" applyFont="1" applyFill="1" applyBorder="1" applyAlignment="1">
      <alignment horizontal="justify" vertical="top" wrapText="1"/>
    </xf>
    <xf numFmtId="0" fontId="2" fillId="2" borderId="0" xfId="9" applyFont="1" applyFill="1" applyBorder="1" applyAlignment="1">
      <alignment horizontal="justify" vertical="top" wrapText="1"/>
    </xf>
    <xf numFmtId="0" fontId="2" fillId="2" borderId="0" xfId="9" applyFont="1" applyFill="1" applyAlignment="1">
      <alignment vertical="center"/>
    </xf>
    <xf numFmtId="0" fontId="2" fillId="2" borderId="6" xfId="9" applyFont="1" applyFill="1" applyBorder="1" applyAlignment="1">
      <alignment horizontal="justify" vertical="top" wrapText="1"/>
    </xf>
    <xf numFmtId="0" fontId="2" fillId="2" borderId="7" xfId="9" applyFont="1" applyFill="1" applyBorder="1" applyAlignment="1">
      <alignment horizontal="justify" vertical="top" wrapText="1"/>
    </xf>
    <xf numFmtId="0" fontId="2" fillId="2" borderId="14" xfId="9" applyFont="1" applyFill="1" applyBorder="1" applyAlignment="1">
      <alignment horizontal="justify" vertical="top" wrapText="1"/>
    </xf>
    <xf numFmtId="0" fontId="2" fillId="2" borderId="8" xfId="9" applyFont="1" applyFill="1" applyBorder="1" applyAlignment="1">
      <alignment horizontal="justify" vertical="top" wrapText="1"/>
    </xf>
    <xf numFmtId="0" fontId="2" fillId="2" borderId="10" xfId="9" applyFont="1" applyFill="1" applyBorder="1" applyAlignment="1">
      <alignment horizontal="justify" vertical="top" wrapText="1"/>
    </xf>
    <xf numFmtId="0" fontId="2" fillId="2" borderId="13" xfId="9" applyFont="1" applyFill="1" applyBorder="1" applyAlignment="1">
      <alignment horizontal="justify" vertical="top" wrapText="1"/>
    </xf>
    <xf numFmtId="0" fontId="2" fillId="2" borderId="0" xfId="9" applyFont="1" applyFill="1" applyBorder="1"/>
    <xf numFmtId="0" fontId="1" fillId="2" borderId="26" xfId="9" applyFont="1" applyFill="1" applyBorder="1" applyAlignment="1">
      <alignment horizontal="justify" vertical="center" wrapText="1"/>
    </xf>
    <xf numFmtId="0" fontId="1" fillId="2" borderId="26" xfId="9" applyFont="1" applyFill="1" applyBorder="1" applyAlignment="1">
      <alignment horizontal="right" vertical="center" wrapText="1"/>
    </xf>
    <xf numFmtId="0" fontId="1" fillId="2" borderId="29" xfId="9" applyFont="1" applyFill="1" applyBorder="1" applyAlignment="1">
      <alignment horizontal="right" vertical="center" wrapText="1"/>
    </xf>
    <xf numFmtId="0" fontId="1" fillId="2" borderId="51" xfId="9" applyFont="1" applyFill="1" applyBorder="1" applyAlignment="1">
      <alignment horizontal="right" vertical="center" wrapText="1"/>
    </xf>
    <xf numFmtId="2" fontId="2" fillId="2" borderId="26" xfId="9" applyNumberFormat="1" applyFont="1" applyFill="1" applyBorder="1" applyAlignment="1">
      <alignment horizontal="right" vertical="center" wrapText="1"/>
    </xf>
    <xf numFmtId="165" fontId="2" fillId="2" borderId="26" xfId="9" applyNumberFormat="1" applyFont="1" applyFill="1" applyBorder="1" applyAlignment="1">
      <alignment horizontal="right" vertical="center" wrapText="1"/>
    </xf>
    <xf numFmtId="0" fontId="1" fillId="2" borderId="28" xfId="9" applyFont="1" applyFill="1" applyBorder="1" applyAlignment="1">
      <alignment horizontal="justify" vertical="center" wrapText="1"/>
    </xf>
    <xf numFmtId="2" fontId="2" fillId="2" borderId="28" xfId="9" applyNumberFormat="1" applyFont="1" applyFill="1" applyBorder="1" applyAlignment="1">
      <alignment horizontal="right" vertical="center" wrapText="1"/>
    </xf>
    <xf numFmtId="165" fontId="2" fillId="2" borderId="28" xfId="9" applyNumberFormat="1" applyFont="1" applyFill="1" applyBorder="1" applyAlignment="1">
      <alignment horizontal="right" vertical="center" wrapText="1"/>
    </xf>
    <xf numFmtId="2" fontId="2" fillId="2" borderId="27" xfId="9" applyNumberFormat="1" applyFont="1" applyFill="1" applyBorder="1" applyAlignment="1">
      <alignment horizontal="right" vertical="center" wrapText="1"/>
    </xf>
    <xf numFmtId="165" fontId="2" fillId="2" borderId="27" xfId="9" applyNumberFormat="1" applyFont="1" applyFill="1" applyBorder="1" applyAlignment="1">
      <alignment horizontal="right" vertical="center" wrapText="1"/>
    </xf>
    <xf numFmtId="0" fontId="1" fillId="2" borderId="29" xfId="9" applyFont="1" applyFill="1" applyBorder="1" applyAlignment="1">
      <alignment horizontal="justify" vertical="center" wrapText="1"/>
    </xf>
    <xf numFmtId="2" fontId="2" fillId="2" borderId="29" xfId="9" applyNumberFormat="1" applyFont="1" applyFill="1" applyBorder="1" applyAlignment="1">
      <alignment horizontal="right" vertical="center" wrapText="1"/>
    </xf>
    <xf numFmtId="165" fontId="2" fillId="2" borderId="29" xfId="9" applyNumberFormat="1" applyFont="1" applyFill="1" applyBorder="1" applyAlignment="1">
      <alignment horizontal="right" vertical="center" wrapText="1"/>
    </xf>
    <xf numFmtId="0" fontId="7" fillId="2" borderId="0" xfId="9" applyFont="1" applyFill="1" applyBorder="1"/>
    <xf numFmtId="0" fontId="7" fillId="2" borderId="0" xfId="9" applyFont="1" applyFill="1"/>
    <xf numFmtId="0" fontId="6" fillId="2" borderId="0" xfId="9" applyFont="1" applyFill="1" applyBorder="1"/>
    <xf numFmtId="0" fontId="1" fillId="2" borderId="5" xfId="9" applyFont="1" applyFill="1" applyBorder="1" applyAlignment="1">
      <alignment horizontal="justify" vertical="center" wrapText="1"/>
    </xf>
    <xf numFmtId="3" fontId="2" fillId="2" borderId="26" xfId="9" applyNumberFormat="1" applyFont="1" applyFill="1" applyBorder="1" applyAlignment="1">
      <alignment horizontal="right" vertical="center" wrapText="1"/>
    </xf>
    <xf numFmtId="3" fontId="2" fillId="2" borderId="28" xfId="9" applyNumberFormat="1" applyFont="1" applyFill="1" applyBorder="1" applyAlignment="1">
      <alignment horizontal="right" vertical="center" wrapText="1"/>
    </xf>
    <xf numFmtId="3" fontId="2" fillId="2" borderId="27" xfId="9" applyNumberFormat="1" applyFont="1" applyFill="1" applyBorder="1" applyAlignment="1">
      <alignment horizontal="right" vertical="center" wrapText="1"/>
    </xf>
    <xf numFmtId="0" fontId="2" fillId="2" borderId="29" xfId="9" applyNumberFormat="1" applyFont="1" applyFill="1" applyBorder="1" applyAlignment="1">
      <alignment horizontal="right" vertical="center" wrapText="1"/>
    </xf>
    <xf numFmtId="0" fontId="1" fillId="2" borderId="26" xfId="9" applyFont="1" applyFill="1" applyBorder="1" applyAlignment="1">
      <alignment horizontal="justify" vertical="top" wrapText="1"/>
    </xf>
    <xf numFmtId="0" fontId="1" fillId="2" borderId="29" xfId="9" applyFont="1" applyFill="1" applyBorder="1" applyAlignment="1">
      <alignment horizontal="left" vertical="top" wrapText="1"/>
    </xf>
    <xf numFmtId="0" fontId="2" fillId="2" borderId="26" xfId="9" applyFont="1" applyFill="1" applyBorder="1" applyAlignment="1">
      <alignment horizontal="justify" vertical="top" wrapText="1"/>
    </xf>
    <xf numFmtId="0" fontId="2" fillId="2" borderId="28" xfId="9" applyFont="1" applyFill="1" applyBorder="1" applyAlignment="1">
      <alignment horizontal="justify" vertical="top" wrapText="1"/>
    </xf>
    <xf numFmtId="0" fontId="2" fillId="2" borderId="9" xfId="9" applyFont="1" applyFill="1" applyBorder="1" applyAlignment="1">
      <alignment horizontal="justify" vertical="top" wrapText="1"/>
    </xf>
    <xf numFmtId="0" fontId="2" fillId="2" borderId="0" xfId="235" applyFont="1" applyFill="1" applyAlignment="1">
      <alignment vertical="top"/>
    </xf>
    <xf numFmtId="164" fontId="64" fillId="2" borderId="0" xfId="234" applyFill="1"/>
    <xf numFmtId="0" fontId="2" fillId="2" borderId="0" xfId="235" applyFont="1" applyFill="1" applyAlignment="1">
      <alignment wrapText="1"/>
    </xf>
    <xf numFmtId="0" fontId="12" fillId="2" borderId="0" xfId="11" applyFont="1" applyFill="1" applyAlignment="1" applyProtection="1"/>
    <xf numFmtId="164" fontId="64" fillId="2" borderId="0" xfId="234" applyFill="1" applyAlignment="1"/>
    <xf numFmtId="164" fontId="9" fillId="2" borderId="0" xfId="234" applyFont="1" applyFill="1" applyAlignment="1">
      <alignment horizontal="left"/>
    </xf>
    <xf numFmtId="0" fontId="2" fillId="2" borderId="0" xfId="235" applyFont="1" applyFill="1" applyAlignment="1">
      <alignment horizontal="left" wrapText="1"/>
    </xf>
    <xf numFmtId="0" fontId="12" fillId="2" borderId="0" xfId="4" applyFont="1" applyFill="1" applyAlignment="1" applyProtection="1"/>
    <xf numFmtId="0" fontId="1" fillId="2" borderId="0" xfId="235" applyFont="1" applyFill="1" applyAlignment="1"/>
    <xf numFmtId="164" fontId="1" fillId="2" borderId="0" xfId="234" applyFont="1" applyFill="1" applyAlignment="1"/>
    <xf numFmtId="0" fontId="9" fillId="2" borderId="0" xfId="235" applyFont="1" applyFill="1" applyAlignment="1">
      <alignment horizontal="left" vertical="top"/>
    </xf>
    <xf numFmtId="0" fontId="2" fillId="2" borderId="0" xfId="235" applyFill="1" applyAlignment="1">
      <alignment vertical="top"/>
    </xf>
    <xf numFmtId="3" fontId="2" fillId="0" borderId="0" xfId="1" applyNumberFormat="1" applyFont="1" applyFill="1" applyBorder="1"/>
    <xf numFmtId="2" fontId="1" fillId="2" borderId="84" xfId="233" applyNumberFormat="1" applyFont="1" applyFill="1" applyBorder="1" applyAlignment="1" applyProtection="1">
      <alignment horizontal="right"/>
      <protection locked="0"/>
    </xf>
    <xf numFmtId="2" fontId="1" fillId="2" borderId="0" xfId="233" applyNumberFormat="1" applyFont="1" applyFill="1" applyAlignment="1" applyProtection="1">
      <alignment horizontal="right"/>
      <protection locked="0"/>
    </xf>
    <xf numFmtId="0" fontId="12" fillId="2" borderId="0" xfId="4" applyFont="1" applyFill="1" applyAlignment="1" applyProtection="1">
      <alignment horizontal="left" vertical="top"/>
    </xf>
    <xf numFmtId="0" fontId="7" fillId="2" borderId="0" xfId="0" quotePrefix="1" applyFont="1" applyFill="1" applyBorder="1" applyAlignment="1">
      <alignment horizontal="left" wrapText="1"/>
    </xf>
    <xf numFmtId="3" fontId="7" fillId="2" borderId="0" xfId="0" applyNumberFormat="1" applyFont="1" applyFill="1"/>
    <xf numFmtId="0" fontId="1" fillId="2" borderId="7" xfId="0" applyFont="1" applyFill="1" applyBorder="1" applyAlignment="1">
      <alignment horizontal="left" vertical="center" wrapText="1"/>
    </xf>
    <xf numFmtId="3" fontId="7" fillId="2" borderId="0" xfId="2" applyNumberFormat="1" applyFont="1" applyFill="1" applyBorder="1" applyAlignment="1">
      <alignment horizontal="left" wrapText="1"/>
    </xf>
    <xf numFmtId="0" fontId="7" fillId="2" borderId="0" xfId="9" applyFont="1" applyFill="1" applyBorder="1" applyAlignment="1">
      <alignment horizontal="left"/>
    </xf>
    <xf numFmtId="1" fontId="2" fillId="2" borderId="15" xfId="2" applyNumberFormat="1" applyFont="1" applyFill="1" applyBorder="1" applyAlignment="1">
      <alignment horizontal="right" vertical="center"/>
    </xf>
    <xf numFmtId="0" fontId="12" fillId="2" borderId="0" xfId="4" applyFont="1" applyFill="1" applyAlignment="1" applyProtection="1">
      <alignment horizontal="left"/>
    </xf>
    <xf numFmtId="0" fontId="12" fillId="2" borderId="0" xfId="4" applyFont="1" applyFill="1" applyAlignment="1" applyProtection="1">
      <alignment horizontal="left" vertical="top"/>
    </xf>
    <xf numFmtId="0" fontId="8" fillId="2" borderId="0" xfId="0" applyFont="1" applyFill="1"/>
    <xf numFmtId="0" fontId="8" fillId="2" borderId="0" xfId="0" applyFont="1" applyFill="1" applyAlignment="1"/>
    <xf numFmtId="0" fontId="24" fillId="2" borderId="0" xfId="0" applyFont="1" applyFill="1" applyAlignment="1"/>
    <xf numFmtId="165" fontId="2" fillId="2" borderId="30" xfId="9" applyNumberFormat="1" applyFont="1" applyFill="1" applyBorder="1" applyAlignment="1"/>
    <xf numFmtId="165" fontId="2" fillId="2" borderId="2" xfId="9" applyNumberFormat="1" applyFont="1" applyFill="1" applyBorder="1" applyAlignment="1"/>
    <xf numFmtId="165" fontId="1" fillId="2" borderId="10" xfId="9" applyNumberFormat="1" applyFont="1" applyFill="1" applyBorder="1" applyAlignment="1"/>
    <xf numFmtId="165" fontId="1" fillId="2" borderId="9" xfId="9" applyNumberFormat="1" applyFont="1" applyFill="1" applyBorder="1" applyAlignment="1">
      <alignment horizontal="left"/>
    </xf>
    <xf numFmtId="165" fontId="1" fillId="2" borderId="8" xfId="12" applyNumberFormat="1" applyFont="1" applyFill="1" applyBorder="1" applyAlignment="1">
      <alignment horizontal="right"/>
    </xf>
    <xf numFmtId="165" fontId="1" fillId="2" borderId="9" xfId="12" applyNumberFormat="1" applyFont="1" applyFill="1" applyBorder="1" applyAlignment="1">
      <alignment horizontal="right"/>
    </xf>
    <xf numFmtId="165" fontId="1" fillId="2" borderId="0" xfId="9" applyNumberFormat="1" applyFont="1" applyFill="1" applyBorder="1" applyAlignment="1"/>
    <xf numFmtId="165" fontId="1" fillId="2" borderId="6" xfId="9" applyNumberFormat="1" applyFont="1" applyFill="1" applyBorder="1" applyAlignment="1"/>
    <xf numFmtId="165" fontId="16" fillId="2" borderId="7" xfId="9" applyNumberFormat="1" applyFont="1" applyFill="1" applyBorder="1" applyAlignment="1"/>
    <xf numFmtId="165" fontId="2" fillId="2" borderId="0" xfId="9" applyNumberFormat="1" applyFont="1" applyFill="1" applyBorder="1" applyAlignment="1"/>
    <xf numFmtId="165" fontId="2" fillId="2" borderId="6" xfId="9" applyNumberFormat="1" applyFont="1" applyFill="1" applyBorder="1" applyAlignment="1"/>
    <xf numFmtId="165" fontId="24" fillId="2" borderId="7" xfId="0" applyNumberFormat="1" applyFont="1" applyFill="1" applyBorder="1" applyAlignment="1"/>
    <xf numFmtId="165" fontId="24" fillId="2" borderId="0" xfId="0" applyNumberFormat="1" applyFont="1" applyFill="1" applyBorder="1" applyAlignment="1"/>
    <xf numFmtId="165" fontId="24" fillId="2" borderId="6" xfId="0" applyNumberFormat="1" applyFont="1" applyFill="1" applyBorder="1" applyAlignment="1"/>
    <xf numFmtId="0" fontId="0" fillId="0" borderId="0" xfId="0" applyAlignment="1"/>
    <xf numFmtId="3" fontId="1" fillId="2" borderId="7" xfId="2" applyNumberFormat="1" applyFont="1" applyFill="1" applyBorder="1" applyAlignment="1"/>
    <xf numFmtId="3" fontId="2" fillId="2" borderId="7" xfId="2" applyNumberFormat="1" applyFont="1" applyFill="1" applyBorder="1" applyAlignment="1"/>
    <xf numFmtId="165" fontId="1" fillId="2" borderId="7" xfId="2" applyNumberFormat="1" applyFont="1" applyFill="1" applyBorder="1" applyAlignment="1"/>
    <xf numFmtId="165" fontId="1" fillId="2" borderId="6" xfId="2" applyNumberFormat="1" applyFont="1" applyFill="1" applyBorder="1" applyAlignment="1"/>
    <xf numFmtId="165" fontId="24" fillId="2" borderId="0" xfId="0" applyNumberFormat="1" applyFont="1" applyFill="1" applyAlignment="1"/>
    <xf numFmtId="165" fontId="2" fillId="2" borderId="7" xfId="2" applyNumberFormat="1" applyFont="1" applyFill="1" applyBorder="1" applyAlignment="1"/>
    <xf numFmtId="165" fontId="2" fillId="2" borderId="6" xfId="2" applyNumberFormat="1" applyFont="1" applyFill="1" applyBorder="1" applyAlignment="1"/>
    <xf numFmtId="0" fontId="24" fillId="2" borderId="0" xfId="0" applyFont="1" applyFill="1" applyBorder="1" applyAlignment="1"/>
    <xf numFmtId="165" fontId="24" fillId="2" borderId="10" xfId="0" applyNumberFormat="1" applyFont="1" applyFill="1" applyBorder="1" applyAlignment="1"/>
    <xf numFmtId="165" fontId="24" fillId="2" borderId="8" xfId="0" applyNumberFormat="1" applyFont="1" applyFill="1" applyBorder="1" applyAlignment="1"/>
    <xf numFmtId="165" fontId="24" fillId="2" borderId="9" xfId="0" applyNumberFormat="1" applyFont="1" applyFill="1" applyBorder="1" applyAlignment="1"/>
    <xf numFmtId="0" fontId="2" fillId="2" borderId="30" xfId="9" applyFont="1" applyFill="1" applyBorder="1" applyAlignment="1"/>
    <xf numFmtId="0" fontId="2" fillId="2" borderId="2" xfId="9" applyFont="1" applyFill="1" applyBorder="1" applyAlignment="1"/>
    <xf numFmtId="0" fontId="1" fillId="2" borderId="10" xfId="9" applyFont="1" applyFill="1" applyBorder="1" applyAlignment="1"/>
    <xf numFmtId="0" fontId="1" fillId="2" borderId="9" xfId="9" applyFont="1" applyFill="1" applyBorder="1" applyAlignment="1">
      <alignment horizontal="left"/>
    </xf>
    <xf numFmtId="0" fontId="1" fillId="2" borderId="8" xfId="12" applyNumberFormat="1" applyFont="1" applyFill="1" applyBorder="1" applyAlignment="1">
      <alignment horizontal="right"/>
    </xf>
    <xf numFmtId="0" fontId="1" fillId="2" borderId="4" xfId="12" applyNumberFormat="1" applyFont="1" applyFill="1" applyBorder="1" applyAlignment="1">
      <alignment horizontal="right"/>
    </xf>
    <xf numFmtId="0" fontId="1" fillId="2" borderId="9" xfId="12" applyNumberFormat="1" applyFont="1" applyFill="1" applyBorder="1" applyAlignment="1">
      <alignment horizontal="right"/>
    </xf>
    <xf numFmtId="0" fontId="22" fillId="2" borderId="0" xfId="0" applyFont="1" applyFill="1" applyAlignment="1"/>
    <xf numFmtId="0" fontId="0" fillId="2" borderId="0" xfId="0" applyFill="1" applyAlignment="1"/>
    <xf numFmtId="0" fontId="9" fillId="2" borderId="0" xfId="235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/>
    <xf numFmtId="0" fontId="12" fillId="2" borderId="0" xfId="4" applyFont="1" applyFill="1" applyAlignment="1" applyProtection="1">
      <alignment horizontal="left"/>
    </xf>
    <xf numFmtId="0" fontId="8" fillId="2" borderId="0" xfId="0" applyFont="1" applyFill="1"/>
    <xf numFmtId="0" fontId="2" fillId="2" borderId="0" xfId="235" applyFont="1" applyFill="1" applyAlignment="1">
      <alignment horizontal="left"/>
    </xf>
    <xf numFmtId="0" fontId="12" fillId="2" borderId="0" xfId="4" applyFont="1" applyFill="1" applyAlignment="1" applyProtection="1">
      <alignment horizontal="left" vertical="top"/>
    </xf>
    <xf numFmtId="0" fontId="2" fillId="2" borderId="0" xfId="235" applyFill="1" applyAlignment="1">
      <alignment horizontal="left" wrapText="1"/>
    </xf>
    <xf numFmtId="0" fontId="12" fillId="2" borderId="0" xfId="4" applyFont="1" applyFill="1" applyAlignment="1" applyProtection="1"/>
    <xf numFmtId="0" fontId="1" fillId="2" borderId="0" xfId="235" applyFont="1" applyFill="1" applyAlignment="1">
      <alignment vertical="center"/>
    </xf>
    <xf numFmtId="0" fontId="2" fillId="2" borderId="0" xfId="235" applyFont="1" applyFill="1" applyAlignment="1">
      <alignment horizontal="left" wrapText="1"/>
    </xf>
    <xf numFmtId="164" fontId="4" fillId="2" borderId="0" xfId="234" applyFont="1" applyFill="1" applyAlignment="1">
      <alignment horizontal="left" wrapText="1"/>
    </xf>
    <xf numFmtId="164" fontId="2" fillId="2" borderId="0" xfId="234" applyFont="1" applyFill="1" applyAlignment="1">
      <alignment horizontal="left"/>
    </xf>
    <xf numFmtId="164" fontId="64" fillId="2" borderId="0" xfId="234" applyFill="1" applyAlignment="1">
      <alignment horizontal="left"/>
    </xf>
    <xf numFmtId="164" fontId="2" fillId="2" borderId="0" xfId="234" quotePrefix="1" applyFont="1" applyFill="1" applyAlignment="1">
      <alignment horizontal="left" wrapText="1"/>
    </xf>
    <xf numFmtId="164" fontId="64" fillId="2" borderId="0" xfId="234" applyFill="1" applyAlignment="1">
      <alignment wrapText="1"/>
    </xf>
    <xf numFmtId="164" fontId="7" fillId="2" borderId="0" xfId="234" applyFont="1" applyFill="1" applyAlignment="1">
      <alignment horizontal="left"/>
    </xf>
    <xf numFmtId="164" fontId="1" fillId="2" borderId="1" xfId="3" applyFont="1" applyFill="1" applyBorder="1" applyAlignment="1">
      <alignment horizontal="right" vertical="center"/>
    </xf>
    <xf numFmtId="164" fontId="1" fillId="2" borderId="2" xfId="3" applyFont="1" applyFill="1" applyBorder="1" applyAlignment="1">
      <alignment horizontal="right" vertical="center"/>
    </xf>
    <xf numFmtId="164" fontId="9" fillId="2" borderId="0" xfId="3" applyFont="1" applyFill="1" applyBorder="1" applyAlignment="1"/>
    <xf numFmtId="3" fontId="7" fillId="2" borderId="0" xfId="0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81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right" wrapText="1"/>
    </xf>
    <xf numFmtId="0" fontId="2" fillId="2" borderId="8" xfId="1" applyFont="1" applyFill="1" applyBorder="1" applyAlignment="1">
      <alignment horizontal="right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2" fillId="2" borderId="82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7" fillId="2" borderId="0" xfId="0" quotePrefix="1" applyFont="1" applyFill="1" applyBorder="1" applyAlignment="1">
      <alignment horizontal="left" wrapText="1"/>
    </xf>
    <xf numFmtId="167" fontId="1" fillId="2" borderId="12" xfId="2" applyNumberFormat="1" applyFont="1" applyFill="1" applyBorder="1" applyAlignment="1">
      <alignment horizontal="center" vertical="center"/>
    </xf>
    <xf numFmtId="167" fontId="1" fillId="2" borderId="36" xfId="2" applyNumberFormat="1" applyFont="1" applyFill="1" applyBorder="1" applyAlignment="1">
      <alignment horizontal="center" vertical="center"/>
    </xf>
    <xf numFmtId="167" fontId="1" fillId="2" borderId="11" xfId="2" applyNumberFormat="1" applyFont="1" applyFill="1" applyBorder="1" applyAlignment="1">
      <alignment horizontal="center" vertical="center"/>
    </xf>
    <xf numFmtId="1" fontId="1" fillId="2" borderId="7" xfId="2" applyNumberFormat="1" applyFont="1" applyFill="1" applyBorder="1" applyAlignment="1">
      <alignment vertical="center"/>
    </xf>
    <xf numFmtId="1" fontId="1" fillId="2" borderId="10" xfId="2" applyNumberFormat="1" applyFont="1" applyFill="1" applyBorder="1" applyAlignment="1">
      <alignment vertical="center"/>
    </xf>
    <xf numFmtId="1" fontId="1" fillId="2" borderId="6" xfId="2" applyNumberFormat="1" applyFont="1" applyFill="1" applyBorder="1" applyAlignment="1">
      <alignment horizontal="left" vertical="center"/>
    </xf>
    <xf numFmtId="1" fontId="1" fillId="2" borderId="9" xfId="2" applyNumberFormat="1" applyFont="1" applyFill="1" applyBorder="1" applyAlignment="1">
      <alignment horizontal="left" vertical="center"/>
    </xf>
    <xf numFmtId="1" fontId="2" fillId="2" borderId="85" xfId="2" applyNumberFormat="1" applyFont="1" applyFill="1" applyBorder="1" applyAlignment="1">
      <alignment horizontal="right" vertical="center" wrapText="1"/>
    </xf>
    <xf numFmtId="1" fontId="2" fillId="2" borderId="10" xfId="2" applyNumberFormat="1" applyFont="1" applyFill="1" applyBorder="1" applyAlignment="1">
      <alignment horizontal="right" vertical="center" wrapText="1"/>
    </xf>
    <xf numFmtId="1" fontId="2" fillId="2" borderId="82" xfId="2" applyNumberFormat="1" applyFont="1" applyFill="1" applyBorder="1" applyAlignment="1">
      <alignment horizontal="right" vertical="center" wrapText="1"/>
    </xf>
    <xf numFmtId="1" fontId="2" fillId="2" borderId="8" xfId="2" applyNumberFormat="1" applyFont="1" applyFill="1" applyBorder="1" applyAlignment="1">
      <alignment horizontal="right" vertical="center" wrapText="1"/>
    </xf>
    <xf numFmtId="1" fontId="2" fillId="2" borderId="86" xfId="2" applyNumberFormat="1" applyFont="1" applyFill="1" applyBorder="1" applyAlignment="1">
      <alignment horizontal="right" vertical="center" wrapText="1"/>
    </xf>
    <xf numFmtId="1" fontId="2" fillId="2" borderId="16" xfId="2" applyNumberFormat="1" applyFont="1" applyFill="1" applyBorder="1" applyAlignment="1">
      <alignment horizontal="right" vertical="center" wrapText="1"/>
    </xf>
    <xf numFmtId="1" fontId="2" fillId="2" borderId="87" xfId="2" applyNumberFormat="1" applyFont="1" applyFill="1" applyBorder="1" applyAlignment="1">
      <alignment horizontal="right" vertical="center" wrapText="1"/>
    </xf>
    <xf numFmtId="1" fontId="2" fillId="2" borderId="13" xfId="2" applyNumberFormat="1" applyFont="1" applyFill="1" applyBorder="1" applyAlignment="1">
      <alignment horizontal="right" vertical="center" wrapText="1"/>
    </xf>
    <xf numFmtId="1" fontId="2" fillId="2" borderId="84" xfId="2" applyNumberFormat="1" applyFont="1" applyFill="1" applyBorder="1" applyAlignment="1">
      <alignment horizontal="right" vertical="center" wrapText="1"/>
    </xf>
    <xf numFmtId="1" fontId="2" fillId="2" borderId="9" xfId="2" applyNumberFormat="1" applyFont="1" applyFill="1" applyBorder="1" applyAlignment="1">
      <alignment horizontal="right" vertical="center" wrapText="1"/>
    </xf>
    <xf numFmtId="0" fontId="1" fillId="2" borderId="1" xfId="3" applyNumberFormat="1" applyFont="1" applyFill="1" applyBorder="1" applyAlignment="1">
      <alignment horizontal="center" vertical="center"/>
    </xf>
    <xf numFmtId="0" fontId="1" fillId="2" borderId="31" xfId="3" applyNumberFormat="1" applyFont="1" applyFill="1" applyBorder="1" applyAlignment="1">
      <alignment horizontal="center" vertical="center"/>
    </xf>
    <xf numFmtId="1" fontId="1" fillId="2" borderId="32" xfId="3" applyNumberFormat="1" applyFont="1" applyFill="1" applyBorder="1" applyAlignment="1">
      <alignment horizontal="center" vertical="center"/>
    </xf>
    <xf numFmtId="1" fontId="1" fillId="2" borderId="2" xfId="3" applyNumberFormat="1" applyFont="1" applyFill="1" applyBorder="1" applyAlignment="1">
      <alignment horizontal="center" vertical="center"/>
    </xf>
    <xf numFmtId="3" fontId="1" fillId="2" borderId="7" xfId="2" applyNumberFormat="1" applyFont="1" applyFill="1" applyBorder="1" applyAlignment="1">
      <alignment horizontal="left" wrapText="1"/>
    </xf>
    <xf numFmtId="3" fontId="1" fillId="2" borderId="6" xfId="2" applyNumberFormat="1" applyFont="1" applyFill="1" applyBorder="1" applyAlignment="1">
      <alignment horizontal="left" wrapText="1"/>
    </xf>
    <xf numFmtId="49" fontId="1" fillId="2" borderId="1" xfId="2" applyNumberFormat="1" applyFont="1" applyFill="1" applyBorder="1" applyAlignment="1">
      <alignment horizontal="center" vertical="center"/>
    </xf>
    <xf numFmtId="164" fontId="1" fillId="2" borderId="31" xfId="3" applyFont="1" applyFill="1" applyBorder="1" applyAlignment="1">
      <alignment horizontal="center" vertical="center"/>
    </xf>
    <xf numFmtId="1" fontId="1" fillId="2" borderId="7" xfId="2" applyNumberFormat="1" applyFont="1" applyFill="1" applyBorder="1" applyAlignment="1">
      <alignment vertical="center" wrapText="1"/>
    </xf>
    <xf numFmtId="1" fontId="1" fillId="2" borderId="10" xfId="2" applyNumberFormat="1" applyFont="1" applyFill="1" applyBorder="1" applyAlignment="1">
      <alignment vertical="center" wrapText="1"/>
    </xf>
    <xf numFmtId="1" fontId="1" fillId="2" borderId="6" xfId="2" applyNumberFormat="1" applyFont="1" applyFill="1" applyBorder="1" applyAlignment="1">
      <alignment horizontal="left" vertical="center" wrapText="1"/>
    </xf>
    <xf numFmtId="1" fontId="1" fillId="2" borderId="9" xfId="2" applyNumberFormat="1" applyFont="1" applyFill="1" applyBorder="1" applyAlignment="1">
      <alignment horizontal="left" vertical="center" wrapText="1"/>
    </xf>
    <xf numFmtId="3" fontId="1" fillId="2" borderId="1" xfId="3" applyNumberFormat="1" applyFont="1" applyFill="1" applyBorder="1" applyAlignment="1">
      <alignment horizontal="center" vertical="center"/>
    </xf>
    <xf numFmtId="0" fontId="2" fillId="2" borderId="1" xfId="3" applyNumberFormat="1" applyFont="1" applyFill="1" applyBorder="1" applyAlignment="1">
      <alignment horizontal="center" vertical="center"/>
    </xf>
    <xf numFmtId="0" fontId="2" fillId="2" borderId="2" xfId="3" applyNumberFormat="1" applyFont="1" applyFill="1" applyBorder="1" applyAlignment="1">
      <alignment horizontal="center" vertical="center"/>
    </xf>
    <xf numFmtId="0" fontId="1" fillId="2" borderId="30" xfId="3" applyNumberFormat="1" applyFont="1" applyFill="1" applyBorder="1" applyAlignment="1">
      <alignment horizontal="center" vertical="center"/>
    </xf>
    <xf numFmtId="0" fontId="1" fillId="2" borderId="2" xfId="3" applyNumberFormat="1" applyFont="1" applyFill="1" applyBorder="1" applyAlignment="1">
      <alignment horizontal="center" vertical="center"/>
    </xf>
    <xf numFmtId="3" fontId="7" fillId="2" borderId="0" xfId="2" applyNumberFormat="1" applyFont="1" applyFill="1" applyBorder="1" applyAlignment="1"/>
    <xf numFmtId="0" fontId="8" fillId="2" borderId="0" xfId="0" applyFont="1" applyFill="1" applyAlignment="1">
      <alignment horizontal="left"/>
    </xf>
    <xf numFmtId="1" fontId="1" fillId="2" borderId="7" xfId="2" applyNumberFormat="1" applyFont="1" applyFill="1" applyBorder="1" applyAlignment="1"/>
    <xf numFmtId="1" fontId="1" fillId="2" borderId="10" xfId="2" applyNumberFormat="1" applyFont="1" applyFill="1" applyBorder="1" applyAlignment="1"/>
    <xf numFmtId="1" fontId="1" fillId="2" borderId="6" xfId="2" applyNumberFormat="1" applyFont="1" applyFill="1" applyBorder="1" applyAlignment="1"/>
    <xf numFmtId="1" fontId="1" fillId="2" borderId="9" xfId="2" applyNumberFormat="1" applyFont="1" applyFill="1" applyBorder="1" applyAlignment="1"/>
    <xf numFmtId="1" fontId="1" fillId="2" borderId="28" xfId="2" applyNumberFormat="1" applyFont="1" applyFill="1" applyBorder="1" applyAlignment="1">
      <alignment horizontal="right" wrapText="1"/>
    </xf>
    <xf numFmtId="1" fontId="1" fillId="2" borderId="27" xfId="2" applyNumberFormat="1" applyFont="1" applyFill="1" applyBorder="1" applyAlignment="1">
      <alignment horizontal="right" wrapText="1"/>
    </xf>
    <xf numFmtId="1" fontId="2" fillId="2" borderId="7" xfId="2" applyNumberFormat="1" applyFont="1" applyFill="1" applyBorder="1" applyAlignment="1">
      <alignment horizontal="right" wrapText="1"/>
    </xf>
    <xf numFmtId="1" fontId="2" fillId="2" borderId="10" xfId="2" applyNumberFormat="1" applyFont="1" applyFill="1" applyBorder="1" applyAlignment="1">
      <alignment horizontal="right" wrapText="1"/>
    </xf>
    <xf numFmtId="1" fontId="2" fillId="2" borderId="0" xfId="2" applyNumberFormat="1" applyFont="1" applyFill="1" applyBorder="1" applyAlignment="1">
      <alignment horizontal="right" wrapText="1"/>
    </xf>
    <xf numFmtId="1" fontId="2" fillId="2" borderId="8" xfId="2" applyNumberFormat="1" applyFont="1" applyFill="1" applyBorder="1" applyAlignment="1">
      <alignment horizontal="right" wrapText="1"/>
    </xf>
    <xf numFmtId="1" fontId="1" fillId="2" borderId="0" xfId="2" applyNumberFormat="1" applyFont="1" applyFill="1" applyBorder="1" applyAlignment="1">
      <alignment horizontal="right" wrapText="1"/>
    </xf>
    <xf numFmtId="1" fontId="1" fillId="2" borderId="8" xfId="2" applyNumberFormat="1" applyFont="1" applyFill="1" applyBorder="1" applyAlignment="1">
      <alignment horizontal="right" wrapText="1"/>
    </xf>
    <xf numFmtId="1" fontId="2" fillId="2" borderId="6" xfId="2" applyNumberFormat="1" applyFont="1" applyFill="1" applyBorder="1" applyAlignment="1">
      <alignment horizontal="right" wrapText="1"/>
    </xf>
    <xf numFmtId="1" fontId="2" fillId="2" borderId="9" xfId="2" applyNumberFormat="1" applyFont="1" applyFill="1" applyBorder="1" applyAlignment="1">
      <alignment horizontal="right" wrapText="1"/>
    </xf>
    <xf numFmtId="0" fontId="1" fillId="2" borderId="3" xfId="3" applyNumberFormat="1" applyFont="1" applyFill="1" applyBorder="1" applyAlignment="1">
      <alignment horizontal="center" vertical="center"/>
    </xf>
    <xf numFmtId="0" fontId="1" fillId="2" borderId="4" xfId="3" applyNumberFormat="1" applyFont="1" applyFill="1" applyBorder="1" applyAlignment="1">
      <alignment horizontal="center" vertical="center"/>
    </xf>
    <xf numFmtId="0" fontId="1" fillId="2" borderId="5" xfId="3" applyNumberFormat="1" applyFont="1" applyFill="1" applyBorder="1" applyAlignment="1">
      <alignment horizontal="center" vertical="center"/>
    </xf>
    <xf numFmtId="0" fontId="2" fillId="2" borderId="82" xfId="8" applyFont="1" applyFill="1" applyBorder="1" applyAlignment="1">
      <alignment horizontal="right" wrapText="1"/>
    </xf>
    <xf numFmtId="0" fontId="2" fillId="2" borderId="0" xfId="8" applyFont="1" applyFill="1" applyBorder="1" applyAlignment="1">
      <alignment horizontal="right" wrapText="1"/>
    </xf>
    <xf numFmtId="0" fontId="2" fillId="2" borderId="8" xfId="8" applyFont="1" applyFill="1" applyBorder="1" applyAlignment="1">
      <alignment horizontal="right" wrapText="1"/>
    </xf>
    <xf numFmtId="0" fontId="1" fillId="2" borderId="84" xfId="8" applyFont="1" applyFill="1" applyBorder="1" applyAlignment="1">
      <alignment horizontal="right" wrapText="1"/>
    </xf>
    <xf numFmtId="0" fontId="1" fillId="2" borderId="6" xfId="8" applyFont="1" applyFill="1" applyBorder="1" applyAlignment="1">
      <alignment horizontal="right" wrapText="1"/>
    </xf>
    <xf numFmtId="0" fontId="1" fillId="2" borderId="9" xfId="8" applyFont="1" applyFill="1" applyBorder="1" applyAlignment="1">
      <alignment horizontal="right" wrapText="1"/>
    </xf>
    <xf numFmtId="0" fontId="2" fillId="2" borderId="85" xfId="8" applyFont="1" applyFill="1" applyBorder="1" applyAlignment="1">
      <alignment horizontal="right" wrapText="1"/>
    </xf>
    <xf numFmtId="0" fontId="2" fillId="2" borderId="7" xfId="8" applyFont="1" applyFill="1" applyBorder="1" applyAlignment="1">
      <alignment horizontal="right" wrapText="1"/>
    </xf>
    <xf numFmtId="0" fontId="2" fillId="2" borderId="10" xfId="8" applyFont="1" applyFill="1" applyBorder="1" applyAlignment="1">
      <alignment horizontal="right" wrapText="1"/>
    </xf>
    <xf numFmtId="0" fontId="1" fillId="2" borderId="86" xfId="8" applyFont="1" applyFill="1" applyBorder="1" applyAlignment="1">
      <alignment horizontal="right" wrapText="1"/>
    </xf>
    <xf numFmtId="0" fontId="1" fillId="2" borderId="15" xfId="8" applyFont="1" applyFill="1" applyBorder="1" applyAlignment="1">
      <alignment horizontal="right" wrapText="1"/>
    </xf>
    <xf numFmtId="0" fontId="1" fillId="2" borderId="16" xfId="8" applyFont="1" applyFill="1" applyBorder="1" applyAlignment="1">
      <alignment horizontal="right" wrapText="1"/>
    </xf>
    <xf numFmtId="0" fontId="1" fillId="2" borderId="82" xfId="8" applyFont="1" applyFill="1" applyBorder="1" applyAlignment="1">
      <alignment horizontal="right" wrapText="1"/>
    </xf>
    <xf numFmtId="0" fontId="1" fillId="2" borderId="0" xfId="8" applyFont="1" applyFill="1" applyBorder="1" applyAlignment="1">
      <alignment horizontal="right" wrapText="1"/>
    </xf>
    <xf numFmtId="0" fontId="1" fillId="2" borderId="8" xfId="8" applyFont="1" applyFill="1" applyBorder="1" applyAlignment="1">
      <alignment horizontal="right" wrapText="1"/>
    </xf>
    <xf numFmtId="3" fontId="7" fillId="2" borderId="0" xfId="2" applyNumberFormat="1" applyFont="1" applyFill="1" applyBorder="1" applyAlignment="1">
      <alignment horizontal="left" wrapText="1"/>
    </xf>
    <xf numFmtId="0" fontId="1" fillId="2" borderId="4" xfId="9" applyFont="1" applyFill="1" applyBorder="1" applyAlignment="1">
      <alignment horizontal="left" vertical="center" wrapText="1"/>
    </xf>
    <xf numFmtId="0" fontId="2" fillId="2" borderId="4" xfId="9" applyFont="1" applyFill="1" applyBorder="1" applyAlignment="1">
      <alignment horizontal="left" vertical="center" wrapText="1"/>
    </xf>
    <xf numFmtId="0" fontId="1" fillId="2" borderId="4" xfId="9" applyFont="1" applyFill="1" applyBorder="1" applyAlignment="1">
      <alignment horizontal="right" vertical="center" wrapText="1"/>
    </xf>
    <xf numFmtId="0" fontId="1" fillId="2" borderId="1" xfId="9" applyFont="1" applyFill="1" applyBorder="1" applyAlignment="1">
      <alignment horizontal="right" vertical="center" wrapText="1"/>
    </xf>
    <xf numFmtId="0" fontId="1" fillId="2" borderId="5" xfId="9" applyFont="1" applyFill="1" applyBorder="1" applyAlignment="1">
      <alignment horizontal="right" vertical="center" wrapText="1"/>
    </xf>
    <xf numFmtId="0" fontId="1" fillId="2" borderId="4" xfId="9" applyFont="1" applyFill="1" applyBorder="1" applyAlignment="1">
      <alignment horizontal="center" wrapText="1"/>
    </xf>
    <xf numFmtId="0" fontId="1" fillId="2" borderId="51" xfId="9" applyFont="1" applyFill="1" applyBorder="1" applyAlignment="1">
      <alignment horizontal="center" wrapText="1"/>
    </xf>
    <xf numFmtId="0" fontId="1" fillId="2" borderId="5" xfId="9" applyFont="1" applyFill="1" applyBorder="1" applyAlignment="1">
      <alignment horizontal="center" wrapText="1"/>
    </xf>
    <xf numFmtId="165" fontId="1" fillId="2" borderId="7" xfId="9" applyNumberFormat="1" applyFont="1" applyFill="1" applyBorder="1" applyAlignment="1">
      <alignment horizontal="left" wrapText="1"/>
    </xf>
    <xf numFmtId="165" fontId="1" fillId="2" borderId="0" xfId="9" applyNumberFormat="1" applyFont="1" applyFill="1" applyBorder="1" applyAlignment="1">
      <alignment horizontal="left" wrapText="1"/>
    </xf>
    <xf numFmtId="165" fontId="1" fillId="2" borderId="0" xfId="9" applyNumberFormat="1" applyFont="1" applyFill="1" applyBorder="1" applyAlignment="1">
      <alignment horizontal="right" wrapText="1"/>
    </xf>
    <xf numFmtId="165" fontId="1" fillId="2" borderId="6" xfId="9" applyNumberFormat="1" applyFont="1" applyFill="1" applyBorder="1" applyAlignment="1">
      <alignment horizontal="right" wrapText="1"/>
    </xf>
    <xf numFmtId="165" fontId="1" fillId="2" borderId="4" xfId="9" applyNumberFormat="1" applyFont="1" applyFill="1" applyBorder="1" applyAlignment="1">
      <alignment horizontal="center" wrapText="1"/>
    </xf>
    <xf numFmtId="165" fontId="1" fillId="2" borderId="5" xfId="9" applyNumberFormat="1" applyFont="1" applyFill="1" applyBorder="1" applyAlignment="1">
      <alignment horizontal="center" wrapText="1"/>
    </xf>
    <xf numFmtId="0" fontId="8" fillId="2" borderId="0" xfId="0" applyFont="1" applyFill="1" applyAlignment="1"/>
    <xf numFmtId="0" fontId="1" fillId="2" borderId="3" xfId="9" applyFont="1" applyFill="1" applyBorder="1" applyAlignment="1">
      <alignment horizontal="center" vertical="center"/>
    </xf>
    <xf numFmtId="0" fontId="1" fillId="2" borderId="4" xfId="9" applyFont="1" applyFill="1" applyBorder="1" applyAlignment="1">
      <alignment horizontal="center" vertical="center"/>
    </xf>
    <xf numFmtId="0" fontId="1" fillId="2" borderId="5" xfId="9" applyFont="1" applyFill="1" applyBorder="1" applyAlignment="1">
      <alignment horizontal="center" vertical="center"/>
    </xf>
    <xf numFmtId="0" fontId="1" fillId="2" borderId="51" xfId="9" applyFont="1" applyFill="1" applyBorder="1" applyAlignment="1">
      <alignment horizontal="center" vertical="center"/>
    </xf>
    <xf numFmtId="0" fontId="1" fillId="2" borderId="2" xfId="9" applyFont="1" applyFill="1" applyBorder="1" applyAlignment="1">
      <alignment horizontal="center" vertical="center"/>
    </xf>
    <xf numFmtId="0" fontId="1" fillId="2" borderId="54" xfId="9" applyFont="1" applyFill="1" applyBorder="1" applyAlignment="1">
      <alignment horizontal="center" vertical="center"/>
    </xf>
    <xf numFmtId="0" fontId="1" fillId="2" borderId="55" xfId="9" applyFont="1" applyFill="1" applyBorder="1" applyAlignment="1">
      <alignment horizontal="center" vertical="center"/>
    </xf>
    <xf numFmtId="0" fontId="1" fillId="2" borderId="56" xfId="9" applyFont="1" applyFill="1" applyBorder="1" applyAlignment="1">
      <alignment horizontal="center" vertical="center"/>
    </xf>
    <xf numFmtId="0" fontId="1" fillId="2" borderId="63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left"/>
    </xf>
    <xf numFmtId="0" fontId="1" fillId="2" borderId="3" xfId="9" applyFont="1" applyFill="1" applyBorder="1" applyAlignment="1">
      <alignment horizontal="justify" vertical="center" wrapText="1"/>
    </xf>
    <xf numFmtId="0" fontId="1" fillId="2" borderId="5" xfId="9" applyFont="1" applyFill="1" applyBorder="1" applyAlignment="1">
      <alignment horizontal="justify" vertical="center" wrapText="1"/>
    </xf>
    <xf numFmtId="0" fontId="1" fillId="2" borderId="65" xfId="9" applyFont="1" applyFill="1" applyBorder="1" applyAlignment="1">
      <alignment horizontal="left" vertical="center"/>
    </xf>
    <xf numFmtId="0" fontId="1" fillId="2" borderId="55" xfId="9" applyFont="1" applyFill="1" applyBorder="1" applyAlignment="1">
      <alignment horizontal="left" vertical="center"/>
    </xf>
    <xf numFmtId="0" fontId="1" fillId="2" borderId="63" xfId="9" applyFont="1" applyFill="1" applyBorder="1" applyAlignment="1">
      <alignment horizontal="left" vertical="center"/>
    </xf>
    <xf numFmtId="0" fontId="1" fillId="2" borderId="26" xfId="9" applyFont="1" applyFill="1" applyBorder="1" applyAlignment="1">
      <alignment horizontal="left" vertical="center" wrapText="1"/>
    </xf>
    <xf numFmtId="0" fontId="1" fillId="2" borderId="28" xfId="9" applyFont="1" applyFill="1" applyBorder="1" applyAlignment="1">
      <alignment horizontal="left" vertical="center" wrapText="1"/>
    </xf>
    <xf numFmtId="0" fontId="1" fillId="2" borderId="27" xfId="9" applyFont="1" applyFill="1" applyBorder="1" applyAlignment="1">
      <alignment horizontal="left" vertical="center" wrapText="1"/>
    </xf>
  </cellXfs>
  <cellStyles count="278">
    <cellStyle name="% 2" xfId="14"/>
    <cellStyle name="20% - Accent1 2" xfId="15"/>
    <cellStyle name="20% - Accent1 2 2" xfId="16"/>
    <cellStyle name="20% - Accent1 3" xfId="17"/>
    <cellStyle name="20% - Accent2 2" xfId="18"/>
    <cellStyle name="20% - Accent2 2 2" xfId="19"/>
    <cellStyle name="20% - Accent2 3" xfId="20"/>
    <cellStyle name="20% - Accent3 2" xfId="21"/>
    <cellStyle name="20% - Accent3 2 2" xfId="22"/>
    <cellStyle name="20% - Accent3 3" xfId="23"/>
    <cellStyle name="20% - Accent4 2" xfId="24"/>
    <cellStyle name="20% - Accent4 2 2" xfId="25"/>
    <cellStyle name="20% - Accent4 3" xfId="26"/>
    <cellStyle name="20% - Accent5 2" xfId="27"/>
    <cellStyle name="20% - Accent5 2 2" xfId="28"/>
    <cellStyle name="20% - Accent5 3" xfId="29"/>
    <cellStyle name="20% - Accent6 2" xfId="30"/>
    <cellStyle name="20% - Accent6 2 2" xfId="31"/>
    <cellStyle name="20% - Accent6 3" xfId="32"/>
    <cellStyle name="40% - Accent1 2" xfId="33"/>
    <cellStyle name="40% - Accent1 2 2" xfId="34"/>
    <cellStyle name="40% - Accent1 3" xfId="35"/>
    <cellStyle name="40% - Accent2 2" xfId="36"/>
    <cellStyle name="40% - Accent2 2 2" xfId="37"/>
    <cellStyle name="40% - Accent2 3" xfId="38"/>
    <cellStyle name="40% - Accent3 2" xfId="39"/>
    <cellStyle name="40% - Accent3 2 2" xfId="40"/>
    <cellStyle name="40% - Accent3 3" xfId="41"/>
    <cellStyle name="40% - Accent4 2" xfId="42"/>
    <cellStyle name="40% - Accent4 2 2" xfId="43"/>
    <cellStyle name="40% - Accent4 3" xfId="44"/>
    <cellStyle name="40% - Accent5 2" xfId="45"/>
    <cellStyle name="40% - Accent5 2 2" xfId="46"/>
    <cellStyle name="40% - Accent5 3" xfId="47"/>
    <cellStyle name="40% - Accent6 2" xfId="48"/>
    <cellStyle name="40% - Accent6 2 2" xfId="49"/>
    <cellStyle name="40% - Accent6 3" xfId="50"/>
    <cellStyle name="60% - Accent1 2" xfId="51"/>
    <cellStyle name="60% - Accent1 3" xfId="52"/>
    <cellStyle name="60% - Accent2 2" xfId="53"/>
    <cellStyle name="60% - Accent2 3" xfId="54"/>
    <cellStyle name="60% - Accent3 2" xfId="55"/>
    <cellStyle name="60% - Accent3 3" xfId="56"/>
    <cellStyle name="60% - Accent4 2" xfId="57"/>
    <cellStyle name="60% - Accent4 3" xfId="58"/>
    <cellStyle name="60% - Accent5 2" xfId="59"/>
    <cellStyle name="60% - Accent5 3" xfId="60"/>
    <cellStyle name="60% - Accent6 2" xfId="61"/>
    <cellStyle name="60% - Accent6 3" xfId="62"/>
    <cellStyle name="Accent1 2" xfId="63"/>
    <cellStyle name="Accent1 3" xfId="64"/>
    <cellStyle name="Accent2 2" xfId="65"/>
    <cellStyle name="Accent2 3" xfId="66"/>
    <cellStyle name="Accent3 2" xfId="67"/>
    <cellStyle name="Accent3 3" xfId="68"/>
    <cellStyle name="Accent4 2" xfId="69"/>
    <cellStyle name="Accent4 3" xfId="70"/>
    <cellStyle name="Accent5 2" xfId="71"/>
    <cellStyle name="Accent5 3" xfId="72"/>
    <cellStyle name="Accent6 2" xfId="73"/>
    <cellStyle name="Accent6 3" xfId="74"/>
    <cellStyle name="Bad 2" xfId="75"/>
    <cellStyle name="Bad 3" xfId="76"/>
    <cellStyle name="Bulletin Cells" xfId="77"/>
    <cellStyle name="Bulletin Cells 2" xfId="78"/>
    <cellStyle name="Calculation 2" xfId="79"/>
    <cellStyle name="Calculation 3" xfId="80"/>
    <cellStyle name="Calculation 3 2" xfId="245"/>
    <cellStyle name="Calculation 3 3" xfId="265"/>
    <cellStyle name="Calculation 3 4" xfId="241"/>
    <cellStyle name="Calculation 4" xfId="81"/>
    <cellStyle name="Calculation 4 2" xfId="246"/>
    <cellStyle name="Calculation 4 3" xfId="264"/>
    <cellStyle name="Calculation 4 4" xfId="242"/>
    <cellStyle name="cells" xfId="82"/>
    <cellStyle name="Check Cell 2" xfId="83"/>
    <cellStyle name="Check Cell 3" xfId="84"/>
    <cellStyle name="column field" xfId="85"/>
    <cellStyle name="Comma 2" xfId="86"/>
    <cellStyle name="Comma 2 2" xfId="87"/>
    <cellStyle name="Comma 2 2 2" xfId="247"/>
    <cellStyle name="Comma 2 3" xfId="88"/>
    <cellStyle name="Comma 2 4" xfId="89"/>
    <cellStyle name="Comma 2 4 2" xfId="248"/>
    <cellStyle name="Comma 2 5" xfId="237"/>
    <cellStyle name="Comma 3" xfId="90"/>
    <cellStyle name="Comma 3 2" xfId="249"/>
    <cellStyle name="Comma 4" xfId="91"/>
    <cellStyle name="Comma 4 2" xfId="92"/>
    <cellStyle name="Comma 4 2 2" xfId="251"/>
    <cellStyle name="Comma 4 3" xfId="93"/>
    <cellStyle name="Comma 4 3 2" xfId="94"/>
    <cellStyle name="Comma 4 3 2 2" xfId="253"/>
    <cellStyle name="Comma 4 3 3" xfId="252"/>
    <cellStyle name="Comma 4 4" xfId="250"/>
    <cellStyle name="Comma 5" xfId="95"/>
    <cellStyle name="Comma 5 2" xfId="96"/>
    <cellStyle name="Comma 5 2 2" xfId="255"/>
    <cellStyle name="Comma 5 3" xfId="254"/>
    <cellStyle name="Comma 6" xfId="97"/>
    <cellStyle name="Comma 6 2" xfId="98"/>
    <cellStyle name="Comma 6 2 2" xfId="257"/>
    <cellStyle name="Comma 6 3" xfId="256"/>
    <cellStyle name="Comma 7" xfId="99"/>
    <cellStyle name="Comma 7 2" xfId="100"/>
    <cellStyle name="Comma 7 2 2" xfId="259"/>
    <cellStyle name="Comma 7 3" xfId="258"/>
    <cellStyle name="Comma 8" xfId="101"/>
    <cellStyle name="Comma 8 2" xfId="260"/>
    <cellStyle name="Explanatory Text 2" xfId="102"/>
    <cellStyle name="Explanatory Text 3" xfId="103"/>
    <cellStyle name="field names" xfId="104"/>
    <cellStyle name="Good 2" xfId="105"/>
    <cellStyle name="Good 3" xfId="106"/>
    <cellStyle name="Heading" xfId="107"/>
    <cellStyle name="Heading 1 1" xfId="108"/>
    <cellStyle name="Heading 1 2" xfId="109"/>
    <cellStyle name="Heading 1 3" xfId="110"/>
    <cellStyle name="Heading 2 2" xfId="111"/>
    <cellStyle name="Heading 2 3" xfId="112"/>
    <cellStyle name="Heading 3 2" xfId="113"/>
    <cellStyle name="Heading 3 3" xfId="114"/>
    <cellStyle name="Heading 4 2" xfId="115"/>
    <cellStyle name="Heading 4 3" xfId="116"/>
    <cellStyle name="Headings" xfId="117"/>
    <cellStyle name="Hyperlink" xfId="4" builtinId="8"/>
    <cellStyle name="Hyperlink 2" xfId="11"/>
    <cellStyle name="Hyperlink 2 2" xfId="118"/>
    <cellStyle name="Hyperlink 2 3" xfId="119"/>
    <cellStyle name="Hyperlink 3" xfId="120"/>
    <cellStyle name="Hyperlink 3 2" xfId="121"/>
    <cellStyle name="Hyperlink 4" xfId="122"/>
    <cellStyle name="Hyperlink 5" xfId="123"/>
    <cellStyle name="Input 2" xfId="124"/>
    <cellStyle name="Input 3" xfId="125"/>
    <cellStyle name="Input 3 2" xfId="262"/>
    <cellStyle name="Input 3 3" xfId="244"/>
    <cellStyle name="Input 3 4" xfId="238"/>
    <cellStyle name="Input 4" xfId="126"/>
    <cellStyle name="Input 4 2" xfId="263"/>
    <cellStyle name="Input 4 3" xfId="243"/>
    <cellStyle name="Input 4 4" xfId="261"/>
    <cellStyle name="Linked Cell 2" xfId="127"/>
    <cellStyle name="Linked Cell 3" xfId="128"/>
    <cellStyle name="Neutral 2" xfId="129"/>
    <cellStyle name="Neutral 3" xfId="130"/>
    <cellStyle name="Normal" xfId="0" builtinId="0"/>
    <cellStyle name="Normal 10" xfId="131"/>
    <cellStyle name="Normal 10 2" xfId="132"/>
    <cellStyle name="Normal 10 2 2" xfId="133"/>
    <cellStyle name="Normal 10 3" xfId="134"/>
    <cellStyle name="Normal 11" xfId="135"/>
    <cellStyle name="Normal 12" xfId="136"/>
    <cellStyle name="Normal 13" xfId="137"/>
    <cellStyle name="Normal 14" xfId="138"/>
    <cellStyle name="Normal 15" xfId="139"/>
    <cellStyle name="Normal 16" xfId="10"/>
    <cellStyle name="Normal 17" xfId="234"/>
    <cellStyle name="Normal 2" xfId="3"/>
    <cellStyle name="Normal 2 2" xfId="9"/>
    <cellStyle name="Normal 2 2 2" xfId="140"/>
    <cellStyle name="Normal 2 2 2 2" xfId="141"/>
    <cellStyle name="Normal 2 2 2 2 2" xfId="142"/>
    <cellStyle name="Normal 2 2 2 2 2 2" xfId="143"/>
    <cellStyle name="Normal 2 2 2 2 3" xfId="144"/>
    <cellStyle name="Normal 2 2 2 2 3 2" xfId="145"/>
    <cellStyle name="Normal 2 2 2 2 4" xfId="146"/>
    <cellStyle name="Normal 2 2 2 3" xfId="147"/>
    <cellStyle name="Normal 2 2 2 4" xfId="148"/>
    <cellStyle name="Normal 2 2 3" xfId="149"/>
    <cellStyle name="Normal 2 2 4" xfId="150"/>
    <cellStyle name="Normal 2 3" xfId="151"/>
    <cellStyle name="Normal 2 3 2" xfId="152"/>
    <cellStyle name="Normal 2 4" xfId="153"/>
    <cellStyle name="Normal 2 5" xfId="154"/>
    <cellStyle name="Normal 3" xfId="13"/>
    <cellStyle name="Normal 3 2" xfId="155"/>
    <cellStyle name="Normal 3 3" xfId="156"/>
    <cellStyle name="Normal 3 3 2" xfId="157"/>
    <cellStyle name="Normal 3 4" xfId="158"/>
    <cellStyle name="Normal 3 4 2" xfId="159"/>
    <cellStyle name="Normal 3 5" xfId="160"/>
    <cellStyle name="Normal 3 6" xfId="161"/>
    <cellStyle name="Normal 3 7" xfId="162"/>
    <cellStyle name="Normal 3 8" xfId="163"/>
    <cellStyle name="Normal 4" xfId="164"/>
    <cellStyle name="Normal 4 2" xfId="165"/>
    <cellStyle name="Normal 4 2 2" xfId="166"/>
    <cellStyle name="Normal 4 2 2 2" xfId="167"/>
    <cellStyle name="Normal 4 3" xfId="168"/>
    <cellStyle name="Normal 4 3 2" xfId="169"/>
    <cellStyle name="Normal 4 4" xfId="170"/>
    <cellStyle name="Normal 5" xfId="8"/>
    <cellStyle name="Normal 5 2" xfId="171"/>
    <cellStyle name="Normal 6" xfId="172"/>
    <cellStyle name="Normal 6 2" xfId="173"/>
    <cellStyle name="Normal 6 3" xfId="174"/>
    <cellStyle name="Normal 7" xfId="175"/>
    <cellStyle name="Normal 8" xfId="176"/>
    <cellStyle name="Normal 8 2" xfId="177"/>
    <cellStyle name="Normal 9" xfId="178"/>
    <cellStyle name="Normal_10pop-proj-scottishareas-allfigs" xfId="235"/>
    <cellStyle name="Normal_A1.3" xfId="5"/>
    <cellStyle name="Normal_A1.4" xfId="6"/>
    <cellStyle name="Normal_Components of projected change 2006-2031" xfId="1"/>
    <cellStyle name="Normal_TABLE1" xfId="2"/>
    <cellStyle name="Normal_TABLE1 2" xfId="12"/>
    <cellStyle name="Normal_WebframesCC" xfId="233"/>
    <cellStyle name="Normal10" xfId="179"/>
    <cellStyle name="Normal10 2" xfId="180"/>
    <cellStyle name="Normal10 3" xfId="181"/>
    <cellStyle name="Note 2" xfId="182"/>
    <cellStyle name="Note 2 2" xfId="183"/>
    <cellStyle name="Note 3" xfId="184"/>
    <cellStyle name="Note 4" xfId="185"/>
    <cellStyle name="Note 4 2" xfId="267"/>
    <cellStyle name="Note 4 3" xfId="240"/>
    <cellStyle name="Note 4 4" xfId="266"/>
    <cellStyle name="Output 2" xfId="186"/>
    <cellStyle name="Output 3" xfId="187"/>
    <cellStyle name="Output 3 2" xfId="268"/>
    <cellStyle name="Output 3 3" xfId="239"/>
    <cellStyle name="Output 3 4" xfId="236"/>
    <cellStyle name="Percent 2" xfId="7"/>
    <cellStyle name="Percent 2 2" xfId="189"/>
    <cellStyle name="Percent 2 3" xfId="190"/>
    <cellStyle name="Percent 2 3 2" xfId="191"/>
    <cellStyle name="Percent 2 4" xfId="188"/>
    <cellStyle name="Percent 3" xfId="192"/>
    <cellStyle name="Percent 3 2" xfId="193"/>
    <cellStyle name="Percent 3 2 2" xfId="194"/>
    <cellStyle name="Percent 3 3" xfId="195"/>
    <cellStyle name="Percent 4" xfId="196"/>
    <cellStyle name="Percent 4 2" xfId="197"/>
    <cellStyle name="Percent 5" xfId="198"/>
    <cellStyle name="Percent 5 2" xfId="199"/>
    <cellStyle name="Percent 5 3" xfId="200"/>
    <cellStyle name="Percent 6" xfId="201"/>
    <cellStyle name="Percent 7" xfId="202"/>
    <cellStyle name="Percent 7 2" xfId="203"/>
    <cellStyle name="rowfield" xfId="204"/>
    <cellStyle name="rowfield 2" xfId="270"/>
    <cellStyle name="rowfield 3" xfId="273"/>
    <cellStyle name="rowfield 4" xfId="269"/>
    <cellStyle name="Style1" xfId="205"/>
    <cellStyle name="Style2" xfId="206"/>
    <cellStyle name="Style3" xfId="207"/>
    <cellStyle name="Style4" xfId="208"/>
    <cellStyle name="Style5" xfId="209"/>
    <cellStyle name="Style6" xfId="210"/>
    <cellStyle name="Style6 2" xfId="211"/>
    <cellStyle name="Style7" xfId="212"/>
    <cellStyle name="Style7 2" xfId="213"/>
    <cellStyle name="Table Cells" xfId="214"/>
    <cellStyle name="Table Cells 2" xfId="215"/>
    <cellStyle name="Table Cells 3" xfId="232"/>
    <cellStyle name="Table Cells 4" xfId="271"/>
    <cellStyle name="Table Cells 5" xfId="274"/>
    <cellStyle name="Table Cells 6" xfId="276"/>
    <cellStyle name="Table Column Headings" xfId="216"/>
    <cellStyle name="Table Number" xfId="217"/>
    <cellStyle name="Table Number 2" xfId="218"/>
    <cellStyle name="Table Row Headings" xfId="219"/>
    <cellStyle name="Table Row Headings 2" xfId="220"/>
    <cellStyle name="Table Title" xfId="221"/>
    <cellStyle name="Title 2" xfId="222"/>
    <cellStyle name="Title 3" xfId="223"/>
    <cellStyle name="Total 2" xfId="224"/>
    <cellStyle name="Total 3" xfId="225"/>
    <cellStyle name="Total 3 2" xfId="272"/>
    <cellStyle name="Total 3 3" xfId="275"/>
    <cellStyle name="Total 3 4" xfId="277"/>
    <cellStyle name="Warning Text 2" xfId="226"/>
    <cellStyle name="Warning Text 3" xfId="227"/>
    <cellStyle name="whole number" xfId="228"/>
    <cellStyle name="whole number 2" xfId="229"/>
    <cellStyle name="whole number 2 2" xfId="230"/>
    <cellStyle name="whole number 3" xfId="2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NPP\2018-Based\Outputs_Phase\Tables\Publication\alltabs_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NPP\2018-Based\Outputs_Phase\Tables\Publication\alltabs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ents Text"/>
      <sheetName val="Metadata"/>
      <sheetName val="Metadata Text"/>
      <sheetName val="Table A"/>
      <sheetName val="Table B"/>
      <sheetName val="Table C"/>
      <sheetName val="Table D"/>
      <sheetName val="Table E"/>
      <sheetName val="Table F"/>
      <sheetName val="Table 1"/>
      <sheetName val="Table 2"/>
      <sheetName val="Table 3"/>
      <sheetName val="Table 4"/>
      <sheetName val="Table 5"/>
      <sheetName val="Table 6"/>
      <sheetName val="Table A1"/>
      <sheetName val="Table A2"/>
    </sheetNames>
    <sheetDataSet>
      <sheetData sheetId="0" refreshError="1"/>
      <sheetData sheetId="1" refreshError="1">
        <row r="13">
          <cell r="A13" t="str">
            <v>Table 1</v>
          </cell>
        </row>
        <row r="22">
          <cell r="B22" t="str">
            <v>© Crown Copyright 2020</v>
          </cell>
        </row>
      </sheetData>
      <sheetData sheetId="2" refreshError="1"/>
      <sheetData sheetId="3" refreshError="1">
        <row r="14">
          <cell r="B14" t="str">
            <v>2018</v>
          </cell>
        </row>
        <row r="16">
          <cell r="B16" t="str">
            <v>2016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ents Text"/>
      <sheetName val="Metadata"/>
      <sheetName val="Metadata Text"/>
      <sheetName val="Table A"/>
      <sheetName val="Table B"/>
      <sheetName val="Table C"/>
      <sheetName val="Table D"/>
      <sheetName val="Table E"/>
      <sheetName val="Table F"/>
      <sheetName val="Table 1"/>
      <sheetName val="Table 2"/>
      <sheetName val="Table 3"/>
      <sheetName val="Table 4"/>
      <sheetName val="Table 5"/>
      <sheetName val="Table 6"/>
      <sheetName val="Table A1"/>
      <sheetName val="Table A2"/>
    </sheetNames>
    <sheetDataSet>
      <sheetData sheetId="0"/>
      <sheetData sheetId="1">
        <row r="22">
          <cell r="B22" t="str">
            <v>© Crown Copyright 2020</v>
          </cell>
        </row>
      </sheetData>
      <sheetData sheetId="2"/>
      <sheetData sheetId="3">
        <row r="12">
          <cell r="B12" t="str">
            <v>Data for each year of the projection period (2018 to 2028) for each variant by sex and single year of age is available in the 2018-based sub-national population projection section of the National Records of Scotland website under detailed tables.</v>
          </cell>
        </row>
        <row r="14">
          <cell r="B14" t="str">
            <v>2018</v>
          </cell>
        </row>
        <row r="15">
          <cell r="B15" t="str">
            <v>2028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sqref="A1:H1"/>
    </sheetView>
  </sheetViews>
  <sheetFormatPr defaultColWidth="9.109375" defaultRowHeight="13.8"/>
  <cols>
    <col min="1" max="16384" width="9.109375" style="240"/>
  </cols>
  <sheetData>
    <row r="1" spans="1:12" ht="18" customHeight="1">
      <c r="A1" s="486" t="s">
        <v>374</v>
      </c>
      <c r="B1" s="486"/>
      <c r="C1" s="486"/>
      <c r="D1" s="486"/>
      <c r="E1" s="486"/>
      <c r="F1" s="486"/>
      <c r="G1" s="486"/>
      <c r="H1" s="486"/>
    </row>
    <row r="2" spans="1:12" ht="15" customHeight="1"/>
    <row r="3" spans="1:12">
      <c r="A3" s="243" t="s">
        <v>373</v>
      </c>
      <c r="B3" s="242"/>
      <c r="C3" s="242"/>
      <c r="D3" s="242"/>
      <c r="E3" s="242"/>
      <c r="F3" s="242"/>
      <c r="G3" s="242"/>
      <c r="H3" s="242"/>
    </row>
    <row r="4" spans="1:12">
      <c r="A4" s="242" t="s">
        <v>337</v>
      </c>
      <c r="B4" s="485" t="s">
        <v>359</v>
      </c>
      <c r="C4" s="485"/>
      <c r="D4" s="485"/>
      <c r="E4" s="485"/>
      <c r="F4" s="485"/>
      <c r="G4" s="485"/>
      <c r="H4" s="485"/>
      <c r="I4" s="485"/>
      <c r="J4" s="242"/>
      <c r="K4" s="242"/>
    </row>
    <row r="5" spans="1:12">
      <c r="A5" s="242" t="s">
        <v>338</v>
      </c>
      <c r="B5" s="427" t="s">
        <v>349</v>
      </c>
      <c r="C5" s="242"/>
      <c r="D5" s="242"/>
      <c r="E5" s="242"/>
      <c r="F5" s="242"/>
      <c r="G5" s="242"/>
      <c r="H5" s="242"/>
      <c r="I5" s="242"/>
      <c r="J5" s="242"/>
      <c r="K5" s="242"/>
    </row>
    <row r="6" spans="1:12">
      <c r="A6" s="242" t="s">
        <v>339</v>
      </c>
      <c r="B6" s="427" t="s">
        <v>350</v>
      </c>
      <c r="C6" s="242"/>
      <c r="D6" s="242"/>
      <c r="E6" s="242"/>
      <c r="F6" s="242"/>
      <c r="G6" s="242"/>
      <c r="H6" s="242"/>
      <c r="I6" s="242"/>
      <c r="J6" s="242"/>
      <c r="K6" s="242"/>
    </row>
    <row r="7" spans="1:12">
      <c r="A7" s="242" t="s">
        <v>340</v>
      </c>
      <c r="B7" s="427" t="s">
        <v>351</v>
      </c>
      <c r="C7" s="242"/>
      <c r="D7" s="242"/>
      <c r="E7" s="242"/>
      <c r="F7" s="242"/>
      <c r="G7" s="242"/>
      <c r="H7" s="242"/>
      <c r="I7" s="242"/>
      <c r="J7" s="242"/>
      <c r="K7" s="242"/>
    </row>
    <row r="8" spans="1:12">
      <c r="A8" s="242" t="s">
        <v>341</v>
      </c>
      <c r="B8" s="427" t="s">
        <v>352</v>
      </c>
      <c r="C8" s="242"/>
      <c r="D8" s="242"/>
      <c r="E8" s="242"/>
      <c r="F8" s="242"/>
      <c r="G8" s="242"/>
      <c r="H8" s="242"/>
      <c r="I8" s="242"/>
      <c r="J8" s="242"/>
      <c r="K8" s="242"/>
    </row>
    <row r="9" spans="1:12">
      <c r="A9" s="242" t="s">
        <v>342</v>
      </c>
      <c r="B9" s="427" t="s">
        <v>353</v>
      </c>
      <c r="C9" s="242"/>
      <c r="D9" s="242"/>
      <c r="E9" s="242"/>
      <c r="F9" s="242"/>
      <c r="G9" s="242"/>
      <c r="H9" s="242"/>
      <c r="I9" s="242"/>
      <c r="J9" s="242"/>
      <c r="K9" s="242"/>
    </row>
    <row r="10" spans="1:12">
      <c r="A10" s="242" t="s">
        <v>343</v>
      </c>
      <c r="B10" s="427" t="s">
        <v>354</v>
      </c>
      <c r="C10" s="242"/>
      <c r="D10" s="242"/>
      <c r="E10" s="242"/>
      <c r="F10" s="242"/>
      <c r="G10" s="242"/>
      <c r="H10" s="242"/>
      <c r="I10" s="242"/>
      <c r="J10" s="242"/>
      <c r="K10" s="242"/>
    </row>
    <row r="11" spans="1:12">
      <c r="A11" s="242" t="s">
        <v>344</v>
      </c>
      <c r="B11" s="427" t="s">
        <v>355</v>
      </c>
      <c r="C11" s="242"/>
      <c r="D11" s="242"/>
      <c r="E11" s="242"/>
      <c r="F11" s="242"/>
      <c r="G11" s="242"/>
      <c r="H11" s="242"/>
      <c r="I11" s="242"/>
      <c r="J11" s="242"/>
      <c r="K11" s="242"/>
    </row>
    <row r="12" spans="1:12">
      <c r="A12" s="242" t="s">
        <v>345</v>
      </c>
      <c r="B12" s="427" t="s">
        <v>356</v>
      </c>
      <c r="C12" s="242"/>
      <c r="D12" s="242"/>
      <c r="E12" s="242"/>
      <c r="F12" s="242"/>
      <c r="G12" s="242"/>
      <c r="H12" s="242"/>
      <c r="I12" s="242"/>
      <c r="J12" s="242"/>
      <c r="K12" s="242"/>
    </row>
    <row r="13" spans="1:12">
      <c r="A13" s="242" t="s">
        <v>346</v>
      </c>
      <c r="B13" s="427" t="s">
        <v>357</v>
      </c>
      <c r="C13" s="242"/>
      <c r="D13" s="242"/>
      <c r="E13" s="242"/>
      <c r="F13" s="242"/>
      <c r="G13" s="242"/>
      <c r="H13" s="242"/>
      <c r="I13" s="242"/>
      <c r="J13" s="242"/>
      <c r="K13" s="242"/>
    </row>
    <row r="14" spans="1:12">
      <c r="A14" s="242" t="s">
        <v>347</v>
      </c>
      <c r="B14" s="427" t="s">
        <v>358</v>
      </c>
      <c r="C14" s="242"/>
      <c r="D14" s="242"/>
      <c r="E14" s="242"/>
      <c r="F14" s="242"/>
      <c r="G14" s="242"/>
      <c r="H14" s="242"/>
      <c r="I14" s="242"/>
      <c r="J14" s="242"/>
      <c r="K14" s="242"/>
    </row>
    <row r="15" spans="1:12">
      <c r="A15" s="242"/>
      <c r="B15" s="242"/>
      <c r="C15" s="242"/>
      <c r="D15" s="242"/>
      <c r="E15" s="242"/>
      <c r="F15" s="242"/>
      <c r="G15" s="242"/>
      <c r="H15" s="242"/>
    </row>
    <row r="16" spans="1:12">
      <c r="A16" s="483" t="s">
        <v>348</v>
      </c>
      <c r="B16" s="483"/>
      <c r="C16" s="483"/>
      <c r="D16" s="483"/>
      <c r="E16" s="483"/>
      <c r="F16" s="483"/>
      <c r="G16" s="483"/>
      <c r="H16" s="483"/>
      <c r="I16" s="483"/>
      <c r="J16" s="483"/>
      <c r="K16" s="483"/>
      <c r="L16" s="483"/>
    </row>
    <row r="17" spans="1:12" ht="11.25" customHeight="1">
      <c r="A17" s="483"/>
      <c r="B17" s="483"/>
      <c r="C17" s="483"/>
      <c r="D17" s="483"/>
      <c r="E17" s="483"/>
      <c r="F17" s="483"/>
      <c r="G17" s="483"/>
      <c r="H17" s="483"/>
      <c r="I17" s="54"/>
      <c r="J17" s="54"/>
      <c r="K17" s="54"/>
      <c r="L17" s="54"/>
    </row>
    <row r="18" spans="1:12" ht="14.4">
      <c r="A18" s="484" t="s">
        <v>232</v>
      </c>
      <c r="B18" s="484"/>
      <c r="C18" s="484"/>
      <c r="D18" s="54"/>
      <c r="E18" s="54"/>
      <c r="F18" s="54"/>
      <c r="G18" s="54"/>
      <c r="H18" s="54"/>
      <c r="I18" s="54"/>
      <c r="J18" s="54"/>
      <c r="K18" s="54"/>
      <c r="L18" s="54"/>
    </row>
    <row r="19" spans="1:12" ht="14.4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2" ht="14.4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12" ht="14.4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>
      <c r="A22" s="242"/>
      <c r="B22" s="242"/>
      <c r="C22" s="242"/>
      <c r="D22" s="242"/>
      <c r="E22" s="242"/>
      <c r="F22" s="242"/>
      <c r="G22" s="242"/>
      <c r="H22" s="242"/>
    </row>
    <row r="23" spans="1:12">
      <c r="A23" s="242"/>
      <c r="B23" s="242"/>
      <c r="C23" s="242"/>
      <c r="D23" s="242"/>
      <c r="E23" s="242"/>
      <c r="F23" s="242"/>
      <c r="G23" s="242"/>
      <c r="H23" s="242"/>
    </row>
  </sheetData>
  <mergeCells count="5">
    <mergeCell ref="A16:L16"/>
    <mergeCell ref="A17:H17"/>
    <mergeCell ref="A18:C18"/>
    <mergeCell ref="B4:I4"/>
    <mergeCell ref="A1:H1"/>
  </mergeCells>
  <hyperlinks>
    <hyperlink ref="B4" location="Metadata!A1" display="Metadata associated with the projected population data in these tables"/>
    <hyperlink ref="B4:I4" location="Metadata!A1" display="Metadata associated with the projected population data in these tables"/>
    <hyperlink ref="B5" location="'Table 1'!A1" display="Projected total population by Scottish area (2018-based), 2018 to 2043"/>
    <hyperlink ref="B6" location="'Table 2'!A1" display="Components of projected population change for Scottish areas, 2018 to 2028 and 2018 to 2043"/>
    <hyperlink ref="B7" location="'Table 3'!A1" display="Projected percentage change in population (2018-based) by age structure and Scottish area, selected years"/>
    <hyperlink ref="B8" location="'Table 4'!A1" display="Comparison between 2016 and 2018-based population projections for Scottish areas, selected years"/>
    <hyperlink ref="B9" location="'Table 5'!A1" display="Comparison between principal and variant population projections, by Scottish area, 2028 and 2043"/>
    <hyperlink ref="B10" location="'Table 6'!A1" display="Comparison between principal and selected variant components of population change, Scottish areas, 2018 to 2028"/>
    <hyperlink ref="B11" location="'Table 7'!A1" display="Projected Total Fertility Rate (TFR), principal projection, Scottish areas, 2018-19 to 2042-43"/>
    <hyperlink ref="B12" location="'Table 8'!A1" display="Projected life expectancy at birth, principal projection, Scottish areas, 2018-19 to 2042-43"/>
    <hyperlink ref="B13" location="'Table 9'!A1" display="Fertility and mortality local scaling factors by council area"/>
    <hyperlink ref="B14" location="'Table 10'!A1" display="Scenarios and assumptions for the 2018-based principal and seven variant projections for Scotland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8"/>
  <sheetViews>
    <sheetView zoomScaleNormal="100" workbookViewId="0">
      <selection sqref="A1:F1"/>
    </sheetView>
  </sheetViews>
  <sheetFormatPr defaultColWidth="9.109375" defaultRowHeight="13.2"/>
  <cols>
    <col min="1" max="1" width="42.88671875" style="446" customWidth="1"/>
    <col min="2" max="2" width="11.44140625" style="446" customWidth="1"/>
    <col min="3" max="27" width="12.5546875" style="446" bestFit="1" customWidth="1"/>
    <col min="28" max="16384" width="9.109375" style="446"/>
  </cols>
  <sheetData>
    <row r="1" spans="1:28" ht="18" customHeight="1">
      <c r="A1" s="608" t="s">
        <v>294</v>
      </c>
      <c r="B1" s="608"/>
      <c r="C1" s="608"/>
      <c r="D1" s="608"/>
      <c r="E1" s="608"/>
      <c r="F1" s="608"/>
      <c r="G1" s="445"/>
      <c r="H1" s="485" t="s">
        <v>372</v>
      </c>
      <c r="I1" s="485"/>
      <c r="J1" s="442"/>
    </row>
    <row r="2" spans="1:28" ht="15" customHeight="1"/>
    <row r="3" spans="1:28" ht="15" customHeight="1">
      <c r="A3" s="447"/>
      <c r="B3" s="448"/>
      <c r="C3" s="606" t="s">
        <v>292</v>
      </c>
      <c r="D3" s="606"/>
      <c r="E3" s="606"/>
      <c r="F3" s="606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606" t="s">
        <v>292</v>
      </c>
      <c r="Y3" s="606"/>
      <c r="Z3" s="606"/>
      <c r="AA3" s="607"/>
    </row>
    <row r="4" spans="1:28" ht="15" customHeight="1">
      <c r="A4" s="449" t="s">
        <v>3</v>
      </c>
      <c r="B4" s="450" t="s">
        <v>4</v>
      </c>
      <c r="C4" s="451" t="s">
        <v>266</v>
      </c>
      <c r="D4" s="451" t="s">
        <v>267</v>
      </c>
      <c r="E4" s="451" t="s">
        <v>268</v>
      </c>
      <c r="F4" s="451" t="s">
        <v>269</v>
      </c>
      <c r="G4" s="451" t="s">
        <v>270</v>
      </c>
      <c r="H4" s="451" t="s">
        <v>271</v>
      </c>
      <c r="I4" s="451" t="s">
        <v>272</v>
      </c>
      <c r="J4" s="451" t="s">
        <v>273</v>
      </c>
      <c r="K4" s="451" t="s">
        <v>274</v>
      </c>
      <c r="L4" s="451" t="s">
        <v>275</v>
      </c>
      <c r="M4" s="451" t="s">
        <v>276</v>
      </c>
      <c r="N4" s="451" t="s">
        <v>277</v>
      </c>
      <c r="O4" s="451" t="s">
        <v>278</v>
      </c>
      <c r="P4" s="451" t="s">
        <v>279</v>
      </c>
      <c r="Q4" s="451" t="s">
        <v>280</v>
      </c>
      <c r="R4" s="451" t="s">
        <v>281</v>
      </c>
      <c r="S4" s="451" t="s">
        <v>282</v>
      </c>
      <c r="T4" s="451" t="s">
        <v>283</v>
      </c>
      <c r="U4" s="451" t="s">
        <v>284</v>
      </c>
      <c r="V4" s="451" t="s">
        <v>285</v>
      </c>
      <c r="W4" s="451" t="s">
        <v>286</v>
      </c>
      <c r="X4" s="451" t="s">
        <v>287</v>
      </c>
      <c r="Y4" s="452" t="s">
        <v>288</v>
      </c>
      <c r="Z4" s="451" t="s">
        <v>289</v>
      </c>
      <c r="AA4" s="452" t="s">
        <v>290</v>
      </c>
    </row>
    <row r="5" spans="1:28" ht="15" customHeight="1">
      <c r="A5" s="323" t="s">
        <v>23</v>
      </c>
      <c r="B5" s="324" t="s">
        <v>24</v>
      </c>
      <c r="C5" s="330">
        <v>77.734530014089799</v>
      </c>
      <c r="D5" s="330">
        <v>77.672231516657902</v>
      </c>
      <c r="E5" s="330">
        <v>77.806920907375499</v>
      </c>
      <c r="F5" s="330">
        <v>77.940828759068296</v>
      </c>
      <c r="G5" s="330">
        <v>78.074026292830197</v>
      </c>
      <c r="H5" s="330">
        <v>78.206587435240493</v>
      </c>
      <c r="I5" s="330">
        <v>78.338585336920502</v>
      </c>
      <c r="J5" s="330">
        <v>78.470089897426206</v>
      </c>
      <c r="K5" s="330">
        <v>78.601163545312801</v>
      </c>
      <c r="L5" s="330">
        <v>78.731858827002199</v>
      </c>
      <c r="M5" s="330">
        <v>78.862217688649295</v>
      </c>
      <c r="N5" s="330">
        <v>78.992269475499299</v>
      </c>
      <c r="O5" s="330">
        <v>79.122029919984897</v>
      </c>
      <c r="P5" s="330">
        <v>79.251502759088496</v>
      </c>
      <c r="Q5" s="330">
        <v>79.380681514253695</v>
      </c>
      <c r="R5" s="330">
        <v>79.5095497306787</v>
      </c>
      <c r="S5" s="330">
        <v>79.638081463598198</v>
      </c>
      <c r="T5" s="330">
        <v>79.766242663262702</v>
      </c>
      <c r="U5" s="330">
        <v>79.893993144153001</v>
      </c>
      <c r="V5" s="330">
        <v>80.021287999508203</v>
      </c>
      <c r="W5" s="330">
        <v>80.148079518877196</v>
      </c>
      <c r="X5" s="330">
        <v>80.274321679147306</v>
      </c>
      <c r="Y5" s="330">
        <v>80.399977423096999</v>
      </c>
      <c r="Z5" s="330">
        <v>80.525032256214303</v>
      </c>
      <c r="AA5" s="342">
        <v>80.649547156664497</v>
      </c>
    </row>
    <row r="6" spans="1:28">
      <c r="A6" s="323"/>
      <c r="B6" s="324"/>
      <c r="C6" s="32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4"/>
    </row>
    <row r="7" spans="1:28">
      <c r="A7" s="323" t="s">
        <v>26</v>
      </c>
      <c r="B7" s="324"/>
      <c r="C7" s="455"/>
      <c r="D7" s="349"/>
      <c r="E7" s="349"/>
      <c r="F7" s="349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7"/>
    </row>
    <row r="8" spans="1:28">
      <c r="A8" s="325" t="s">
        <v>27</v>
      </c>
      <c r="B8" s="326" t="s">
        <v>28</v>
      </c>
      <c r="C8" s="458">
        <v>77.061192897647103</v>
      </c>
      <c r="D8" s="459">
        <v>76.991544807001304</v>
      </c>
      <c r="E8" s="459">
        <v>77.015667004192494</v>
      </c>
      <c r="F8" s="459">
        <v>77.197390384492607</v>
      </c>
      <c r="G8" s="459">
        <v>77.261255272125098</v>
      </c>
      <c r="H8" s="459">
        <v>77.376830273794994</v>
      </c>
      <c r="I8" s="459">
        <v>77.508146681208402</v>
      </c>
      <c r="J8" s="459">
        <v>77.669753288892593</v>
      </c>
      <c r="K8" s="459">
        <v>77.763746207380706</v>
      </c>
      <c r="L8" s="459">
        <v>77.857347917410706</v>
      </c>
      <c r="M8" s="459">
        <v>78.0839223845514</v>
      </c>
      <c r="N8" s="459">
        <v>78.061011598049703</v>
      </c>
      <c r="O8" s="459">
        <v>78.263664970220404</v>
      </c>
      <c r="P8" s="459">
        <v>78.437071002663799</v>
      </c>
      <c r="Q8" s="459">
        <v>78.541003004813703</v>
      </c>
      <c r="R8" s="459">
        <v>78.7640384536017</v>
      </c>
      <c r="S8" s="459">
        <v>78.866732291433706</v>
      </c>
      <c r="T8" s="459">
        <v>78.766887532427106</v>
      </c>
      <c r="U8" s="459">
        <v>78.916685562570706</v>
      </c>
      <c r="V8" s="459">
        <v>79.134269119561196</v>
      </c>
      <c r="W8" s="459">
        <v>79.157374434513002</v>
      </c>
      <c r="X8" s="459">
        <v>79.279276290377297</v>
      </c>
      <c r="Y8" s="459">
        <v>79.330264502205196</v>
      </c>
      <c r="Z8" s="459">
        <v>79.554555222785595</v>
      </c>
      <c r="AA8" s="460">
        <v>79.769399741288794</v>
      </c>
    </row>
    <row r="9" spans="1:28">
      <c r="A9" s="325" t="s">
        <v>29</v>
      </c>
      <c r="B9" s="326" t="s">
        <v>30</v>
      </c>
      <c r="C9" s="458">
        <v>79.858904689528799</v>
      </c>
      <c r="D9" s="459">
        <v>79.630788135255997</v>
      </c>
      <c r="E9" s="459">
        <v>79.760705102404202</v>
      </c>
      <c r="F9" s="459">
        <v>79.864745163044901</v>
      </c>
      <c r="G9" s="459">
        <v>79.933929917189303</v>
      </c>
      <c r="H9" s="459">
        <v>80.102538459097801</v>
      </c>
      <c r="I9" s="459">
        <v>80.106040088452502</v>
      </c>
      <c r="J9" s="459">
        <v>80.144121566952805</v>
      </c>
      <c r="K9" s="459">
        <v>80.482298214903807</v>
      </c>
      <c r="L9" s="459">
        <v>80.626087222067099</v>
      </c>
      <c r="M9" s="459">
        <v>80.669583522517101</v>
      </c>
      <c r="N9" s="459">
        <v>80.736162580687505</v>
      </c>
      <c r="O9" s="459">
        <v>80.854931278382907</v>
      </c>
      <c r="P9" s="459">
        <v>81.027604526157305</v>
      </c>
      <c r="Q9" s="459">
        <v>81.126888095605807</v>
      </c>
      <c r="R9" s="459">
        <v>81.188240409644195</v>
      </c>
      <c r="S9" s="459">
        <v>81.213673570476402</v>
      </c>
      <c r="T9" s="459">
        <v>81.297741250732003</v>
      </c>
      <c r="U9" s="459">
        <v>81.481120250382006</v>
      </c>
      <c r="V9" s="459">
        <v>81.618933946886202</v>
      </c>
      <c r="W9" s="459">
        <v>81.657058082875494</v>
      </c>
      <c r="X9" s="459">
        <v>81.907962985724893</v>
      </c>
      <c r="Y9" s="459">
        <v>82.023436320189504</v>
      </c>
      <c r="Z9" s="459">
        <v>82.145185655734807</v>
      </c>
      <c r="AA9" s="460">
        <v>82.414394758157698</v>
      </c>
    </row>
    <row r="10" spans="1:28" ht="14.4">
      <c r="A10" s="325" t="s">
        <v>31</v>
      </c>
      <c r="B10" s="326" t="s">
        <v>32</v>
      </c>
      <c r="C10" s="458">
        <v>79.5611620198477</v>
      </c>
      <c r="D10" s="459">
        <v>78.844985324451997</v>
      </c>
      <c r="E10" s="459">
        <v>78.953917374847904</v>
      </c>
      <c r="F10" s="459">
        <v>79.332565430290202</v>
      </c>
      <c r="G10" s="459">
        <v>79.728970851968597</v>
      </c>
      <c r="H10" s="459">
        <v>79.765155815902801</v>
      </c>
      <c r="I10" s="459">
        <v>79.828977670195002</v>
      </c>
      <c r="J10" s="459">
        <v>79.905034167718895</v>
      </c>
      <c r="K10" s="459">
        <v>80.079955390162596</v>
      </c>
      <c r="L10" s="459">
        <v>80.181023746029794</v>
      </c>
      <c r="M10" s="459">
        <v>80.501991968052494</v>
      </c>
      <c r="N10" s="459">
        <v>80.370918937889797</v>
      </c>
      <c r="O10" s="459">
        <v>80.5795885103947</v>
      </c>
      <c r="P10" s="459">
        <v>80.780353149767905</v>
      </c>
      <c r="Q10" s="459">
        <v>80.877102497243996</v>
      </c>
      <c r="R10" s="459">
        <v>80.911617622076406</v>
      </c>
      <c r="S10" s="459">
        <v>81.048813435287897</v>
      </c>
      <c r="T10" s="459">
        <v>81.397200308592403</v>
      </c>
      <c r="U10" s="459">
        <v>81.283760951222305</v>
      </c>
      <c r="V10" s="459">
        <v>81.455587495700996</v>
      </c>
      <c r="W10" s="459">
        <v>81.784710035503394</v>
      </c>
      <c r="X10" s="459">
        <v>81.591896755601994</v>
      </c>
      <c r="Y10" s="459">
        <v>81.758788764830697</v>
      </c>
      <c r="Z10" s="459">
        <v>81.910698067738906</v>
      </c>
      <c r="AA10" s="460">
        <v>82.086708031955993</v>
      </c>
      <c r="AB10" s="461"/>
    </row>
    <row r="11" spans="1:28">
      <c r="A11" s="325" t="s">
        <v>33</v>
      </c>
      <c r="B11" s="326" t="s">
        <v>34</v>
      </c>
      <c r="C11" s="458">
        <v>79.155777259402299</v>
      </c>
      <c r="D11" s="459">
        <v>78.868340706613594</v>
      </c>
      <c r="E11" s="459">
        <v>79.141941111353105</v>
      </c>
      <c r="F11" s="459">
        <v>79.1652525318638</v>
      </c>
      <c r="G11" s="459">
        <v>79.595002376929003</v>
      </c>
      <c r="H11" s="459">
        <v>79.693795430496394</v>
      </c>
      <c r="I11" s="459">
        <v>79.651600422380298</v>
      </c>
      <c r="J11" s="459">
        <v>79.754646328225903</v>
      </c>
      <c r="K11" s="459">
        <v>80.002099562191205</v>
      </c>
      <c r="L11" s="459">
        <v>79.846434346499095</v>
      </c>
      <c r="M11" s="459">
        <v>80.207156921958003</v>
      </c>
      <c r="N11" s="459">
        <v>80.297189623529903</v>
      </c>
      <c r="O11" s="459">
        <v>80.363989776591794</v>
      </c>
      <c r="P11" s="459">
        <v>80.626516172860605</v>
      </c>
      <c r="Q11" s="459">
        <v>80.517712028786605</v>
      </c>
      <c r="R11" s="459">
        <v>80.793848380112806</v>
      </c>
      <c r="S11" s="459">
        <v>80.948378958215102</v>
      </c>
      <c r="T11" s="459">
        <v>81.143050910075004</v>
      </c>
      <c r="U11" s="459">
        <v>81.482485900422404</v>
      </c>
      <c r="V11" s="459">
        <v>81.637016081963793</v>
      </c>
      <c r="W11" s="459">
        <v>81.544218217442506</v>
      </c>
      <c r="X11" s="459">
        <v>81.953190994402803</v>
      </c>
      <c r="Y11" s="459">
        <v>81.774927653533496</v>
      </c>
      <c r="Z11" s="459">
        <v>82.009878914951102</v>
      </c>
      <c r="AA11" s="460">
        <v>82.123841106035897</v>
      </c>
    </row>
    <row r="12" spans="1:28">
      <c r="A12" s="325" t="s">
        <v>35</v>
      </c>
      <c r="B12" s="326" t="s">
        <v>36</v>
      </c>
      <c r="C12" s="458">
        <v>78.461354696988707</v>
      </c>
      <c r="D12" s="459">
        <v>78.472231512829097</v>
      </c>
      <c r="E12" s="459">
        <v>78.425904376183098</v>
      </c>
      <c r="F12" s="459">
        <v>78.654344512763004</v>
      </c>
      <c r="G12" s="459">
        <v>78.733428213941295</v>
      </c>
      <c r="H12" s="459">
        <v>78.891839318670606</v>
      </c>
      <c r="I12" s="459">
        <v>78.992407848628204</v>
      </c>
      <c r="J12" s="459">
        <v>79.173654371833095</v>
      </c>
      <c r="K12" s="459">
        <v>79.353708071039193</v>
      </c>
      <c r="L12" s="459">
        <v>79.670645344291003</v>
      </c>
      <c r="M12" s="459">
        <v>79.739249253222894</v>
      </c>
      <c r="N12" s="459">
        <v>79.892136972492395</v>
      </c>
      <c r="O12" s="459">
        <v>80.027277522663894</v>
      </c>
      <c r="P12" s="459">
        <v>80.209852450802998</v>
      </c>
      <c r="Q12" s="459">
        <v>80.305982847137997</v>
      </c>
      <c r="R12" s="459">
        <v>80.394839925411205</v>
      </c>
      <c r="S12" s="459">
        <v>80.397637795534095</v>
      </c>
      <c r="T12" s="459">
        <v>80.651034359728598</v>
      </c>
      <c r="U12" s="459">
        <v>80.7504393304052</v>
      </c>
      <c r="V12" s="459">
        <v>80.848928941502905</v>
      </c>
      <c r="W12" s="459">
        <v>80.924293435164898</v>
      </c>
      <c r="X12" s="459">
        <v>81.115256716640801</v>
      </c>
      <c r="Y12" s="459">
        <v>81.217425899579993</v>
      </c>
      <c r="Z12" s="459">
        <v>81.278776315060597</v>
      </c>
      <c r="AA12" s="460">
        <v>81.492224725326594</v>
      </c>
    </row>
    <row r="13" spans="1:28">
      <c r="A13" s="325" t="s">
        <v>37</v>
      </c>
      <c r="B13" s="326" t="s">
        <v>38</v>
      </c>
      <c r="C13" s="458">
        <v>79.276854250434894</v>
      </c>
      <c r="D13" s="459">
        <v>78.640070410743704</v>
      </c>
      <c r="E13" s="459">
        <v>79.095852488855598</v>
      </c>
      <c r="F13" s="459">
        <v>79.258442073744803</v>
      </c>
      <c r="G13" s="459">
        <v>79.303736036181206</v>
      </c>
      <c r="H13" s="459">
        <v>79.116330310276297</v>
      </c>
      <c r="I13" s="459">
        <v>79.254353161389801</v>
      </c>
      <c r="J13" s="459">
        <v>79.635596308463107</v>
      </c>
      <c r="K13" s="459">
        <v>79.586095096663499</v>
      </c>
      <c r="L13" s="459">
        <v>79.908886758737694</v>
      </c>
      <c r="M13" s="459">
        <v>79.977951853930193</v>
      </c>
      <c r="N13" s="459">
        <v>80.0677542285176</v>
      </c>
      <c r="O13" s="459">
        <v>80.130831566065893</v>
      </c>
      <c r="P13" s="459">
        <v>80.124466290089202</v>
      </c>
      <c r="Q13" s="459">
        <v>80.349895761414501</v>
      </c>
      <c r="R13" s="459">
        <v>80.592725624344396</v>
      </c>
      <c r="S13" s="459">
        <v>80.4459816623081</v>
      </c>
      <c r="T13" s="459">
        <v>80.711255357216302</v>
      </c>
      <c r="U13" s="459">
        <v>80.999896436226095</v>
      </c>
      <c r="V13" s="459">
        <v>80.951301151091101</v>
      </c>
      <c r="W13" s="459">
        <v>81.255382379099501</v>
      </c>
      <c r="X13" s="459">
        <v>81.055334197818297</v>
      </c>
      <c r="Y13" s="459">
        <v>81.445274617447197</v>
      </c>
      <c r="Z13" s="459">
        <v>81.702316590249396</v>
      </c>
      <c r="AA13" s="460">
        <v>81.572822039211601</v>
      </c>
    </row>
    <row r="14" spans="1:28">
      <c r="A14" s="325" t="s">
        <v>39</v>
      </c>
      <c r="B14" s="326" t="s">
        <v>40</v>
      </c>
      <c r="C14" s="458">
        <v>78.898202121484999</v>
      </c>
      <c r="D14" s="459">
        <v>78.707087168479305</v>
      </c>
      <c r="E14" s="459">
        <v>78.897191330156105</v>
      </c>
      <c r="F14" s="459">
        <v>78.982080741283895</v>
      </c>
      <c r="G14" s="459">
        <v>79.025620890655006</v>
      </c>
      <c r="H14" s="459">
        <v>79.430224448835801</v>
      </c>
      <c r="I14" s="459">
        <v>79.734492631074701</v>
      </c>
      <c r="J14" s="459">
        <v>79.661919909560496</v>
      </c>
      <c r="K14" s="459">
        <v>79.761171662707397</v>
      </c>
      <c r="L14" s="459">
        <v>80.054007939190896</v>
      </c>
      <c r="M14" s="459">
        <v>80.175593731779799</v>
      </c>
      <c r="N14" s="459">
        <v>80.402324375196599</v>
      </c>
      <c r="O14" s="459">
        <v>80.326425331675907</v>
      </c>
      <c r="P14" s="459">
        <v>80.322496574683598</v>
      </c>
      <c r="Q14" s="459">
        <v>80.602808172257895</v>
      </c>
      <c r="R14" s="459">
        <v>80.688159063390302</v>
      </c>
      <c r="S14" s="459">
        <v>80.894890730559496</v>
      </c>
      <c r="T14" s="459">
        <v>80.988294475851703</v>
      </c>
      <c r="U14" s="459">
        <v>81.188288475424599</v>
      </c>
      <c r="V14" s="459">
        <v>81.241873343773094</v>
      </c>
      <c r="W14" s="459">
        <v>81.314289949272606</v>
      </c>
      <c r="X14" s="459">
        <v>81.393481053344004</v>
      </c>
      <c r="Y14" s="459">
        <v>81.630207216128298</v>
      </c>
      <c r="Z14" s="459">
        <v>81.658949366433802</v>
      </c>
      <c r="AA14" s="460">
        <v>81.7630333973852</v>
      </c>
    </row>
    <row r="15" spans="1:28">
      <c r="A15" s="325" t="s">
        <v>41</v>
      </c>
      <c r="B15" s="326" t="s">
        <v>42</v>
      </c>
      <c r="C15" s="458">
        <v>74.786176327647894</v>
      </c>
      <c r="D15" s="459">
        <v>74.742834014014306</v>
      </c>
      <c r="E15" s="459">
        <v>74.738766353056306</v>
      </c>
      <c r="F15" s="459">
        <v>75.0611824505676</v>
      </c>
      <c r="G15" s="459">
        <v>75.256928152936098</v>
      </c>
      <c r="H15" s="459">
        <v>75.366734275786499</v>
      </c>
      <c r="I15" s="459">
        <v>75.440268257269693</v>
      </c>
      <c r="J15" s="459">
        <v>75.575963933961006</v>
      </c>
      <c r="K15" s="459">
        <v>75.867073547315101</v>
      </c>
      <c r="L15" s="459">
        <v>75.743731964801697</v>
      </c>
      <c r="M15" s="459">
        <v>75.970063913672703</v>
      </c>
      <c r="N15" s="459">
        <v>76.102849519084003</v>
      </c>
      <c r="O15" s="459">
        <v>76.457739489337101</v>
      </c>
      <c r="P15" s="459">
        <v>76.445319544465093</v>
      </c>
      <c r="Q15" s="459">
        <v>76.4903916770823</v>
      </c>
      <c r="R15" s="459">
        <v>76.608151676209403</v>
      </c>
      <c r="S15" s="459">
        <v>76.783126222530001</v>
      </c>
      <c r="T15" s="459">
        <v>76.857612954831197</v>
      </c>
      <c r="U15" s="459">
        <v>76.905055094754601</v>
      </c>
      <c r="V15" s="459">
        <v>77.210569960253807</v>
      </c>
      <c r="W15" s="459">
        <v>77.344395260261393</v>
      </c>
      <c r="X15" s="459">
        <v>77.599436213353101</v>
      </c>
      <c r="Y15" s="459">
        <v>77.649942784437499</v>
      </c>
      <c r="Z15" s="459">
        <v>77.708599486385694</v>
      </c>
      <c r="AA15" s="460">
        <v>77.770426720601407</v>
      </c>
    </row>
    <row r="16" spans="1:28">
      <c r="A16" s="325" t="s">
        <v>43</v>
      </c>
      <c r="B16" s="326" t="s">
        <v>44</v>
      </c>
      <c r="C16" s="458">
        <v>76.7974542805688</v>
      </c>
      <c r="D16" s="459">
        <v>76.788251018155805</v>
      </c>
      <c r="E16" s="459">
        <v>76.8685208851618</v>
      </c>
      <c r="F16" s="459">
        <v>77.135928462668105</v>
      </c>
      <c r="G16" s="459">
        <v>77.238229603567305</v>
      </c>
      <c r="H16" s="459">
        <v>77.273553573181601</v>
      </c>
      <c r="I16" s="459">
        <v>77.436392713059803</v>
      </c>
      <c r="J16" s="459">
        <v>77.480578560683497</v>
      </c>
      <c r="K16" s="459">
        <v>77.411441988882302</v>
      </c>
      <c r="L16" s="459">
        <v>77.671896073977805</v>
      </c>
      <c r="M16" s="459">
        <v>77.692710874571702</v>
      </c>
      <c r="N16" s="459">
        <v>77.889140701769605</v>
      </c>
      <c r="O16" s="459">
        <v>77.882122910327695</v>
      </c>
      <c r="P16" s="459">
        <v>78.241413175313397</v>
      </c>
      <c r="Q16" s="459">
        <v>78.2015219084889</v>
      </c>
      <c r="R16" s="459">
        <v>78.356252804719901</v>
      </c>
      <c r="S16" s="459">
        <v>78.311064347790804</v>
      </c>
      <c r="T16" s="459">
        <v>78.566059187169998</v>
      </c>
      <c r="U16" s="459">
        <v>78.652704414293495</v>
      </c>
      <c r="V16" s="459">
        <v>78.778936432078297</v>
      </c>
      <c r="W16" s="459">
        <v>79.0314405297853</v>
      </c>
      <c r="X16" s="459">
        <v>79.154559446672295</v>
      </c>
      <c r="Y16" s="459">
        <v>79.224418736231499</v>
      </c>
      <c r="Z16" s="459">
        <v>79.415173547884606</v>
      </c>
      <c r="AA16" s="460">
        <v>79.433198154510507</v>
      </c>
    </row>
    <row r="17" spans="1:27">
      <c r="A17" s="325" t="s">
        <v>45</v>
      </c>
      <c r="B17" s="326" t="s">
        <v>46</v>
      </c>
      <c r="C17" s="458">
        <v>80.906053827799298</v>
      </c>
      <c r="D17" s="459">
        <v>80.608572192595602</v>
      </c>
      <c r="E17" s="459">
        <v>81.024238194137098</v>
      </c>
      <c r="F17" s="459">
        <v>81.205382551199193</v>
      </c>
      <c r="G17" s="459">
        <v>81.407787832952096</v>
      </c>
      <c r="H17" s="459">
        <v>81.222965934119699</v>
      </c>
      <c r="I17" s="459">
        <v>81.552596675000103</v>
      </c>
      <c r="J17" s="459">
        <v>81.687795590650197</v>
      </c>
      <c r="K17" s="459">
        <v>81.753899463154099</v>
      </c>
      <c r="L17" s="459">
        <v>82.075523725466596</v>
      </c>
      <c r="M17" s="459">
        <v>82.504093833696004</v>
      </c>
      <c r="N17" s="459">
        <v>82.588253785457994</v>
      </c>
      <c r="O17" s="459">
        <v>82.692208621048806</v>
      </c>
      <c r="P17" s="459">
        <v>83.036737770281604</v>
      </c>
      <c r="Q17" s="459">
        <v>83.289138211972201</v>
      </c>
      <c r="R17" s="459">
        <v>83.362452346428299</v>
      </c>
      <c r="S17" s="459">
        <v>83.541440820352605</v>
      </c>
      <c r="T17" s="459">
        <v>83.944483655216999</v>
      </c>
      <c r="U17" s="459">
        <v>84.091860702313198</v>
      </c>
      <c r="V17" s="459">
        <v>83.961079310080095</v>
      </c>
      <c r="W17" s="459">
        <v>84.301656769235095</v>
      </c>
      <c r="X17" s="459">
        <v>84.234896799609601</v>
      </c>
      <c r="Y17" s="459">
        <v>84.261389384658401</v>
      </c>
      <c r="Z17" s="459">
        <v>84.789076827446493</v>
      </c>
      <c r="AA17" s="460">
        <v>84.453637449835796</v>
      </c>
    </row>
    <row r="18" spans="1:27">
      <c r="A18" s="325" t="s">
        <v>47</v>
      </c>
      <c r="B18" s="326" t="s">
        <v>48</v>
      </c>
      <c r="C18" s="458">
        <v>79.593102176332295</v>
      </c>
      <c r="D18" s="459">
        <v>79.607887791818996</v>
      </c>
      <c r="E18" s="459">
        <v>79.664631371413904</v>
      </c>
      <c r="F18" s="459">
        <v>79.586998508432799</v>
      </c>
      <c r="G18" s="459">
        <v>79.723852050869993</v>
      </c>
      <c r="H18" s="459">
        <v>79.786830584755194</v>
      </c>
      <c r="I18" s="459">
        <v>80.006320710851796</v>
      </c>
      <c r="J18" s="459">
        <v>80.118777441380104</v>
      </c>
      <c r="K18" s="459">
        <v>80.355498415501899</v>
      </c>
      <c r="L18" s="459">
        <v>80.336911772364203</v>
      </c>
      <c r="M18" s="459">
        <v>80.657416575466499</v>
      </c>
      <c r="N18" s="459">
        <v>80.701186513675495</v>
      </c>
      <c r="O18" s="459">
        <v>80.615955310789502</v>
      </c>
      <c r="P18" s="459">
        <v>80.790716173907498</v>
      </c>
      <c r="Q18" s="459">
        <v>81.056907001917097</v>
      </c>
      <c r="R18" s="459">
        <v>80.893156907886805</v>
      </c>
      <c r="S18" s="459">
        <v>81.095354907457804</v>
      </c>
      <c r="T18" s="459">
        <v>81.239401500582602</v>
      </c>
      <c r="U18" s="459">
        <v>81.473733678335506</v>
      </c>
      <c r="V18" s="459">
        <v>81.441183745735003</v>
      </c>
      <c r="W18" s="459">
        <v>81.620823793108798</v>
      </c>
      <c r="X18" s="459">
        <v>81.636357457879996</v>
      </c>
      <c r="Y18" s="459">
        <v>81.765488636876697</v>
      </c>
      <c r="Z18" s="459">
        <v>81.723769017802098</v>
      </c>
      <c r="AA18" s="460">
        <v>81.966912646202502</v>
      </c>
    </row>
    <row r="19" spans="1:27">
      <c r="A19" s="325" t="s">
        <v>49</v>
      </c>
      <c r="B19" s="326" t="s">
        <v>50</v>
      </c>
      <c r="C19" s="458">
        <v>81.270322281315998</v>
      </c>
      <c r="D19" s="459">
        <v>81.198503597251701</v>
      </c>
      <c r="E19" s="459">
        <v>81.4117540807745</v>
      </c>
      <c r="F19" s="459">
        <v>81.280866414111202</v>
      </c>
      <c r="G19" s="459">
        <v>81.297287708794599</v>
      </c>
      <c r="H19" s="459">
        <v>81.581946876258598</v>
      </c>
      <c r="I19" s="459">
        <v>81.702748093603702</v>
      </c>
      <c r="J19" s="459">
        <v>81.592917625358695</v>
      </c>
      <c r="K19" s="459">
        <v>81.804615942529296</v>
      </c>
      <c r="L19" s="459">
        <v>82.018566016457996</v>
      </c>
      <c r="M19" s="459">
        <v>81.968353163258101</v>
      </c>
      <c r="N19" s="459">
        <v>82.562492437969595</v>
      </c>
      <c r="O19" s="459">
        <v>82.413807215165505</v>
      </c>
      <c r="P19" s="459">
        <v>82.755696369513601</v>
      </c>
      <c r="Q19" s="459">
        <v>82.910049419075804</v>
      </c>
      <c r="R19" s="459">
        <v>83.038957040679705</v>
      </c>
      <c r="S19" s="459">
        <v>83.049126878669597</v>
      </c>
      <c r="T19" s="459">
        <v>83.005758517734705</v>
      </c>
      <c r="U19" s="459">
        <v>83.566073899241601</v>
      </c>
      <c r="V19" s="459">
        <v>83.491543950569195</v>
      </c>
      <c r="W19" s="459">
        <v>83.672670187834598</v>
      </c>
      <c r="X19" s="459">
        <v>83.6600395181311</v>
      </c>
      <c r="Y19" s="459">
        <v>83.958807414829494</v>
      </c>
      <c r="Z19" s="459">
        <v>83.743671456644805</v>
      </c>
      <c r="AA19" s="460">
        <v>84.056115150807898</v>
      </c>
    </row>
    <row r="20" spans="1:27">
      <c r="A20" s="327" t="s">
        <v>51</v>
      </c>
      <c r="B20" s="328" t="s">
        <v>52</v>
      </c>
      <c r="C20" s="458">
        <v>78.133882648460698</v>
      </c>
      <c r="D20" s="459">
        <v>78.199801093342401</v>
      </c>
      <c r="E20" s="459">
        <v>78.298581603929705</v>
      </c>
      <c r="F20" s="459">
        <v>78.3537061516694</v>
      </c>
      <c r="G20" s="459">
        <v>78.436348222266901</v>
      </c>
      <c r="H20" s="459">
        <v>78.558392081353603</v>
      </c>
      <c r="I20" s="459">
        <v>78.678506158468593</v>
      </c>
      <c r="J20" s="459">
        <v>79.008696944259</v>
      </c>
      <c r="K20" s="459">
        <v>79.0068570281409</v>
      </c>
      <c r="L20" s="459">
        <v>79.217442133839199</v>
      </c>
      <c r="M20" s="459">
        <v>79.221654182658995</v>
      </c>
      <c r="N20" s="459">
        <v>79.449764999603602</v>
      </c>
      <c r="O20" s="459">
        <v>79.473387398468603</v>
      </c>
      <c r="P20" s="459">
        <v>79.638677922440806</v>
      </c>
      <c r="Q20" s="459">
        <v>79.6218143741403</v>
      </c>
      <c r="R20" s="459">
        <v>79.949134839941607</v>
      </c>
      <c r="S20" s="459">
        <v>80.061082695765606</v>
      </c>
      <c r="T20" s="459">
        <v>80.160036264992002</v>
      </c>
      <c r="U20" s="459">
        <v>80.196301262025202</v>
      </c>
      <c r="V20" s="459">
        <v>80.447024503398694</v>
      </c>
      <c r="W20" s="459">
        <v>80.528841196389806</v>
      </c>
      <c r="X20" s="459">
        <v>80.711749662551298</v>
      </c>
      <c r="Y20" s="459">
        <v>80.729098404541205</v>
      </c>
      <c r="Z20" s="459">
        <v>80.911459127217995</v>
      </c>
      <c r="AA20" s="460">
        <v>81.093376514552105</v>
      </c>
    </row>
    <row r="21" spans="1:27">
      <c r="A21" s="325" t="s">
        <v>53</v>
      </c>
      <c r="B21" s="326" t="s">
        <v>54</v>
      </c>
      <c r="C21" s="458">
        <v>78.252034393893396</v>
      </c>
      <c r="D21" s="459">
        <v>78.235246716535897</v>
      </c>
      <c r="E21" s="459">
        <v>78.403021635718204</v>
      </c>
      <c r="F21" s="459">
        <v>78.448257416575302</v>
      </c>
      <c r="G21" s="459">
        <v>78.612325002155401</v>
      </c>
      <c r="H21" s="459">
        <v>78.728512966816893</v>
      </c>
      <c r="I21" s="459">
        <v>78.789321881566593</v>
      </c>
      <c r="J21" s="459">
        <v>78.8919272895685</v>
      </c>
      <c r="K21" s="459">
        <v>78.964327709804607</v>
      </c>
      <c r="L21" s="459">
        <v>79.110708056238806</v>
      </c>
      <c r="M21" s="459">
        <v>79.261975807979496</v>
      </c>
      <c r="N21" s="459">
        <v>79.377227367969795</v>
      </c>
      <c r="O21" s="459">
        <v>79.526906836454103</v>
      </c>
      <c r="P21" s="459">
        <v>79.453501085127201</v>
      </c>
      <c r="Q21" s="459">
        <v>79.709330330005301</v>
      </c>
      <c r="R21" s="459">
        <v>79.887481140734195</v>
      </c>
      <c r="S21" s="459">
        <v>79.958537074686006</v>
      </c>
      <c r="T21" s="459">
        <v>80.090371407449197</v>
      </c>
      <c r="U21" s="459">
        <v>80.276283739950003</v>
      </c>
      <c r="V21" s="459">
        <v>80.430964002154298</v>
      </c>
      <c r="W21" s="459">
        <v>80.554018158625993</v>
      </c>
      <c r="X21" s="459">
        <v>80.692433860156797</v>
      </c>
      <c r="Y21" s="459">
        <v>80.777226745142301</v>
      </c>
      <c r="Z21" s="459">
        <v>80.916051968183197</v>
      </c>
      <c r="AA21" s="460">
        <v>81.088207288306606</v>
      </c>
    </row>
    <row r="22" spans="1:27">
      <c r="A22" s="325" t="s">
        <v>55</v>
      </c>
      <c r="B22" s="326" t="s">
        <v>56</v>
      </c>
      <c r="C22" s="458">
        <v>73.464814494345902</v>
      </c>
      <c r="D22" s="459">
        <v>73.328019971701707</v>
      </c>
      <c r="E22" s="459">
        <v>73.451672825441406</v>
      </c>
      <c r="F22" s="459">
        <v>73.612795051740505</v>
      </c>
      <c r="G22" s="459">
        <v>73.784011350024102</v>
      </c>
      <c r="H22" s="459">
        <v>73.897661892328699</v>
      </c>
      <c r="I22" s="459">
        <v>74.0086996234634</v>
      </c>
      <c r="J22" s="459">
        <v>74.119933106053196</v>
      </c>
      <c r="K22" s="459">
        <v>74.205276969092296</v>
      </c>
      <c r="L22" s="459">
        <v>74.383816996856595</v>
      </c>
      <c r="M22" s="459">
        <v>74.530867080089294</v>
      </c>
      <c r="N22" s="459">
        <v>74.642032791495595</v>
      </c>
      <c r="O22" s="459">
        <v>74.782499652580796</v>
      </c>
      <c r="P22" s="459">
        <v>74.908286585246202</v>
      </c>
      <c r="Q22" s="459">
        <v>75.034438382818493</v>
      </c>
      <c r="R22" s="459">
        <v>75.159742838788503</v>
      </c>
      <c r="S22" s="459">
        <v>75.277585420591393</v>
      </c>
      <c r="T22" s="459">
        <v>75.416883046663301</v>
      </c>
      <c r="U22" s="459">
        <v>75.522782902067704</v>
      </c>
      <c r="V22" s="459">
        <v>75.644156908262602</v>
      </c>
      <c r="W22" s="459">
        <v>75.7645162094841</v>
      </c>
      <c r="X22" s="459">
        <v>75.845418093386996</v>
      </c>
      <c r="Y22" s="459">
        <v>75.946516656708695</v>
      </c>
      <c r="Z22" s="459">
        <v>76.072309737614205</v>
      </c>
      <c r="AA22" s="460">
        <v>76.150551210349306</v>
      </c>
    </row>
    <row r="23" spans="1:27">
      <c r="A23" s="325" t="s">
        <v>57</v>
      </c>
      <c r="B23" s="326" t="s">
        <v>58</v>
      </c>
      <c r="C23" s="458">
        <v>78.834376529903693</v>
      </c>
      <c r="D23" s="459">
        <v>78.825264039532598</v>
      </c>
      <c r="E23" s="459">
        <v>79.072729229662599</v>
      </c>
      <c r="F23" s="459">
        <v>79.052101998543606</v>
      </c>
      <c r="G23" s="459">
        <v>79.217546933343797</v>
      </c>
      <c r="H23" s="459">
        <v>79.226091055629496</v>
      </c>
      <c r="I23" s="459">
        <v>79.572081819905307</v>
      </c>
      <c r="J23" s="459">
        <v>79.806877269341001</v>
      </c>
      <c r="K23" s="459">
        <v>79.832738402193897</v>
      </c>
      <c r="L23" s="459">
        <v>79.911237565988799</v>
      </c>
      <c r="M23" s="459">
        <v>80.097976039129605</v>
      </c>
      <c r="N23" s="459">
        <v>80.263445166907204</v>
      </c>
      <c r="O23" s="459">
        <v>80.452990379762397</v>
      </c>
      <c r="P23" s="459">
        <v>80.432734467522494</v>
      </c>
      <c r="Q23" s="459">
        <v>80.630110020378893</v>
      </c>
      <c r="R23" s="459">
        <v>80.823907984274598</v>
      </c>
      <c r="S23" s="459">
        <v>80.986382979732994</v>
      </c>
      <c r="T23" s="459">
        <v>81.195604951917801</v>
      </c>
      <c r="U23" s="459">
        <v>81.663383111692298</v>
      </c>
      <c r="V23" s="459">
        <v>81.494607943880794</v>
      </c>
      <c r="W23" s="459">
        <v>81.644077720129701</v>
      </c>
      <c r="X23" s="459">
        <v>81.832837193273207</v>
      </c>
      <c r="Y23" s="459">
        <v>81.926987008813796</v>
      </c>
      <c r="Z23" s="459">
        <v>82.128465153264699</v>
      </c>
      <c r="AA23" s="460">
        <v>82.359631426683094</v>
      </c>
    </row>
    <row r="24" spans="1:27">
      <c r="A24" s="325" t="s">
        <v>59</v>
      </c>
      <c r="B24" s="326" t="s">
        <v>60</v>
      </c>
      <c r="C24" s="458">
        <v>75.648594571443894</v>
      </c>
      <c r="D24" s="459">
        <v>75.678323571627701</v>
      </c>
      <c r="E24" s="459">
        <v>75.956043684709996</v>
      </c>
      <c r="F24" s="459">
        <v>76.058032756882</v>
      </c>
      <c r="G24" s="459">
        <v>76.040069238278306</v>
      </c>
      <c r="H24" s="459">
        <v>76.187358585892298</v>
      </c>
      <c r="I24" s="459">
        <v>76.084480729098004</v>
      </c>
      <c r="J24" s="459">
        <v>76.383367645012498</v>
      </c>
      <c r="K24" s="459">
        <v>76.629831357471005</v>
      </c>
      <c r="L24" s="459">
        <v>76.760878908008905</v>
      </c>
      <c r="M24" s="459">
        <v>76.687146693808799</v>
      </c>
      <c r="N24" s="459">
        <v>77.016574567769396</v>
      </c>
      <c r="O24" s="459">
        <v>77.149798846414896</v>
      </c>
      <c r="P24" s="459">
        <v>77.250072371799803</v>
      </c>
      <c r="Q24" s="459">
        <v>77.378578654095904</v>
      </c>
      <c r="R24" s="459">
        <v>77.677980812630395</v>
      </c>
      <c r="S24" s="459">
        <v>78.094455438862397</v>
      </c>
      <c r="T24" s="459">
        <v>78.000578944237702</v>
      </c>
      <c r="U24" s="459">
        <v>78.324979783618403</v>
      </c>
      <c r="V24" s="459">
        <v>78.540045709808894</v>
      </c>
      <c r="W24" s="459">
        <v>78.519448936854005</v>
      </c>
      <c r="X24" s="459">
        <v>78.285158057633694</v>
      </c>
      <c r="Y24" s="459">
        <v>78.613109899828999</v>
      </c>
      <c r="Z24" s="459">
        <v>78.708950832620005</v>
      </c>
      <c r="AA24" s="460">
        <v>78.7827836408661</v>
      </c>
    </row>
    <row r="25" spans="1:27">
      <c r="A25" s="325" t="s">
        <v>61</v>
      </c>
      <c r="B25" s="326" t="s">
        <v>62</v>
      </c>
      <c r="C25" s="458">
        <v>78.3916334933472</v>
      </c>
      <c r="D25" s="459">
        <v>77.997873039572397</v>
      </c>
      <c r="E25" s="459">
        <v>78.472118474698107</v>
      </c>
      <c r="F25" s="459">
        <v>78.650017805932507</v>
      </c>
      <c r="G25" s="459">
        <v>78.647437140499207</v>
      </c>
      <c r="H25" s="459">
        <v>78.868886200826495</v>
      </c>
      <c r="I25" s="459">
        <v>78.752978286362804</v>
      </c>
      <c r="J25" s="459">
        <v>78.994332348021601</v>
      </c>
      <c r="K25" s="459">
        <v>79.209322209066301</v>
      </c>
      <c r="L25" s="459">
        <v>79.232740335057599</v>
      </c>
      <c r="M25" s="459">
        <v>79.525818213158701</v>
      </c>
      <c r="N25" s="459">
        <v>79.629078010504898</v>
      </c>
      <c r="O25" s="459">
        <v>79.705547319667801</v>
      </c>
      <c r="P25" s="459">
        <v>79.900769715966803</v>
      </c>
      <c r="Q25" s="459">
        <v>79.951418439918001</v>
      </c>
      <c r="R25" s="459">
        <v>80.048286269205704</v>
      </c>
      <c r="S25" s="459">
        <v>79.965569789879794</v>
      </c>
      <c r="T25" s="459">
        <v>80.1385129086771</v>
      </c>
      <c r="U25" s="459">
        <v>80.356097231335397</v>
      </c>
      <c r="V25" s="459">
        <v>80.487956628623095</v>
      </c>
      <c r="W25" s="459">
        <v>80.419848112517698</v>
      </c>
      <c r="X25" s="459">
        <v>80.723653920246306</v>
      </c>
      <c r="Y25" s="459">
        <v>80.915515933288205</v>
      </c>
      <c r="Z25" s="459">
        <v>81.061918947312705</v>
      </c>
      <c r="AA25" s="460">
        <v>80.945690087322006</v>
      </c>
    </row>
    <row r="26" spans="1:27">
      <c r="A26" s="325" t="s">
        <v>63</v>
      </c>
      <c r="B26" s="326" t="s">
        <v>64</v>
      </c>
      <c r="C26" s="458">
        <v>80.406393796776001</v>
      </c>
      <c r="D26" s="459">
        <v>80.222006105424001</v>
      </c>
      <c r="E26" s="459">
        <v>80.660399409846093</v>
      </c>
      <c r="F26" s="459">
        <v>80.807542967649894</v>
      </c>
      <c r="G26" s="459">
        <v>80.860357992670899</v>
      </c>
      <c r="H26" s="459">
        <v>80.832525313228601</v>
      </c>
      <c r="I26" s="459">
        <v>81.153338982370698</v>
      </c>
      <c r="J26" s="459">
        <v>81.398751323628304</v>
      </c>
      <c r="K26" s="459">
        <v>81.185956839921303</v>
      </c>
      <c r="L26" s="459">
        <v>81.578252484572104</v>
      </c>
      <c r="M26" s="459">
        <v>81.494337314475899</v>
      </c>
      <c r="N26" s="459">
        <v>81.742368634817296</v>
      </c>
      <c r="O26" s="459">
        <v>81.716281217961395</v>
      </c>
      <c r="P26" s="459">
        <v>81.907184665900303</v>
      </c>
      <c r="Q26" s="459">
        <v>82.049507626648406</v>
      </c>
      <c r="R26" s="459">
        <v>82.109167293886301</v>
      </c>
      <c r="S26" s="459">
        <v>82.472329488487404</v>
      </c>
      <c r="T26" s="459">
        <v>82.567732568741107</v>
      </c>
      <c r="U26" s="459">
        <v>82.915728930036806</v>
      </c>
      <c r="V26" s="459">
        <v>82.783297586870304</v>
      </c>
      <c r="W26" s="459">
        <v>83.1180749224891</v>
      </c>
      <c r="X26" s="459">
        <v>82.983861764685798</v>
      </c>
      <c r="Y26" s="459">
        <v>82.991642882388803</v>
      </c>
      <c r="Z26" s="459">
        <v>83.280761238408402</v>
      </c>
      <c r="AA26" s="460">
        <v>83.461982896744104</v>
      </c>
    </row>
    <row r="27" spans="1:27">
      <c r="A27" s="325" t="s">
        <v>65</v>
      </c>
      <c r="B27" s="326" t="s">
        <v>66</v>
      </c>
      <c r="C27" s="458">
        <v>78.759089281937904</v>
      </c>
      <c r="D27" s="459">
        <v>80.272516372227997</v>
      </c>
      <c r="E27" s="459">
        <v>79.229276228233502</v>
      </c>
      <c r="F27" s="459">
        <v>79.824097062192095</v>
      </c>
      <c r="G27" s="459">
        <v>79.629285447650702</v>
      </c>
      <c r="H27" s="459">
        <v>79.683227825242994</v>
      </c>
      <c r="I27" s="459">
        <v>79.587535076038293</v>
      </c>
      <c r="J27" s="459">
        <v>79.672788791684297</v>
      </c>
      <c r="K27" s="459">
        <v>80.130742562023798</v>
      </c>
      <c r="L27" s="459">
        <v>80.343680350438603</v>
      </c>
      <c r="M27" s="459">
        <v>80.296525936777797</v>
      </c>
      <c r="N27" s="459">
        <v>80.218442308304205</v>
      </c>
      <c r="O27" s="459">
        <v>80.446006622563701</v>
      </c>
      <c r="P27" s="459">
        <v>80.678373744143698</v>
      </c>
      <c r="Q27" s="459">
        <v>81.117949948553104</v>
      </c>
      <c r="R27" s="459">
        <v>80.983943211090804</v>
      </c>
      <c r="S27" s="459">
        <v>81.3407159059267</v>
      </c>
      <c r="T27" s="459">
        <v>81.067313890304604</v>
      </c>
      <c r="U27" s="459">
        <v>81.151348877392394</v>
      </c>
      <c r="V27" s="459">
        <v>81.121445608949102</v>
      </c>
      <c r="W27" s="459">
        <v>81.463357182081793</v>
      </c>
      <c r="X27" s="459">
        <v>81.264323383730002</v>
      </c>
      <c r="Y27" s="459">
        <v>81.824652949192995</v>
      </c>
      <c r="Z27" s="459">
        <v>82.058894235282807</v>
      </c>
      <c r="AA27" s="460">
        <v>82.612035651578395</v>
      </c>
    </row>
    <row r="28" spans="1:27">
      <c r="A28" s="325" t="s">
        <v>67</v>
      </c>
      <c r="B28" s="326" t="s">
        <v>68</v>
      </c>
      <c r="C28" s="458">
        <v>76.859361017279795</v>
      </c>
      <c r="D28" s="459">
        <v>76.921238069671105</v>
      </c>
      <c r="E28" s="459">
        <v>76.881186465605694</v>
      </c>
      <c r="F28" s="459">
        <v>76.966785186409297</v>
      </c>
      <c r="G28" s="459">
        <v>77.183913927554499</v>
      </c>
      <c r="H28" s="459">
        <v>77.464824200619802</v>
      </c>
      <c r="I28" s="459">
        <v>77.748735407000893</v>
      </c>
      <c r="J28" s="459">
        <v>77.768523799321102</v>
      </c>
      <c r="K28" s="459">
        <v>78.017236569746103</v>
      </c>
      <c r="L28" s="459">
        <v>77.870952281453796</v>
      </c>
      <c r="M28" s="459">
        <v>78.093589864397401</v>
      </c>
      <c r="N28" s="459">
        <v>78.0044579246251</v>
      </c>
      <c r="O28" s="459">
        <v>78.177285153642003</v>
      </c>
      <c r="P28" s="459">
        <v>78.483128182899904</v>
      </c>
      <c r="Q28" s="459">
        <v>78.607662272077405</v>
      </c>
      <c r="R28" s="459">
        <v>78.683109579968601</v>
      </c>
      <c r="S28" s="459">
        <v>78.787048490117698</v>
      </c>
      <c r="T28" s="459">
        <v>78.995634096375895</v>
      </c>
      <c r="U28" s="459">
        <v>79.074342105417799</v>
      </c>
      <c r="V28" s="459">
        <v>79.109275768413497</v>
      </c>
      <c r="W28" s="459">
        <v>79.171100223615298</v>
      </c>
      <c r="X28" s="459">
        <v>79.291553330546904</v>
      </c>
      <c r="Y28" s="459">
        <v>79.457394947634</v>
      </c>
      <c r="Z28" s="459">
        <v>79.499035740241496</v>
      </c>
      <c r="AA28" s="460">
        <v>79.741882774972595</v>
      </c>
    </row>
    <row r="29" spans="1:27">
      <c r="A29" s="325" t="s">
        <v>69</v>
      </c>
      <c r="B29" s="326" t="s">
        <v>70</v>
      </c>
      <c r="C29" s="458">
        <v>75.481664558315401</v>
      </c>
      <c r="D29" s="459">
        <v>75.447282537410501</v>
      </c>
      <c r="E29" s="459">
        <v>75.568632415211098</v>
      </c>
      <c r="F29" s="459">
        <v>75.727472127426793</v>
      </c>
      <c r="G29" s="459">
        <v>75.897492232171899</v>
      </c>
      <c r="H29" s="459">
        <v>76.100316390998401</v>
      </c>
      <c r="I29" s="459">
        <v>76.210003805079296</v>
      </c>
      <c r="J29" s="459">
        <v>76.348971779293393</v>
      </c>
      <c r="K29" s="459">
        <v>76.503187086150703</v>
      </c>
      <c r="L29" s="459">
        <v>76.516495179870802</v>
      </c>
      <c r="M29" s="459">
        <v>76.667669356744</v>
      </c>
      <c r="N29" s="459">
        <v>76.732099329308298</v>
      </c>
      <c r="O29" s="459">
        <v>76.871426966833099</v>
      </c>
      <c r="P29" s="459">
        <v>77.031438078616006</v>
      </c>
      <c r="Q29" s="459">
        <v>77.143293943445798</v>
      </c>
      <c r="R29" s="459">
        <v>77.242611705629599</v>
      </c>
      <c r="S29" s="459">
        <v>77.344494928272795</v>
      </c>
      <c r="T29" s="459">
        <v>77.458088203190101</v>
      </c>
      <c r="U29" s="459">
        <v>77.6346528669674</v>
      </c>
      <c r="V29" s="459">
        <v>77.737157529068597</v>
      </c>
      <c r="W29" s="459">
        <v>77.868274791093199</v>
      </c>
      <c r="X29" s="459">
        <v>77.909773625284203</v>
      </c>
      <c r="Y29" s="459">
        <v>78.040314622070596</v>
      </c>
      <c r="Z29" s="459">
        <v>78.100371306479602</v>
      </c>
      <c r="AA29" s="460">
        <v>78.211494273382897</v>
      </c>
    </row>
    <row r="30" spans="1:27">
      <c r="A30" s="325" t="s">
        <v>71</v>
      </c>
      <c r="B30" s="326" t="s">
        <v>72</v>
      </c>
      <c r="C30" s="458">
        <v>82.910573176862997</v>
      </c>
      <c r="D30" s="459">
        <v>82.578707711009599</v>
      </c>
      <c r="E30" s="459">
        <v>83.467108217751203</v>
      </c>
      <c r="F30" s="459">
        <v>83.015381711682494</v>
      </c>
      <c r="G30" s="459">
        <v>83.695826602593201</v>
      </c>
      <c r="H30" s="459">
        <v>83.574023666019698</v>
      </c>
      <c r="I30" s="459">
        <v>83.427604246322701</v>
      </c>
      <c r="J30" s="459">
        <v>84.008367192913994</v>
      </c>
      <c r="K30" s="459">
        <v>84.418913610471606</v>
      </c>
      <c r="L30" s="459">
        <v>83.787408611521499</v>
      </c>
      <c r="M30" s="459">
        <v>84.203847529668494</v>
      </c>
      <c r="N30" s="459">
        <v>84.336628368838504</v>
      </c>
      <c r="O30" s="459">
        <v>85.418247670044394</v>
      </c>
      <c r="P30" s="459">
        <v>84.717143426466393</v>
      </c>
      <c r="Q30" s="459">
        <v>85.381525270188803</v>
      </c>
      <c r="R30" s="459">
        <v>84.521793540953496</v>
      </c>
      <c r="S30" s="459">
        <v>85.568869461204201</v>
      </c>
      <c r="T30" s="459">
        <v>85.493229115733499</v>
      </c>
      <c r="U30" s="459">
        <v>85.906454404012393</v>
      </c>
      <c r="V30" s="459">
        <v>85.941451333592099</v>
      </c>
      <c r="W30" s="459">
        <v>85.340048701482701</v>
      </c>
      <c r="X30" s="459">
        <v>86.165595156948996</v>
      </c>
      <c r="Y30" s="459">
        <v>86.236383433403304</v>
      </c>
      <c r="Z30" s="459">
        <v>86.407239738757397</v>
      </c>
      <c r="AA30" s="460">
        <v>85.992158629545798</v>
      </c>
    </row>
    <row r="31" spans="1:27">
      <c r="A31" s="325" t="s">
        <v>73</v>
      </c>
      <c r="B31" s="326" t="s">
        <v>74</v>
      </c>
      <c r="C31" s="458">
        <v>80.985306701430702</v>
      </c>
      <c r="D31" s="459">
        <v>80.687309520049695</v>
      </c>
      <c r="E31" s="459">
        <v>80.768043301292707</v>
      </c>
      <c r="F31" s="459">
        <v>80.792453479708399</v>
      </c>
      <c r="G31" s="459">
        <v>81.361607328645405</v>
      </c>
      <c r="H31" s="459">
        <v>81.537504806704803</v>
      </c>
      <c r="I31" s="459">
        <v>81.694660388452405</v>
      </c>
      <c r="J31" s="459">
        <v>81.965098479729605</v>
      </c>
      <c r="K31" s="459">
        <v>82.160063810076807</v>
      </c>
      <c r="L31" s="459">
        <v>82.429280011113804</v>
      </c>
      <c r="M31" s="459">
        <v>82.251668550466903</v>
      </c>
      <c r="N31" s="459">
        <v>82.269175765842107</v>
      </c>
      <c r="O31" s="459">
        <v>82.652995738509404</v>
      </c>
      <c r="P31" s="459">
        <v>82.919098696245698</v>
      </c>
      <c r="Q31" s="459">
        <v>83.263821455481803</v>
      </c>
      <c r="R31" s="459">
        <v>83.327486790834996</v>
      </c>
      <c r="S31" s="459">
        <v>83.426753254312302</v>
      </c>
      <c r="T31" s="459">
        <v>83.374521225991302</v>
      </c>
      <c r="U31" s="459">
        <v>83.687421517339303</v>
      </c>
      <c r="V31" s="459">
        <v>83.634621063754295</v>
      </c>
      <c r="W31" s="459">
        <v>83.847241893340097</v>
      </c>
      <c r="X31" s="459">
        <v>83.953832748918302</v>
      </c>
      <c r="Y31" s="459">
        <v>84.235494663276796</v>
      </c>
      <c r="Z31" s="459">
        <v>84.216512508597901</v>
      </c>
      <c r="AA31" s="460">
        <v>84.214221340103805</v>
      </c>
    </row>
    <row r="32" spans="1:27">
      <c r="A32" s="325" t="s">
        <v>75</v>
      </c>
      <c r="B32" s="326" t="s">
        <v>76</v>
      </c>
      <c r="C32" s="458">
        <v>76.486334289740199</v>
      </c>
      <c r="D32" s="459">
        <v>76.420353511377598</v>
      </c>
      <c r="E32" s="459">
        <v>76.509706571984694</v>
      </c>
      <c r="F32" s="459">
        <v>76.590651224409001</v>
      </c>
      <c r="G32" s="459">
        <v>76.730238613923802</v>
      </c>
      <c r="H32" s="459">
        <v>76.772237126711701</v>
      </c>
      <c r="I32" s="459">
        <v>76.964425363043105</v>
      </c>
      <c r="J32" s="459">
        <v>77.035882587685705</v>
      </c>
      <c r="K32" s="459">
        <v>77.110548658220907</v>
      </c>
      <c r="L32" s="459">
        <v>77.333808975541999</v>
      </c>
      <c r="M32" s="459">
        <v>77.395113863204102</v>
      </c>
      <c r="N32" s="459">
        <v>77.638095355618603</v>
      </c>
      <c r="O32" s="459">
        <v>77.550889487266204</v>
      </c>
      <c r="P32" s="459">
        <v>77.774240635392502</v>
      </c>
      <c r="Q32" s="459">
        <v>77.915122788815793</v>
      </c>
      <c r="R32" s="459">
        <v>77.937332551251899</v>
      </c>
      <c r="S32" s="459">
        <v>78.157655742504502</v>
      </c>
      <c r="T32" s="459">
        <v>78.264810037854801</v>
      </c>
      <c r="U32" s="459">
        <v>78.375968576696906</v>
      </c>
      <c r="V32" s="459">
        <v>78.612575400756498</v>
      </c>
      <c r="W32" s="459">
        <v>78.636134636634793</v>
      </c>
      <c r="X32" s="459">
        <v>78.851776518050897</v>
      </c>
      <c r="Y32" s="459">
        <v>78.848807276742306</v>
      </c>
      <c r="Z32" s="459">
        <v>78.943762158382896</v>
      </c>
      <c r="AA32" s="460">
        <v>79.012509414160704</v>
      </c>
    </row>
    <row r="33" spans="1:28">
      <c r="A33" s="325" t="s">
        <v>77</v>
      </c>
      <c r="B33" s="326" t="s">
        <v>78</v>
      </c>
      <c r="C33" s="458">
        <v>79.969083445593498</v>
      </c>
      <c r="D33" s="459">
        <v>80.0219027738449</v>
      </c>
      <c r="E33" s="459">
        <v>79.976810652351901</v>
      </c>
      <c r="F33" s="459">
        <v>80.450095563914502</v>
      </c>
      <c r="G33" s="459">
        <v>80.451081590132603</v>
      </c>
      <c r="H33" s="459">
        <v>80.553215303071298</v>
      </c>
      <c r="I33" s="459">
        <v>80.690179661048205</v>
      </c>
      <c r="J33" s="459">
        <v>80.685357571384699</v>
      </c>
      <c r="K33" s="459">
        <v>80.837866116648996</v>
      </c>
      <c r="L33" s="459">
        <v>80.831317683518904</v>
      </c>
      <c r="M33" s="459">
        <v>80.910288409426101</v>
      </c>
      <c r="N33" s="459">
        <v>80.969128033424596</v>
      </c>
      <c r="O33" s="459">
        <v>81.062984783964097</v>
      </c>
      <c r="P33" s="459">
        <v>81.3609246417017</v>
      </c>
      <c r="Q33" s="459">
        <v>81.291837403404699</v>
      </c>
      <c r="R33" s="459">
        <v>81.484033883964401</v>
      </c>
      <c r="S33" s="459">
        <v>81.458498613961197</v>
      </c>
      <c r="T33" s="459">
        <v>81.645008797654498</v>
      </c>
      <c r="U33" s="459">
        <v>81.643525215590202</v>
      </c>
      <c r="V33" s="459">
        <v>81.869057967860101</v>
      </c>
      <c r="W33" s="459">
        <v>82.040910139682893</v>
      </c>
      <c r="X33" s="459">
        <v>82.113029900486694</v>
      </c>
      <c r="Y33" s="459">
        <v>82.121454636937898</v>
      </c>
      <c r="Z33" s="459">
        <v>82.305308660351898</v>
      </c>
      <c r="AA33" s="460">
        <v>82.396292491645596</v>
      </c>
    </row>
    <row r="34" spans="1:28">
      <c r="A34" s="325" t="s">
        <v>79</v>
      </c>
      <c r="B34" s="326" t="s">
        <v>80</v>
      </c>
      <c r="C34" s="458">
        <v>80.303110568237997</v>
      </c>
      <c r="D34" s="459">
        <v>80.004510621349894</v>
      </c>
      <c r="E34" s="459">
        <v>79.9416886193343</v>
      </c>
      <c r="F34" s="459">
        <v>80.519699656694598</v>
      </c>
      <c r="G34" s="459">
        <v>80.864568457051902</v>
      </c>
      <c r="H34" s="459">
        <v>80.604809819013994</v>
      </c>
      <c r="I34" s="459">
        <v>80.291072890209193</v>
      </c>
      <c r="J34" s="459">
        <v>80.721443349421094</v>
      </c>
      <c r="K34" s="459">
        <v>81.070027106851597</v>
      </c>
      <c r="L34" s="459">
        <v>81.088420227744606</v>
      </c>
      <c r="M34" s="459">
        <v>81.404123125889399</v>
      </c>
      <c r="N34" s="459">
        <v>80.375362299813602</v>
      </c>
      <c r="O34" s="459">
        <v>80.695083609008705</v>
      </c>
      <c r="P34" s="459">
        <v>81.557021305908606</v>
      </c>
      <c r="Q34" s="459">
        <v>81.5103623611964</v>
      </c>
      <c r="R34" s="459">
        <v>81.165770138888604</v>
      </c>
      <c r="S34" s="459">
        <v>81.381757606551304</v>
      </c>
      <c r="T34" s="459">
        <v>81.253997998041996</v>
      </c>
      <c r="U34" s="459">
        <v>81.099953259467398</v>
      </c>
      <c r="V34" s="459">
        <v>81.004318459506905</v>
      </c>
      <c r="W34" s="459">
        <v>81.614201671528704</v>
      </c>
      <c r="X34" s="459">
        <v>81.774458685533105</v>
      </c>
      <c r="Y34" s="459">
        <v>82.028146667810304</v>
      </c>
      <c r="Z34" s="459">
        <v>81.8650581975579</v>
      </c>
      <c r="AA34" s="460">
        <v>82.431139480586495</v>
      </c>
    </row>
    <row r="35" spans="1:28" ht="14.4">
      <c r="A35" s="325" t="s">
        <v>81</v>
      </c>
      <c r="B35" s="326" t="s">
        <v>82</v>
      </c>
      <c r="C35" s="458">
        <v>78.843423310919107</v>
      </c>
      <c r="D35" s="459">
        <v>78.843240229817695</v>
      </c>
      <c r="E35" s="459">
        <v>78.673799448888403</v>
      </c>
      <c r="F35" s="459">
        <v>78.934495062677996</v>
      </c>
      <c r="G35" s="459">
        <v>78.891632527223095</v>
      </c>
      <c r="H35" s="459">
        <v>79.240211206476999</v>
      </c>
      <c r="I35" s="459">
        <v>79.286108797933196</v>
      </c>
      <c r="J35" s="459">
        <v>79.529288543217703</v>
      </c>
      <c r="K35" s="459">
        <v>79.556934942997799</v>
      </c>
      <c r="L35" s="459">
        <v>79.644357741308696</v>
      </c>
      <c r="M35" s="459">
        <v>79.904980222024093</v>
      </c>
      <c r="N35" s="459">
        <v>80.085020792768503</v>
      </c>
      <c r="O35" s="459">
        <v>80.017261219204201</v>
      </c>
      <c r="P35" s="459">
        <v>80.337511498077802</v>
      </c>
      <c r="Q35" s="459">
        <v>80.258450165630407</v>
      </c>
      <c r="R35" s="459">
        <v>80.507246669080203</v>
      </c>
      <c r="S35" s="459">
        <v>80.672493379610103</v>
      </c>
      <c r="T35" s="459">
        <v>80.794673694562505</v>
      </c>
      <c r="U35" s="459">
        <v>81.123989415176197</v>
      </c>
      <c r="V35" s="459">
        <v>81.292452536303799</v>
      </c>
      <c r="W35" s="459">
        <v>81.140965195808803</v>
      </c>
      <c r="X35" s="459">
        <v>81.284237010750701</v>
      </c>
      <c r="Y35" s="459">
        <v>81.394997235850099</v>
      </c>
      <c r="Z35" s="459">
        <v>81.518161399140894</v>
      </c>
      <c r="AA35" s="460">
        <v>81.434337147309293</v>
      </c>
      <c r="AB35" s="461"/>
    </row>
    <row r="36" spans="1:28">
      <c r="A36" s="325" t="s">
        <v>83</v>
      </c>
      <c r="B36" s="326" t="s">
        <v>84</v>
      </c>
      <c r="C36" s="458">
        <v>77.365884499625693</v>
      </c>
      <c r="D36" s="459">
        <v>77.324710603483297</v>
      </c>
      <c r="E36" s="459">
        <v>77.4057462845891</v>
      </c>
      <c r="F36" s="459">
        <v>77.553472407268401</v>
      </c>
      <c r="G36" s="459">
        <v>77.733513112756896</v>
      </c>
      <c r="H36" s="459">
        <v>77.831921332381398</v>
      </c>
      <c r="I36" s="459">
        <v>78.0049657377605</v>
      </c>
      <c r="J36" s="459">
        <v>77.970788655123798</v>
      </c>
      <c r="K36" s="459">
        <v>78.049060909313496</v>
      </c>
      <c r="L36" s="459">
        <v>78.2264515580205</v>
      </c>
      <c r="M36" s="459">
        <v>78.446152685097601</v>
      </c>
      <c r="N36" s="459">
        <v>78.616337476462107</v>
      </c>
      <c r="O36" s="459">
        <v>78.655500419686305</v>
      </c>
      <c r="P36" s="459">
        <v>78.733377664768696</v>
      </c>
      <c r="Q36" s="459">
        <v>78.845267044586393</v>
      </c>
      <c r="R36" s="459">
        <v>78.986549097245302</v>
      </c>
      <c r="S36" s="459">
        <v>79.065610441074696</v>
      </c>
      <c r="T36" s="459">
        <v>79.239763288922404</v>
      </c>
      <c r="U36" s="459">
        <v>79.364200347097906</v>
      </c>
      <c r="V36" s="459">
        <v>79.5108799245169</v>
      </c>
      <c r="W36" s="459">
        <v>79.637914755020802</v>
      </c>
      <c r="X36" s="459">
        <v>79.741921224596695</v>
      </c>
      <c r="Y36" s="459">
        <v>79.878182077832307</v>
      </c>
      <c r="Z36" s="459">
        <v>79.942461700207801</v>
      </c>
      <c r="AA36" s="460">
        <v>80.001958376490606</v>
      </c>
    </row>
    <row r="37" spans="1:28">
      <c r="A37" s="325" t="s">
        <v>85</v>
      </c>
      <c r="B37" s="326" t="s">
        <v>86</v>
      </c>
      <c r="C37" s="458">
        <v>79.544777196415197</v>
      </c>
      <c r="D37" s="459">
        <v>79.183240191762494</v>
      </c>
      <c r="E37" s="459">
        <v>79.432486279630794</v>
      </c>
      <c r="F37" s="459">
        <v>79.528564347637101</v>
      </c>
      <c r="G37" s="459">
        <v>79.674610343393795</v>
      </c>
      <c r="H37" s="459">
        <v>80.084149161017507</v>
      </c>
      <c r="I37" s="459">
        <v>79.953755972591296</v>
      </c>
      <c r="J37" s="459">
        <v>80.142240376378297</v>
      </c>
      <c r="K37" s="459">
        <v>80.018945181759705</v>
      </c>
      <c r="L37" s="459">
        <v>80.672855601165395</v>
      </c>
      <c r="M37" s="459">
        <v>80.534277998506894</v>
      </c>
      <c r="N37" s="459">
        <v>80.675942862678596</v>
      </c>
      <c r="O37" s="459">
        <v>80.629646479326595</v>
      </c>
      <c r="P37" s="459">
        <v>80.871281079607002</v>
      </c>
      <c r="Q37" s="459">
        <v>81.158490054199007</v>
      </c>
      <c r="R37" s="459">
        <v>81.338478543283102</v>
      </c>
      <c r="S37" s="459">
        <v>81.827627255101007</v>
      </c>
      <c r="T37" s="459">
        <v>81.543011689238398</v>
      </c>
      <c r="U37" s="459">
        <v>81.991651215197095</v>
      </c>
      <c r="V37" s="459">
        <v>81.994888971922506</v>
      </c>
      <c r="W37" s="459">
        <v>82.007210120716394</v>
      </c>
      <c r="X37" s="459">
        <v>82.143990801803</v>
      </c>
      <c r="Y37" s="459">
        <v>82.403027808587197</v>
      </c>
      <c r="Z37" s="459">
        <v>82.442507359993101</v>
      </c>
      <c r="AA37" s="460">
        <v>82.437391134983699</v>
      </c>
    </row>
    <row r="38" spans="1:28">
      <c r="A38" s="325" t="s">
        <v>87</v>
      </c>
      <c r="B38" s="326" t="s">
        <v>88</v>
      </c>
      <c r="C38" s="458">
        <v>75.923236079660498</v>
      </c>
      <c r="D38" s="459">
        <v>75.814248582173505</v>
      </c>
      <c r="E38" s="459">
        <v>75.915693865409395</v>
      </c>
      <c r="F38" s="459">
        <v>75.755771651415003</v>
      </c>
      <c r="G38" s="459">
        <v>76.123421437389794</v>
      </c>
      <c r="H38" s="459">
        <v>76.128531346743401</v>
      </c>
      <c r="I38" s="459">
        <v>76.6168338737494</v>
      </c>
      <c r="J38" s="459">
        <v>76.531404342084798</v>
      </c>
      <c r="K38" s="459">
        <v>76.812267141458605</v>
      </c>
      <c r="L38" s="459">
        <v>76.942138396954306</v>
      </c>
      <c r="M38" s="459">
        <v>77.042804311908995</v>
      </c>
      <c r="N38" s="459">
        <v>77.091920714929202</v>
      </c>
      <c r="O38" s="459">
        <v>77.286876916778297</v>
      </c>
      <c r="P38" s="459">
        <v>77.108633048307595</v>
      </c>
      <c r="Q38" s="459">
        <v>77.458022713732404</v>
      </c>
      <c r="R38" s="459">
        <v>77.528183807189194</v>
      </c>
      <c r="S38" s="459">
        <v>77.447479074288495</v>
      </c>
      <c r="T38" s="459">
        <v>77.446272080170502</v>
      </c>
      <c r="U38" s="459">
        <v>77.683549072961199</v>
      </c>
      <c r="V38" s="459">
        <v>77.926094875198103</v>
      </c>
      <c r="W38" s="459">
        <v>77.8695687067747</v>
      </c>
      <c r="X38" s="459">
        <v>77.959895333145099</v>
      </c>
      <c r="Y38" s="459">
        <v>78.162766032959695</v>
      </c>
      <c r="Z38" s="459">
        <v>78.363133061478706</v>
      </c>
      <c r="AA38" s="460">
        <v>78.527589605914798</v>
      </c>
    </row>
    <row r="39" spans="1:28">
      <c r="A39" s="325" t="s">
        <v>89</v>
      </c>
      <c r="B39" s="326" t="s">
        <v>90</v>
      </c>
      <c r="C39" s="458">
        <v>78.787845948134105</v>
      </c>
      <c r="D39" s="459">
        <v>78.841337919960495</v>
      </c>
      <c r="E39" s="459">
        <v>78.994714757587801</v>
      </c>
      <c r="F39" s="459">
        <v>78.9778629845067</v>
      </c>
      <c r="G39" s="459">
        <v>79.215353085336801</v>
      </c>
      <c r="H39" s="459">
        <v>79.285933595961097</v>
      </c>
      <c r="I39" s="459">
        <v>79.408391113502802</v>
      </c>
      <c r="J39" s="459">
        <v>79.541898985472699</v>
      </c>
      <c r="K39" s="459">
        <v>79.725425299011903</v>
      </c>
      <c r="L39" s="459">
        <v>79.747235311921003</v>
      </c>
      <c r="M39" s="459">
        <v>79.7261546333783</v>
      </c>
      <c r="N39" s="459">
        <v>79.925448911509093</v>
      </c>
      <c r="O39" s="459">
        <v>80.0004470702426</v>
      </c>
      <c r="P39" s="459">
        <v>80.120364886647195</v>
      </c>
      <c r="Q39" s="459">
        <v>80.327815585772598</v>
      </c>
      <c r="R39" s="459">
        <v>80.625228048968097</v>
      </c>
      <c r="S39" s="459">
        <v>80.586444819141207</v>
      </c>
      <c r="T39" s="459">
        <v>80.743124152558593</v>
      </c>
      <c r="U39" s="459">
        <v>80.964039239869507</v>
      </c>
      <c r="V39" s="459">
        <v>80.970619492112704</v>
      </c>
      <c r="W39" s="459">
        <v>81.226578795324301</v>
      </c>
      <c r="X39" s="459">
        <v>81.386606711462207</v>
      </c>
      <c r="Y39" s="459">
        <v>81.454201849439201</v>
      </c>
      <c r="Z39" s="459">
        <v>81.538103471703394</v>
      </c>
      <c r="AA39" s="460">
        <v>81.772277767751405</v>
      </c>
    </row>
    <row r="40" spans="1:28">
      <c r="A40" s="317"/>
      <c r="B40" s="337"/>
      <c r="C40" s="325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6"/>
      <c r="AA40" s="457"/>
    </row>
    <row r="41" spans="1:28">
      <c r="A41" s="462" t="s">
        <v>91</v>
      </c>
      <c r="B41" s="128"/>
      <c r="C41" s="325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6"/>
      <c r="Y41" s="456"/>
      <c r="Z41" s="456"/>
      <c r="AA41" s="457"/>
    </row>
    <row r="42" spans="1:28">
      <c r="A42" s="462" t="s">
        <v>3</v>
      </c>
      <c r="B42" s="128" t="s">
        <v>4</v>
      </c>
      <c r="C42" s="325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7"/>
    </row>
    <row r="43" spans="1:28">
      <c r="A43" s="463" t="s">
        <v>92</v>
      </c>
      <c r="B43" s="140" t="s">
        <v>93</v>
      </c>
      <c r="C43" s="458">
        <v>77.439365701008597</v>
      </c>
      <c r="D43" s="459">
        <v>77.458978719856006</v>
      </c>
      <c r="E43" s="459">
        <v>77.429803648728495</v>
      </c>
      <c r="F43" s="459">
        <v>77.616319331534399</v>
      </c>
      <c r="G43" s="459">
        <v>77.735257150769897</v>
      </c>
      <c r="H43" s="459">
        <v>77.947707875823994</v>
      </c>
      <c r="I43" s="459">
        <v>78.125059354513397</v>
      </c>
      <c r="J43" s="459">
        <v>78.217314902193294</v>
      </c>
      <c r="K43" s="459">
        <v>78.2903299271143</v>
      </c>
      <c r="L43" s="459">
        <v>78.357989682676603</v>
      </c>
      <c r="M43" s="459">
        <v>78.5106443045606</v>
      </c>
      <c r="N43" s="459">
        <v>78.589084392306603</v>
      </c>
      <c r="O43" s="459">
        <v>78.644411305782398</v>
      </c>
      <c r="P43" s="459">
        <v>78.971876039952804</v>
      </c>
      <c r="Q43" s="459">
        <v>78.9830609616602</v>
      </c>
      <c r="R43" s="459">
        <v>79.128880161918403</v>
      </c>
      <c r="S43" s="459">
        <v>79.197967000935904</v>
      </c>
      <c r="T43" s="459">
        <v>79.403047240088398</v>
      </c>
      <c r="U43" s="459">
        <v>79.555709469207301</v>
      </c>
      <c r="V43" s="459">
        <v>79.657713723724001</v>
      </c>
      <c r="W43" s="459">
        <v>79.738960648187401</v>
      </c>
      <c r="X43" s="459">
        <v>79.866175574509398</v>
      </c>
      <c r="Y43" s="459">
        <v>79.979609867452297</v>
      </c>
      <c r="Z43" s="459">
        <v>80.1006809808908</v>
      </c>
      <c r="AA43" s="460">
        <v>80.171711685236303</v>
      </c>
    </row>
    <row r="44" spans="1:28">
      <c r="A44" s="463" t="s">
        <v>94</v>
      </c>
      <c r="B44" s="140" t="s">
        <v>95</v>
      </c>
      <c r="C44" s="458">
        <v>79.969083445593498</v>
      </c>
      <c r="D44" s="459">
        <v>80.0219027738449</v>
      </c>
      <c r="E44" s="459">
        <v>79.976810652351901</v>
      </c>
      <c r="F44" s="459">
        <v>80.450095563914502</v>
      </c>
      <c r="G44" s="459">
        <v>80.451081590132603</v>
      </c>
      <c r="H44" s="459">
        <v>80.553215303071298</v>
      </c>
      <c r="I44" s="459">
        <v>80.690179661048205</v>
      </c>
      <c r="J44" s="459">
        <v>80.685357571384699</v>
      </c>
      <c r="K44" s="459">
        <v>80.837866116648996</v>
      </c>
      <c r="L44" s="459">
        <v>80.831317683518904</v>
      </c>
      <c r="M44" s="459">
        <v>80.910288409426101</v>
      </c>
      <c r="N44" s="459">
        <v>80.969128033424596</v>
      </c>
      <c r="O44" s="459">
        <v>81.062984783964097</v>
      </c>
      <c r="P44" s="459">
        <v>81.3609246417017</v>
      </c>
      <c r="Q44" s="459">
        <v>81.291837403404699</v>
      </c>
      <c r="R44" s="459">
        <v>81.484033883964401</v>
      </c>
      <c r="S44" s="459">
        <v>81.458498613961197</v>
      </c>
      <c r="T44" s="459">
        <v>81.645008797654498</v>
      </c>
      <c r="U44" s="459">
        <v>81.643525215590202</v>
      </c>
      <c r="V44" s="459">
        <v>81.869057967860101</v>
      </c>
      <c r="W44" s="459">
        <v>82.040910139682893</v>
      </c>
      <c r="X44" s="459">
        <v>82.113029900486694</v>
      </c>
      <c r="Y44" s="459">
        <v>82.121454636937898</v>
      </c>
      <c r="Z44" s="459">
        <v>82.305308660351898</v>
      </c>
      <c r="AA44" s="460">
        <v>82.396292491645596</v>
      </c>
    </row>
    <row r="45" spans="1:28">
      <c r="A45" s="463" t="s">
        <v>39</v>
      </c>
      <c r="B45" s="140" t="s">
        <v>96</v>
      </c>
      <c r="C45" s="458">
        <v>78.898202121484999</v>
      </c>
      <c r="D45" s="459">
        <v>78.707087168479305</v>
      </c>
      <c r="E45" s="459">
        <v>78.897191330156105</v>
      </c>
      <c r="F45" s="459">
        <v>78.982080741283895</v>
      </c>
      <c r="G45" s="459">
        <v>79.025620890655006</v>
      </c>
      <c r="H45" s="459">
        <v>79.430224448835801</v>
      </c>
      <c r="I45" s="459">
        <v>79.734492631074701</v>
      </c>
      <c r="J45" s="459">
        <v>79.661919909560496</v>
      </c>
      <c r="K45" s="459">
        <v>79.761171662707397</v>
      </c>
      <c r="L45" s="459">
        <v>80.054007939190896</v>
      </c>
      <c r="M45" s="459">
        <v>80.175593731779799</v>
      </c>
      <c r="N45" s="459">
        <v>80.402324375196599</v>
      </c>
      <c r="O45" s="459">
        <v>80.326425331675907</v>
      </c>
      <c r="P45" s="459">
        <v>80.322496574683598</v>
      </c>
      <c r="Q45" s="459">
        <v>80.602808172257895</v>
      </c>
      <c r="R45" s="459">
        <v>80.688159063390302</v>
      </c>
      <c r="S45" s="459">
        <v>80.894890730559496</v>
      </c>
      <c r="T45" s="459">
        <v>80.988294475851703</v>
      </c>
      <c r="U45" s="459">
        <v>81.188288475424599</v>
      </c>
      <c r="V45" s="459">
        <v>81.241873343773094</v>
      </c>
      <c r="W45" s="459">
        <v>81.314289949272606</v>
      </c>
      <c r="X45" s="459">
        <v>81.393481053344004</v>
      </c>
      <c r="Y45" s="459">
        <v>81.630207216128298</v>
      </c>
      <c r="Z45" s="459">
        <v>81.658949366433802</v>
      </c>
      <c r="AA45" s="460">
        <v>81.7630333973852</v>
      </c>
    </row>
    <row r="46" spans="1:28">
      <c r="A46" s="463" t="s">
        <v>53</v>
      </c>
      <c r="B46" s="140" t="s">
        <v>362</v>
      </c>
      <c r="C46" s="458">
        <v>78.252034393893396</v>
      </c>
      <c r="D46" s="459">
        <v>78.235246716535897</v>
      </c>
      <c r="E46" s="459">
        <v>78.403021635718204</v>
      </c>
      <c r="F46" s="459">
        <v>78.448257416575302</v>
      </c>
      <c r="G46" s="459">
        <v>78.612325002155401</v>
      </c>
      <c r="H46" s="459">
        <v>78.728512966816893</v>
      </c>
      <c r="I46" s="459">
        <v>78.789321881566593</v>
      </c>
      <c r="J46" s="459">
        <v>78.8919272895685</v>
      </c>
      <c r="K46" s="459">
        <v>78.964327709804607</v>
      </c>
      <c r="L46" s="459">
        <v>79.110708056238806</v>
      </c>
      <c r="M46" s="459">
        <v>79.261975807979496</v>
      </c>
      <c r="N46" s="459">
        <v>79.377227367969795</v>
      </c>
      <c r="O46" s="459">
        <v>79.526906836454103</v>
      </c>
      <c r="P46" s="459">
        <v>79.453501085127201</v>
      </c>
      <c r="Q46" s="459">
        <v>79.709330330005301</v>
      </c>
      <c r="R46" s="459">
        <v>79.887481140734195</v>
      </c>
      <c r="S46" s="459">
        <v>79.958537074686006</v>
      </c>
      <c r="T46" s="459">
        <v>80.090371407449197</v>
      </c>
      <c r="U46" s="459">
        <v>80.276283739950003</v>
      </c>
      <c r="V46" s="459">
        <v>80.430964002154298</v>
      </c>
      <c r="W46" s="459">
        <v>80.554018158625993</v>
      </c>
      <c r="X46" s="459">
        <v>80.692433860156797</v>
      </c>
      <c r="Y46" s="459">
        <v>80.777226745142301</v>
      </c>
      <c r="Z46" s="459">
        <v>80.916051968183197</v>
      </c>
      <c r="AA46" s="460">
        <v>81.088207288306606</v>
      </c>
    </row>
    <row r="47" spans="1:28">
      <c r="A47" s="463" t="s">
        <v>98</v>
      </c>
      <c r="B47" s="140" t="s">
        <v>99</v>
      </c>
      <c r="C47" s="458">
        <v>78.761704359647595</v>
      </c>
      <c r="D47" s="459">
        <v>78.578175357053098</v>
      </c>
      <c r="E47" s="459">
        <v>78.782108515664703</v>
      </c>
      <c r="F47" s="459">
        <v>78.872604387105198</v>
      </c>
      <c r="G47" s="459">
        <v>78.954485047491602</v>
      </c>
      <c r="H47" s="459">
        <v>79.105902414939607</v>
      </c>
      <c r="I47" s="459">
        <v>79.172884820583306</v>
      </c>
      <c r="J47" s="459">
        <v>79.457823188421102</v>
      </c>
      <c r="K47" s="459">
        <v>79.418748175943094</v>
      </c>
      <c r="L47" s="459">
        <v>79.754566272353401</v>
      </c>
      <c r="M47" s="459">
        <v>79.741562539360402</v>
      </c>
      <c r="N47" s="459">
        <v>79.9284529661074</v>
      </c>
      <c r="O47" s="459">
        <v>79.928494348894304</v>
      </c>
      <c r="P47" s="459">
        <v>80.085555254596997</v>
      </c>
      <c r="Q47" s="459">
        <v>80.194201873710696</v>
      </c>
      <c r="R47" s="459">
        <v>80.462671313738596</v>
      </c>
      <c r="S47" s="459">
        <v>80.611359669405402</v>
      </c>
      <c r="T47" s="459">
        <v>80.660173770409898</v>
      </c>
      <c r="U47" s="459">
        <v>80.840664736910497</v>
      </c>
      <c r="V47" s="459">
        <v>80.974810446693397</v>
      </c>
      <c r="W47" s="459">
        <v>81.073039043727903</v>
      </c>
      <c r="X47" s="459">
        <v>81.177811010791203</v>
      </c>
      <c r="Y47" s="459">
        <v>81.3310701970222</v>
      </c>
      <c r="Z47" s="459">
        <v>81.483176500321207</v>
      </c>
      <c r="AA47" s="460">
        <v>81.566762576810206</v>
      </c>
    </row>
    <row r="48" spans="1:28">
      <c r="A48" s="463" t="s">
        <v>100</v>
      </c>
      <c r="B48" s="140" t="s">
        <v>101</v>
      </c>
      <c r="C48" s="458">
        <v>78.899256415760405</v>
      </c>
      <c r="D48" s="459">
        <v>78.752062573697799</v>
      </c>
      <c r="E48" s="459">
        <v>78.886365188118802</v>
      </c>
      <c r="F48" s="459">
        <v>79.0175689563426</v>
      </c>
      <c r="G48" s="459">
        <v>79.089701952760805</v>
      </c>
      <c r="H48" s="459">
        <v>79.210127475546898</v>
      </c>
      <c r="I48" s="459">
        <v>79.322621739815304</v>
      </c>
      <c r="J48" s="459">
        <v>79.430770395667693</v>
      </c>
      <c r="K48" s="459">
        <v>79.591905269591706</v>
      </c>
      <c r="L48" s="459">
        <v>79.754072325671203</v>
      </c>
      <c r="M48" s="459">
        <v>79.849377872006798</v>
      </c>
      <c r="N48" s="459">
        <v>79.903046584951497</v>
      </c>
      <c r="O48" s="459">
        <v>80.036401188808398</v>
      </c>
      <c r="P48" s="459">
        <v>80.208551030875498</v>
      </c>
      <c r="Q48" s="459">
        <v>80.320686681774305</v>
      </c>
      <c r="R48" s="459">
        <v>80.4390825334808</v>
      </c>
      <c r="S48" s="459">
        <v>80.541845672593297</v>
      </c>
      <c r="T48" s="459">
        <v>80.551907574206695</v>
      </c>
      <c r="U48" s="459">
        <v>80.738283525022496</v>
      </c>
      <c r="V48" s="459">
        <v>80.871002404092806</v>
      </c>
      <c r="W48" s="459">
        <v>80.946908994603504</v>
      </c>
      <c r="X48" s="459">
        <v>81.092859741977804</v>
      </c>
      <c r="Y48" s="459">
        <v>81.1637488738548</v>
      </c>
      <c r="Z48" s="459">
        <v>81.350483331515903</v>
      </c>
      <c r="AA48" s="460">
        <v>81.586094011617107</v>
      </c>
    </row>
    <row r="49" spans="1:27">
      <c r="A49" s="463" t="s">
        <v>102</v>
      </c>
      <c r="B49" s="140" t="s">
        <v>363</v>
      </c>
      <c r="C49" s="458">
        <v>75.582162024977606</v>
      </c>
      <c r="D49" s="459">
        <v>75.463810028052606</v>
      </c>
      <c r="E49" s="459">
        <v>75.614200746951695</v>
      </c>
      <c r="F49" s="459">
        <v>75.717370618758395</v>
      </c>
      <c r="G49" s="459">
        <v>75.886121917615597</v>
      </c>
      <c r="H49" s="459">
        <v>75.975353284301804</v>
      </c>
      <c r="I49" s="459">
        <v>76.116654044928595</v>
      </c>
      <c r="J49" s="459">
        <v>76.211691187496498</v>
      </c>
      <c r="K49" s="459">
        <v>76.324144025719093</v>
      </c>
      <c r="L49" s="459">
        <v>76.509054088453397</v>
      </c>
      <c r="M49" s="459">
        <v>76.630177477035602</v>
      </c>
      <c r="N49" s="459">
        <v>76.795823529148507</v>
      </c>
      <c r="O49" s="459">
        <v>76.879914144375704</v>
      </c>
      <c r="P49" s="459">
        <v>77.0152476009971</v>
      </c>
      <c r="Q49" s="459">
        <v>77.172264923464596</v>
      </c>
      <c r="R49" s="459">
        <v>77.283259510689902</v>
      </c>
      <c r="S49" s="459">
        <v>77.429908421336805</v>
      </c>
      <c r="T49" s="459">
        <v>77.526316018189206</v>
      </c>
      <c r="U49" s="459">
        <v>77.675667287306297</v>
      </c>
      <c r="V49" s="459">
        <v>77.819489047585094</v>
      </c>
      <c r="W49" s="459">
        <v>77.915544910704696</v>
      </c>
      <c r="X49" s="459">
        <v>77.986016417293499</v>
      </c>
      <c r="Y49" s="459">
        <v>78.080655935110897</v>
      </c>
      <c r="Z49" s="459">
        <v>78.2059900501947</v>
      </c>
      <c r="AA49" s="460">
        <v>78.278550790625999</v>
      </c>
    </row>
    <row r="50" spans="1:27">
      <c r="A50" s="463" t="s">
        <v>57</v>
      </c>
      <c r="B50" s="140" t="s">
        <v>104</v>
      </c>
      <c r="C50" s="458">
        <v>78.902169266156307</v>
      </c>
      <c r="D50" s="459">
        <v>78.807944731269203</v>
      </c>
      <c r="E50" s="459">
        <v>79.070520339838097</v>
      </c>
      <c r="F50" s="459">
        <v>79.061537203704802</v>
      </c>
      <c r="G50" s="459">
        <v>79.289909900403501</v>
      </c>
      <c r="H50" s="459">
        <v>79.333469890442601</v>
      </c>
      <c r="I50" s="459">
        <v>79.568764658243595</v>
      </c>
      <c r="J50" s="459">
        <v>79.768869258832098</v>
      </c>
      <c r="K50" s="459">
        <v>79.846103990164707</v>
      </c>
      <c r="L50" s="459">
        <v>79.851068993081</v>
      </c>
      <c r="M50" s="459">
        <v>80.102610283730897</v>
      </c>
      <c r="N50" s="459">
        <v>80.233508607954207</v>
      </c>
      <c r="O50" s="459">
        <v>80.399019181737103</v>
      </c>
      <c r="P50" s="459">
        <v>80.462235144311094</v>
      </c>
      <c r="Q50" s="459">
        <v>80.573275658719794</v>
      </c>
      <c r="R50" s="459">
        <v>80.796880558537197</v>
      </c>
      <c r="S50" s="459">
        <v>80.953084725260595</v>
      </c>
      <c r="T50" s="459">
        <v>81.162193091226996</v>
      </c>
      <c r="U50" s="459">
        <v>81.578750759362094</v>
      </c>
      <c r="V50" s="459">
        <v>81.508158845437194</v>
      </c>
      <c r="W50" s="459">
        <v>81.576543317519395</v>
      </c>
      <c r="X50" s="459">
        <v>81.839072465314899</v>
      </c>
      <c r="Y50" s="459">
        <v>81.861221900081503</v>
      </c>
      <c r="Z50" s="459">
        <v>82.079106264521798</v>
      </c>
      <c r="AA50" s="460">
        <v>82.276196854633895</v>
      </c>
    </row>
    <row r="51" spans="1:27">
      <c r="A51" s="463" t="s">
        <v>105</v>
      </c>
      <c r="B51" s="140" t="s">
        <v>364</v>
      </c>
      <c r="C51" s="458">
        <v>76.399684161252793</v>
      </c>
      <c r="D51" s="459">
        <v>76.361559274205803</v>
      </c>
      <c r="E51" s="459">
        <v>76.464316430125706</v>
      </c>
      <c r="F51" s="459">
        <v>76.616023358067295</v>
      </c>
      <c r="G51" s="459">
        <v>76.786899942009399</v>
      </c>
      <c r="H51" s="459">
        <v>76.950217556790804</v>
      </c>
      <c r="I51" s="459">
        <v>77.089039399986703</v>
      </c>
      <c r="J51" s="459">
        <v>77.149742474574794</v>
      </c>
      <c r="K51" s="459">
        <v>77.271244792292407</v>
      </c>
      <c r="L51" s="459">
        <v>77.352819251984897</v>
      </c>
      <c r="M51" s="459">
        <v>77.534113532738004</v>
      </c>
      <c r="N51" s="459">
        <v>77.648378163831296</v>
      </c>
      <c r="O51" s="459">
        <v>77.748100557923806</v>
      </c>
      <c r="P51" s="459">
        <v>77.869589324621401</v>
      </c>
      <c r="Q51" s="459">
        <v>77.981294665221697</v>
      </c>
      <c r="R51" s="459">
        <v>78.1024192595751</v>
      </c>
      <c r="S51" s="459">
        <v>78.196313578396797</v>
      </c>
      <c r="T51" s="459">
        <v>78.331315331844493</v>
      </c>
      <c r="U51" s="459">
        <v>78.484002899091195</v>
      </c>
      <c r="V51" s="459">
        <v>78.614636362303003</v>
      </c>
      <c r="W51" s="459">
        <v>78.738792163595306</v>
      </c>
      <c r="X51" s="459">
        <v>78.805574208221202</v>
      </c>
      <c r="Y51" s="459">
        <v>78.945612314839494</v>
      </c>
      <c r="Z51" s="459">
        <v>79.007722660082905</v>
      </c>
      <c r="AA51" s="460">
        <v>79.093858238760305</v>
      </c>
    </row>
    <row r="52" spans="1:27">
      <c r="A52" s="463" t="s">
        <v>107</v>
      </c>
      <c r="B52" s="140" t="s">
        <v>108</v>
      </c>
      <c r="C52" s="458">
        <v>78.667984333007098</v>
      </c>
      <c r="D52" s="459">
        <v>78.621876613045998</v>
      </c>
      <c r="E52" s="459">
        <v>78.702993000955701</v>
      </c>
      <c r="F52" s="459">
        <v>78.839430819673893</v>
      </c>
      <c r="G52" s="459">
        <v>78.959105586058797</v>
      </c>
      <c r="H52" s="459">
        <v>79.084881459398005</v>
      </c>
      <c r="I52" s="459">
        <v>79.178712566185595</v>
      </c>
      <c r="J52" s="459">
        <v>79.339812406323304</v>
      </c>
      <c r="K52" s="459">
        <v>79.528716455024707</v>
      </c>
      <c r="L52" s="459">
        <v>79.686797216832801</v>
      </c>
      <c r="M52" s="459">
        <v>79.803559302423906</v>
      </c>
      <c r="N52" s="459">
        <v>79.948814755008797</v>
      </c>
      <c r="O52" s="459">
        <v>80.006546961244197</v>
      </c>
      <c r="P52" s="459">
        <v>80.1789292747563</v>
      </c>
      <c r="Q52" s="459">
        <v>80.320539924524297</v>
      </c>
      <c r="R52" s="459">
        <v>80.431853330880102</v>
      </c>
      <c r="S52" s="459">
        <v>80.440745446132695</v>
      </c>
      <c r="T52" s="459">
        <v>80.641312658731195</v>
      </c>
      <c r="U52" s="459">
        <v>80.806138225299904</v>
      </c>
      <c r="V52" s="459">
        <v>80.879400218286193</v>
      </c>
      <c r="W52" s="459">
        <v>81.000551712844398</v>
      </c>
      <c r="X52" s="459">
        <v>81.158782654080994</v>
      </c>
      <c r="Y52" s="459">
        <v>81.275900083734399</v>
      </c>
      <c r="Z52" s="459">
        <v>81.3433473054221</v>
      </c>
      <c r="AA52" s="460">
        <v>81.529240852895896</v>
      </c>
    </row>
    <row r="53" spans="1:27">
      <c r="A53" s="463" t="s">
        <v>109</v>
      </c>
      <c r="B53" s="140" t="s">
        <v>110</v>
      </c>
      <c r="C53" s="458">
        <v>82.910573176862997</v>
      </c>
      <c r="D53" s="459">
        <v>82.578707711009599</v>
      </c>
      <c r="E53" s="459">
        <v>83.467108217751203</v>
      </c>
      <c r="F53" s="459">
        <v>83.015381711682494</v>
      </c>
      <c r="G53" s="459">
        <v>83.695826602593201</v>
      </c>
      <c r="H53" s="459">
        <v>83.574023666019698</v>
      </c>
      <c r="I53" s="459">
        <v>83.427604246322701</v>
      </c>
      <c r="J53" s="459">
        <v>84.008367192913994</v>
      </c>
      <c r="K53" s="459">
        <v>84.418913610471606</v>
      </c>
      <c r="L53" s="459">
        <v>83.787408611521499</v>
      </c>
      <c r="M53" s="459">
        <v>84.203847529668494</v>
      </c>
      <c r="N53" s="459">
        <v>84.336628368838504</v>
      </c>
      <c r="O53" s="459">
        <v>85.418247670044394</v>
      </c>
      <c r="P53" s="459">
        <v>84.717143426466393</v>
      </c>
      <c r="Q53" s="459">
        <v>85.381525270188803</v>
      </c>
      <c r="R53" s="459">
        <v>84.521793540953496</v>
      </c>
      <c r="S53" s="459">
        <v>85.568869461204201</v>
      </c>
      <c r="T53" s="459">
        <v>85.493229115733499</v>
      </c>
      <c r="U53" s="459">
        <v>85.906454404012393</v>
      </c>
      <c r="V53" s="459">
        <v>85.941451333592099</v>
      </c>
      <c r="W53" s="459">
        <v>85.340048701482701</v>
      </c>
      <c r="X53" s="459">
        <v>86.165595156948996</v>
      </c>
      <c r="Y53" s="459">
        <v>86.236383433403304</v>
      </c>
      <c r="Z53" s="459">
        <v>86.407239738757397</v>
      </c>
      <c r="AA53" s="460">
        <v>85.992158629545798</v>
      </c>
    </row>
    <row r="54" spans="1:27">
      <c r="A54" s="463" t="s">
        <v>111</v>
      </c>
      <c r="B54" s="140" t="s">
        <v>112</v>
      </c>
      <c r="C54" s="458">
        <v>80.303110568237997</v>
      </c>
      <c r="D54" s="459">
        <v>80.004510621349894</v>
      </c>
      <c r="E54" s="459">
        <v>79.9416886193343</v>
      </c>
      <c r="F54" s="459">
        <v>80.519699656694598</v>
      </c>
      <c r="G54" s="459">
        <v>80.864568457051902</v>
      </c>
      <c r="H54" s="459">
        <v>80.604809819013994</v>
      </c>
      <c r="I54" s="459">
        <v>80.291072890209193</v>
      </c>
      <c r="J54" s="459">
        <v>80.721443349421094</v>
      </c>
      <c r="K54" s="459">
        <v>81.070027106851597</v>
      </c>
      <c r="L54" s="459">
        <v>81.088420227744606</v>
      </c>
      <c r="M54" s="459">
        <v>81.404123125889399</v>
      </c>
      <c r="N54" s="459">
        <v>80.375362299813602</v>
      </c>
      <c r="O54" s="459">
        <v>80.695083609008705</v>
      </c>
      <c r="P54" s="459">
        <v>81.557021305908606</v>
      </c>
      <c r="Q54" s="459">
        <v>81.5103623611964</v>
      </c>
      <c r="R54" s="459">
        <v>81.165770138888604</v>
      </c>
      <c r="S54" s="459">
        <v>81.381757606551304</v>
      </c>
      <c r="T54" s="459">
        <v>81.253997998041996</v>
      </c>
      <c r="U54" s="459">
        <v>81.099953259467398</v>
      </c>
      <c r="V54" s="459">
        <v>81.004318459506905</v>
      </c>
      <c r="W54" s="459">
        <v>81.614201671528704</v>
      </c>
      <c r="X54" s="459">
        <v>81.774458685533105</v>
      </c>
      <c r="Y54" s="459">
        <v>82.028146667810304</v>
      </c>
      <c r="Z54" s="459">
        <v>81.8650581975579</v>
      </c>
      <c r="AA54" s="460">
        <v>82.431139480586495</v>
      </c>
    </row>
    <row r="55" spans="1:27">
      <c r="A55" s="463" t="s">
        <v>113</v>
      </c>
      <c r="B55" s="140" t="s">
        <v>365</v>
      </c>
      <c r="C55" s="458">
        <v>78.304594788180594</v>
      </c>
      <c r="D55" s="459">
        <v>78.062837511493896</v>
      </c>
      <c r="E55" s="459">
        <v>78.114115367290907</v>
      </c>
      <c r="F55" s="459">
        <v>78.369597521331201</v>
      </c>
      <c r="G55" s="459">
        <v>78.737969822569198</v>
      </c>
      <c r="H55" s="459">
        <v>78.836902023887106</v>
      </c>
      <c r="I55" s="459">
        <v>78.952723030475198</v>
      </c>
      <c r="J55" s="459">
        <v>79.086388827647596</v>
      </c>
      <c r="K55" s="459">
        <v>79.315489900149302</v>
      </c>
      <c r="L55" s="459">
        <v>79.394394807531796</v>
      </c>
      <c r="M55" s="459">
        <v>79.522607580803495</v>
      </c>
      <c r="N55" s="459">
        <v>79.534667614006395</v>
      </c>
      <c r="O55" s="459">
        <v>79.860643119419507</v>
      </c>
      <c r="P55" s="459">
        <v>79.9970790405754</v>
      </c>
      <c r="Q55" s="459">
        <v>80.1563689492001</v>
      </c>
      <c r="R55" s="459">
        <v>80.229870148579707</v>
      </c>
      <c r="S55" s="459">
        <v>80.375240959284397</v>
      </c>
      <c r="T55" s="459">
        <v>80.483431612264198</v>
      </c>
      <c r="U55" s="459">
        <v>80.542668827225796</v>
      </c>
      <c r="V55" s="459">
        <v>80.718949593487693</v>
      </c>
      <c r="W55" s="459">
        <v>80.935935860791105</v>
      </c>
      <c r="X55" s="459">
        <v>81.027562854769499</v>
      </c>
      <c r="Y55" s="459">
        <v>81.185158891282697</v>
      </c>
      <c r="Z55" s="459">
        <v>81.264775090923294</v>
      </c>
      <c r="AA55" s="460">
        <v>81.336175116258005</v>
      </c>
    </row>
    <row r="56" spans="1:27">
      <c r="A56" s="463" t="s">
        <v>115</v>
      </c>
      <c r="B56" s="140" t="s">
        <v>116</v>
      </c>
      <c r="C56" s="459">
        <v>78.759089281937904</v>
      </c>
      <c r="D56" s="459">
        <v>80.272516372227997</v>
      </c>
      <c r="E56" s="459">
        <v>79.229276228233502</v>
      </c>
      <c r="F56" s="459">
        <v>79.824097062192095</v>
      </c>
      <c r="G56" s="459">
        <v>79.629285447650702</v>
      </c>
      <c r="H56" s="459">
        <v>79.683227825242994</v>
      </c>
      <c r="I56" s="459">
        <v>79.587535076038293</v>
      </c>
      <c r="J56" s="459">
        <v>79.672788791684297</v>
      </c>
      <c r="K56" s="459">
        <v>80.130742562023798</v>
      </c>
      <c r="L56" s="459">
        <v>80.343680350438603</v>
      </c>
      <c r="M56" s="459">
        <v>80.296525936777797</v>
      </c>
      <c r="N56" s="459">
        <v>80.218442308304205</v>
      </c>
      <c r="O56" s="459">
        <v>80.446006622563701</v>
      </c>
      <c r="P56" s="459">
        <v>80.678373744143698</v>
      </c>
      <c r="Q56" s="459">
        <v>81.117949948553104</v>
      </c>
      <c r="R56" s="459">
        <v>80.983943211090804</v>
      </c>
      <c r="S56" s="459">
        <v>81.3407159059267</v>
      </c>
      <c r="T56" s="459">
        <v>81.067313890304604</v>
      </c>
      <c r="U56" s="459">
        <v>81.151348877392394</v>
      </c>
      <c r="V56" s="459">
        <v>81.121445608949102</v>
      </c>
      <c r="W56" s="459">
        <v>81.463357182081793</v>
      </c>
      <c r="X56" s="459">
        <v>81.264323383730002</v>
      </c>
      <c r="Y56" s="459">
        <v>81.824652949192995</v>
      </c>
      <c r="Z56" s="459">
        <v>82.058894235282807</v>
      </c>
      <c r="AA56" s="460">
        <v>82.612035651578395</v>
      </c>
    </row>
    <row r="57" spans="1:27">
      <c r="A57" s="463"/>
      <c r="B57" s="140"/>
      <c r="C57" s="458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459"/>
      <c r="R57" s="459"/>
      <c r="S57" s="459"/>
      <c r="T57" s="459"/>
      <c r="U57" s="459"/>
      <c r="V57" s="459"/>
      <c r="W57" s="459"/>
      <c r="X57" s="459"/>
      <c r="Y57" s="459"/>
      <c r="Z57" s="459"/>
      <c r="AA57" s="460"/>
    </row>
    <row r="58" spans="1:27">
      <c r="A58" s="464" t="s">
        <v>117</v>
      </c>
      <c r="B58" s="465"/>
      <c r="C58" s="458"/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60"/>
    </row>
    <row r="59" spans="1:27">
      <c r="A59" s="464" t="s">
        <v>3</v>
      </c>
      <c r="B59" s="465" t="s">
        <v>4</v>
      </c>
      <c r="C59" s="458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60"/>
    </row>
    <row r="60" spans="1:27">
      <c r="A60" s="345" t="s">
        <v>118</v>
      </c>
      <c r="B60" s="346" t="s">
        <v>119</v>
      </c>
      <c r="C60" s="466">
        <v>78.565476625183706</v>
      </c>
      <c r="D60" s="466">
        <v>78.413652672985194</v>
      </c>
      <c r="E60" s="466">
        <v>78.490922567893804</v>
      </c>
      <c r="F60" s="466">
        <v>78.620110466767201</v>
      </c>
      <c r="G60" s="466">
        <v>78.696072620093304</v>
      </c>
      <c r="H60" s="466">
        <v>78.833759547011397</v>
      </c>
      <c r="I60" s="466">
        <v>78.920768329740497</v>
      </c>
      <c r="J60" s="466">
        <v>79.004424422876696</v>
      </c>
      <c r="K60" s="466">
        <v>79.229483379125199</v>
      </c>
      <c r="L60" s="466">
        <v>79.354066012097405</v>
      </c>
      <c r="M60" s="466">
        <v>79.467483804339196</v>
      </c>
      <c r="N60" s="466">
        <v>79.493276244183093</v>
      </c>
      <c r="O60" s="466">
        <v>79.668778408670306</v>
      </c>
      <c r="P60" s="466">
        <v>79.838584790327403</v>
      </c>
      <c r="Q60" s="466">
        <v>79.936011959299094</v>
      </c>
      <c r="R60" s="466">
        <v>80.062124299595595</v>
      </c>
      <c r="S60" s="466">
        <v>80.133140233024605</v>
      </c>
      <c r="T60" s="466">
        <v>80.141189679739</v>
      </c>
      <c r="U60" s="466">
        <v>80.304753470837497</v>
      </c>
      <c r="V60" s="466">
        <v>80.467394129332803</v>
      </c>
      <c r="W60" s="466">
        <v>80.503972610208606</v>
      </c>
      <c r="X60" s="466">
        <v>80.693724902449603</v>
      </c>
      <c r="Y60" s="466">
        <v>80.769822534039207</v>
      </c>
      <c r="Z60" s="466">
        <v>80.941997345330094</v>
      </c>
      <c r="AA60" s="460">
        <v>81.172777345647205</v>
      </c>
    </row>
    <row r="61" spans="1:27">
      <c r="A61" s="467" t="s">
        <v>120</v>
      </c>
      <c r="B61" s="468" t="s">
        <v>121</v>
      </c>
      <c r="C61" s="466">
        <v>75.866704119019502</v>
      </c>
      <c r="D61" s="466">
        <v>75.778874069773295</v>
      </c>
      <c r="E61" s="466">
        <v>75.911235787139205</v>
      </c>
      <c r="F61" s="466">
        <v>76.035480240665393</v>
      </c>
      <c r="G61" s="466">
        <v>76.200245560468701</v>
      </c>
      <c r="H61" s="466">
        <v>76.316852393927803</v>
      </c>
      <c r="I61" s="466">
        <v>76.461424775159003</v>
      </c>
      <c r="J61" s="466">
        <v>76.541857788208503</v>
      </c>
      <c r="K61" s="466">
        <v>76.660931679771707</v>
      </c>
      <c r="L61" s="466">
        <v>76.801213849277502</v>
      </c>
      <c r="M61" s="466">
        <v>76.946598781308296</v>
      </c>
      <c r="N61" s="466">
        <v>77.097279042124001</v>
      </c>
      <c r="O61" s="466">
        <v>77.181445693952298</v>
      </c>
      <c r="P61" s="466">
        <v>77.315763307413405</v>
      </c>
      <c r="Q61" s="466">
        <v>77.453354696906402</v>
      </c>
      <c r="R61" s="466">
        <v>77.569038850962102</v>
      </c>
      <c r="S61" s="466">
        <v>77.696862620376393</v>
      </c>
      <c r="T61" s="466">
        <v>77.807406373773503</v>
      </c>
      <c r="U61" s="466">
        <v>77.9569981043295</v>
      </c>
      <c r="V61" s="466">
        <v>78.095788865667103</v>
      </c>
      <c r="W61" s="466">
        <v>78.200024466714396</v>
      </c>
      <c r="X61" s="466">
        <v>78.274748768884393</v>
      </c>
      <c r="Y61" s="466">
        <v>78.387934635295096</v>
      </c>
      <c r="Z61" s="466">
        <v>78.489444947729694</v>
      </c>
      <c r="AA61" s="460">
        <v>78.563387482702396</v>
      </c>
    </row>
    <row r="62" spans="1:27">
      <c r="A62" s="345" t="s">
        <v>122</v>
      </c>
      <c r="B62" s="346" t="s">
        <v>123</v>
      </c>
      <c r="C62" s="466">
        <v>78.509245017586593</v>
      </c>
      <c r="D62" s="466">
        <v>78.466554017247503</v>
      </c>
      <c r="E62" s="466">
        <v>78.572571311387307</v>
      </c>
      <c r="F62" s="466">
        <v>78.726999672600101</v>
      </c>
      <c r="G62" s="466">
        <v>78.838160235534204</v>
      </c>
      <c r="H62" s="466">
        <v>78.941902406772897</v>
      </c>
      <c r="I62" s="466">
        <v>79.052061256286294</v>
      </c>
      <c r="J62" s="466">
        <v>79.197561713271</v>
      </c>
      <c r="K62" s="466">
        <v>79.348145663736304</v>
      </c>
      <c r="L62" s="466">
        <v>79.495351402063207</v>
      </c>
      <c r="M62" s="466">
        <v>79.602034871504699</v>
      </c>
      <c r="N62" s="466">
        <v>79.715420632247003</v>
      </c>
      <c r="O62" s="466">
        <v>79.827823048063294</v>
      </c>
      <c r="P62" s="466">
        <v>79.930260159763094</v>
      </c>
      <c r="Q62" s="466">
        <v>80.072732313567798</v>
      </c>
      <c r="R62" s="466">
        <v>80.211091682948194</v>
      </c>
      <c r="S62" s="466">
        <v>80.238101854900705</v>
      </c>
      <c r="T62" s="466">
        <v>80.424974077326198</v>
      </c>
      <c r="U62" s="466">
        <v>80.574860443357593</v>
      </c>
      <c r="V62" s="466">
        <v>80.680478558571807</v>
      </c>
      <c r="W62" s="466">
        <v>80.815166875542801</v>
      </c>
      <c r="X62" s="466">
        <v>80.959874840204407</v>
      </c>
      <c r="Y62" s="466">
        <v>81.052699571323302</v>
      </c>
      <c r="Z62" s="466">
        <v>81.162657687699706</v>
      </c>
      <c r="AA62" s="460">
        <v>81.331996391902905</v>
      </c>
    </row>
    <row r="63" spans="1:27">
      <c r="A63" s="345" t="s">
        <v>124</v>
      </c>
      <c r="B63" s="346" t="s">
        <v>125</v>
      </c>
      <c r="C63" s="466">
        <v>78.636298097948</v>
      </c>
      <c r="D63" s="466">
        <v>78.436195481746296</v>
      </c>
      <c r="E63" s="466">
        <v>78.511672012138504</v>
      </c>
      <c r="F63" s="466">
        <v>78.738916762738398</v>
      </c>
      <c r="G63" s="466">
        <v>79.073651100990801</v>
      </c>
      <c r="H63" s="466">
        <v>79.230143718980798</v>
      </c>
      <c r="I63" s="466">
        <v>79.274758381464906</v>
      </c>
      <c r="J63" s="466">
        <v>79.376606252772504</v>
      </c>
      <c r="K63" s="466">
        <v>79.607525177225995</v>
      </c>
      <c r="L63" s="466">
        <v>79.668913376461504</v>
      </c>
      <c r="M63" s="466">
        <v>79.828535400418502</v>
      </c>
      <c r="N63" s="466">
        <v>79.910639221360498</v>
      </c>
      <c r="O63" s="466">
        <v>80.161072891000998</v>
      </c>
      <c r="P63" s="466">
        <v>80.2810391170255</v>
      </c>
      <c r="Q63" s="466">
        <v>80.470191419482504</v>
      </c>
      <c r="R63" s="466">
        <v>80.568028452865306</v>
      </c>
      <c r="S63" s="466">
        <v>80.689326575080898</v>
      </c>
      <c r="T63" s="466">
        <v>80.783995924700605</v>
      </c>
      <c r="U63" s="466">
        <v>80.859431093932599</v>
      </c>
      <c r="V63" s="466">
        <v>81.043284420056693</v>
      </c>
      <c r="W63" s="466">
        <v>81.250654066331506</v>
      </c>
      <c r="X63" s="466">
        <v>81.362119238557895</v>
      </c>
      <c r="Y63" s="466">
        <v>81.524075659336802</v>
      </c>
      <c r="Z63" s="466">
        <v>81.587177035157197</v>
      </c>
      <c r="AA63" s="460">
        <v>81.679898374200306</v>
      </c>
    </row>
    <row r="64" spans="1:27">
      <c r="A64" s="279"/>
      <c r="B64" s="230"/>
      <c r="C64" s="458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60"/>
    </row>
    <row r="65" spans="1:28">
      <c r="A65" s="464" t="s">
        <v>126</v>
      </c>
      <c r="B65" s="465"/>
      <c r="C65" s="458"/>
      <c r="D65" s="459"/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459"/>
      <c r="V65" s="459"/>
      <c r="W65" s="459"/>
      <c r="X65" s="459"/>
      <c r="Y65" s="459"/>
      <c r="Z65" s="459"/>
      <c r="AA65" s="460"/>
    </row>
    <row r="66" spans="1:28">
      <c r="A66" s="464" t="s">
        <v>3</v>
      </c>
      <c r="B66" s="465" t="s">
        <v>4</v>
      </c>
      <c r="C66" s="458"/>
      <c r="D66" s="459"/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/>
      <c r="U66" s="459"/>
      <c r="V66" s="459"/>
      <c r="W66" s="459"/>
      <c r="X66" s="459"/>
      <c r="Y66" s="459"/>
      <c r="Z66" s="459"/>
      <c r="AA66" s="460"/>
    </row>
    <row r="67" spans="1:28">
      <c r="A67" s="467" t="s">
        <v>127</v>
      </c>
      <c r="B67" s="468" t="s">
        <v>128</v>
      </c>
      <c r="C67" s="458">
        <v>83.688637514378698</v>
      </c>
      <c r="D67" s="459">
        <v>83.360452304701795</v>
      </c>
      <c r="E67" s="459">
        <v>84.051164460271593</v>
      </c>
      <c r="F67" s="459">
        <v>83.925058604313605</v>
      </c>
      <c r="G67" s="459">
        <v>84.225754084687495</v>
      </c>
      <c r="H67" s="459">
        <v>84.465340952181506</v>
      </c>
      <c r="I67" s="459">
        <v>85.063335181750702</v>
      </c>
      <c r="J67" s="459">
        <v>85.448460857134094</v>
      </c>
      <c r="K67" s="459">
        <v>85.381127205590701</v>
      </c>
      <c r="L67" s="459">
        <v>85.262540624449301</v>
      </c>
      <c r="M67" s="459">
        <v>85.899563388362296</v>
      </c>
      <c r="N67" s="459">
        <v>85.356638435585097</v>
      </c>
      <c r="O67" s="459">
        <v>85.196968291977598</v>
      </c>
      <c r="P67" s="459">
        <v>85.163292056728395</v>
      </c>
      <c r="Q67" s="459">
        <v>85.180807990338806</v>
      </c>
      <c r="R67" s="459">
        <v>85.391639536973599</v>
      </c>
      <c r="S67" s="459">
        <v>85.523671576773694</v>
      </c>
      <c r="T67" s="459">
        <v>85.351203153788703</v>
      </c>
      <c r="U67" s="459">
        <v>86.434391037545097</v>
      </c>
      <c r="V67" s="459">
        <v>86.130157611931097</v>
      </c>
      <c r="W67" s="459">
        <v>86.658179051177697</v>
      </c>
      <c r="X67" s="459">
        <v>86.595561931141603</v>
      </c>
      <c r="Y67" s="459">
        <v>86.827169573371904</v>
      </c>
      <c r="Z67" s="459">
        <v>86.340015070762306</v>
      </c>
      <c r="AA67" s="460">
        <v>87.002673921983401</v>
      </c>
      <c r="AB67" s="469"/>
    </row>
    <row r="68" spans="1:28">
      <c r="A68" s="347" t="s">
        <v>129</v>
      </c>
      <c r="B68" s="348" t="s">
        <v>130</v>
      </c>
      <c r="C68" s="470">
        <v>85.153474563197705</v>
      </c>
      <c r="D68" s="471">
        <v>84.546043082960594</v>
      </c>
      <c r="E68" s="471">
        <v>84.301020544986201</v>
      </c>
      <c r="F68" s="471">
        <v>83.310164475535402</v>
      </c>
      <c r="G68" s="471">
        <v>83.576372095279098</v>
      </c>
      <c r="H68" s="471">
        <v>83.961129929034996</v>
      </c>
      <c r="I68" s="471">
        <v>83.772376933774694</v>
      </c>
      <c r="J68" s="471">
        <v>83.917205715754903</v>
      </c>
      <c r="K68" s="471">
        <v>83.989398279982296</v>
      </c>
      <c r="L68" s="471">
        <v>84.082434465001597</v>
      </c>
      <c r="M68" s="471">
        <v>84.504383471703903</v>
      </c>
      <c r="N68" s="471">
        <v>84.604448937696404</v>
      </c>
      <c r="O68" s="471">
        <v>84.921458098885907</v>
      </c>
      <c r="P68" s="471">
        <v>84.468790402770594</v>
      </c>
      <c r="Q68" s="471">
        <v>84.893264370358594</v>
      </c>
      <c r="R68" s="471">
        <v>85.320801677154293</v>
      </c>
      <c r="S68" s="471">
        <v>86.453404022902305</v>
      </c>
      <c r="T68" s="471">
        <v>85.785563222274305</v>
      </c>
      <c r="U68" s="471">
        <v>86.453119093876396</v>
      </c>
      <c r="V68" s="471">
        <v>85.996904850001599</v>
      </c>
      <c r="W68" s="471">
        <v>86.4316216711902</v>
      </c>
      <c r="X68" s="471">
        <v>86.316644443550601</v>
      </c>
      <c r="Y68" s="471">
        <v>86.350162306519195</v>
      </c>
      <c r="Z68" s="471">
        <v>86.791105359152795</v>
      </c>
      <c r="AA68" s="472">
        <v>86.416535094973597</v>
      </c>
      <c r="AB68" s="469"/>
    </row>
    <row r="69" spans="1:28">
      <c r="A69" s="279"/>
      <c r="B69" s="24"/>
      <c r="C69" s="456"/>
      <c r="D69" s="456"/>
      <c r="E69" s="456"/>
      <c r="F69" s="456"/>
      <c r="G69" s="456"/>
      <c r="H69" s="456"/>
      <c r="I69" s="456"/>
      <c r="J69" s="456"/>
      <c r="K69" s="456"/>
      <c r="L69" s="456"/>
      <c r="M69" s="456"/>
      <c r="N69" s="456"/>
      <c r="O69" s="456"/>
      <c r="P69" s="456"/>
      <c r="Q69" s="456"/>
      <c r="R69" s="456"/>
      <c r="S69" s="456"/>
      <c r="T69" s="456"/>
      <c r="U69" s="456"/>
      <c r="V69" s="456"/>
      <c r="W69" s="456"/>
      <c r="X69" s="456"/>
      <c r="Y69" s="456"/>
      <c r="Z69" s="456"/>
      <c r="AA69" s="456"/>
      <c r="AB69" s="469"/>
    </row>
    <row r="70" spans="1:28">
      <c r="A70" s="279"/>
      <c r="B70" s="24"/>
      <c r="C70" s="456"/>
      <c r="D70" s="456"/>
      <c r="E70" s="456"/>
      <c r="F70" s="456"/>
      <c r="G70" s="456"/>
      <c r="H70" s="456"/>
      <c r="I70" s="456"/>
      <c r="J70" s="456"/>
      <c r="K70" s="456"/>
      <c r="L70" s="456"/>
      <c r="M70" s="456"/>
      <c r="N70" s="456"/>
      <c r="O70" s="456"/>
      <c r="P70" s="456"/>
      <c r="Q70" s="456"/>
      <c r="R70" s="456"/>
      <c r="S70" s="456"/>
      <c r="T70" s="456"/>
      <c r="U70" s="456"/>
      <c r="V70" s="456"/>
      <c r="W70" s="456"/>
      <c r="X70" s="456"/>
      <c r="Y70" s="456"/>
      <c r="Z70" s="456"/>
      <c r="AA70" s="456"/>
      <c r="AB70" s="469"/>
    </row>
    <row r="71" spans="1:28">
      <c r="A71" s="473"/>
      <c r="B71" s="474"/>
      <c r="C71" s="599" t="s">
        <v>293</v>
      </c>
      <c r="D71" s="599"/>
      <c r="E71" s="599"/>
      <c r="F71" s="59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599" t="s">
        <v>295</v>
      </c>
      <c r="Y71" s="600"/>
      <c r="Z71" s="600"/>
      <c r="AA71" s="601"/>
    </row>
    <row r="72" spans="1:28">
      <c r="A72" s="475" t="s">
        <v>3</v>
      </c>
      <c r="B72" s="476" t="s">
        <v>4</v>
      </c>
      <c r="C72" s="477" t="s">
        <v>266</v>
      </c>
      <c r="D72" s="477" t="s">
        <v>267</v>
      </c>
      <c r="E72" s="477" t="s">
        <v>268</v>
      </c>
      <c r="F72" s="477" t="s">
        <v>269</v>
      </c>
      <c r="G72" s="477" t="s">
        <v>270</v>
      </c>
      <c r="H72" s="477" t="s">
        <v>271</v>
      </c>
      <c r="I72" s="477" t="s">
        <v>272</v>
      </c>
      <c r="J72" s="477" t="s">
        <v>273</v>
      </c>
      <c r="K72" s="477" t="s">
        <v>274</v>
      </c>
      <c r="L72" s="477" t="s">
        <v>275</v>
      </c>
      <c r="M72" s="477" t="s">
        <v>276</v>
      </c>
      <c r="N72" s="477" t="s">
        <v>277</v>
      </c>
      <c r="O72" s="477" t="s">
        <v>278</v>
      </c>
      <c r="P72" s="477" t="s">
        <v>279</v>
      </c>
      <c r="Q72" s="477" t="s">
        <v>280</v>
      </c>
      <c r="R72" s="477" t="s">
        <v>281</v>
      </c>
      <c r="S72" s="477" t="s">
        <v>282</v>
      </c>
      <c r="T72" s="477" t="s">
        <v>283</v>
      </c>
      <c r="U72" s="477" t="s">
        <v>284</v>
      </c>
      <c r="V72" s="477" t="s">
        <v>285</v>
      </c>
      <c r="W72" s="477" t="s">
        <v>286</v>
      </c>
      <c r="X72" s="477" t="s">
        <v>287</v>
      </c>
      <c r="Y72" s="478" t="s">
        <v>288</v>
      </c>
      <c r="Z72" s="478" t="s">
        <v>289</v>
      </c>
      <c r="AA72" s="479" t="s">
        <v>290</v>
      </c>
    </row>
    <row r="73" spans="1:28">
      <c r="A73" s="316" t="s">
        <v>23</v>
      </c>
      <c r="B73" s="335" t="s">
        <v>24</v>
      </c>
      <c r="C73" s="330">
        <v>81.805541658934999</v>
      </c>
      <c r="D73" s="330">
        <v>81.531826014344304</v>
      </c>
      <c r="E73" s="330">
        <v>81.616214101817903</v>
      </c>
      <c r="F73" s="330">
        <v>81.702612656159801</v>
      </c>
      <c r="G73" s="330">
        <v>81.790925354822605</v>
      </c>
      <c r="H73" s="330">
        <v>81.8810579516513</v>
      </c>
      <c r="I73" s="330">
        <v>81.972921665322204</v>
      </c>
      <c r="J73" s="330">
        <v>82.066435056478298</v>
      </c>
      <c r="K73" s="330">
        <v>82.161526014712095</v>
      </c>
      <c r="L73" s="329">
        <v>82.258131595478204</v>
      </c>
      <c r="M73" s="330">
        <v>82.356193329849006</v>
      </c>
      <c r="N73" s="330">
        <v>82.455652954777406</v>
      </c>
      <c r="O73" s="330">
        <v>82.556448736662105</v>
      </c>
      <c r="P73" s="330">
        <v>82.658511382621697</v>
      </c>
      <c r="Q73" s="330">
        <v>82.7617617936057</v>
      </c>
      <c r="R73" s="330">
        <v>82.866109814244695</v>
      </c>
      <c r="S73" s="330">
        <v>82.971453609445703</v>
      </c>
      <c r="T73" s="330">
        <v>83.077681519693201</v>
      </c>
      <c r="U73" s="330">
        <v>83.184674280070297</v>
      </c>
      <c r="V73" s="330">
        <v>83.292307945990302</v>
      </c>
      <c r="W73" s="330">
        <v>83.400457912445404</v>
      </c>
      <c r="X73" s="350">
        <v>83.509002940222203</v>
      </c>
      <c r="Y73" s="352">
        <v>83.617830630924203</v>
      </c>
      <c r="Z73" s="352">
        <v>83.726845447683203</v>
      </c>
      <c r="AA73" s="351">
        <v>83.835994220634703</v>
      </c>
    </row>
    <row r="74" spans="1:28">
      <c r="A74" s="316"/>
      <c r="B74" s="335"/>
      <c r="C74" s="323"/>
      <c r="D74" s="453"/>
      <c r="E74" s="453"/>
      <c r="F74" s="453"/>
      <c r="G74" s="453"/>
      <c r="H74" s="453"/>
      <c r="I74" s="453"/>
      <c r="J74" s="453"/>
      <c r="K74" s="453"/>
      <c r="L74" s="453"/>
      <c r="M74" s="453"/>
      <c r="N74" s="453"/>
      <c r="O74" s="453"/>
      <c r="P74" s="453"/>
      <c r="Q74" s="453"/>
      <c r="R74" s="453"/>
      <c r="S74" s="453"/>
      <c r="T74" s="453"/>
      <c r="U74" s="453"/>
      <c r="V74" s="453"/>
      <c r="W74" s="453"/>
      <c r="X74" s="453"/>
      <c r="Y74" s="453"/>
      <c r="Z74" s="453"/>
      <c r="AA74" s="454"/>
    </row>
    <row r="75" spans="1:28">
      <c r="A75" s="323" t="s">
        <v>26</v>
      </c>
      <c r="B75" s="324"/>
      <c r="C75" s="455"/>
      <c r="D75" s="349"/>
      <c r="E75" s="349"/>
      <c r="F75" s="349"/>
      <c r="G75" s="456"/>
      <c r="H75" s="456"/>
      <c r="I75" s="456"/>
      <c r="J75" s="456"/>
      <c r="K75" s="456"/>
      <c r="L75" s="456"/>
      <c r="M75" s="456"/>
      <c r="N75" s="456"/>
      <c r="O75" s="456"/>
      <c r="P75" s="456"/>
      <c r="Q75" s="456"/>
      <c r="R75" s="456"/>
      <c r="S75" s="456"/>
      <c r="T75" s="456"/>
      <c r="U75" s="456"/>
      <c r="V75" s="456"/>
      <c r="W75" s="456"/>
      <c r="X75" s="456"/>
      <c r="Y75" s="456"/>
      <c r="Z75" s="456"/>
      <c r="AA75" s="457"/>
    </row>
    <row r="76" spans="1:28">
      <c r="A76" s="325" t="s">
        <v>27</v>
      </c>
      <c r="B76" s="326" t="s">
        <v>28</v>
      </c>
      <c r="C76" s="466">
        <v>81.100127979705206</v>
      </c>
      <c r="D76" s="466">
        <v>80.818806707319794</v>
      </c>
      <c r="E76" s="466">
        <v>81.121550721916705</v>
      </c>
      <c r="F76" s="466">
        <v>81.076255839309198</v>
      </c>
      <c r="G76" s="466">
        <v>81.276848908052997</v>
      </c>
      <c r="H76" s="466">
        <v>81.263592579097804</v>
      </c>
      <c r="I76" s="466">
        <v>81.309971682730406</v>
      </c>
      <c r="J76" s="466">
        <v>81.384405321028197</v>
      </c>
      <c r="K76" s="466">
        <v>81.5108855987759</v>
      </c>
      <c r="L76" s="466">
        <v>81.636085049847594</v>
      </c>
      <c r="M76" s="466">
        <v>81.881373396112394</v>
      </c>
      <c r="N76" s="466">
        <v>81.907504526862397</v>
      </c>
      <c r="O76" s="466">
        <v>81.968381305669695</v>
      </c>
      <c r="P76" s="466">
        <v>82.011918893898695</v>
      </c>
      <c r="Q76" s="466">
        <v>82.372523878385294</v>
      </c>
      <c r="R76" s="466">
        <v>82.460805916631401</v>
      </c>
      <c r="S76" s="466">
        <v>82.498190640870206</v>
      </c>
      <c r="T76" s="466">
        <v>82.517734416503899</v>
      </c>
      <c r="U76" s="466">
        <v>82.649739802108002</v>
      </c>
      <c r="V76" s="466">
        <v>82.735669249383506</v>
      </c>
      <c r="W76" s="466">
        <v>82.707095053322405</v>
      </c>
      <c r="X76" s="459">
        <v>82.931590781641106</v>
      </c>
      <c r="Y76" s="459">
        <v>83.022167631084798</v>
      </c>
      <c r="Z76" s="459">
        <v>82.963279221769497</v>
      </c>
      <c r="AA76" s="460">
        <v>83.155262710055794</v>
      </c>
    </row>
    <row r="77" spans="1:28">
      <c r="A77" s="325" t="s">
        <v>29</v>
      </c>
      <c r="B77" s="326" t="s">
        <v>30</v>
      </c>
      <c r="C77" s="466">
        <v>83.255895603466996</v>
      </c>
      <c r="D77" s="466">
        <v>83.051256503427297</v>
      </c>
      <c r="E77" s="466">
        <v>82.981370812744601</v>
      </c>
      <c r="F77" s="466">
        <v>83.063955243119196</v>
      </c>
      <c r="G77" s="466">
        <v>83.262514648764594</v>
      </c>
      <c r="H77" s="466">
        <v>83.293130729373303</v>
      </c>
      <c r="I77" s="466">
        <v>83.518759894566998</v>
      </c>
      <c r="J77" s="466">
        <v>83.537800764731202</v>
      </c>
      <c r="K77" s="466">
        <v>83.597163048005896</v>
      </c>
      <c r="L77" s="466">
        <v>83.744476090271306</v>
      </c>
      <c r="M77" s="466">
        <v>83.782770622081799</v>
      </c>
      <c r="N77" s="466">
        <v>83.708160964949798</v>
      </c>
      <c r="O77" s="466">
        <v>83.8646520918021</v>
      </c>
      <c r="P77" s="466">
        <v>83.880069780139607</v>
      </c>
      <c r="Q77" s="466">
        <v>84.081476018638696</v>
      </c>
      <c r="R77" s="466">
        <v>84.196758859194603</v>
      </c>
      <c r="S77" s="466">
        <v>84.148685889791594</v>
      </c>
      <c r="T77" s="466">
        <v>84.229726940341706</v>
      </c>
      <c r="U77" s="466">
        <v>84.388681948157398</v>
      </c>
      <c r="V77" s="466">
        <v>84.475798961521704</v>
      </c>
      <c r="W77" s="466">
        <v>84.547369303999005</v>
      </c>
      <c r="X77" s="459">
        <v>84.655152572682894</v>
      </c>
      <c r="Y77" s="459">
        <v>84.7546384337912</v>
      </c>
      <c r="Z77" s="459">
        <v>84.846250943891803</v>
      </c>
      <c r="AA77" s="460">
        <v>84.995660870432701</v>
      </c>
    </row>
    <row r="78" spans="1:28">
      <c r="A78" s="325" t="s">
        <v>31</v>
      </c>
      <c r="B78" s="326" t="s">
        <v>32</v>
      </c>
      <c r="C78" s="466">
        <v>83.042562824956903</v>
      </c>
      <c r="D78" s="466">
        <v>82.486120114738398</v>
      </c>
      <c r="E78" s="466">
        <v>82.651030894873699</v>
      </c>
      <c r="F78" s="466">
        <v>82.918640339974004</v>
      </c>
      <c r="G78" s="466">
        <v>83.131574705673202</v>
      </c>
      <c r="H78" s="466">
        <v>83.1150448797964</v>
      </c>
      <c r="I78" s="466">
        <v>83.001389961545598</v>
      </c>
      <c r="J78" s="466">
        <v>83.189081568006003</v>
      </c>
      <c r="K78" s="466">
        <v>83.375962431607405</v>
      </c>
      <c r="L78" s="466">
        <v>83.417119197669507</v>
      </c>
      <c r="M78" s="466">
        <v>83.613501433220193</v>
      </c>
      <c r="N78" s="466">
        <v>83.572847249094096</v>
      </c>
      <c r="O78" s="466">
        <v>83.744774411661894</v>
      </c>
      <c r="P78" s="466">
        <v>83.789654845741296</v>
      </c>
      <c r="Q78" s="466">
        <v>83.956052224279603</v>
      </c>
      <c r="R78" s="466">
        <v>84.025961031900906</v>
      </c>
      <c r="S78" s="466">
        <v>84.172279330500501</v>
      </c>
      <c r="T78" s="466">
        <v>84.340937728047507</v>
      </c>
      <c r="U78" s="466">
        <v>84.183271432083799</v>
      </c>
      <c r="V78" s="466">
        <v>84.3984308809803</v>
      </c>
      <c r="W78" s="466">
        <v>84.577530876597194</v>
      </c>
      <c r="X78" s="459">
        <v>84.763496167597197</v>
      </c>
      <c r="Y78" s="459">
        <v>84.955701023137394</v>
      </c>
      <c r="Z78" s="459">
        <v>85.061152229893196</v>
      </c>
      <c r="AA78" s="460">
        <v>84.998719245551797</v>
      </c>
    </row>
    <row r="79" spans="1:28">
      <c r="A79" s="325" t="s">
        <v>33</v>
      </c>
      <c r="B79" s="326" t="s">
        <v>34</v>
      </c>
      <c r="C79" s="466">
        <v>83.6016328819058</v>
      </c>
      <c r="D79" s="466">
        <v>83.037163917512899</v>
      </c>
      <c r="E79" s="466">
        <v>83.068452387987193</v>
      </c>
      <c r="F79" s="466">
        <v>83.095649825624704</v>
      </c>
      <c r="G79" s="466">
        <v>83.103628882860804</v>
      </c>
      <c r="H79" s="466">
        <v>83.179943048392104</v>
      </c>
      <c r="I79" s="466">
        <v>82.995119028370596</v>
      </c>
      <c r="J79" s="466">
        <v>83.316743996711693</v>
      </c>
      <c r="K79" s="466">
        <v>83.131589888569096</v>
      </c>
      <c r="L79" s="466">
        <v>83.410688082413103</v>
      </c>
      <c r="M79" s="466">
        <v>83.566941740714199</v>
      </c>
      <c r="N79" s="466">
        <v>83.401836692835403</v>
      </c>
      <c r="O79" s="466">
        <v>83.729122775566196</v>
      </c>
      <c r="P79" s="466">
        <v>83.992892139704097</v>
      </c>
      <c r="Q79" s="466">
        <v>84.044586887139005</v>
      </c>
      <c r="R79" s="466">
        <v>84.051031172588594</v>
      </c>
      <c r="S79" s="466">
        <v>84.100366048947606</v>
      </c>
      <c r="T79" s="466">
        <v>84.225652959643</v>
      </c>
      <c r="U79" s="466">
        <v>84.304564389332597</v>
      </c>
      <c r="V79" s="466">
        <v>84.646212623279794</v>
      </c>
      <c r="W79" s="466">
        <v>84.756411674833004</v>
      </c>
      <c r="X79" s="459">
        <v>84.862724008185694</v>
      </c>
      <c r="Y79" s="459">
        <v>85.014437257364605</v>
      </c>
      <c r="Z79" s="459">
        <v>85.335229690121807</v>
      </c>
      <c r="AA79" s="460">
        <v>85.440013159437598</v>
      </c>
    </row>
    <row r="80" spans="1:28">
      <c r="A80" s="325" t="s">
        <v>35</v>
      </c>
      <c r="B80" s="326" t="s">
        <v>36</v>
      </c>
      <c r="C80" s="466">
        <v>82.705436836836697</v>
      </c>
      <c r="D80" s="466">
        <v>82.286522280351505</v>
      </c>
      <c r="E80" s="466">
        <v>82.365840832619199</v>
      </c>
      <c r="F80" s="466">
        <v>82.556578795633399</v>
      </c>
      <c r="G80" s="466">
        <v>82.740743030889803</v>
      </c>
      <c r="H80" s="466">
        <v>82.978962525073797</v>
      </c>
      <c r="I80" s="466">
        <v>83.0020458709389</v>
      </c>
      <c r="J80" s="466">
        <v>83.113956017125602</v>
      </c>
      <c r="K80" s="466">
        <v>83.352901000598294</v>
      </c>
      <c r="L80" s="466">
        <v>83.432493911694905</v>
      </c>
      <c r="M80" s="466">
        <v>83.676985924932296</v>
      </c>
      <c r="N80" s="466">
        <v>83.783578721508505</v>
      </c>
      <c r="O80" s="466">
        <v>83.7989761060619</v>
      </c>
      <c r="P80" s="466">
        <v>84.039030230983201</v>
      </c>
      <c r="Q80" s="466">
        <v>84.166541373804293</v>
      </c>
      <c r="R80" s="466">
        <v>84.293990009929303</v>
      </c>
      <c r="S80" s="466">
        <v>84.337033923396902</v>
      </c>
      <c r="T80" s="466">
        <v>84.361764863092702</v>
      </c>
      <c r="U80" s="466">
        <v>84.607966310859695</v>
      </c>
      <c r="V80" s="466">
        <v>84.681196968091001</v>
      </c>
      <c r="W80" s="466">
        <v>84.764795650733703</v>
      </c>
      <c r="X80" s="459">
        <v>84.827084695062794</v>
      </c>
      <c r="Y80" s="459">
        <v>85.021635607779103</v>
      </c>
      <c r="Z80" s="459">
        <v>85.063471407164201</v>
      </c>
      <c r="AA80" s="460">
        <v>85.270878141993506</v>
      </c>
    </row>
    <row r="81" spans="1:27">
      <c r="A81" s="325" t="s">
        <v>37</v>
      </c>
      <c r="B81" s="326" t="s">
        <v>38</v>
      </c>
      <c r="C81" s="466">
        <v>81.256540802609294</v>
      </c>
      <c r="D81" s="466">
        <v>80.971114454199295</v>
      </c>
      <c r="E81" s="466">
        <v>81.554123716455507</v>
      </c>
      <c r="F81" s="466">
        <v>81.183735233451799</v>
      </c>
      <c r="G81" s="466">
        <v>81.211206484065599</v>
      </c>
      <c r="H81" s="466">
        <v>81.536094938862803</v>
      </c>
      <c r="I81" s="466">
        <v>81.292433411339601</v>
      </c>
      <c r="J81" s="466">
        <v>81.229457846499798</v>
      </c>
      <c r="K81" s="466">
        <v>81.161813146753104</v>
      </c>
      <c r="L81" s="466">
        <v>81.352964046678807</v>
      </c>
      <c r="M81" s="466">
        <v>81.287185113263106</v>
      </c>
      <c r="N81" s="466">
        <v>81.582420727794101</v>
      </c>
      <c r="O81" s="466">
        <v>81.374265933405795</v>
      </c>
      <c r="P81" s="466">
        <v>81.745731865532903</v>
      </c>
      <c r="Q81" s="466">
        <v>81.816282550703406</v>
      </c>
      <c r="R81" s="466">
        <v>81.995764040322697</v>
      </c>
      <c r="S81" s="466">
        <v>82.000966063755598</v>
      </c>
      <c r="T81" s="466">
        <v>82.218529879383894</v>
      </c>
      <c r="U81" s="466">
        <v>82.491576488289795</v>
      </c>
      <c r="V81" s="466">
        <v>82.720227149993505</v>
      </c>
      <c r="W81" s="466">
        <v>82.793316771613206</v>
      </c>
      <c r="X81" s="459">
        <v>82.778107379465695</v>
      </c>
      <c r="Y81" s="459">
        <v>82.8241345652023</v>
      </c>
      <c r="Z81" s="459">
        <v>83.163516287283898</v>
      </c>
      <c r="AA81" s="460">
        <v>83.545466303574301</v>
      </c>
    </row>
    <row r="82" spans="1:27">
      <c r="A82" s="325" t="s">
        <v>39</v>
      </c>
      <c r="B82" s="326" t="s">
        <v>40</v>
      </c>
      <c r="C82" s="466">
        <v>82.310952163673505</v>
      </c>
      <c r="D82" s="466">
        <v>82.081748648478595</v>
      </c>
      <c r="E82" s="466">
        <v>82.088407152447999</v>
      </c>
      <c r="F82" s="466">
        <v>82.206734022364301</v>
      </c>
      <c r="G82" s="466">
        <v>82.402353219725796</v>
      </c>
      <c r="H82" s="466">
        <v>82.431741354476998</v>
      </c>
      <c r="I82" s="466">
        <v>82.563380819450103</v>
      </c>
      <c r="J82" s="466">
        <v>82.647987946283905</v>
      </c>
      <c r="K82" s="466">
        <v>82.800135964580207</v>
      </c>
      <c r="L82" s="466">
        <v>82.954370824437106</v>
      </c>
      <c r="M82" s="466">
        <v>82.9009244826714</v>
      </c>
      <c r="N82" s="466">
        <v>82.976468502982101</v>
      </c>
      <c r="O82" s="466">
        <v>83.014848707796304</v>
      </c>
      <c r="P82" s="466">
        <v>83.118538227913206</v>
      </c>
      <c r="Q82" s="466">
        <v>83.233448950429704</v>
      </c>
      <c r="R82" s="466">
        <v>83.430326719733401</v>
      </c>
      <c r="S82" s="466">
        <v>83.4681205374321</v>
      </c>
      <c r="T82" s="466">
        <v>83.608118042305705</v>
      </c>
      <c r="U82" s="466">
        <v>83.679606428794301</v>
      </c>
      <c r="V82" s="466">
        <v>83.858665547773299</v>
      </c>
      <c r="W82" s="466">
        <v>83.976700568457105</v>
      </c>
      <c r="X82" s="459">
        <v>83.972530094027107</v>
      </c>
      <c r="Y82" s="459">
        <v>84.056396865954</v>
      </c>
      <c r="Z82" s="459">
        <v>84.070001829184804</v>
      </c>
      <c r="AA82" s="460">
        <v>84.156403644825701</v>
      </c>
    </row>
    <row r="83" spans="1:27">
      <c r="A83" s="325" t="s">
        <v>41</v>
      </c>
      <c r="B83" s="326" t="s">
        <v>42</v>
      </c>
      <c r="C83" s="466">
        <v>80.206352207521405</v>
      </c>
      <c r="D83" s="466">
        <v>79.738915304935006</v>
      </c>
      <c r="E83" s="466">
        <v>80.013352235805399</v>
      </c>
      <c r="F83" s="466">
        <v>80.090767720726006</v>
      </c>
      <c r="G83" s="466">
        <v>80.212726596050302</v>
      </c>
      <c r="H83" s="466">
        <v>80.164287685095402</v>
      </c>
      <c r="I83" s="466">
        <v>80.445527388337098</v>
      </c>
      <c r="J83" s="466">
        <v>80.454656020138103</v>
      </c>
      <c r="K83" s="466">
        <v>80.633831373084604</v>
      </c>
      <c r="L83" s="466">
        <v>80.698916603970403</v>
      </c>
      <c r="M83" s="466">
        <v>81.088143483277705</v>
      </c>
      <c r="N83" s="466">
        <v>81.249215626113497</v>
      </c>
      <c r="O83" s="466">
        <v>81.209850502615595</v>
      </c>
      <c r="P83" s="466">
        <v>81.4527420761694</v>
      </c>
      <c r="Q83" s="466">
        <v>81.683785071362905</v>
      </c>
      <c r="R83" s="466">
        <v>81.846066248588997</v>
      </c>
      <c r="S83" s="466">
        <v>81.740901461967397</v>
      </c>
      <c r="T83" s="466">
        <v>81.758181002860496</v>
      </c>
      <c r="U83" s="466">
        <v>81.727530171155294</v>
      </c>
      <c r="V83" s="466">
        <v>82.024684726054602</v>
      </c>
      <c r="W83" s="466">
        <v>82.226735776727693</v>
      </c>
      <c r="X83" s="459">
        <v>82.319870986718698</v>
      </c>
      <c r="Y83" s="459">
        <v>82.444071351079899</v>
      </c>
      <c r="Z83" s="459">
        <v>82.738156866618993</v>
      </c>
      <c r="AA83" s="460">
        <v>82.627987515856503</v>
      </c>
    </row>
    <row r="84" spans="1:27">
      <c r="A84" s="325" t="s">
        <v>43</v>
      </c>
      <c r="B84" s="326" t="s">
        <v>44</v>
      </c>
      <c r="C84" s="466">
        <v>80.422611375922202</v>
      </c>
      <c r="D84" s="466">
        <v>80.101062643682297</v>
      </c>
      <c r="E84" s="466">
        <v>80.169245058021005</v>
      </c>
      <c r="F84" s="466">
        <v>80.165403607246802</v>
      </c>
      <c r="G84" s="466">
        <v>80.416443960530501</v>
      </c>
      <c r="H84" s="466">
        <v>80.448812679327105</v>
      </c>
      <c r="I84" s="466">
        <v>80.466889311389707</v>
      </c>
      <c r="J84" s="466">
        <v>80.442066957765206</v>
      </c>
      <c r="K84" s="466">
        <v>80.466931197444893</v>
      </c>
      <c r="L84" s="466">
        <v>80.774446790596301</v>
      </c>
      <c r="M84" s="466">
        <v>80.840399684857502</v>
      </c>
      <c r="N84" s="466">
        <v>80.729114756047395</v>
      </c>
      <c r="O84" s="466">
        <v>80.890999151734704</v>
      </c>
      <c r="P84" s="466">
        <v>80.975273989254006</v>
      </c>
      <c r="Q84" s="466">
        <v>80.962383215232293</v>
      </c>
      <c r="R84" s="466">
        <v>81.028699445827399</v>
      </c>
      <c r="S84" s="466">
        <v>81.114724542149702</v>
      </c>
      <c r="T84" s="466">
        <v>81.167244038471793</v>
      </c>
      <c r="U84" s="466">
        <v>81.377420785681295</v>
      </c>
      <c r="V84" s="466">
        <v>81.5066793409338</v>
      </c>
      <c r="W84" s="466">
        <v>81.482298948470103</v>
      </c>
      <c r="X84" s="459">
        <v>81.621298035592702</v>
      </c>
      <c r="Y84" s="459">
        <v>81.708993115619705</v>
      </c>
      <c r="Z84" s="459">
        <v>81.749736123761707</v>
      </c>
      <c r="AA84" s="460">
        <v>81.772990149767594</v>
      </c>
    </row>
    <row r="85" spans="1:27">
      <c r="A85" s="325" t="s">
        <v>45</v>
      </c>
      <c r="B85" s="326" t="s">
        <v>46</v>
      </c>
      <c r="C85" s="466">
        <v>85.011179442561797</v>
      </c>
      <c r="D85" s="466">
        <v>84.299974367336901</v>
      </c>
      <c r="E85" s="466">
        <v>84.703808315920995</v>
      </c>
      <c r="F85" s="466">
        <v>84.5643665158305</v>
      </c>
      <c r="G85" s="466">
        <v>84.419210235076903</v>
      </c>
      <c r="H85" s="466">
        <v>84.885388629377005</v>
      </c>
      <c r="I85" s="466">
        <v>84.909054819233603</v>
      </c>
      <c r="J85" s="466">
        <v>85.177175621438295</v>
      </c>
      <c r="K85" s="466">
        <v>84.956257568623997</v>
      </c>
      <c r="L85" s="466">
        <v>85.213806360677694</v>
      </c>
      <c r="M85" s="466">
        <v>85.203435752338393</v>
      </c>
      <c r="N85" s="466">
        <v>85.633936923891298</v>
      </c>
      <c r="O85" s="466">
        <v>85.718441720885195</v>
      </c>
      <c r="P85" s="466">
        <v>86.257190148106005</v>
      </c>
      <c r="Q85" s="466">
        <v>86.123977365257403</v>
      </c>
      <c r="R85" s="466">
        <v>86.130603878273106</v>
      </c>
      <c r="S85" s="466">
        <v>86.364223815103003</v>
      </c>
      <c r="T85" s="466">
        <v>86.646523735826193</v>
      </c>
      <c r="U85" s="466">
        <v>87.068984572035902</v>
      </c>
      <c r="V85" s="466">
        <v>87.016274698535597</v>
      </c>
      <c r="W85" s="466">
        <v>86.917678039785201</v>
      </c>
      <c r="X85" s="459">
        <v>87.039326449326794</v>
      </c>
      <c r="Y85" s="459">
        <v>87.524546762230798</v>
      </c>
      <c r="Z85" s="459">
        <v>87.654241339659194</v>
      </c>
      <c r="AA85" s="460">
        <v>87.691777213464803</v>
      </c>
    </row>
    <row r="86" spans="1:27">
      <c r="A86" s="325" t="s">
        <v>47</v>
      </c>
      <c r="B86" s="326" t="s">
        <v>48</v>
      </c>
      <c r="C86" s="466">
        <v>83.178368946499504</v>
      </c>
      <c r="D86" s="466">
        <v>82.814904695081395</v>
      </c>
      <c r="E86" s="466">
        <v>83.004217852171294</v>
      </c>
      <c r="F86" s="466">
        <v>83.083949675670496</v>
      </c>
      <c r="G86" s="466">
        <v>83.071989245893405</v>
      </c>
      <c r="H86" s="466">
        <v>82.967222971341002</v>
      </c>
      <c r="I86" s="466">
        <v>83.391667937024906</v>
      </c>
      <c r="J86" s="466">
        <v>83.239125712332097</v>
      </c>
      <c r="K86" s="466">
        <v>83.572014174572104</v>
      </c>
      <c r="L86" s="466">
        <v>83.541111057592403</v>
      </c>
      <c r="M86" s="466">
        <v>83.836378002994195</v>
      </c>
      <c r="N86" s="466">
        <v>83.9231121033812</v>
      </c>
      <c r="O86" s="466">
        <v>83.778898408813603</v>
      </c>
      <c r="P86" s="466">
        <v>83.842211040100395</v>
      </c>
      <c r="Q86" s="466">
        <v>84.174941301754998</v>
      </c>
      <c r="R86" s="466">
        <v>83.848338282879794</v>
      </c>
      <c r="S86" s="466">
        <v>84.296181195712904</v>
      </c>
      <c r="T86" s="466">
        <v>84.292746721260102</v>
      </c>
      <c r="U86" s="466">
        <v>84.621756039437997</v>
      </c>
      <c r="V86" s="466">
        <v>84.464680455585096</v>
      </c>
      <c r="W86" s="466">
        <v>84.537832471676793</v>
      </c>
      <c r="X86" s="459">
        <v>84.670131778493698</v>
      </c>
      <c r="Y86" s="459">
        <v>84.537458147598798</v>
      </c>
      <c r="Z86" s="459">
        <v>84.706483170972106</v>
      </c>
      <c r="AA86" s="460">
        <v>84.956630112819695</v>
      </c>
    </row>
    <row r="87" spans="1:27">
      <c r="A87" s="325" t="s">
        <v>49</v>
      </c>
      <c r="B87" s="326" t="s">
        <v>50</v>
      </c>
      <c r="C87" s="466">
        <v>84.287965125622804</v>
      </c>
      <c r="D87" s="466">
        <v>84.098381520335195</v>
      </c>
      <c r="E87" s="466">
        <v>84.151394502863695</v>
      </c>
      <c r="F87" s="466">
        <v>84.2848841248002</v>
      </c>
      <c r="G87" s="466">
        <v>84.3411015826441</v>
      </c>
      <c r="H87" s="466">
        <v>84.275169950301603</v>
      </c>
      <c r="I87" s="466">
        <v>84.656434373916099</v>
      </c>
      <c r="J87" s="466">
        <v>84.826553346573803</v>
      </c>
      <c r="K87" s="466">
        <v>85.071080314952795</v>
      </c>
      <c r="L87" s="466">
        <v>85.221736841416401</v>
      </c>
      <c r="M87" s="466">
        <v>85.509608570723302</v>
      </c>
      <c r="N87" s="466">
        <v>85.506416046684805</v>
      </c>
      <c r="O87" s="466">
        <v>85.344084192487799</v>
      </c>
      <c r="P87" s="466">
        <v>86.020019958737805</v>
      </c>
      <c r="Q87" s="466">
        <v>85.732468701925697</v>
      </c>
      <c r="R87" s="466">
        <v>85.953901996094999</v>
      </c>
      <c r="S87" s="466">
        <v>86.106020050302803</v>
      </c>
      <c r="T87" s="466">
        <v>86.802126289449006</v>
      </c>
      <c r="U87" s="466">
        <v>86.857265777843807</v>
      </c>
      <c r="V87" s="466">
        <v>86.633296333514494</v>
      </c>
      <c r="W87" s="466">
        <v>86.919996440951905</v>
      </c>
      <c r="X87" s="459">
        <v>87.067649871436402</v>
      </c>
      <c r="Y87" s="459">
        <v>87.265708904046903</v>
      </c>
      <c r="Z87" s="459">
        <v>87.308664896245205</v>
      </c>
      <c r="AA87" s="460">
        <v>87.255303572097304</v>
      </c>
    </row>
    <row r="88" spans="1:27">
      <c r="A88" s="327" t="s">
        <v>51</v>
      </c>
      <c r="B88" s="328" t="s">
        <v>52</v>
      </c>
      <c r="C88" s="466">
        <v>81.298796353601503</v>
      </c>
      <c r="D88" s="466">
        <v>80.9315377785924</v>
      </c>
      <c r="E88" s="466">
        <v>81.043224190961098</v>
      </c>
      <c r="F88" s="466">
        <v>81.019589108865503</v>
      </c>
      <c r="G88" s="466">
        <v>81.0644867805714</v>
      </c>
      <c r="H88" s="466">
        <v>81.285120659067303</v>
      </c>
      <c r="I88" s="466">
        <v>81.247721880302706</v>
      </c>
      <c r="J88" s="466">
        <v>81.376128765159294</v>
      </c>
      <c r="K88" s="466">
        <v>81.417484686283203</v>
      </c>
      <c r="L88" s="466">
        <v>81.481319757570901</v>
      </c>
      <c r="M88" s="466">
        <v>81.425149585181899</v>
      </c>
      <c r="N88" s="466">
        <v>81.7258499393661</v>
      </c>
      <c r="O88" s="466">
        <v>81.807025500276893</v>
      </c>
      <c r="P88" s="466">
        <v>81.849051666833105</v>
      </c>
      <c r="Q88" s="466">
        <v>82.043449430279196</v>
      </c>
      <c r="R88" s="466">
        <v>82.111483662364805</v>
      </c>
      <c r="S88" s="466">
        <v>82.163067982214201</v>
      </c>
      <c r="T88" s="466">
        <v>82.281355250658706</v>
      </c>
      <c r="U88" s="466">
        <v>82.4903858829379</v>
      </c>
      <c r="V88" s="466">
        <v>82.700826878720804</v>
      </c>
      <c r="W88" s="466">
        <v>82.711823361283507</v>
      </c>
      <c r="X88" s="459">
        <v>82.706600049964607</v>
      </c>
      <c r="Y88" s="459">
        <v>82.8128177073106</v>
      </c>
      <c r="Z88" s="459">
        <v>83.038436024361701</v>
      </c>
      <c r="AA88" s="460">
        <v>83.196115053465107</v>
      </c>
    </row>
    <row r="89" spans="1:27">
      <c r="A89" s="325" t="s">
        <v>53</v>
      </c>
      <c r="B89" s="326" t="s">
        <v>261</v>
      </c>
      <c r="C89" s="466">
        <v>81.751046483688199</v>
      </c>
      <c r="D89" s="466">
        <v>81.321701032195705</v>
      </c>
      <c r="E89" s="466">
        <v>81.463361746187303</v>
      </c>
      <c r="F89" s="466">
        <v>81.736958466802903</v>
      </c>
      <c r="G89" s="466">
        <v>81.689413634299996</v>
      </c>
      <c r="H89" s="466">
        <v>81.802915987682596</v>
      </c>
      <c r="I89" s="466">
        <v>81.976392994027506</v>
      </c>
      <c r="J89" s="466">
        <v>81.892232767169602</v>
      </c>
      <c r="K89" s="466">
        <v>81.948734611272101</v>
      </c>
      <c r="L89" s="466">
        <v>82.082460407589295</v>
      </c>
      <c r="M89" s="466">
        <v>82.180873008851506</v>
      </c>
      <c r="N89" s="466">
        <v>82.252098220225704</v>
      </c>
      <c r="O89" s="466">
        <v>82.399270046530106</v>
      </c>
      <c r="P89" s="466">
        <v>82.397858392189406</v>
      </c>
      <c r="Q89" s="466">
        <v>82.600238338831801</v>
      </c>
      <c r="R89" s="466">
        <v>82.660434303972906</v>
      </c>
      <c r="S89" s="466">
        <v>82.831616246308201</v>
      </c>
      <c r="T89" s="466">
        <v>83.007891242909906</v>
      </c>
      <c r="U89" s="466">
        <v>83.126083031709996</v>
      </c>
      <c r="V89" s="466">
        <v>83.241369175998599</v>
      </c>
      <c r="W89" s="466">
        <v>83.438051523093506</v>
      </c>
      <c r="X89" s="459">
        <v>83.583921081916301</v>
      </c>
      <c r="Y89" s="459">
        <v>83.698928056573394</v>
      </c>
      <c r="Z89" s="459">
        <v>83.801916960459494</v>
      </c>
      <c r="AA89" s="460">
        <v>83.893977817395793</v>
      </c>
    </row>
    <row r="90" spans="1:27">
      <c r="A90" s="325" t="s">
        <v>55</v>
      </c>
      <c r="B90" s="326" t="s">
        <v>262</v>
      </c>
      <c r="C90" s="466">
        <v>78.856840654053798</v>
      </c>
      <c r="D90" s="466">
        <v>78.485775762151803</v>
      </c>
      <c r="E90" s="466">
        <v>78.531379970622595</v>
      </c>
      <c r="F90" s="466">
        <v>78.654015605980007</v>
      </c>
      <c r="G90" s="466">
        <v>78.736520885914203</v>
      </c>
      <c r="H90" s="466">
        <v>78.836422104471197</v>
      </c>
      <c r="I90" s="466">
        <v>78.919093449750903</v>
      </c>
      <c r="J90" s="466">
        <v>79.107810353088496</v>
      </c>
      <c r="K90" s="466">
        <v>79.156376751897</v>
      </c>
      <c r="L90" s="466">
        <v>79.253477894293496</v>
      </c>
      <c r="M90" s="466">
        <v>79.362595667362001</v>
      </c>
      <c r="N90" s="466">
        <v>79.491562926228497</v>
      </c>
      <c r="O90" s="466">
        <v>79.660594802836997</v>
      </c>
      <c r="P90" s="466">
        <v>79.823526667511203</v>
      </c>
      <c r="Q90" s="466">
        <v>79.913794699693995</v>
      </c>
      <c r="R90" s="466">
        <v>80.046588474646995</v>
      </c>
      <c r="S90" s="466">
        <v>80.118611808216599</v>
      </c>
      <c r="T90" s="466">
        <v>80.223004371088905</v>
      </c>
      <c r="U90" s="466">
        <v>80.355105705170203</v>
      </c>
      <c r="V90" s="466">
        <v>80.457796199059999</v>
      </c>
      <c r="W90" s="466">
        <v>80.501327100919198</v>
      </c>
      <c r="X90" s="459">
        <v>80.614550621185998</v>
      </c>
      <c r="Y90" s="459">
        <v>80.709066978591693</v>
      </c>
      <c r="Z90" s="459">
        <v>80.732342161546498</v>
      </c>
      <c r="AA90" s="460">
        <v>80.807062317432695</v>
      </c>
    </row>
    <row r="91" spans="1:27">
      <c r="A91" s="325" t="s">
        <v>57</v>
      </c>
      <c r="B91" s="326" t="s">
        <v>58</v>
      </c>
      <c r="C91" s="466">
        <v>83.765847161667693</v>
      </c>
      <c r="D91" s="466">
        <v>83.571808120723205</v>
      </c>
      <c r="E91" s="466">
        <v>83.495883993305696</v>
      </c>
      <c r="F91" s="466">
        <v>83.556652303079005</v>
      </c>
      <c r="G91" s="466">
        <v>83.720748893813493</v>
      </c>
      <c r="H91" s="466">
        <v>83.8426023570984</v>
      </c>
      <c r="I91" s="466">
        <v>83.863805361477802</v>
      </c>
      <c r="J91" s="466">
        <v>83.916767682079794</v>
      </c>
      <c r="K91" s="466">
        <v>84.186773837770104</v>
      </c>
      <c r="L91" s="466">
        <v>84.230138604447703</v>
      </c>
      <c r="M91" s="466">
        <v>84.277634331923906</v>
      </c>
      <c r="N91" s="466">
        <v>84.322382687953606</v>
      </c>
      <c r="O91" s="466">
        <v>84.391397868881299</v>
      </c>
      <c r="P91" s="466">
        <v>84.511943641710999</v>
      </c>
      <c r="Q91" s="466">
        <v>84.698707507366294</v>
      </c>
      <c r="R91" s="466">
        <v>84.784367244907202</v>
      </c>
      <c r="S91" s="466">
        <v>85.086888371903896</v>
      </c>
      <c r="T91" s="466">
        <v>85.109323391535497</v>
      </c>
      <c r="U91" s="466">
        <v>85.442053051093097</v>
      </c>
      <c r="V91" s="466">
        <v>85.296798402343299</v>
      </c>
      <c r="W91" s="466">
        <v>85.521766619872295</v>
      </c>
      <c r="X91" s="459">
        <v>85.582976764164897</v>
      </c>
      <c r="Y91" s="459">
        <v>85.708867706008704</v>
      </c>
      <c r="Z91" s="459">
        <v>85.799452482421302</v>
      </c>
      <c r="AA91" s="460">
        <v>85.951188835719094</v>
      </c>
    </row>
    <row r="92" spans="1:27">
      <c r="A92" s="325" t="s">
        <v>59</v>
      </c>
      <c r="B92" s="326" t="s">
        <v>60</v>
      </c>
      <c r="C92" s="466">
        <v>81.321251398958907</v>
      </c>
      <c r="D92" s="466">
        <v>81.037848041435694</v>
      </c>
      <c r="E92" s="466">
        <v>80.950608279356501</v>
      </c>
      <c r="F92" s="466">
        <v>80.789492588407398</v>
      </c>
      <c r="G92" s="466">
        <v>81.090528890504601</v>
      </c>
      <c r="H92" s="466">
        <v>81.311865481081</v>
      </c>
      <c r="I92" s="466">
        <v>81.533821926709706</v>
      </c>
      <c r="J92" s="466">
        <v>81.181670683421999</v>
      </c>
      <c r="K92" s="466">
        <v>81.233016723047101</v>
      </c>
      <c r="L92" s="466">
        <v>81.500081128077696</v>
      </c>
      <c r="M92" s="466">
        <v>81.6984822824503</v>
      </c>
      <c r="N92" s="466">
        <v>81.841077092539194</v>
      </c>
      <c r="O92" s="466">
        <v>81.771774285518703</v>
      </c>
      <c r="P92" s="466">
        <v>82.093084289011102</v>
      </c>
      <c r="Q92" s="466">
        <v>81.853918463567098</v>
      </c>
      <c r="R92" s="466">
        <v>82.024692043030697</v>
      </c>
      <c r="S92" s="466">
        <v>82.293760135163694</v>
      </c>
      <c r="T92" s="466">
        <v>82.527486573386099</v>
      </c>
      <c r="U92" s="466">
        <v>82.547368389922994</v>
      </c>
      <c r="V92" s="466">
        <v>82.416647213878704</v>
      </c>
      <c r="W92" s="466">
        <v>82.830457311177696</v>
      </c>
      <c r="X92" s="459">
        <v>82.701459931809097</v>
      </c>
      <c r="Y92" s="459">
        <v>83.220034130650603</v>
      </c>
      <c r="Z92" s="459">
        <v>83.434790553338104</v>
      </c>
      <c r="AA92" s="460">
        <v>83.403619433565098</v>
      </c>
    </row>
    <row r="93" spans="1:27">
      <c r="A93" s="325" t="s">
        <v>61</v>
      </c>
      <c r="B93" s="326" t="s">
        <v>62</v>
      </c>
      <c r="C93" s="466">
        <v>82.502869585736093</v>
      </c>
      <c r="D93" s="466">
        <v>82.031217340449302</v>
      </c>
      <c r="E93" s="466">
        <v>82.211106841208306</v>
      </c>
      <c r="F93" s="466">
        <v>82.229867483954393</v>
      </c>
      <c r="G93" s="466">
        <v>82.349134166138199</v>
      </c>
      <c r="H93" s="466">
        <v>82.406362752977103</v>
      </c>
      <c r="I93" s="466">
        <v>82.313078361662406</v>
      </c>
      <c r="J93" s="466">
        <v>82.477088645902995</v>
      </c>
      <c r="K93" s="466">
        <v>82.738981833066703</v>
      </c>
      <c r="L93" s="466">
        <v>82.781456330247806</v>
      </c>
      <c r="M93" s="466">
        <v>82.954168538557298</v>
      </c>
      <c r="N93" s="466">
        <v>82.882573499283097</v>
      </c>
      <c r="O93" s="466">
        <v>82.798640578535498</v>
      </c>
      <c r="P93" s="466">
        <v>83.102493082224498</v>
      </c>
      <c r="Q93" s="466">
        <v>83.069830782287397</v>
      </c>
      <c r="R93" s="466">
        <v>83.053289681492501</v>
      </c>
      <c r="S93" s="466">
        <v>83.205533531061903</v>
      </c>
      <c r="T93" s="466">
        <v>83.1665576174574</v>
      </c>
      <c r="U93" s="466">
        <v>83.273343523064895</v>
      </c>
      <c r="V93" s="466">
        <v>83.380075126541399</v>
      </c>
      <c r="W93" s="466">
        <v>83.442716775209206</v>
      </c>
      <c r="X93" s="459">
        <v>83.704558208521206</v>
      </c>
      <c r="Y93" s="459">
        <v>83.729512355425001</v>
      </c>
      <c r="Z93" s="459">
        <v>83.908070006043701</v>
      </c>
      <c r="AA93" s="460">
        <v>83.892070129985001</v>
      </c>
    </row>
    <row r="94" spans="1:27">
      <c r="A94" s="325" t="s">
        <v>63</v>
      </c>
      <c r="B94" s="326" t="s">
        <v>64</v>
      </c>
      <c r="C94" s="466">
        <v>83.165951661117205</v>
      </c>
      <c r="D94" s="466">
        <v>82.831725005760205</v>
      </c>
      <c r="E94" s="466">
        <v>82.449363645011999</v>
      </c>
      <c r="F94" s="466">
        <v>82.756353093624298</v>
      </c>
      <c r="G94" s="466">
        <v>82.980510165380807</v>
      </c>
      <c r="H94" s="466">
        <v>83.152044307115901</v>
      </c>
      <c r="I94" s="466">
        <v>82.939156744224704</v>
      </c>
      <c r="J94" s="466">
        <v>83.535678427274803</v>
      </c>
      <c r="K94" s="466">
        <v>83.659114212367598</v>
      </c>
      <c r="L94" s="466">
        <v>83.5313185538364</v>
      </c>
      <c r="M94" s="466">
        <v>83.825391136466706</v>
      </c>
      <c r="N94" s="466">
        <v>83.791481272912506</v>
      </c>
      <c r="O94" s="466">
        <v>83.914776494086695</v>
      </c>
      <c r="P94" s="466">
        <v>84.050194594812496</v>
      </c>
      <c r="Q94" s="466">
        <v>84.062228901764499</v>
      </c>
      <c r="R94" s="466">
        <v>84.205090917912301</v>
      </c>
      <c r="S94" s="466">
        <v>84.150711775629205</v>
      </c>
      <c r="T94" s="466">
        <v>84.278973174526698</v>
      </c>
      <c r="U94" s="466">
        <v>84.616890509073002</v>
      </c>
      <c r="V94" s="466">
        <v>84.793747763744094</v>
      </c>
      <c r="W94" s="466">
        <v>85.065387838207997</v>
      </c>
      <c r="X94" s="459">
        <v>84.985367709841398</v>
      </c>
      <c r="Y94" s="459">
        <v>85.150258085651501</v>
      </c>
      <c r="Z94" s="459">
        <v>85.4101711965764</v>
      </c>
      <c r="AA94" s="460">
        <v>85.459203775391501</v>
      </c>
    </row>
    <row r="95" spans="1:27">
      <c r="A95" s="325" t="s">
        <v>65</v>
      </c>
      <c r="B95" s="326" t="s">
        <v>66</v>
      </c>
      <c r="C95" s="466">
        <v>84.781407740557498</v>
      </c>
      <c r="D95" s="466">
        <v>84.799943880937704</v>
      </c>
      <c r="E95" s="466">
        <v>84.986165108492898</v>
      </c>
      <c r="F95" s="466">
        <v>84.695083844096999</v>
      </c>
      <c r="G95" s="466">
        <v>84.330926004675305</v>
      </c>
      <c r="H95" s="466">
        <v>85.002004417555895</v>
      </c>
      <c r="I95" s="466">
        <v>85.355191328040704</v>
      </c>
      <c r="J95" s="466">
        <v>85.602898395201905</v>
      </c>
      <c r="K95" s="466">
        <v>85.533187616018296</v>
      </c>
      <c r="L95" s="466">
        <v>85.8065581165353</v>
      </c>
      <c r="M95" s="466">
        <v>86.060161104889602</v>
      </c>
      <c r="N95" s="466">
        <v>85.618186774562005</v>
      </c>
      <c r="O95" s="466">
        <v>85.796640804625397</v>
      </c>
      <c r="P95" s="466">
        <v>86.511467812684302</v>
      </c>
      <c r="Q95" s="466">
        <v>85.887554178410895</v>
      </c>
      <c r="R95" s="466">
        <v>86.849494327500395</v>
      </c>
      <c r="S95" s="466">
        <v>87.143498635210406</v>
      </c>
      <c r="T95" s="466">
        <v>86.532702647736599</v>
      </c>
      <c r="U95" s="466">
        <v>87.048636235901498</v>
      </c>
      <c r="V95" s="466">
        <v>87.179744208321495</v>
      </c>
      <c r="W95" s="466">
        <v>87.248617600608895</v>
      </c>
      <c r="X95" s="459">
        <v>87.629740998226097</v>
      </c>
      <c r="Y95" s="459">
        <v>87.181661760120505</v>
      </c>
      <c r="Z95" s="459">
        <v>87.603922094640794</v>
      </c>
      <c r="AA95" s="460">
        <v>88.515686480529396</v>
      </c>
    </row>
    <row r="96" spans="1:27">
      <c r="A96" s="325" t="s">
        <v>67</v>
      </c>
      <c r="B96" s="326" t="s">
        <v>68</v>
      </c>
      <c r="C96" s="466">
        <v>81.491743505081999</v>
      </c>
      <c r="D96" s="466">
        <v>81.087935467270697</v>
      </c>
      <c r="E96" s="466">
        <v>81.002090901293698</v>
      </c>
      <c r="F96" s="466">
        <v>80.9925835923233</v>
      </c>
      <c r="G96" s="466">
        <v>81.327289064260896</v>
      </c>
      <c r="H96" s="466">
        <v>81.437779618833602</v>
      </c>
      <c r="I96" s="466">
        <v>81.690042485521602</v>
      </c>
      <c r="J96" s="466">
        <v>81.596137811996698</v>
      </c>
      <c r="K96" s="466">
        <v>81.652030589341393</v>
      </c>
      <c r="L96" s="466">
        <v>81.627059028995305</v>
      </c>
      <c r="M96" s="466">
        <v>81.904233185701699</v>
      </c>
      <c r="N96" s="466">
        <v>81.907862139750904</v>
      </c>
      <c r="O96" s="466">
        <v>81.8828682775831</v>
      </c>
      <c r="P96" s="466">
        <v>81.953233642867602</v>
      </c>
      <c r="Q96" s="466">
        <v>82.227886597744302</v>
      </c>
      <c r="R96" s="466">
        <v>82.313247642079403</v>
      </c>
      <c r="S96" s="466">
        <v>82.334552969280907</v>
      </c>
      <c r="T96" s="466">
        <v>82.406196890245496</v>
      </c>
      <c r="U96" s="466">
        <v>82.473582561503093</v>
      </c>
      <c r="V96" s="466">
        <v>82.552265986275501</v>
      </c>
      <c r="W96" s="466">
        <v>82.684989819686606</v>
      </c>
      <c r="X96" s="459">
        <v>82.781862990213497</v>
      </c>
      <c r="Y96" s="459">
        <v>82.790575543427394</v>
      </c>
      <c r="Z96" s="459">
        <v>82.934150251951905</v>
      </c>
      <c r="AA96" s="460">
        <v>83.025996323581793</v>
      </c>
    </row>
    <row r="97" spans="1:27">
      <c r="A97" s="325" t="s">
        <v>69</v>
      </c>
      <c r="B97" s="326" t="s">
        <v>263</v>
      </c>
      <c r="C97" s="466">
        <v>79.656625619256701</v>
      </c>
      <c r="D97" s="466">
        <v>79.402107557239802</v>
      </c>
      <c r="E97" s="466">
        <v>79.460383858130101</v>
      </c>
      <c r="F97" s="466">
        <v>79.500268748403997</v>
      </c>
      <c r="G97" s="466">
        <v>79.601634788035696</v>
      </c>
      <c r="H97" s="466">
        <v>79.671637075659604</v>
      </c>
      <c r="I97" s="466">
        <v>79.725764361541394</v>
      </c>
      <c r="J97" s="466">
        <v>79.720030780941499</v>
      </c>
      <c r="K97" s="466">
        <v>79.786840798491298</v>
      </c>
      <c r="L97" s="466">
        <v>79.855610217730799</v>
      </c>
      <c r="M97" s="466">
        <v>80.060822655453507</v>
      </c>
      <c r="N97" s="466">
        <v>80.190064282029596</v>
      </c>
      <c r="O97" s="466">
        <v>80.201286041712905</v>
      </c>
      <c r="P97" s="466">
        <v>80.221314904679801</v>
      </c>
      <c r="Q97" s="466">
        <v>80.305365814360101</v>
      </c>
      <c r="R97" s="466">
        <v>80.4798471552336</v>
      </c>
      <c r="S97" s="466">
        <v>80.579856372055602</v>
      </c>
      <c r="T97" s="466">
        <v>80.638880924122304</v>
      </c>
      <c r="U97" s="466">
        <v>80.735981238033204</v>
      </c>
      <c r="V97" s="466">
        <v>80.868247170005503</v>
      </c>
      <c r="W97" s="466">
        <v>80.986863593415706</v>
      </c>
      <c r="X97" s="459">
        <v>81.090416486040695</v>
      </c>
      <c r="Y97" s="459">
        <v>81.115732715532303</v>
      </c>
      <c r="Z97" s="459">
        <v>81.170099134418805</v>
      </c>
      <c r="AA97" s="460">
        <v>81.229372415125098</v>
      </c>
    </row>
    <row r="98" spans="1:27">
      <c r="A98" s="325" t="s">
        <v>71</v>
      </c>
      <c r="B98" s="326" t="s">
        <v>72</v>
      </c>
      <c r="C98" s="466">
        <v>84.232622149154096</v>
      </c>
      <c r="D98" s="466">
        <v>84.050613753930307</v>
      </c>
      <c r="E98" s="466">
        <v>84.670805124892993</v>
      </c>
      <c r="F98" s="466">
        <v>85.387043769814994</v>
      </c>
      <c r="G98" s="466">
        <v>84.782522152684805</v>
      </c>
      <c r="H98" s="466">
        <v>84.3132090106037</v>
      </c>
      <c r="I98" s="466">
        <v>85.257365983020506</v>
      </c>
      <c r="J98" s="466">
        <v>85.549289385107002</v>
      </c>
      <c r="K98" s="466">
        <v>84.919384621814004</v>
      </c>
      <c r="L98" s="466">
        <v>85.09298397965</v>
      </c>
      <c r="M98" s="466">
        <v>85.579915308074007</v>
      </c>
      <c r="N98" s="466">
        <v>85.144256585095803</v>
      </c>
      <c r="O98" s="466">
        <v>86.320875526223304</v>
      </c>
      <c r="P98" s="466">
        <v>85.652979795196302</v>
      </c>
      <c r="Q98" s="466">
        <v>85.802418068266903</v>
      </c>
      <c r="R98" s="466">
        <v>86.551187023688101</v>
      </c>
      <c r="S98" s="466">
        <v>86.544021707105003</v>
      </c>
      <c r="T98" s="466">
        <v>86.935362334281393</v>
      </c>
      <c r="U98" s="466">
        <v>87.005699478648694</v>
      </c>
      <c r="V98" s="466">
        <v>86.804432488629502</v>
      </c>
      <c r="W98" s="466">
        <v>86.899594331981206</v>
      </c>
      <c r="X98" s="459">
        <v>86.923128712197396</v>
      </c>
      <c r="Y98" s="459">
        <v>86.668129789179005</v>
      </c>
      <c r="Z98" s="459">
        <v>86.755873263217197</v>
      </c>
      <c r="AA98" s="460">
        <v>86.8839844779218</v>
      </c>
    </row>
    <row r="99" spans="1:27">
      <c r="A99" s="325" t="s">
        <v>73</v>
      </c>
      <c r="B99" s="326" t="s">
        <v>264</v>
      </c>
      <c r="C99" s="466">
        <v>83.823919979150304</v>
      </c>
      <c r="D99" s="466">
        <v>83.671860482467807</v>
      </c>
      <c r="E99" s="466">
        <v>83.580898243166999</v>
      </c>
      <c r="F99" s="466">
        <v>83.844208452375696</v>
      </c>
      <c r="G99" s="466">
        <v>84.1024132997523</v>
      </c>
      <c r="H99" s="466">
        <v>84.191402901302496</v>
      </c>
      <c r="I99" s="466">
        <v>84.150020598035596</v>
      </c>
      <c r="J99" s="466">
        <v>84.227215686556406</v>
      </c>
      <c r="K99" s="466">
        <v>84.297498230834506</v>
      </c>
      <c r="L99" s="466">
        <v>84.564075749882505</v>
      </c>
      <c r="M99" s="466">
        <v>84.461747075863002</v>
      </c>
      <c r="N99" s="466">
        <v>84.757230485631695</v>
      </c>
      <c r="O99" s="466">
        <v>84.905793881847998</v>
      </c>
      <c r="P99" s="466">
        <v>84.990670328115399</v>
      </c>
      <c r="Q99" s="466">
        <v>85.095941072761093</v>
      </c>
      <c r="R99" s="466">
        <v>85.458750852520893</v>
      </c>
      <c r="S99" s="466">
        <v>85.311070007698603</v>
      </c>
      <c r="T99" s="466">
        <v>85.491966094186296</v>
      </c>
      <c r="U99" s="466">
        <v>85.840828842203294</v>
      </c>
      <c r="V99" s="466">
        <v>85.918223296482495</v>
      </c>
      <c r="W99" s="466">
        <v>85.949146991105295</v>
      </c>
      <c r="X99" s="459">
        <v>85.926795920020297</v>
      </c>
      <c r="Y99" s="459">
        <v>85.982411815170806</v>
      </c>
      <c r="Z99" s="459">
        <v>86.165878474236806</v>
      </c>
      <c r="AA99" s="460">
        <v>86.285350986102898</v>
      </c>
    </row>
    <row r="100" spans="1:27">
      <c r="A100" s="325" t="s">
        <v>75</v>
      </c>
      <c r="B100" s="326" t="s">
        <v>76</v>
      </c>
      <c r="C100" s="466">
        <v>81.132394065947196</v>
      </c>
      <c r="D100" s="466">
        <v>80.6999792084559</v>
      </c>
      <c r="E100" s="466">
        <v>80.753173723181007</v>
      </c>
      <c r="F100" s="466">
        <v>80.906647288686997</v>
      </c>
      <c r="G100" s="466">
        <v>81.086797688707506</v>
      </c>
      <c r="H100" s="466">
        <v>80.959451644981499</v>
      </c>
      <c r="I100" s="466">
        <v>81.070602897152995</v>
      </c>
      <c r="J100" s="466">
        <v>81.265989941382003</v>
      </c>
      <c r="K100" s="466">
        <v>81.269530122945199</v>
      </c>
      <c r="L100" s="466">
        <v>81.340402692470093</v>
      </c>
      <c r="M100" s="466">
        <v>81.476501889074399</v>
      </c>
      <c r="N100" s="466">
        <v>81.681447840568296</v>
      </c>
      <c r="O100" s="466">
        <v>81.672461291939698</v>
      </c>
      <c r="P100" s="466">
        <v>81.875850642184304</v>
      </c>
      <c r="Q100" s="466">
        <v>81.955009081564995</v>
      </c>
      <c r="R100" s="466">
        <v>81.923122266215401</v>
      </c>
      <c r="S100" s="466">
        <v>82.023694780490999</v>
      </c>
      <c r="T100" s="466">
        <v>82.155573264780799</v>
      </c>
      <c r="U100" s="466">
        <v>82.350161105890805</v>
      </c>
      <c r="V100" s="466">
        <v>82.368968714714796</v>
      </c>
      <c r="W100" s="466">
        <v>82.424423276162003</v>
      </c>
      <c r="X100" s="459">
        <v>82.655986557047598</v>
      </c>
      <c r="Y100" s="459">
        <v>82.6831849346392</v>
      </c>
      <c r="Z100" s="459">
        <v>82.885183735398897</v>
      </c>
      <c r="AA100" s="460">
        <v>83.005893913925107</v>
      </c>
    </row>
    <row r="101" spans="1:27">
      <c r="A101" s="325" t="s">
        <v>77</v>
      </c>
      <c r="B101" s="326" t="s">
        <v>78</v>
      </c>
      <c r="C101" s="466">
        <v>83.239057062072703</v>
      </c>
      <c r="D101" s="466">
        <v>83.053880322428896</v>
      </c>
      <c r="E101" s="466">
        <v>83.162754486752604</v>
      </c>
      <c r="F101" s="466">
        <v>83.374981692580405</v>
      </c>
      <c r="G101" s="466">
        <v>83.313809764538505</v>
      </c>
      <c r="H101" s="466">
        <v>83.507538174006598</v>
      </c>
      <c r="I101" s="466">
        <v>83.591098003809094</v>
      </c>
      <c r="J101" s="466">
        <v>83.801787463959201</v>
      </c>
      <c r="K101" s="466">
        <v>83.756112085160098</v>
      </c>
      <c r="L101" s="466">
        <v>83.967403207350202</v>
      </c>
      <c r="M101" s="466">
        <v>83.841735678476596</v>
      </c>
      <c r="N101" s="466">
        <v>83.995316474435697</v>
      </c>
      <c r="O101" s="466">
        <v>84.275372443380405</v>
      </c>
      <c r="P101" s="466">
        <v>84.266277058150294</v>
      </c>
      <c r="Q101" s="466">
        <v>84.233023385575805</v>
      </c>
      <c r="R101" s="466">
        <v>84.313816372862107</v>
      </c>
      <c r="S101" s="466">
        <v>84.390409973690893</v>
      </c>
      <c r="T101" s="466">
        <v>84.536725555966299</v>
      </c>
      <c r="U101" s="466">
        <v>84.631183532113397</v>
      </c>
      <c r="V101" s="466">
        <v>84.993016260419694</v>
      </c>
      <c r="W101" s="466">
        <v>84.9865378541528</v>
      </c>
      <c r="X101" s="459">
        <v>85.038195249619804</v>
      </c>
      <c r="Y101" s="459">
        <v>85.296850202966993</v>
      </c>
      <c r="Z101" s="459">
        <v>85.498319362848207</v>
      </c>
      <c r="AA101" s="460">
        <v>85.554111627188902</v>
      </c>
    </row>
    <row r="102" spans="1:27">
      <c r="A102" s="325" t="s">
        <v>79</v>
      </c>
      <c r="B102" s="326" t="s">
        <v>80</v>
      </c>
      <c r="C102" s="466">
        <v>83.595728305019193</v>
      </c>
      <c r="D102" s="466">
        <v>83.549109562584206</v>
      </c>
      <c r="E102" s="466">
        <v>84.063559049918297</v>
      </c>
      <c r="F102" s="466">
        <v>84.083167006934303</v>
      </c>
      <c r="G102" s="466">
        <v>83.503894883155198</v>
      </c>
      <c r="H102" s="466">
        <v>83.649678656904101</v>
      </c>
      <c r="I102" s="466">
        <v>83.728269085666696</v>
      </c>
      <c r="J102" s="466">
        <v>84.312377249811703</v>
      </c>
      <c r="K102" s="466">
        <v>84.4755845447078</v>
      </c>
      <c r="L102" s="466">
        <v>84.058410939448095</v>
      </c>
      <c r="M102" s="466">
        <v>84.188065653173396</v>
      </c>
      <c r="N102" s="466">
        <v>84.461477215339499</v>
      </c>
      <c r="O102" s="466">
        <v>84.473229593695905</v>
      </c>
      <c r="P102" s="466">
        <v>84.018197367918205</v>
      </c>
      <c r="Q102" s="466">
        <v>84.383744129110696</v>
      </c>
      <c r="R102" s="466">
        <v>85.045010806654503</v>
      </c>
      <c r="S102" s="466">
        <v>85.045444975747301</v>
      </c>
      <c r="T102" s="466">
        <v>84.940906623532797</v>
      </c>
      <c r="U102" s="466">
        <v>85.219315082630899</v>
      </c>
      <c r="V102" s="466">
        <v>85.147957408888203</v>
      </c>
      <c r="W102" s="466">
        <v>85.654227269172594</v>
      </c>
      <c r="X102" s="459">
        <v>85.297274391697997</v>
      </c>
      <c r="Y102" s="459">
        <v>84.820748734142498</v>
      </c>
      <c r="Z102" s="459">
        <v>85.376445667998794</v>
      </c>
      <c r="AA102" s="460">
        <v>85.405203222422003</v>
      </c>
    </row>
    <row r="103" spans="1:27">
      <c r="A103" s="325" t="s">
        <v>81</v>
      </c>
      <c r="B103" s="326" t="s">
        <v>82</v>
      </c>
      <c r="C103" s="466">
        <v>82.420591658129894</v>
      </c>
      <c r="D103" s="466">
        <v>81.956983225747194</v>
      </c>
      <c r="E103" s="466">
        <v>82.155142967588105</v>
      </c>
      <c r="F103" s="466">
        <v>82.227938700631498</v>
      </c>
      <c r="G103" s="466">
        <v>82.114949306558501</v>
      </c>
      <c r="H103" s="466">
        <v>82.482950960615895</v>
      </c>
      <c r="I103" s="466">
        <v>82.507936531915206</v>
      </c>
      <c r="J103" s="466">
        <v>82.485462677578397</v>
      </c>
      <c r="K103" s="466">
        <v>82.637527315455301</v>
      </c>
      <c r="L103" s="466">
        <v>82.757024435207498</v>
      </c>
      <c r="M103" s="466">
        <v>82.943023194784303</v>
      </c>
      <c r="N103" s="466">
        <v>82.927856550741396</v>
      </c>
      <c r="O103" s="466">
        <v>83.024500582874794</v>
      </c>
      <c r="P103" s="466">
        <v>83.057498208920606</v>
      </c>
      <c r="Q103" s="466">
        <v>83.274148579031404</v>
      </c>
      <c r="R103" s="466">
        <v>83.406410654511504</v>
      </c>
      <c r="S103" s="466">
        <v>83.432174526351901</v>
      </c>
      <c r="T103" s="466">
        <v>83.577709424851406</v>
      </c>
      <c r="U103" s="466">
        <v>83.577195129919701</v>
      </c>
      <c r="V103" s="466">
        <v>83.894824594296097</v>
      </c>
      <c r="W103" s="466">
        <v>84.131912483720697</v>
      </c>
      <c r="X103" s="459">
        <v>84.243938221177402</v>
      </c>
      <c r="Y103" s="459">
        <v>84.194642337790498</v>
      </c>
      <c r="Z103" s="459">
        <v>84.078682225478303</v>
      </c>
      <c r="AA103" s="460">
        <v>84.390598927022694</v>
      </c>
    </row>
    <row r="104" spans="1:27">
      <c r="A104" s="325" t="s">
        <v>83</v>
      </c>
      <c r="B104" s="326" t="s">
        <v>84</v>
      </c>
      <c r="C104" s="466">
        <v>81.040784842243099</v>
      </c>
      <c r="D104" s="466">
        <v>80.731982096669796</v>
      </c>
      <c r="E104" s="466">
        <v>80.823305561168695</v>
      </c>
      <c r="F104" s="466">
        <v>80.937464056483293</v>
      </c>
      <c r="G104" s="466">
        <v>80.944385630712503</v>
      </c>
      <c r="H104" s="466">
        <v>81.077080814784495</v>
      </c>
      <c r="I104" s="466">
        <v>81.179556676380898</v>
      </c>
      <c r="J104" s="466">
        <v>81.251321116439698</v>
      </c>
      <c r="K104" s="466">
        <v>81.483163286560099</v>
      </c>
      <c r="L104" s="466">
        <v>81.634865792960696</v>
      </c>
      <c r="M104" s="466">
        <v>81.597639011870498</v>
      </c>
      <c r="N104" s="466">
        <v>81.713787109822206</v>
      </c>
      <c r="O104" s="466">
        <v>81.838831614509999</v>
      </c>
      <c r="P104" s="466">
        <v>81.931154793034693</v>
      </c>
      <c r="Q104" s="466">
        <v>82.000255167046205</v>
      </c>
      <c r="R104" s="466">
        <v>82.091615799729695</v>
      </c>
      <c r="S104" s="466">
        <v>82.229556426954602</v>
      </c>
      <c r="T104" s="466">
        <v>82.222221318564195</v>
      </c>
      <c r="U104" s="466">
        <v>82.465617611187895</v>
      </c>
      <c r="V104" s="466">
        <v>82.647822770706199</v>
      </c>
      <c r="W104" s="466">
        <v>82.728779985371105</v>
      </c>
      <c r="X104" s="459">
        <v>82.740305611187196</v>
      </c>
      <c r="Y104" s="459">
        <v>82.857178286078195</v>
      </c>
      <c r="Z104" s="459">
        <v>82.904625120894195</v>
      </c>
      <c r="AA104" s="460">
        <v>83.030593330636094</v>
      </c>
    </row>
    <row r="105" spans="1:27">
      <c r="A105" s="325" t="s">
        <v>85</v>
      </c>
      <c r="B105" s="326" t="s">
        <v>86</v>
      </c>
      <c r="C105" s="466">
        <v>83.353417968856903</v>
      </c>
      <c r="D105" s="466">
        <v>83.233568902144299</v>
      </c>
      <c r="E105" s="466">
        <v>83.4072602689441</v>
      </c>
      <c r="F105" s="466">
        <v>82.960425018608305</v>
      </c>
      <c r="G105" s="466">
        <v>83.326603776151103</v>
      </c>
      <c r="H105" s="466">
        <v>83.1955214217746</v>
      </c>
      <c r="I105" s="466">
        <v>83.146748179927698</v>
      </c>
      <c r="J105" s="466">
        <v>83.351260906796</v>
      </c>
      <c r="K105" s="466">
        <v>83.290801805044794</v>
      </c>
      <c r="L105" s="466">
        <v>83.649197556875905</v>
      </c>
      <c r="M105" s="466">
        <v>83.517566852655804</v>
      </c>
      <c r="N105" s="466">
        <v>83.753595018218803</v>
      </c>
      <c r="O105" s="466">
        <v>83.742465962994004</v>
      </c>
      <c r="P105" s="466">
        <v>84.049073187772706</v>
      </c>
      <c r="Q105" s="466">
        <v>84.224997541491902</v>
      </c>
      <c r="R105" s="466">
        <v>84.344950427486495</v>
      </c>
      <c r="S105" s="466">
        <v>84.742976256740405</v>
      </c>
      <c r="T105" s="466">
        <v>84.727715379501504</v>
      </c>
      <c r="U105" s="466">
        <v>84.782529324299006</v>
      </c>
      <c r="V105" s="466">
        <v>84.988391095429193</v>
      </c>
      <c r="W105" s="466">
        <v>85.378132408367705</v>
      </c>
      <c r="X105" s="459">
        <v>85.392092182923804</v>
      </c>
      <c r="Y105" s="459">
        <v>85.311614584044904</v>
      </c>
      <c r="Z105" s="459">
        <v>85.635095996221096</v>
      </c>
      <c r="AA105" s="460">
        <v>85.668202209781001</v>
      </c>
    </row>
    <row r="106" spans="1:27">
      <c r="A106" s="325" t="s">
        <v>87</v>
      </c>
      <c r="B106" s="326" t="s">
        <v>88</v>
      </c>
      <c r="C106" s="466">
        <v>79.698051446942003</v>
      </c>
      <c r="D106" s="466">
        <v>79.555174401310396</v>
      </c>
      <c r="E106" s="466">
        <v>79.564843279919003</v>
      </c>
      <c r="F106" s="466">
        <v>79.609625101332398</v>
      </c>
      <c r="G106" s="466">
        <v>79.792014554504604</v>
      </c>
      <c r="H106" s="466">
        <v>79.918748719033601</v>
      </c>
      <c r="I106" s="466">
        <v>80.073628880398502</v>
      </c>
      <c r="J106" s="466">
        <v>80.112489612833798</v>
      </c>
      <c r="K106" s="466">
        <v>80.175443648434495</v>
      </c>
      <c r="L106" s="466">
        <v>80.216583816455994</v>
      </c>
      <c r="M106" s="466">
        <v>80.277282640719903</v>
      </c>
      <c r="N106" s="466">
        <v>80.380999457685704</v>
      </c>
      <c r="O106" s="466">
        <v>80.4998469538519</v>
      </c>
      <c r="P106" s="466">
        <v>80.344886521692501</v>
      </c>
      <c r="Q106" s="466">
        <v>80.567715373209793</v>
      </c>
      <c r="R106" s="466">
        <v>80.772438611039505</v>
      </c>
      <c r="S106" s="466">
        <v>80.885079832023095</v>
      </c>
      <c r="T106" s="466">
        <v>80.828676323817504</v>
      </c>
      <c r="U106" s="466">
        <v>81.048826180231899</v>
      </c>
      <c r="V106" s="466">
        <v>81.019171519697494</v>
      </c>
      <c r="W106" s="466">
        <v>80.903806370163096</v>
      </c>
      <c r="X106" s="459">
        <v>81.078138275091305</v>
      </c>
      <c r="Y106" s="459">
        <v>81.119863586864994</v>
      </c>
      <c r="Z106" s="459">
        <v>81.194113890684093</v>
      </c>
      <c r="AA106" s="460">
        <v>81.261244161035506</v>
      </c>
    </row>
    <row r="107" spans="1:27">
      <c r="A107" s="325" t="s">
        <v>89</v>
      </c>
      <c r="B107" s="326" t="s">
        <v>90</v>
      </c>
      <c r="C107" s="466">
        <v>82.064973476068303</v>
      </c>
      <c r="D107" s="466">
        <v>81.712992486001994</v>
      </c>
      <c r="E107" s="466">
        <v>81.424096206337893</v>
      </c>
      <c r="F107" s="466">
        <v>81.445978257417707</v>
      </c>
      <c r="G107" s="466">
        <v>81.799826867773604</v>
      </c>
      <c r="H107" s="466">
        <v>81.767207328470107</v>
      </c>
      <c r="I107" s="466">
        <v>81.864697376720102</v>
      </c>
      <c r="J107" s="466">
        <v>81.826353822581595</v>
      </c>
      <c r="K107" s="466">
        <v>82.071202839115102</v>
      </c>
      <c r="L107" s="466">
        <v>82.071151674377802</v>
      </c>
      <c r="M107" s="466">
        <v>82.094250856073302</v>
      </c>
      <c r="N107" s="466">
        <v>82.146790736125794</v>
      </c>
      <c r="O107" s="466">
        <v>82.246575164575304</v>
      </c>
      <c r="P107" s="466">
        <v>82.259859366189602</v>
      </c>
      <c r="Q107" s="466">
        <v>82.491788357203603</v>
      </c>
      <c r="R107" s="466">
        <v>82.591359633668802</v>
      </c>
      <c r="S107" s="466">
        <v>82.651069344781703</v>
      </c>
      <c r="T107" s="466">
        <v>82.670915461245301</v>
      </c>
      <c r="U107" s="466">
        <v>82.915428731402201</v>
      </c>
      <c r="V107" s="466">
        <v>83.008615464691303</v>
      </c>
      <c r="W107" s="466">
        <v>83.173718516523493</v>
      </c>
      <c r="X107" s="459">
        <v>83.164200562668199</v>
      </c>
      <c r="Y107" s="459">
        <v>83.340322290954106</v>
      </c>
      <c r="Z107" s="459">
        <v>83.296631333870707</v>
      </c>
      <c r="AA107" s="460">
        <v>83.425921174048</v>
      </c>
    </row>
    <row r="108" spans="1:27">
      <c r="A108" s="317"/>
      <c r="B108" s="337"/>
      <c r="C108" s="325"/>
      <c r="D108" s="456"/>
      <c r="E108" s="456"/>
      <c r="F108" s="456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6"/>
      <c r="X108" s="456"/>
      <c r="Y108" s="456"/>
      <c r="Z108" s="456"/>
      <c r="AA108" s="457"/>
    </row>
    <row r="109" spans="1:27">
      <c r="A109" s="464" t="s">
        <v>91</v>
      </c>
      <c r="B109" s="465"/>
      <c r="C109" s="325"/>
      <c r="D109" s="456"/>
      <c r="E109" s="456"/>
      <c r="F109" s="456"/>
      <c r="G109" s="456"/>
      <c r="H109" s="456"/>
      <c r="I109" s="456"/>
      <c r="J109" s="456"/>
      <c r="K109" s="456"/>
      <c r="L109" s="456"/>
      <c r="M109" s="456"/>
      <c r="N109" s="456"/>
      <c r="O109" s="456"/>
      <c r="P109" s="456"/>
      <c r="Q109" s="456"/>
      <c r="R109" s="456"/>
      <c r="S109" s="456"/>
      <c r="T109" s="456"/>
      <c r="U109" s="456"/>
      <c r="V109" s="456"/>
      <c r="W109" s="456"/>
      <c r="X109" s="456"/>
      <c r="Y109" s="456"/>
      <c r="Z109" s="456"/>
      <c r="AA109" s="457"/>
    </row>
    <row r="110" spans="1:27">
      <c r="A110" s="464" t="s">
        <v>3</v>
      </c>
      <c r="B110" s="465" t="s">
        <v>4</v>
      </c>
      <c r="C110" s="325"/>
      <c r="D110" s="456"/>
      <c r="E110" s="456"/>
      <c r="F110" s="456"/>
      <c r="G110" s="456"/>
      <c r="H110" s="456"/>
      <c r="I110" s="456"/>
      <c r="J110" s="456"/>
      <c r="K110" s="456"/>
      <c r="L110" s="456"/>
      <c r="M110" s="456"/>
      <c r="N110" s="456"/>
      <c r="O110" s="456"/>
      <c r="P110" s="456"/>
      <c r="Q110" s="456"/>
      <c r="R110" s="456"/>
      <c r="S110" s="456"/>
      <c r="T110" s="456"/>
      <c r="U110" s="456"/>
      <c r="V110" s="456"/>
      <c r="W110" s="456"/>
      <c r="X110" s="456"/>
      <c r="Y110" s="456"/>
      <c r="Z110" s="456"/>
      <c r="AA110" s="457"/>
    </row>
    <row r="111" spans="1:27">
      <c r="A111" s="467" t="s">
        <v>92</v>
      </c>
      <c r="B111" s="468" t="s">
        <v>93</v>
      </c>
      <c r="C111" s="466">
        <v>81.441038151517901</v>
      </c>
      <c r="D111" s="466">
        <v>81.042712038220301</v>
      </c>
      <c r="E111" s="466">
        <v>81.099299250084002</v>
      </c>
      <c r="F111" s="466">
        <v>81.1084502748472</v>
      </c>
      <c r="G111" s="466">
        <v>81.287832905505894</v>
      </c>
      <c r="H111" s="466">
        <v>81.443479069939599</v>
      </c>
      <c r="I111" s="466">
        <v>81.554318661049706</v>
      </c>
      <c r="J111" s="466">
        <v>81.507401577660701</v>
      </c>
      <c r="K111" s="466">
        <v>81.575413998279203</v>
      </c>
      <c r="L111" s="466">
        <v>81.720272249299299</v>
      </c>
      <c r="M111" s="466">
        <v>81.894016430060404</v>
      </c>
      <c r="N111" s="466">
        <v>81.847972974265005</v>
      </c>
      <c r="O111" s="466">
        <v>81.923360454204598</v>
      </c>
      <c r="P111" s="466">
        <v>81.986771069692296</v>
      </c>
      <c r="Q111" s="466">
        <v>82.145027427541294</v>
      </c>
      <c r="R111" s="466">
        <v>82.239821725809804</v>
      </c>
      <c r="S111" s="466">
        <v>82.282309595477599</v>
      </c>
      <c r="T111" s="466">
        <v>82.375509961643999</v>
      </c>
      <c r="U111" s="466">
        <v>82.461480384869901</v>
      </c>
      <c r="V111" s="466">
        <v>82.624001409647093</v>
      </c>
      <c r="W111" s="466">
        <v>82.735876714566302</v>
      </c>
      <c r="X111" s="459">
        <v>82.856952395756096</v>
      </c>
      <c r="Y111" s="459">
        <v>82.879723510015197</v>
      </c>
      <c r="Z111" s="459">
        <v>82.911808935707398</v>
      </c>
      <c r="AA111" s="460">
        <v>83.038919927778593</v>
      </c>
    </row>
    <row r="112" spans="1:27">
      <c r="A112" s="467" t="s">
        <v>94</v>
      </c>
      <c r="B112" s="468" t="s">
        <v>95</v>
      </c>
      <c r="C112" s="466">
        <v>83.239057062072703</v>
      </c>
      <c r="D112" s="466">
        <v>83.053880322428896</v>
      </c>
      <c r="E112" s="466">
        <v>83.162754486752604</v>
      </c>
      <c r="F112" s="466">
        <v>83.374981692580405</v>
      </c>
      <c r="G112" s="466">
        <v>83.313809764538505</v>
      </c>
      <c r="H112" s="466">
        <v>83.507538174006598</v>
      </c>
      <c r="I112" s="466">
        <v>83.591098003809094</v>
      </c>
      <c r="J112" s="466">
        <v>83.801787463959201</v>
      </c>
      <c r="K112" s="466">
        <v>83.756112085160098</v>
      </c>
      <c r="L112" s="466">
        <v>83.967403207350202</v>
      </c>
      <c r="M112" s="466">
        <v>83.841735678476596</v>
      </c>
      <c r="N112" s="466">
        <v>83.995316474435697</v>
      </c>
      <c r="O112" s="466">
        <v>84.275372443380405</v>
      </c>
      <c r="P112" s="466">
        <v>84.266277058150294</v>
      </c>
      <c r="Q112" s="466">
        <v>84.233023385575805</v>
      </c>
      <c r="R112" s="466">
        <v>84.313816372862107</v>
      </c>
      <c r="S112" s="466">
        <v>84.390409973690893</v>
      </c>
      <c r="T112" s="466">
        <v>84.536725555966299</v>
      </c>
      <c r="U112" s="466">
        <v>84.631183532113397</v>
      </c>
      <c r="V112" s="466">
        <v>84.993016260419694</v>
      </c>
      <c r="W112" s="466">
        <v>84.9865378541528</v>
      </c>
      <c r="X112" s="459">
        <v>85.038195249619804</v>
      </c>
      <c r="Y112" s="459">
        <v>85.296850202966993</v>
      </c>
      <c r="Z112" s="459">
        <v>85.498319362848207</v>
      </c>
      <c r="AA112" s="460">
        <v>85.554111627188902</v>
      </c>
    </row>
    <row r="113" spans="1:27">
      <c r="A113" s="467" t="s">
        <v>39</v>
      </c>
      <c r="B113" s="468" t="s">
        <v>96</v>
      </c>
      <c r="C113" s="466">
        <v>82.310952163673505</v>
      </c>
      <c r="D113" s="466">
        <v>82.081748648478595</v>
      </c>
      <c r="E113" s="466">
        <v>82.088407152447999</v>
      </c>
      <c r="F113" s="466">
        <v>82.206734022364301</v>
      </c>
      <c r="G113" s="466">
        <v>82.402353219725796</v>
      </c>
      <c r="H113" s="466">
        <v>82.431741354476998</v>
      </c>
      <c r="I113" s="466">
        <v>82.563380819450103</v>
      </c>
      <c r="J113" s="466">
        <v>82.647987946283905</v>
      </c>
      <c r="K113" s="466">
        <v>82.800135964580207</v>
      </c>
      <c r="L113" s="466">
        <v>82.954370824437106</v>
      </c>
      <c r="M113" s="466">
        <v>82.9009244826714</v>
      </c>
      <c r="N113" s="466">
        <v>82.976468502982101</v>
      </c>
      <c r="O113" s="466">
        <v>83.014848707796304</v>
      </c>
      <c r="P113" s="466">
        <v>83.118538227913206</v>
      </c>
      <c r="Q113" s="466">
        <v>83.233448950429704</v>
      </c>
      <c r="R113" s="466">
        <v>83.430326719733401</v>
      </c>
      <c r="S113" s="466">
        <v>83.4681205374321</v>
      </c>
      <c r="T113" s="466">
        <v>83.608118042305705</v>
      </c>
      <c r="U113" s="466">
        <v>83.679606428794301</v>
      </c>
      <c r="V113" s="466">
        <v>83.858665547773299</v>
      </c>
      <c r="W113" s="466">
        <v>83.976700568457105</v>
      </c>
      <c r="X113" s="459">
        <v>83.972530094027107</v>
      </c>
      <c r="Y113" s="459">
        <v>84.056396865954</v>
      </c>
      <c r="Z113" s="459">
        <v>84.070001829184804</v>
      </c>
      <c r="AA113" s="460">
        <v>84.156403644825701</v>
      </c>
    </row>
    <row r="114" spans="1:27">
      <c r="A114" s="467" t="s">
        <v>53</v>
      </c>
      <c r="B114" s="468" t="s">
        <v>97</v>
      </c>
      <c r="C114" s="466">
        <v>81.751046483688199</v>
      </c>
      <c r="D114" s="466">
        <v>81.321701032195705</v>
      </c>
      <c r="E114" s="466">
        <v>81.463361746187303</v>
      </c>
      <c r="F114" s="466">
        <v>81.736958466802903</v>
      </c>
      <c r="G114" s="466">
        <v>81.689413634299996</v>
      </c>
      <c r="H114" s="466">
        <v>81.802915987682596</v>
      </c>
      <c r="I114" s="466">
        <v>81.976392994027506</v>
      </c>
      <c r="J114" s="466">
        <v>81.892232767169602</v>
      </c>
      <c r="K114" s="466">
        <v>81.948734611272101</v>
      </c>
      <c r="L114" s="466">
        <v>82.082460407589295</v>
      </c>
      <c r="M114" s="466">
        <v>82.180873008851506</v>
      </c>
      <c r="N114" s="466">
        <v>82.252098220225704</v>
      </c>
      <c r="O114" s="466">
        <v>82.399270046530106</v>
      </c>
      <c r="P114" s="466">
        <v>82.397858392189406</v>
      </c>
      <c r="Q114" s="466">
        <v>82.600238338831801</v>
      </c>
      <c r="R114" s="466">
        <v>82.660434303972906</v>
      </c>
      <c r="S114" s="466">
        <v>82.831616246308201</v>
      </c>
      <c r="T114" s="466">
        <v>83.007891242909906</v>
      </c>
      <c r="U114" s="466">
        <v>83.126083031709996</v>
      </c>
      <c r="V114" s="466">
        <v>83.241369175998599</v>
      </c>
      <c r="W114" s="466">
        <v>83.438051523093506</v>
      </c>
      <c r="X114" s="459">
        <v>83.583921081916301</v>
      </c>
      <c r="Y114" s="459">
        <v>83.698928056573394</v>
      </c>
      <c r="Z114" s="459">
        <v>83.801916960459494</v>
      </c>
      <c r="AA114" s="460">
        <v>83.893977817395793</v>
      </c>
    </row>
    <row r="115" spans="1:27">
      <c r="A115" s="467" t="s">
        <v>98</v>
      </c>
      <c r="B115" s="468" t="s">
        <v>99</v>
      </c>
      <c r="C115" s="466">
        <v>81.881135475834597</v>
      </c>
      <c r="D115" s="466">
        <v>81.563979603784205</v>
      </c>
      <c r="E115" s="466">
        <v>81.794443584668699</v>
      </c>
      <c r="F115" s="466">
        <v>81.609604327115207</v>
      </c>
      <c r="G115" s="466">
        <v>81.738640440149794</v>
      </c>
      <c r="H115" s="466">
        <v>81.879272155547199</v>
      </c>
      <c r="I115" s="466">
        <v>81.803788464465299</v>
      </c>
      <c r="J115" s="466">
        <v>81.909312482385204</v>
      </c>
      <c r="K115" s="466">
        <v>81.910552938873806</v>
      </c>
      <c r="L115" s="466">
        <v>82.077414484539304</v>
      </c>
      <c r="M115" s="466">
        <v>81.990688308674294</v>
      </c>
      <c r="N115" s="466">
        <v>82.271871825074896</v>
      </c>
      <c r="O115" s="466">
        <v>82.273291829427805</v>
      </c>
      <c r="P115" s="466">
        <v>82.460265217270305</v>
      </c>
      <c r="Q115" s="466">
        <v>82.611409656454796</v>
      </c>
      <c r="R115" s="466">
        <v>82.7238868089036</v>
      </c>
      <c r="S115" s="466">
        <v>82.825823085285506</v>
      </c>
      <c r="T115" s="466">
        <v>82.965035206052505</v>
      </c>
      <c r="U115" s="466">
        <v>83.136936320987701</v>
      </c>
      <c r="V115" s="466">
        <v>83.332746285490103</v>
      </c>
      <c r="W115" s="466">
        <v>83.4222139593534</v>
      </c>
      <c r="X115" s="459">
        <v>83.414619448731699</v>
      </c>
      <c r="Y115" s="459">
        <v>83.476973782824302</v>
      </c>
      <c r="Z115" s="459">
        <v>83.752970661093002</v>
      </c>
      <c r="AA115" s="460">
        <v>83.925043337285501</v>
      </c>
    </row>
    <row r="116" spans="1:27">
      <c r="A116" s="467" t="s">
        <v>100</v>
      </c>
      <c r="B116" s="468" t="s">
        <v>101</v>
      </c>
      <c r="C116" s="466">
        <v>82.397221566572398</v>
      </c>
      <c r="D116" s="466">
        <v>82.141736454824496</v>
      </c>
      <c r="E116" s="466">
        <v>82.190597758250405</v>
      </c>
      <c r="F116" s="466">
        <v>82.253062151810198</v>
      </c>
      <c r="G116" s="466">
        <v>82.463563202952997</v>
      </c>
      <c r="H116" s="466">
        <v>82.499301259047897</v>
      </c>
      <c r="I116" s="466">
        <v>82.5690751352044</v>
      </c>
      <c r="J116" s="466">
        <v>82.715916029198297</v>
      </c>
      <c r="K116" s="466">
        <v>82.818102817240103</v>
      </c>
      <c r="L116" s="466">
        <v>82.915164966331702</v>
      </c>
      <c r="M116" s="466">
        <v>83.069882627305205</v>
      </c>
      <c r="N116" s="466">
        <v>83.0493953410041</v>
      </c>
      <c r="O116" s="466">
        <v>83.156079441636805</v>
      </c>
      <c r="P116" s="466">
        <v>83.199214821003693</v>
      </c>
      <c r="Q116" s="466">
        <v>83.429125257813098</v>
      </c>
      <c r="R116" s="466">
        <v>83.537007156569203</v>
      </c>
      <c r="S116" s="466">
        <v>83.513146551999498</v>
      </c>
      <c r="T116" s="466">
        <v>83.585122880194007</v>
      </c>
      <c r="U116" s="466">
        <v>83.771039551363202</v>
      </c>
      <c r="V116" s="466">
        <v>83.867304803993804</v>
      </c>
      <c r="W116" s="466">
        <v>83.937722692215701</v>
      </c>
      <c r="X116" s="459">
        <v>84.051298981998698</v>
      </c>
      <c r="Y116" s="459">
        <v>84.167711966970998</v>
      </c>
      <c r="Z116" s="459">
        <v>84.226785193668206</v>
      </c>
      <c r="AA116" s="460">
        <v>84.373859924004606</v>
      </c>
    </row>
    <row r="117" spans="1:27">
      <c r="A117" s="467" t="s">
        <v>102</v>
      </c>
      <c r="B117" s="468" t="s">
        <v>103</v>
      </c>
      <c r="C117" s="466">
        <v>80.488991556700697</v>
      </c>
      <c r="D117" s="466">
        <v>80.125606523520304</v>
      </c>
      <c r="E117" s="466">
        <v>80.181349354705702</v>
      </c>
      <c r="F117" s="466">
        <v>80.279025466151694</v>
      </c>
      <c r="G117" s="466">
        <v>80.378043325607607</v>
      </c>
      <c r="H117" s="466">
        <v>80.476005829230203</v>
      </c>
      <c r="I117" s="466">
        <v>80.588404906679699</v>
      </c>
      <c r="J117" s="466">
        <v>80.735509985312405</v>
      </c>
      <c r="K117" s="466">
        <v>80.764894649547998</v>
      </c>
      <c r="L117" s="466">
        <v>80.886604721108895</v>
      </c>
      <c r="M117" s="466">
        <v>80.991644300690595</v>
      </c>
      <c r="N117" s="466">
        <v>81.148367557875204</v>
      </c>
      <c r="O117" s="466">
        <v>81.241508296297098</v>
      </c>
      <c r="P117" s="466">
        <v>81.443006392417004</v>
      </c>
      <c r="Q117" s="466">
        <v>81.489459222614599</v>
      </c>
      <c r="R117" s="466">
        <v>81.6016099067689</v>
      </c>
      <c r="S117" s="466">
        <v>81.7175179060863</v>
      </c>
      <c r="T117" s="466">
        <v>81.862774148310905</v>
      </c>
      <c r="U117" s="466">
        <v>82.003334529910603</v>
      </c>
      <c r="V117" s="466">
        <v>82.052450900772996</v>
      </c>
      <c r="W117" s="466">
        <v>82.116621014250995</v>
      </c>
      <c r="X117" s="459">
        <v>82.234874916401097</v>
      </c>
      <c r="Y117" s="459">
        <v>82.355817034213601</v>
      </c>
      <c r="Z117" s="459">
        <v>82.449858459036605</v>
      </c>
      <c r="AA117" s="460">
        <v>82.517776496039403</v>
      </c>
    </row>
    <row r="118" spans="1:27">
      <c r="A118" s="467" t="s">
        <v>57</v>
      </c>
      <c r="B118" s="468" t="s">
        <v>104</v>
      </c>
      <c r="C118" s="466">
        <v>83.689412002819097</v>
      </c>
      <c r="D118" s="466">
        <v>83.375087299420997</v>
      </c>
      <c r="E118" s="466">
        <v>83.310900227773601</v>
      </c>
      <c r="F118" s="466">
        <v>83.389204470724295</v>
      </c>
      <c r="G118" s="466">
        <v>83.5243139698173</v>
      </c>
      <c r="H118" s="466">
        <v>83.629752813594706</v>
      </c>
      <c r="I118" s="466">
        <v>83.574942785576297</v>
      </c>
      <c r="J118" s="466">
        <v>83.719377936745502</v>
      </c>
      <c r="K118" s="466">
        <v>83.828402674562497</v>
      </c>
      <c r="L118" s="466">
        <v>83.983205499836401</v>
      </c>
      <c r="M118" s="466">
        <v>84.042068975541596</v>
      </c>
      <c r="N118" s="466">
        <v>84.043129295991804</v>
      </c>
      <c r="O118" s="466">
        <v>84.167512859397803</v>
      </c>
      <c r="P118" s="466">
        <v>84.323265138965695</v>
      </c>
      <c r="Q118" s="466">
        <v>84.5002124408377</v>
      </c>
      <c r="R118" s="466">
        <v>84.551032274907698</v>
      </c>
      <c r="S118" s="466">
        <v>84.7611646199055</v>
      </c>
      <c r="T118" s="466">
        <v>84.823232473769906</v>
      </c>
      <c r="U118" s="466">
        <v>85.071730887098298</v>
      </c>
      <c r="V118" s="466">
        <v>85.080952778671701</v>
      </c>
      <c r="W118" s="466">
        <v>85.280273915741802</v>
      </c>
      <c r="X118" s="459">
        <v>85.343915217153196</v>
      </c>
      <c r="Y118" s="459">
        <v>85.469317607505701</v>
      </c>
      <c r="Z118" s="459">
        <v>85.6289907210503</v>
      </c>
      <c r="AA118" s="460">
        <v>85.775217538338694</v>
      </c>
    </row>
    <row r="119" spans="1:27">
      <c r="A119" s="467" t="s">
        <v>105</v>
      </c>
      <c r="B119" s="468" t="s">
        <v>106</v>
      </c>
      <c r="C119" s="466">
        <v>80.335425863561099</v>
      </c>
      <c r="D119" s="466">
        <v>80.053798659275103</v>
      </c>
      <c r="E119" s="466">
        <v>80.130142849630701</v>
      </c>
      <c r="F119" s="466">
        <v>80.202538093906199</v>
      </c>
      <c r="G119" s="466">
        <v>80.261464477832604</v>
      </c>
      <c r="H119" s="466">
        <v>80.3604510780646</v>
      </c>
      <c r="I119" s="466">
        <v>80.430113837718693</v>
      </c>
      <c r="J119" s="466">
        <v>80.463652311164495</v>
      </c>
      <c r="K119" s="466">
        <v>80.6063094552255</v>
      </c>
      <c r="L119" s="466">
        <v>80.712409478918303</v>
      </c>
      <c r="M119" s="466">
        <v>80.802807821791305</v>
      </c>
      <c r="N119" s="466">
        <v>80.935898021876696</v>
      </c>
      <c r="O119" s="466">
        <v>81.004882434820004</v>
      </c>
      <c r="P119" s="466">
        <v>81.050440330546294</v>
      </c>
      <c r="Q119" s="466">
        <v>81.121915879774704</v>
      </c>
      <c r="R119" s="466">
        <v>81.266393943946895</v>
      </c>
      <c r="S119" s="466">
        <v>81.378551401288206</v>
      </c>
      <c r="T119" s="466">
        <v>81.4161567913048</v>
      </c>
      <c r="U119" s="466">
        <v>81.581132376459394</v>
      </c>
      <c r="V119" s="466">
        <v>81.735489248181906</v>
      </c>
      <c r="W119" s="466">
        <v>81.833787697480801</v>
      </c>
      <c r="X119" s="459">
        <v>81.894742284331898</v>
      </c>
      <c r="Y119" s="459">
        <v>81.967180577595997</v>
      </c>
      <c r="Z119" s="459">
        <v>82.019233818866695</v>
      </c>
      <c r="AA119" s="460">
        <v>82.104262103799101</v>
      </c>
    </row>
    <row r="120" spans="1:27">
      <c r="A120" s="467" t="s">
        <v>107</v>
      </c>
      <c r="B120" s="468" t="s">
        <v>108</v>
      </c>
      <c r="C120" s="466">
        <v>82.608089503496998</v>
      </c>
      <c r="D120" s="466">
        <v>82.201145880765296</v>
      </c>
      <c r="E120" s="466">
        <v>82.240003052319295</v>
      </c>
      <c r="F120" s="466">
        <v>82.338756639771304</v>
      </c>
      <c r="G120" s="466">
        <v>82.532603579245901</v>
      </c>
      <c r="H120" s="466">
        <v>82.633397867657393</v>
      </c>
      <c r="I120" s="466">
        <v>82.710300110337698</v>
      </c>
      <c r="J120" s="466">
        <v>82.756213949959204</v>
      </c>
      <c r="K120" s="466">
        <v>83.004847912897105</v>
      </c>
      <c r="L120" s="466">
        <v>83.042078590037704</v>
      </c>
      <c r="M120" s="466">
        <v>83.210548175247297</v>
      </c>
      <c r="N120" s="466">
        <v>83.281093483423504</v>
      </c>
      <c r="O120" s="466">
        <v>83.277251554017298</v>
      </c>
      <c r="P120" s="466">
        <v>83.44127130807</v>
      </c>
      <c r="Q120" s="466">
        <v>83.589486002804705</v>
      </c>
      <c r="R120" s="466">
        <v>83.618028165696003</v>
      </c>
      <c r="S120" s="466">
        <v>83.756516543625906</v>
      </c>
      <c r="T120" s="466">
        <v>83.769137467165095</v>
      </c>
      <c r="U120" s="466">
        <v>84.010572462226605</v>
      </c>
      <c r="V120" s="466">
        <v>84.059183033489603</v>
      </c>
      <c r="W120" s="466">
        <v>84.156384920798004</v>
      </c>
      <c r="X120" s="459">
        <v>84.264580159531604</v>
      </c>
      <c r="Y120" s="459">
        <v>84.367376362644507</v>
      </c>
      <c r="Z120" s="459">
        <v>84.437409883338304</v>
      </c>
      <c r="AA120" s="460">
        <v>84.586501407448694</v>
      </c>
    </row>
    <row r="121" spans="1:27">
      <c r="A121" s="467" t="s">
        <v>109</v>
      </c>
      <c r="B121" s="468" t="s">
        <v>110</v>
      </c>
      <c r="C121" s="466">
        <v>84.232622149154096</v>
      </c>
      <c r="D121" s="466">
        <v>84.050613753930307</v>
      </c>
      <c r="E121" s="466">
        <v>84.670805124892993</v>
      </c>
      <c r="F121" s="466">
        <v>85.387043769814994</v>
      </c>
      <c r="G121" s="466">
        <v>84.782522152684805</v>
      </c>
      <c r="H121" s="466">
        <v>84.3132090106037</v>
      </c>
      <c r="I121" s="466">
        <v>85.257365983020506</v>
      </c>
      <c r="J121" s="466">
        <v>85.549289385107002</v>
      </c>
      <c r="K121" s="466">
        <v>84.919384621814004</v>
      </c>
      <c r="L121" s="466">
        <v>85.09298397965</v>
      </c>
      <c r="M121" s="466">
        <v>85.579915308074007</v>
      </c>
      <c r="N121" s="466">
        <v>85.144256585095803</v>
      </c>
      <c r="O121" s="466">
        <v>86.320875526223304</v>
      </c>
      <c r="P121" s="466">
        <v>85.652979795196302</v>
      </c>
      <c r="Q121" s="466">
        <v>85.802418068266903</v>
      </c>
      <c r="R121" s="466">
        <v>86.551187023688101</v>
      </c>
      <c r="S121" s="466">
        <v>86.544021707105003</v>
      </c>
      <c r="T121" s="466">
        <v>86.935362334281393</v>
      </c>
      <c r="U121" s="466">
        <v>87.005699478648694</v>
      </c>
      <c r="V121" s="466">
        <v>86.804432488629502</v>
      </c>
      <c r="W121" s="466">
        <v>86.899594331981206</v>
      </c>
      <c r="X121" s="459">
        <v>86.923128712197396</v>
      </c>
      <c r="Y121" s="459">
        <v>86.668129789179005</v>
      </c>
      <c r="Z121" s="459">
        <v>86.755873263217197</v>
      </c>
      <c r="AA121" s="460">
        <v>86.8839844779218</v>
      </c>
    </row>
    <row r="122" spans="1:27">
      <c r="A122" s="467" t="s">
        <v>111</v>
      </c>
      <c r="B122" s="468" t="s">
        <v>112</v>
      </c>
      <c r="C122" s="466">
        <v>83.595728305019193</v>
      </c>
      <c r="D122" s="466">
        <v>83.549109562584206</v>
      </c>
      <c r="E122" s="466">
        <v>84.063559049918297</v>
      </c>
      <c r="F122" s="466">
        <v>84.083167006934303</v>
      </c>
      <c r="G122" s="466">
        <v>83.503894883155198</v>
      </c>
      <c r="H122" s="466">
        <v>83.649678656904101</v>
      </c>
      <c r="I122" s="466">
        <v>83.728269085666696</v>
      </c>
      <c r="J122" s="466">
        <v>84.312377249811703</v>
      </c>
      <c r="K122" s="466">
        <v>84.4755845447078</v>
      </c>
      <c r="L122" s="466">
        <v>84.058410939448095</v>
      </c>
      <c r="M122" s="466">
        <v>84.188065653173396</v>
      </c>
      <c r="N122" s="466">
        <v>84.461477215339499</v>
      </c>
      <c r="O122" s="466">
        <v>84.473229593695905</v>
      </c>
      <c r="P122" s="466">
        <v>84.018197367918205</v>
      </c>
      <c r="Q122" s="466">
        <v>84.383744129110696</v>
      </c>
      <c r="R122" s="466">
        <v>85.045010806654503</v>
      </c>
      <c r="S122" s="466">
        <v>85.045444975747301</v>
      </c>
      <c r="T122" s="466">
        <v>84.940906623532797</v>
      </c>
      <c r="U122" s="466">
        <v>85.219315082630899</v>
      </c>
      <c r="V122" s="466">
        <v>85.147957408888203</v>
      </c>
      <c r="W122" s="466">
        <v>85.654227269172594</v>
      </c>
      <c r="X122" s="459">
        <v>85.297274391697997</v>
      </c>
      <c r="Y122" s="459">
        <v>84.820748734142498</v>
      </c>
      <c r="Z122" s="459">
        <v>85.376445667998794</v>
      </c>
      <c r="AA122" s="460">
        <v>85.405203222422003</v>
      </c>
    </row>
    <row r="123" spans="1:27">
      <c r="A123" s="467" t="s">
        <v>113</v>
      </c>
      <c r="B123" s="468" t="s">
        <v>114</v>
      </c>
      <c r="C123" s="466">
        <v>82.291564493249595</v>
      </c>
      <c r="D123" s="466">
        <v>81.916056398729197</v>
      </c>
      <c r="E123" s="466">
        <v>82.049597712298507</v>
      </c>
      <c r="F123" s="466">
        <v>82.240572574297701</v>
      </c>
      <c r="G123" s="466">
        <v>82.431130796875905</v>
      </c>
      <c r="H123" s="466">
        <v>82.416195242092499</v>
      </c>
      <c r="I123" s="466">
        <v>82.511831167182194</v>
      </c>
      <c r="J123" s="466">
        <v>82.595292740192093</v>
      </c>
      <c r="K123" s="466">
        <v>82.7440343589371</v>
      </c>
      <c r="L123" s="466">
        <v>82.863718773109696</v>
      </c>
      <c r="M123" s="466">
        <v>83.055170991618596</v>
      </c>
      <c r="N123" s="466">
        <v>83.189339735912199</v>
      </c>
      <c r="O123" s="466">
        <v>83.274769219929993</v>
      </c>
      <c r="P123" s="466">
        <v>83.412362300431198</v>
      </c>
      <c r="Q123" s="466">
        <v>83.577100701234997</v>
      </c>
      <c r="R123" s="466">
        <v>83.763135615103906</v>
      </c>
      <c r="S123" s="466">
        <v>83.720338297840598</v>
      </c>
      <c r="T123" s="466">
        <v>83.835964924832794</v>
      </c>
      <c r="U123" s="466">
        <v>83.894164979524007</v>
      </c>
      <c r="V123" s="466">
        <v>84.097217149345994</v>
      </c>
      <c r="W123" s="466">
        <v>84.241970567542296</v>
      </c>
      <c r="X123" s="459">
        <v>84.338038982058805</v>
      </c>
      <c r="Y123" s="459">
        <v>84.457422438197995</v>
      </c>
      <c r="Z123" s="459">
        <v>84.673716511760205</v>
      </c>
      <c r="AA123" s="460">
        <v>84.666192611178602</v>
      </c>
    </row>
    <row r="124" spans="1:27">
      <c r="A124" s="467" t="s">
        <v>115</v>
      </c>
      <c r="B124" s="468" t="s">
        <v>116</v>
      </c>
      <c r="C124" s="466">
        <v>84.781407740557498</v>
      </c>
      <c r="D124" s="466">
        <v>84.799943880937704</v>
      </c>
      <c r="E124" s="466">
        <v>84.986165108492898</v>
      </c>
      <c r="F124" s="466">
        <v>84.695083844096999</v>
      </c>
      <c r="G124" s="466">
        <v>84.330926004675305</v>
      </c>
      <c r="H124" s="466">
        <v>85.002004417555895</v>
      </c>
      <c r="I124" s="466">
        <v>85.355191328040704</v>
      </c>
      <c r="J124" s="466">
        <v>85.602898395201905</v>
      </c>
      <c r="K124" s="466">
        <v>85.533187616018296</v>
      </c>
      <c r="L124" s="466">
        <v>85.8065581165353</v>
      </c>
      <c r="M124" s="466">
        <v>86.060161104889602</v>
      </c>
      <c r="N124" s="466">
        <v>85.618186774562005</v>
      </c>
      <c r="O124" s="466">
        <v>85.796640804625397</v>
      </c>
      <c r="P124" s="466">
        <v>86.511467812684302</v>
      </c>
      <c r="Q124" s="466">
        <v>85.887554178410895</v>
      </c>
      <c r="R124" s="466">
        <v>86.849494327500395</v>
      </c>
      <c r="S124" s="466">
        <v>87.143498635210406</v>
      </c>
      <c r="T124" s="466">
        <v>86.532702647736599</v>
      </c>
      <c r="U124" s="466">
        <v>87.048636235901498</v>
      </c>
      <c r="V124" s="466">
        <v>87.179744208321495</v>
      </c>
      <c r="W124" s="466">
        <v>87.248617600608895</v>
      </c>
      <c r="X124" s="459">
        <v>87.629740998226097</v>
      </c>
      <c r="Y124" s="459">
        <v>87.181661760120505</v>
      </c>
      <c r="Z124" s="459">
        <v>87.603922094640794</v>
      </c>
      <c r="AA124" s="460">
        <v>88.515686480529396</v>
      </c>
    </row>
    <row r="125" spans="1:27">
      <c r="A125" s="463"/>
      <c r="B125" s="140"/>
      <c r="C125" s="325"/>
      <c r="D125" s="456"/>
      <c r="E125" s="456"/>
      <c r="F125" s="456"/>
      <c r="G125" s="456"/>
      <c r="H125" s="456"/>
      <c r="I125" s="456"/>
      <c r="J125" s="456"/>
      <c r="K125" s="456"/>
      <c r="L125" s="456"/>
      <c r="M125" s="456"/>
      <c r="N125" s="456"/>
      <c r="O125" s="456"/>
      <c r="P125" s="456"/>
      <c r="Q125" s="456"/>
      <c r="R125" s="456"/>
      <c r="S125" s="456"/>
      <c r="T125" s="456"/>
      <c r="U125" s="456"/>
      <c r="V125" s="456"/>
      <c r="W125" s="456"/>
      <c r="X125" s="456"/>
      <c r="Y125" s="456"/>
      <c r="Z125" s="456"/>
      <c r="AA125" s="457"/>
    </row>
    <row r="126" spans="1:27">
      <c r="A126" s="464" t="s">
        <v>117</v>
      </c>
      <c r="B126" s="465"/>
      <c r="C126" s="325"/>
      <c r="D126" s="456"/>
      <c r="E126" s="456"/>
      <c r="F126" s="456"/>
      <c r="G126" s="456"/>
      <c r="H126" s="456"/>
      <c r="I126" s="456"/>
      <c r="J126" s="456"/>
      <c r="K126" s="456"/>
      <c r="L126" s="456"/>
      <c r="M126" s="456"/>
      <c r="N126" s="456"/>
      <c r="O126" s="456"/>
      <c r="P126" s="456"/>
      <c r="Q126" s="456"/>
      <c r="R126" s="456"/>
      <c r="S126" s="456"/>
      <c r="T126" s="456"/>
      <c r="U126" s="456"/>
      <c r="V126" s="456"/>
      <c r="W126" s="456"/>
      <c r="X126" s="456"/>
      <c r="Y126" s="456"/>
      <c r="Z126" s="456"/>
      <c r="AA126" s="457"/>
    </row>
    <row r="127" spans="1:27">
      <c r="A127" s="464" t="s">
        <v>3</v>
      </c>
      <c r="B127" s="465" t="s">
        <v>4</v>
      </c>
      <c r="C127" s="325"/>
      <c r="D127" s="456"/>
      <c r="E127" s="456"/>
      <c r="F127" s="456"/>
      <c r="G127" s="456"/>
      <c r="H127" s="456"/>
      <c r="I127" s="456"/>
      <c r="J127" s="456"/>
      <c r="K127" s="456"/>
      <c r="L127" s="456"/>
      <c r="M127" s="456"/>
      <c r="N127" s="456"/>
      <c r="O127" s="456"/>
      <c r="P127" s="456"/>
      <c r="Q127" s="456"/>
      <c r="R127" s="456"/>
      <c r="S127" s="456"/>
      <c r="T127" s="456"/>
      <c r="U127" s="456"/>
      <c r="V127" s="456"/>
      <c r="W127" s="456"/>
      <c r="X127" s="456"/>
      <c r="Y127" s="456"/>
      <c r="Z127" s="456"/>
      <c r="AA127" s="457"/>
    </row>
    <row r="128" spans="1:27">
      <c r="A128" s="345" t="s">
        <v>118</v>
      </c>
      <c r="B128" s="346" t="s">
        <v>119</v>
      </c>
      <c r="C128" s="466">
        <v>82.184901397778106</v>
      </c>
      <c r="D128" s="466">
        <v>81.9548027663173</v>
      </c>
      <c r="E128" s="466">
        <v>82.108277866743705</v>
      </c>
      <c r="F128" s="466">
        <v>82.107237325359506</v>
      </c>
      <c r="G128" s="466">
        <v>82.311467933123296</v>
      </c>
      <c r="H128" s="466">
        <v>82.318041803067601</v>
      </c>
      <c r="I128" s="466">
        <v>82.452923396463405</v>
      </c>
      <c r="J128" s="466">
        <v>82.490935059692006</v>
      </c>
      <c r="K128" s="466">
        <v>82.585186158366497</v>
      </c>
      <c r="L128" s="466">
        <v>82.720257592554503</v>
      </c>
      <c r="M128" s="466">
        <v>82.857894067102194</v>
      </c>
      <c r="N128" s="466">
        <v>82.834741039750298</v>
      </c>
      <c r="O128" s="466">
        <v>82.938876732223903</v>
      </c>
      <c r="P128" s="466">
        <v>82.9775708647458</v>
      </c>
      <c r="Q128" s="466">
        <v>83.246617775732901</v>
      </c>
      <c r="R128" s="466">
        <v>83.348240361944093</v>
      </c>
      <c r="S128" s="466">
        <v>83.338480042348394</v>
      </c>
      <c r="T128" s="466">
        <v>83.386311096153904</v>
      </c>
      <c r="U128" s="466">
        <v>83.541155199332195</v>
      </c>
      <c r="V128" s="466">
        <v>83.620674902365195</v>
      </c>
      <c r="W128" s="466">
        <v>83.6670958886465</v>
      </c>
      <c r="X128" s="459">
        <v>83.808561103505795</v>
      </c>
      <c r="Y128" s="459">
        <v>83.916023876137601</v>
      </c>
      <c r="Z128" s="459">
        <v>83.942598608463896</v>
      </c>
      <c r="AA128" s="460">
        <v>84.097542576421006</v>
      </c>
    </row>
    <row r="129" spans="1:27">
      <c r="A129" s="467" t="s">
        <v>120</v>
      </c>
      <c r="B129" s="468" t="s">
        <v>121</v>
      </c>
      <c r="C129" s="466">
        <v>80.426391625850698</v>
      </c>
      <c r="D129" s="466">
        <v>80.097315893083007</v>
      </c>
      <c r="E129" s="466">
        <v>80.160323009395</v>
      </c>
      <c r="F129" s="466">
        <v>80.249272141602304</v>
      </c>
      <c r="G129" s="466">
        <v>80.328524574562493</v>
      </c>
      <c r="H129" s="466">
        <v>80.431356528592204</v>
      </c>
      <c r="I129" s="466">
        <v>80.523776165374699</v>
      </c>
      <c r="J129" s="466">
        <v>80.621729774973304</v>
      </c>
      <c r="K129" s="466">
        <v>80.697798009075598</v>
      </c>
      <c r="L129" s="466">
        <v>80.812435465008903</v>
      </c>
      <c r="M129" s="466">
        <v>80.907891750335494</v>
      </c>
      <c r="N129" s="466">
        <v>81.051942452118297</v>
      </c>
      <c r="O129" s="466">
        <v>81.137354419084801</v>
      </c>
      <c r="P129" s="466">
        <v>81.270353241024395</v>
      </c>
      <c r="Q129" s="466">
        <v>81.327838658019402</v>
      </c>
      <c r="R129" s="466">
        <v>81.452904205229203</v>
      </c>
      <c r="S129" s="466">
        <v>81.570396624447298</v>
      </c>
      <c r="T129" s="466">
        <v>81.660565042344004</v>
      </c>
      <c r="U129" s="466">
        <v>81.816130162470401</v>
      </c>
      <c r="V129" s="466">
        <v>81.904194777679194</v>
      </c>
      <c r="W129" s="466">
        <v>81.982262922106401</v>
      </c>
      <c r="X129" s="459">
        <v>82.0824030674829</v>
      </c>
      <c r="Y129" s="459">
        <v>82.186836835608204</v>
      </c>
      <c r="Z129" s="459">
        <v>82.252611033640704</v>
      </c>
      <c r="AA129" s="460">
        <v>82.325881133116994</v>
      </c>
    </row>
    <row r="130" spans="1:27">
      <c r="A130" s="345" t="s">
        <v>122</v>
      </c>
      <c r="B130" s="346" t="s">
        <v>123</v>
      </c>
      <c r="C130" s="466">
        <v>82.311050719825801</v>
      </c>
      <c r="D130" s="466">
        <v>81.9164316213608</v>
      </c>
      <c r="E130" s="466">
        <v>81.999743054533397</v>
      </c>
      <c r="F130" s="466">
        <v>82.139371459865202</v>
      </c>
      <c r="G130" s="466">
        <v>82.253971789403195</v>
      </c>
      <c r="H130" s="466">
        <v>82.345683911036502</v>
      </c>
      <c r="I130" s="466">
        <v>82.445315842006906</v>
      </c>
      <c r="J130" s="466">
        <v>82.500754006996004</v>
      </c>
      <c r="K130" s="466">
        <v>82.657964784901296</v>
      </c>
      <c r="L130" s="466">
        <v>82.767718866997996</v>
      </c>
      <c r="M130" s="466">
        <v>82.8693707657022</v>
      </c>
      <c r="N130" s="466">
        <v>82.9499153749681</v>
      </c>
      <c r="O130" s="466">
        <v>83.007492991067295</v>
      </c>
      <c r="P130" s="466">
        <v>83.134850005823097</v>
      </c>
      <c r="Q130" s="466">
        <v>83.278410489722702</v>
      </c>
      <c r="R130" s="466">
        <v>83.315209852842202</v>
      </c>
      <c r="S130" s="466">
        <v>83.459547746813399</v>
      </c>
      <c r="T130" s="466">
        <v>83.519234212543495</v>
      </c>
      <c r="U130" s="466">
        <v>83.704164152645703</v>
      </c>
      <c r="V130" s="466">
        <v>83.817650061403</v>
      </c>
      <c r="W130" s="466">
        <v>83.927904093673007</v>
      </c>
      <c r="X130" s="459">
        <v>84.030401566823798</v>
      </c>
      <c r="Y130" s="459">
        <v>84.144912228184296</v>
      </c>
      <c r="Z130" s="459">
        <v>84.255612500398996</v>
      </c>
      <c r="AA130" s="460">
        <v>84.375152694220105</v>
      </c>
    </row>
    <row r="131" spans="1:27">
      <c r="A131" s="345" t="s">
        <v>124</v>
      </c>
      <c r="B131" s="346" t="s">
        <v>125</v>
      </c>
      <c r="C131" s="466">
        <v>82.552638716853295</v>
      </c>
      <c r="D131" s="466">
        <v>82.203231980301894</v>
      </c>
      <c r="E131" s="466">
        <v>82.313671789633005</v>
      </c>
      <c r="F131" s="466">
        <v>82.547814852395007</v>
      </c>
      <c r="G131" s="466">
        <v>82.677484361367107</v>
      </c>
      <c r="H131" s="466">
        <v>82.736670770317104</v>
      </c>
      <c r="I131" s="466">
        <v>82.853420992530502</v>
      </c>
      <c r="J131" s="466">
        <v>82.852276874537196</v>
      </c>
      <c r="K131" s="466">
        <v>83.013163045409499</v>
      </c>
      <c r="L131" s="466">
        <v>83.094259933152003</v>
      </c>
      <c r="M131" s="466">
        <v>83.318524242739699</v>
      </c>
      <c r="N131" s="466">
        <v>83.4433949154689</v>
      </c>
      <c r="O131" s="466">
        <v>83.550020624848202</v>
      </c>
      <c r="P131" s="466">
        <v>83.597468238758594</v>
      </c>
      <c r="Q131" s="466">
        <v>83.757404376188106</v>
      </c>
      <c r="R131" s="466">
        <v>83.922866215581706</v>
      </c>
      <c r="S131" s="466">
        <v>83.904334499943701</v>
      </c>
      <c r="T131" s="466">
        <v>84.076650869708502</v>
      </c>
      <c r="U131" s="466">
        <v>84.134991668216301</v>
      </c>
      <c r="V131" s="466">
        <v>84.277710186134797</v>
      </c>
      <c r="W131" s="466">
        <v>84.446577321435399</v>
      </c>
      <c r="X131" s="459">
        <v>84.572975626305507</v>
      </c>
      <c r="Y131" s="459">
        <v>84.724421549667795</v>
      </c>
      <c r="Z131" s="459">
        <v>84.853903378130696</v>
      </c>
      <c r="AA131" s="460">
        <v>84.891296076793196</v>
      </c>
    </row>
    <row r="132" spans="1:27">
      <c r="A132" s="279"/>
      <c r="B132" s="230"/>
      <c r="C132" s="325"/>
      <c r="D132" s="456"/>
      <c r="E132" s="456"/>
      <c r="F132" s="456"/>
      <c r="G132" s="456"/>
      <c r="H132" s="456"/>
      <c r="I132" s="456"/>
      <c r="J132" s="456"/>
      <c r="K132" s="456"/>
      <c r="L132" s="456"/>
      <c r="M132" s="456"/>
      <c r="N132" s="456"/>
      <c r="O132" s="456"/>
      <c r="P132" s="456"/>
      <c r="Q132" s="456"/>
      <c r="R132" s="456"/>
      <c r="S132" s="456"/>
      <c r="T132" s="456"/>
      <c r="U132" s="456"/>
      <c r="V132" s="456"/>
      <c r="W132" s="456"/>
      <c r="X132" s="456"/>
      <c r="Y132" s="456"/>
      <c r="Z132" s="456"/>
      <c r="AA132" s="457"/>
    </row>
    <row r="133" spans="1:27">
      <c r="A133" s="464" t="s">
        <v>126</v>
      </c>
      <c r="B133" s="465"/>
      <c r="C133" s="458"/>
      <c r="D133" s="459"/>
      <c r="E133" s="459"/>
      <c r="F133" s="459"/>
      <c r="G133" s="459"/>
      <c r="H133" s="459"/>
      <c r="I133" s="459"/>
      <c r="J133" s="459"/>
      <c r="K133" s="459"/>
      <c r="L133" s="459"/>
      <c r="M133" s="459"/>
      <c r="N133" s="459"/>
      <c r="O133" s="459"/>
      <c r="P133" s="459"/>
      <c r="Q133" s="459"/>
      <c r="R133" s="459"/>
      <c r="S133" s="459"/>
      <c r="T133" s="459"/>
      <c r="U133" s="459"/>
      <c r="V133" s="459"/>
      <c r="W133" s="459"/>
      <c r="X133" s="459"/>
      <c r="Y133" s="459"/>
      <c r="Z133" s="459"/>
      <c r="AA133" s="460"/>
    </row>
    <row r="134" spans="1:27">
      <c r="A134" s="464" t="s">
        <v>3</v>
      </c>
      <c r="B134" s="465" t="s">
        <v>4</v>
      </c>
      <c r="C134" s="602"/>
      <c r="D134" s="603"/>
      <c r="E134" s="603"/>
      <c r="F134" s="603"/>
      <c r="G134" s="349"/>
      <c r="H134" s="349"/>
      <c r="I134" s="349"/>
      <c r="J134" s="349"/>
      <c r="K134" s="349"/>
      <c r="L134" s="349"/>
      <c r="M134" s="349"/>
      <c r="N134" s="349"/>
      <c r="O134" s="349"/>
      <c r="P134" s="349"/>
      <c r="Q134" s="349"/>
      <c r="R134" s="349"/>
      <c r="S134" s="349"/>
      <c r="T134" s="349"/>
      <c r="U134" s="349"/>
      <c r="V134" s="349"/>
      <c r="W134" s="349"/>
      <c r="X134" s="604"/>
      <c r="Y134" s="604"/>
      <c r="Z134" s="604"/>
      <c r="AA134" s="605"/>
    </row>
    <row r="135" spans="1:27">
      <c r="A135" s="467" t="s">
        <v>127</v>
      </c>
      <c r="B135" s="468" t="s">
        <v>128</v>
      </c>
      <c r="C135" s="459">
        <v>88.715898843744597</v>
      </c>
      <c r="D135" s="459">
        <v>88.209020571668901</v>
      </c>
      <c r="E135" s="459">
        <v>87.344748863738801</v>
      </c>
      <c r="F135" s="459">
        <v>88.136296796321304</v>
      </c>
      <c r="G135" s="459">
        <v>88.228435625004096</v>
      </c>
      <c r="H135" s="459">
        <v>88.297961906805099</v>
      </c>
      <c r="I135" s="459">
        <v>88.685866748363694</v>
      </c>
      <c r="J135" s="459">
        <v>89.163480953879898</v>
      </c>
      <c r="K135" s="459">
        <v>89.388566942601301</v>
      </c>
      <c r="L135" s="459">
        <v>89.751514281156204</v>
      </c>
      <c r="M135" s="459">
        <v>89.664159099474702</v>
      </c>
      <c r="N135" s="459">
        <v>89.113331878748198</v>
      </c>
      <c r="O135" s="459">
        <v>89.392702537239202</v>
      </c>
      <c r="P135" s="459">
        <v>89.016670313387294</v>
      </c>
      <c r="Q135" s="459">
        <v>88.346599122783502</v>
      </c>
      <c r="R135" s="459">
        <v>88.689918069804804</v>
      </c>
      <c r="S135" s="459">
        <v>89.161748700187601</v>
      </c>
      <c r="T135" s="459">
        <v>89.549957576885305</v>
      </c>
      <c r="U135" s="459">
        <v>89.870258370172905</v>
      </c>
      <c r="V135" s="459">
        <v>89.183507801261896</v>
      </c>
      <c r="W135" s="459">
        <v>89.6099751733571</v>
      </c>
      <c r="X135" s="459">
        <v>90.237211817644294</v>
      </c>
      <c r="Y135" s="459">
        <v>90.253318817250801</v>
      </c>
      <c r="Z135" s="459">
        <v>90.232694181586695</v>
      </c>
      <c r="AA135" s="460">
        <v>90.976260016273201</v>
      </c>
    </row>
    <row r="136" spans="1:27">
      <c r="A136" s="347" t="s">
        <v>129</v>
      </c>
      <c r="B136" s="348" t="s">
        <v>130</v>
      </c>
      <c r="C136" s="471">
        <v>88.089406651068998</v>
      </c>
      <c r="D136" s="471">
        <v>87.690169557411195</v>
      </c>
      <c r="E136" s="471">
        <v>87.4297532951703</v>
      </c>
      <c r="F136" s="471">
        <v>86.092141479116805</v>
      </c>
      <c r="G136" s="471">
        <v>88.302373721399306</v>
      </c>
      <c r="H136" s="471">
        <v>87.0000853909943</v>
      </c>
      <c r="I136" s="471">
        <v>86.946856871704895</v>
      </c>
      <c r="J136" s="471">
        <v>87.249928889726206</v>
      </c>
      <c r="K136" s="471">
        <v>87.341761230173404</v>
      </c>
      <c r="L136" s="471">
        <v>87.765084988118801</v>
      </c>
      <c r="M136" s="471">
        <v>87.346684646837701</v>
      </c>
      <c r="N136" s="471">
        <v>87.918527374077499</v>
      </c>
      <c r="O136" s="471">
        <v>87.509754462290005</v>
      </c>
      <c r="P136" s="471">
        <v>87.296301786703097</v>
      </c>
      <c r="Q136" s="471">
        <v>87.419339249264496</v>
      </c>
      <c r="R136" s="471">
        <v>89.023431431181095</v>
      </c>
      <c r="S136" s="471">
        <v>89.182034821899407</v>
      </c>
      <c r="T136" s="471">
        <v>89.415379521414593</v>
      </c>
      <c r="U136" s="471">
        <v>89.399171533184898</v>
      </c>
      <c r="V136" s="471">
        <v>89.5844712219873</v>
      </c>
      <c r="W136" s="471">
        <v>89.832159834255194</v>
      </c>
      <c r="X136" s="471">
        <v>89.488219627180101</v>
      </c>
      <c r="Y136" s="471">
        <v>89.766583239625007</v>
      </c>
      <c r="Z136" s="471">
        <v>90.242009428489894</v>
      </c>
      <c r="AA136" s="472">
        <v>90.769771107268795</v>
      </c>
    </row>
    <row r="138" spans="1:27">
      <c r="A138" s="480" t="s">
        <v>232</v>
      </c>
    </row>
  </sheetData>
  <mergeCells count="8">
    <mergeCell ref="A1:F1"/>
    <mergeCell ref="H1:I1"/>
    <mergeCell ref="C71:F71"/>
    <mergeCell ref="X71:AA71"/>
    <mergeCell ref="C134:F134"/>
    <mergeCell ref="X134:AA134"/>
    <mergeCell ref="C3:F3"/>
    <mergeCell ref="X3:AA3"/>
  </mergeCells>
  <hyperlinks>
    <hyperlink ref="H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sqref="A1:G1"/>
    </sheetView>
  </sheetViews>
  <sheetFormatPr defaultColWidth="9.109375" defaultRowHeight="14.4"/>
  <cols>
    <col min="1" max="1" width="20.5546875" style="54" customWidth="1"/>
    <col min="2" max="2" width="11.5546875" style="54" customWidth="1"/>
    <col min="3" max="16384" width="9.109375" style="54"/>
  </cols>
  <sheetData>
    <row r="1" spans="1:11" s="481" customFormat="1" ht="18" customHeight="1">
      <c r="A1" s="608" t="s">
        <v>203</v>
      </c>
      <c r="B1" s="608"/>
      <c r="C1" s="608"/>
      <c r="D1" s="608"/>
      <c r="E1" s="608"/>
      <c r="F1" s="608"/>
      <c r="G1" s="608"/>
      <c r="I1" s="485" t="s">
        <v>372</v>
      </c>
      <c r="J1" s="485"/>
      <c r="K1" s="442"/>
    </row>
    <row r="2" spans="1:11" ht="15" customHeight="1"/>
    <row r="3" spans="1:11">
      <c r="A3" s="334"/>
      <c r="B3" s="332"/>
      <c r="C3" s="609" t="s">
        <v>296</v>
      </c>
      <c r="D3" s="610"/>
      <c r="E3" s="610"/>
      <c r="F3" s="610"/>
      <c r="G3" s="610"/>
      <c r="H3" s="610"/>
      <c r="I3" s="611"/>
    </row>
    <row r="4" spans="1:11">
      <c r="A4" s="343"/>
      <c r="B4" s="344"/>
      <c r="C4" s="374"/>
      <c r="D4" s="612" t="s">
        <v>297</v>
      </c>
      <c r="E4" s="612"/>
      <c r="F4" s="612"/>
      <c r="G4" s="612"/>
      <c r="H4" s="612"/>
      <c r="I4" s="613"/>
    </row>
    <row r="5" spans="1:11">
      <c r="A5" s="343"/>
      <c r="B5" s="344"/>
      <c r="C5" s="353"/>
      <c r="D5" s="614" t="s">
        <v>298</v>
      </c>
      <c r="E5" s="615"/>
      <c r="F5" s="616"/>
      <c r="G5" s="615" t="s">
        <v>299</v>
      </c>
      <c r="H5" s="615"/>
      <c r="I5" s="617"/>
    </row>
    <row r="6" spans="1:11">
      <c r="A6" s="369" t="s">
        <v>3</v>
      </c>
      <c r="B6" s="340" t="s">
        <v>4</v>
      </c>
      <c r="C6" s="354" t="s">
        <v>300</v>
      </c>
      <c r="D6" s="355" t="s">
        <v>301</v>
      </c>
      <c r="E6" s="356" t="s">
        <v>302</v>
      </c>
      <c r="F6" s="357" t="s">
        <v>303</v>
      </c>
      <c r="G6" s="356" t="s">
        <v>301</v>
      </c>
      <c r="H6" s="356" t="s">
        <v>302</v>
      </c>
      <c r="I6" s="371" t="s">
        <v>303</v>
      </c>
    </row>
    <row r="7" spans="1:11">
      <c r="A7" s="316" t="s">
        <v>23</v>
      </c>
      <c r="B7" s="335" t="s">
        <v>24</v>
      </c>
      <c r="C7" s="358">
        <v>1</v>
      </c>
      <c r="D7" s="359">
        <v>1</v>
      </c>
      <c r="E7" s="360">
        <v>1</v>
      </c>
      <c r="F7" s="361">
        <v>1</v>
      </c>
      <c r="G7" s="359">
        <v>1</v>
      </c>
      <c r="H7" s="360">
        <v>1</v>
      </c>
      <c r="I7" s="372">
        <v>1</v>
      </c>
    </row>
    <row r="8" spans="1:11">
      <c r="A8" s="316"/>
      <c r="B8" s="335"/>
      <c r="C8" s="375"/>
      <c r="D8" s="376"/>
      <c r="E8" s="265"/>
      <c r="F8" s="377"/>
      <c r="G8" s="265"/>
      <c r="H8" s="265"/>
      <c r="I8" s="378"/>
    </row>
    <row r="9" spans="1:11">
      <c r="A9" s="316" t="s">
        <v>26</v>
      </c>
      <c r="B9" s="335"/>
      <c r="C9" s="362"/>
      <c r="D9" s="363"/>
      <c r="E9" s="266"/>
      <c r="F9" s="364"/>
      <c r="G9" s="266"/>
      <c r="H9" s="266"/>
      <c r="I9" s="322"/>
    </row>
    <row r="10" spans="1:11">
      <c r="A10" s="317" t="s">
        <v>27</v>
      </c>
      <c r="B10" s="337" t="s">
        <v>28</v>
      </c>
      <c r="C10" s="362">
        <v>0.86755805510794903</v>
      </c>
      <c r="D10" s="363">
        <v>1.0604307715091701</v>
      </c>
      <c r="E10" s="266">
        <v>1.0604307715091701</v>
      </c>
      <c r="F10" s="364">
        <v>1.0604307715091701</v>
      </c>
      <c r="G10" s="266">
        <v>1.0340326032307301</v>
      </c>
      <c r="H10" s="266">
        <v>1.0340326032307301</v>
      </c>
      <c r="I10" s="322">
        <v>1.0340326032307301</v>
      </c>
    </row>
    <row r="11" spans="1:11">
      <c r="A11" s="317" t="s">
        <v>29</v>
      </c>
      <c r="B11" s="337" t="s">
        <v>30</v>
      </c>
      <c r="C11" s="362">
        <v>1.26274673175562</v>
      </c>
      <c r="D11" s="363">
        <v>0.71024800584480596</v>
      </c>
      <c r="E11" s="266">
        <v>0.81198665004516102</v>
      </c>
      <c r="F11" s="364">
        <v>1.0010666424549</v>
      </c>
      <c r="G11" s="266">
        <v>0.81491245707677695</v>
      </c>
      <c r="H11" s="266">
        <v>0.81491245707677695</v>
      </c>
      <c r="I11" s="322">
        <v>0.97918798667644802</v>
      </c>
    </row>
    <row r="12" spans="1:11">
      <c r="A12" s="317" t="s">
        <v>31</v>
      </c>
      <c r="B12" s="337" t="s">
        <v>32</v>
      </c>
      <c r="C12" s="362">
        <v>1.131808238531</v>
      </c>
      <c r="D12" s="363">
        <v>0.86396062208893598</v>
      </c>
      <c r="E12" s="266">
        <v>0.86396062208893598</v>
      </c>
      <c r="F12" s="364">
        <v>0.96416823548366004</v>
      </c>
      <c r="G12" s="266">
        <v>0.92871449400351502</v>
      </c>
      <c r="H12" s="266">
        <v>0.92871449400351502</v>
      </c>
      <c r="I12" s="322">
        <v>0.92871449400351502</v>
      </c>
    </row>
    <row r="13" spans="1:11">
      <c r="A13" s="317" t="s">
        <v>33</v>
      </c>
      <c r="B13" s="337" t="s">
        <v>34</v>
      </c>
      <c r="C13" s="362">
        <v>1.18512469874577</v>
      </c>
      <c r="D13" s="363">
        <v>0.94783215452989</v>
      </c>
      <c r="E13" s="266">
        <v>0.94783215452989</v>
      </c>
      <c r="F13" s="364">
        <v>0.94783215452989</v>
      </c>
      <c r="G13" s="266">
        <v>0.859127259033029</v>
      </c>
      <c r="H13" s="266">
        <v>0.859127259033029</v>
      </c>
      <c r="I13" s="322">
        <v>1.0077556126231599</v>
      </c>
    </row>
    <row r="14" spans="1:11">
      <c r="A14" s="317" t="s">
        <v>35</v>
      </c>
      <c r="B14" s="337" t="s">
        <v>36</v>
      </c>
      <c r="C14" s="362">
        <v>0.73396202104019703</v>
      </c>
      <c r="D14" s="363">
        <v>0.92655865811290306</v>
      </c>
      <c r="E14" s="266">
        <v>0.92655865811290306</v>
      </c>
      <c r="F14" s="364">
        <v>0.92655865811290306</v>
      </c>
      <c r="G14" s="266">
        <v>0.90522984361748604</v>
      </c>
      <c r="H14" s="266">
        <v>0.90522984361748604</v>
      </c>
      <c r="I14" s="322">
        <v>0.90522984361748604</v>
      </c>
    </row>
    <row r="15" spans="1:11">
      <c r="A15" s="317" t="s">
        <v>37</v>
      </c>
      <c r="B15" s="337" t="s">
        <v>38</v>
      </c>
      <c r="C15" s="362">
        <v>1.2060394638544001</v>
      </c>
      <c r="D15" s="363">
        <v>0.95086911454605605</v>
      </c>
      <c r="E15" s="266">
        <v>0.95086911454605605</v>
      </c>
      <c r="F15" s="364">
        <v>0.95086911454605605</v>
      </c>
      <c r="G15" s="266">
        <v>1.0851255421902799</v>
      </c>
      <c r="H15" s="266">
        <v>1.0851255421902799</v>
      </c>
      <c r="I15" s="322">
        <v>1.0851255421902799</v>
      </c>
    </row>
    <row r="16" spans="1:11">
      <c r="A16" s="317" t="s">
        <v>39</v>
      </c>
      <c r="B16" s="337" t="s">
        <v>40</v>
      </c>
      <c r="C16" s="362">
        <v>1.1187049272494201</v>
      </c>
      <c r="D16" s="363">
        <v>0.863742076852962</v>
      </c>
      <c r="E16" s="266">
        <v>0.863742076852962</v>
      </c>
      <c r="F16" s="364">
        <v>0.99394468773936095</v>
      </c>
      <c r="G16" s="266">
        <v>0.88743092056523099</v>
      </c>
      <c r="H16" s="266">
        <v>0.88743092056523099</v>
      </c>
      <c r="I16" s="322">
        <v>1.0232479333531601</v>
      </c>
    </row>
    <row r="17" spans="1:9">
      <c r="A17" s="317" t="s">
        <v>41</v>
      </c>
      <c r="B17" s="337" t="s">
        <v>42</v>
      </c>
      <c r="C17" s="362">
        <v>0.87512292426678595</v>
      </c>
      <c r="D17" s="363">
        <v>1.5044768462759299</v>
      </c>
      <c r="E17" s="266">
        <v>1.12286249665314</v>
      </c>
      <c r="F17" s="364">
        <v>1.12286249665314</v>
      </c>
      <c r="G17" s="266">
        <v>1.22233923357262</v>
      </c>
      <c r="H17" s="266">
        <v>1.22233923357262</v>
      </c>
      <c r="I17" s="322">
        <v>0.98699785936216</v>
      </c>
    </row>
    <row r="18" spans="1:9">
      <c r="A18" s="317" t="s">
        <v>43</v>
      </c>
      <c r="B18" s="337" t="s">
        <v>44</v>
      </c>
      <c r="C18" s="362">
        <v>1.1441319692727601</v>
      </c>
      <c r="D18" s="363">
        <v>1.0743633105689401</v>
      </c>
      <c r="E18" s="266">
        <v>1.0743633105689401</v>
      </c>
      <c r="F18" s="364">
        <v>1.0743633105689401</v>
      </c>
      <c r="G18" s="266">
        <v>1.14509612114155</v>
      </c>
      <c r="H18" s="266">
        <v>1.14509612114155</v>
      </c>
      <c r="I18" s="322">
        <v>1.14509612114155</v>
      </c>
    </row>
    <row r="19" spans="1:9">
      <c r="A19" s="317" t="s">
        <v>45</v>
      </c>
      <c r="B19" s="337" t="s">
        <v>46</v>
      </c>
      <c r="C19" s="362">
        <v>1.18092441147161</v>
      </c>
      <c r="D19" s="363">
        <v>0.791779965307564</v>
      </c>
      <c r="E19" s="266">
        <v>0.791779965307564</v>
      </c>
      <c r="F19" s="364">
        <v>0.791779965307564</v>
      </c>
      <c r="G19" s="266">
        <v>0.68271028575113801</v>
      </c>
      <c r="H19" s="266">
        <v>0.82198395187907403</v>
      </c>
      <c r="I19" s="322">
        <v>0.82198395187907403</v>
      </c>
    </row>
    <row r="20" spans="1:9">
      <c r="A20" s="317" t="s">
        <v>47</v>
      </c>
      <c r="B20" s="337" t="s">
        <v>48</v>
      </c>
      <c r="C20" s="362">
        <v>1.10602627703419</v>
      </c>
      <c r="D20" s="363">
        <v>0.83830923385350098</v>
      </c>
      <c r="E20" s="266">
        <v>0.83830923385350098</v>
      </c>
      <c r="F20" s="364">
        <v>1.0081107001101299</v>
      </c>
      <c r="G20" s="266">
        <v>0.81671511331986602</v>
      </c>
      <c r="H20" s="266">
        <v>0.81671511331986602</v>
      </c>
      <c r="I20" s="322">
        <v>0.98626982113031703</v>
      </c>
    </row>
    <row r="21" spans="1:9">
      <c r="A21" s="317" t="s">
        <v>49</v>
      </c>
      <c r="B21" s="337" t="s">
        <v>50</v>
      </c>
      <c r="C21" s="362">
        <v>1.16332992699491</v>
      </c>
      <c r="D21" s="363">
        <v>0.76084826299728803</v>
      </c>
      <c r="E21" s="266">
        <v>0.76084826299728803</v>
      </c>
      <c r="F21" s="364">
        <v>0.86967151737000903</v>
      </c>
      <c r="G21" s="266">
        <v>0.82167253107253402</v>
      </c>
      <c r="H21" s="266">
        <v>0.82167253107253402</v>
      </c>
      <c r="I21" s="322">
        <v>0.82167253107253402</v>
      </c>
    </row>
    <row r="22" spans="1:9">
      <c r="A22" s="318" t="s">
        <v>51</v>
      </c>
      <c r="B22" s="338" t="s">
        <v>52</v>
      </c>
      <c r="C22" s="362">
        <v>1.0794830275446601</v>
      </c>
      <c r="D22" s="363">
        <v>0.86991499744324097</v>
      </c>
      <c r="E22" s="266">
        <v>0.99515303594681404</v>
      </c>
      <c r="F22" s="364">
        <v>0.99515303594681404</v>
      </c>
      <c r="G22" s="266">
        <v>1.0516706248654599</v>
      </c>
      <c r="H22" s="266">
        <v>1.0516706248654599</v>
      </c>
      <c r="I22" s="322">
        <v>1.0516706248654599</v>
      </c>
    </row>
    <row r="23" spans="1:9">
      <c r="A23" s="317" t="s">
        <v>53</v>
      </c>
      <c r="B23" s="337" t="s">
        <v>54</v>
      </c>
      <c r="C23" s="362">
        <v>1.0877112691407</v>
      </c>
      <c r="D23" s="363">
        <v>0.93317200364490205</v>
      </c>
      <c r="E23" s="266">
        <v>0.93317200364490205</v>
      </c>
      <c r="F23" s="364">
        <v>1.01068590146451</v>
      </c>
      <c r="G23" s="266">
        <v>0.98084186724089495</v>
      </c>
      <c r="H23" s="266">
        <v>0.98084186724089495</v>
      </c>
      <c r="I23" s="322">
        <v>0.98084186724089495</v>
      </c>
    </row>
    <row r="24" spans="1:9">
      <c r="A24" s="317" t="s">
        <v>55</v>
      </c>
      <c r="B24" s="337" t="s">
        <v>56</v>
      </c>
      <c r="C24" s="362">
        <v>0.82880141886165803</v>
      </c>
      <c r="D24" s="363">
        <v>1.46551743236882</v>
      </c>
      <c r="E24" s="266">
        <v>1.46551743236882</v>
      </c>
      <c r="F24" s="364">
        <v>1.1868867485366199</v>
      </c>
      <c r="G24" s="266">
        <v>1.28673363582905</v>
      </c>
      <c r="H24" s="266">
        <v>1.39587042081576</v>
      </c>
      <c r="I24" s="322">
        <v>1.09826459867608</v>
      </c>
    </row>
    <row r="25" spans="1:9">
      <c r="A25" s="317" t="s">
        <v>57</v>
      </c>
      <c r="B25" s="337" t="s">
        <v>58</v>
      </c>
      <c r="C25" s="362">
        <v>1.11940702777852</v>
      </c>
      <c r="D25" s="363">
        <v>0.97626113015751403</v>
      </c>
      <c r="E25" s="266">
        <v>0.87457226265222998</v>
      </c>
      <c r="F25" s="364">
        <v>0.87457226265222998</v>
      </c>
      <c r="G25" s="266">
        <v>0.80984933815539395</v>
      </c>
      <c r="H25" s="266">
        <v>0.80984933815539395</v>
      </c>
      <c r="I25" s="322">
        <v>0.91018579787924003</v>
      </c>
    </row>
    <row r="26" spans="1:9">
      <c r="A26" s="317" t="s">
        <v>59</v>
      </c>
      <c r="B26" s="337" t="s">
        <v>60</v>
      </c>
      <c r="C26" s="362">
        <v>1.04443071616355</v>
      </c>
      <c r="D26" s="363">
        <v>1.2380035388149599</v>
      </c>
      <c r="E26" s="266">
        <v>1.2380035388149599</v>
      </c>
      <c r="F26" s="364">
        <v>1.0769265913341599</v>
      </c>
      <c r="G26" s="266">
        <v>1.0758450983046299</v>
      </c>
      <c r="H26" s="266">
        <v>1.0758450983046299</v>
      </c>
      <c r="I26" s="322">
        <v>1.0758450983046299</v>
      </c>
    </row>
    <row r="27" spans="1:9">
      <c r="A27" s="317" t="s">
        <v>61</v>
      </c>
      <c r="B27" s="337" t="s">
        <v>62</v>
      </c>
      <c r="C27" s="362">
        <v>1.21078745784691</v>
      </c>
      <c r="D27" s="363">
        <v>0.96514676970770596</v>
      </c>
      <c r="E27" s="266">
        <v>0.96514676970770596</v>
      </c>
      <c r="F27" s="364">
        <v>0.96514676970770596</v>
      </c>
      <c r="G27" s="266">
        <v>0.90819290693105303</v>
      </c>
      <c r="H27" s="266">
        <v>0.90819290693105303</v>
      </c>
      <c r="I27" s="322">
        <v>1.02696626049345</v>
      </c>
    </row>
    <row r="28" spans="1:9">
      <c r="A28" s="317" t="s">
        <v>63</v>
      </c>
      <c r="B28" s="337" t="s">
        <v>64</v>
      </c>
      <c r="C28" s="362">
        <v>1.11346229749318</v>
      </c>
      <c r="D28" s="363">
        <v>0.70161570261804795</v>
      </c>
      <c r="E28" s="266">
        <v>0.88862952044536003</v>
      </c>
      <c r="F28" s="364">
        <v>0.88862952044536003</v>
      </c>
      <c r="G28" s="266">
        <v>0.91233686495529398</v>
      </c>
      <c r="H28" s="266">
        <v>0.91233686495529398</v>
      </c>
      <c r="I28" s="322">
        <v>0.91233686495529398</v>
      </c>
    </row>
    <row r="29" spans="1:9">
      <c r="A29" s="317" t="s">
        <v>65</v>
      </c>
      <c r="B29" s="337" t="s">
        <v>66</v>
      </c>
      <c r="C29" s="362">
        <v>1.19451339685796</v>
      </c>
      <c r="D29" s="363">
        <v>0.99141482869780995</v>
      </c>
      <c r="E29" s="266">
        <v>0.99141482869780995</v>
      </c>
      <c r="F29" s="364">
        <v>0.99141482869780995</v>
      </c>
      <c r="G29" s="266">
        <v>0.85142468271292804</v>
      </c>
      <c r="H29" s="266">
        <v>0.85142468271292804</v>
      </c>
      <c r="I29" s="322">
        <v>0.85142468271292804</v>
      </c>
    </row>
    <row r="30" spans="1:9">
      <c r="A30" s="317" t="s">
        <v>67</v>
      </c>
      <c r="B30" s="337" t="s">
        <v>68</v>
      </c>
      <c r="C30" s="362">
        <v>1.08947696021587</v>
      </c>
      <c r="D30" s="363">
        <v>1.0562149089867401</v>
      </c>
      <c r="E30" s="266">
        <v>1.0562149089867401</v>
      </c>
      <c r="F30" s="364">
        <v>1.0562149089867401</v>
      </c>
      <c r="G30" s="266">
        <v>1.04760442476056</v>
      </c>
      <c r="H30" s="266">
        <v>1.04760442476056</v>
      </c>
      <c r="I30" s="322">
        <v>1.04760442476056</v>
      </c>
    </row>
    <row r="31" spans="1:9">
      <c r="A31" s="317" t="s">
        <v>69</v>
      </c>
      <c r="B31" s="337" t="s">
        <v>70</v>
      </c>
      <c r="C31" s="362">
        <v>1.0986338808735101</v>
      </c>
      <c r="D31" s="363">
        <v>1.17167317574976</v>
      </c>
      <c r="E31" s="266">
        <v>1.17167317574976</v>
      </c>
      <c r="F31" s="364">
        <v>1.17167317574976</v>
      </c>
      <c r="G31" s="266">
        <v>1.15777510154212</v>
      </c>
      <c r="H31" s="266">
        <v>1.15777510154212</v>
      </c>
      <c r="I31" s="322">
        <v>1.15777510154212</v>
      </c>
    </row>
    <row r="32" spans="1:9">
      <c r="A32" s="317" t="s">
        <v>71</v>
      </c>
      <c r="B32" s="337" t="s">
        <v>72</v>
      </c>
      <c r="C32" s="362">
        <v>1.0111659626453799</v>
      </c>
      <c r="D32" s="363">
        <v>0.77439457533422096</v>
      </c>
      <c r="E32" s="266">
        <v>0.77439457533422096</v>
      </c>
      <c r="F32" s="364">
        <v>0.77439457533422096</v>
      </c>
      <c r="G32" s="266">
        <v>0.85536946886567999</v>
      </c>
      <c r="H32" s="266">
        <v>0.85536946886567999</v>
      </c>
      <c r="I32" s="322">
        <v>0.85536946886567999</v>
      </c>
    </row>
    <row r="33" spans="1:10">
      <c r="A33" s="317" t="s">
        <v>73</v>
      </c>
      <c r="B33" s="337" t="s">
        <v>74</v>
      </c>
      <c r="C33" s="362">
        <v>1.0541523281139</v>
      </c>
      <c r="D33" s="363">
        <v>0.786837783144957</v>
      </c>
      <c r="E33" s="266">
        <v>0.786837783144957</v>
      </c>
      <c r="F33" s="364">
        <v>0.786837783144957</v>
      </c>
      <c r="G33" s="266">
        <v>0.85936236727520299</v>
      </c>
      <c r="H33" s="266">
        <v>0.85936236727520299</v>
      </c>
      <c r="I33" s="322">
        <v>0.85936236727520299</v>
      </c>
    </row>
    <row r="34" spans="1:10">
      <c r="A34" s="317" t="s">
        <v>75</v>
      </c>
      <c r="B34" s="337" t="s">
        <v>76</v>
      </c>
      <c r="C34" s="362">
        <v>1.03498328256334</v>
      </c>
      <c r="D34" s="363">
        <v>1.1088651132078799</v>
      </c>
      <c r="E34" s="266">
        <v>1.1088651132078799</v>
      </c>
      <c r="F34" s="364">
        <v>1.1088651132078799</v>
      </c>
      <c r="G34" s="266">
        <v>1.0558142921729501</v>
      </c>
      <c r="H34" s="266">
        <v>1.0558142921729501</v>
      </c>
      <c r="I34" s="322">
        <v>1.0558142921729501</v>
      </c>
    </row>
    <row r="35" spans="1:10">
      <c r="A35" s="317" t="s">
        <v>77</v>
      </c>
      <c r="B35" s="337" t="s">
        <v>78</v>
      </c>
      <c r="C35" s="362">
        <v>1.1999376378256099</v>
      </c>
      <c r="D35" s="363">
        <v>0.77341442951061801</v>
      </c>
      <c r="E35" s="266">
        <v>0.77341442951061801</v>
      </c>
      <c r="F35" s="364">
        <v>1.02774675376667</v>
      </c>
      <c r="G35" s="266">
        <v>0.81134574585063401</v>
      </c>
      <c r="H35" s="266">
        <v>0.81134574585063401</v>
      </c>
      <c r="I35" s="322">
        <v>0.963843881897545</v>
      </c>
    </row>
    <row r="36" spans="1:10">
      <c r="A36" s="317" t="s">
        <v>79</v>
      </c>
      <c r="B36" s="337" t="s">
        <v>80</v>
      </c>
      <c r="C36" s="362">
        <v>1.2362169458796399</v>
      </c>
      <c r="D36" s="363">
        <v>0.91700353476335805</v>
      </c>
      <c r="E36" s="266">
        <v>0.91700353476335805</v>
      </c>
      <c r="F36" s="364">
        <v>0.91700353476335805</v>
      </c>
      <c r="G36" s="266">
        <v>0.81521337647738201</v>
      </c>
      <c r="H36" s="266">
        <v>0.81521337647738201</v>
      </c>
      <c r="I36" s="322">
        <v>1.1001073125949701</v>
      </c>
    </row>
    <row r="37" spans="1:10">
      <c r="A37" s="317" t="s">
        <v>81</v>
      </c>
      <c r="B37" s="337" t="s">
        <v>82</v>
      </c>
      <c r="C37" s="362">
        <v>1.11372424440271</v>
      </c>
      <c r="D37" s="363">
        <v>0.94281471825805796</v>
      </c>
      <c r="E37" s="266">
        <v>0.94281471825805796</v>
      </c>
      <c r="F37" s="364">
        <v>0.94281471825805796</v>
      </c>
      <c r="G37" s="266">
        <v>0.97342702802980396</v>
      </c>
      <c r="H37" s="266">
        <v>0.97342702802980396</v>
      </c>
      <c r="I37" s="322">
        <v>0.97342702802980396</v>
      </c>
    </row>
    <row r="38" spans="1:10">
      <c r="A38" s="317" t="s">
        <v>83</v>
      </c>
      <c r="B38" s="337" t="s">
        <v>84</v>
      </c>
      <c r="C38" s="362">
        <v>1.1293334821481</v>
      </c>
      <c r="D38" s="363">
        <v>1.01746962763577</v>
      </c>
      <c r="E38" s="266">
        <v>1.01746962763577</v>
      </c>
      <c r="F38" s="364">
        <v>1.01746962763577</v>
      </c>
      <c r="G38" s="266">
        <v>0.96712742191867695</v>
      </c>
      <c r="H38" s="266">
        <v>1.06178705192843</v>
      </c>
      <c r="I38" s="322">
        <v>1.06178705192843</v>
      </c>
    </row>
    <row r="39" spans="1:10">
      <c r="A39" s="317" t="s">
        <v>85</v>
      </c>
      <c r="B39" s="337" t="s">
        <v>86</v>
      </c>
      <c r="C39" s="362">
        <v>0.86820965773220804</v>
      </c>
      <c r="D39" s="363">
        <v>0.76158653609372196</v>
      </c>
      <c r="E39" s="266">
        <v>0.91398265068830298</v>
      </c>
      <c r="F39" s="364">
        <v>0.91398265068830298</v>
      </c>
      <c r="G39" s="266">
        <v>0.91186075566548397</v>
      </c>
      <c r="H39" s="266">
        <v>0.91186075566548397</v>
      </c>
      <c r="I39" s="322">
        <v>0.91186075566548397</v>
      </c>
    </row>
    <row r="40" spans="1:10">
      <c r="A40" s="317" t="s">
        <v>87</v>
      </c>
      <c r="B40" s="337" t="s">
        <v>88</v>
      </c>
      <c r="C40" s="362">
        <v>1.09380427689454</v>
      </c>
      <c r="D40" s="363">
        <v>1.1873701082954899</v>
      </c>
      <c r="E40" s="266">
        <v>1.1873701082954899</v>
      </c>
      <c r="F40" s="364">
        <v>1.1873701082954899</v>
      </c>
      <c r="G40" s="266">
        <v>1.1985750260925001</v>
      </c>
      <c r="H40" s="266">
        <v>1.1985750260925001</v>
      </c>
      <c r="I40" s="322">
        <v>1.1985750260925001</v>
      </c>
    </row>
    <row r="41" spans="1:10">
      <c r="A41" s="321" t="s">
        <v>89</v>
      </c>
      <c r="B41" s="339" t="s">
        <v>90</v>
      </c>
      <c r="C41" s="365">
        <v>1.12278822215448</v>
      </c>
      <c r="D41" s="366">
        <v>0.80064419821377897</v>
      </c>
      <c r="E41" s="367">
        <v>0.95105138594502103</v>
      </c>
      <c r="F41" s="368">
        <v>0.95105138594502103</v>
      </c>
      <c r="G41" s="367">
        <v>0.89772644162406601</v>
      </c>
      <c r="H41" s="367">
        <v>1.02629701848866</v>
      </c>
      <c r="I41" s="373">
        <v>1.02629701848866</v>
      </c>
    </row>
    <row r="42" spans="1:10" ht="15.6">
      <c r="A42" s="379"/>
      <c r="B42" s="260"/>
      <c r="C42" s="260"/>
      <c r="D42" s="260"/>
      <c r="E42" s="260"/>
      <c r="F42" s="260"/>
      <c r="G42" s="260"/>
      <c r="H42" s="260"/>
      <c r="I42" s="260"/>
      <c r="J42" s="48"/>
    </row>
    <row r="43" spans="1:10" ht="15.6">
      <c r="A43" s="370" t="str">
        <f>'[2]Contents Text'!B22</f>
        <v>© Crown Copyright 2020</v>
      </c>
      <c r="B43" s="341"/>
      <c r="C43" s="380"/>
      <c r="D43" s="380"/>
      <c r="E43" s="380"/>
      <c r="F43" s="380"/>
      <c r="G43" s="380"/>
      <c r="H43" s="380"/>
      <c r="I43" s="380"/>
      <c r="J43" s="48"/>
    </row>
  </sheetData>
  <mergeCells count="6">
    <mergeCell ref="C3:I3"/>
    <mergeCell ref="D4:I4"/>
    <mergeCell ref="D5:F5"/>
    <mergeCell ref="G5:I5"/>
    <mergeCell ref="A1:G1"/>
    <mergeCell ref="I1:J1"/>
  </mergeCells>
  <hyperlinks>
    <hyperlink ref="I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sqref="A1:G1"/>
    </sheetView>
  </sheetViews>
  <sheetFormatPr defaultColWidth="9.109375" defaultRowHeight="14.4"/>
  <cols>
    <col min="1" max="1" width="13.88671875" style="54" customWidth="1"/>
    <col min="2" max="2" width="25.5546875" style="54" customWidth="1"/>
    <col min="3" max="3" width="18.88671875" style="54" customWidth="1"/>
    <col min="4" max="5" width="17.5546875" style="54" customWidth="1"/>
    <col min="6" max="6" width="18.33203125" style="54" customWidth="1"/>
    <col min="7" max="16384" width="9.109375" style="54"/>
  </cols>
  <sheetData>
    <row r="1" spans="1:11" ht="18" customHeight="1">
      <c r="A1" s="486" t="s">
        <v>304</v>
      </c>
      <c r="B1" s="486"/>
      <c r="C1" s="486"/>
      <c r="D1" s="486"/>
      <c r="E1" s="486"/>
      <c r="F1" s="486"/>
      <c r="G1" s="486"/>
      <c r="I1" s="485" t="s">
        <v>372</v>
      </c>
      <c r="J1" s="485"/>
      <c r="K1" s="442"/>
    </row>
    <row r="2" spans="1:11" ht="15" customHeight="1"/>
    <row r="3" spans="1:11">
      <c r="A3" s="619"/>
      <c r="B3" s="620"/>
      <c r="C3" s="381" t="s">
        <v>300</v>
      </c>
      <c r="D3" s="381" t="s">
        <v>305</v>
      </c>
      <c r="E3" s="410" t="s">
        <v>306</v>
      </c>
      <c r="F3" s="336"/>
    </row>
    <row r="4" spans="1:11">
      <c r="A4" s="417">
        <v>1</v>
      </c>
      <c r="B4" s="382" t="s">
        <v>250</v>
      </c>
      <c r="C4" s="383" t="s">
        <v>211</v>
      </c>
      <c r="D4" s="384" t="s">
        <v>211</v>
      </c>
      <c r="E4" s="386" t="s">
        <v>211</v>
      </c>
      <c r="F4" s="336"/>
    </row>
    <row r="5" spans="1:11">
      <c r="A5" s="621" t="s">
        <v>307</v>
      </c>
      <c r="B5" s="622"/>
      <c r="C5" s="622"/>
      <c r="D5" s="622"/>
      <c r="E5" s="623"/>
      <c r="F5" s="385"/>
    </row>
    <row r="6" spans="1:11">
      <c r="A6" s="418">
        <v>2</v>
      </c>
      <c r="B6" s="387" t="s">
        <v>213</v>
      </c>
      <c r="C6" s="388" t="s">
        <v>308</v>
      </c>
      <c r="D6" s="384" t="s">
        <v>211</v>
      </c>
      <c r="E6" s="386" t="s">
        <v>211</v>
      </c>
      <c r="F6" s="336"/>
    </row>
    <row r="7" spans="1:11">
      <c r="A7" s="418">
        <v>3</v>
      </c>
      <c r="B7" s="387" t="s">
        <v>209</v>
      </c>
      <c r="C7" s="388" t="s">
        <v>309</v>
      </c>
      <c r="D7" s="384" t="s">
        <v>211</v>
      </c>
      <c r="E7" s="386" t="s">
        <v>211</v>
      </c>
      <c r="F7" s="336"/>
    </row>
    <row r="8" spans="1:11">
      <c r="A8" s="418">
        <v>4</v>
      </c>
      <c r="B8" s="387" t="s">
        <v>212</v>
      </c>
      <c r="C8" s="388" t="s">
        <v>211</v>
      </c>
      <c r="D8" s="384" t="s">
        <v>308</v>
      </c>
      <c r="E8" s="386" t="s">
        <v>211</v>
      </c>
      <c r="F8" s="336"/>
    </row>
    <row r="9" spans="1:11">
      <c r="A9" s="418">
        <v>5</v>
      </c>
      <c r="B9" s="387" t="s">
        <v>210</v>
      </c>
      <c r="C9" s="388" t="s">
        <v>211</v>
      </c>
      <c r="D9" s="384" t="s">
        <v>309</v>
      </c>
      <c r="E9" s="386" t="s">
        <v>211</v>
      </c>
      <c r="F9" s="336"/>
    </row>
    <row r="10" spans="1:11">
      <c r="A10" s="418">
        <v>6</v>
      </c>
      <c r="B10" s="387" t="s">
        <v>214</v>
      </c>
      <c r="C10" s="388" t="s">
        <v>211</v>
      </c>
      <c r="D10" s="384" t="s">
        <v>211</v>
      </c>
      <c r="E10" s="386" t="s">
        <v>308</v>
      </c>
      <c r="F10" s="336"/>
    </row>
    <row r="11" spans="1:11">
      <c r="A11" s="418">
        <v>7</v>
      </c>
      <c r="B11" s="387" t="s">
        <v>208</v>
      </c>
      <c r="C11" s="388" t="s">
        <v>211</v>
      </c>
      <c r="D11" s="384" t="s">
        <v>211</v>
      </c>
      <c r="E11" s="386" t="s">
        <v>309</v>
      </c>
      <c r="F11" s="336"/>
    </row>
    <row r="12" spans="1:11">
      <c r="A12" s="621" t="s">
        <v>310</v>
      </c>
      <c r="B12" s="622"/>
      <c r="C12" s="622"/>
      <c r="D12" s="622"/>
      <c r="E12" s="623"/>
      <c r="F12" s="385"/>
    </row>
    <row r="13" spans="1:11">
      <c r="A13" s="390">
        <v>8</v>
      </c>
      <c r="B13" s="390" t="s">
        <v>311</v>
      </c>
      <c r="C13" s="391" t="s">
        <v>211</v>
      </c>
      <c r="D13" s="389" t="s">
        <v>211</v>
      </c>
      <c r="E13" s="419" t="s">
        <v>312</v>
      </c>
      <c r="F13" s="336"/>
    </row>
    <row r="14" spans="1:11">
      <c r="A14" s="384"/>
      <c r="B14" s="384"/>
      <c r="C14" s="384"/>
      <c r="D14" s="384"/>
      <c r="E14" s="384"/>
      <c r="F14" s="336"/>
    </row>
    <row r="15" spans="1:11">
      <c r="A15" s="392"/>
      <c r="B15" s="336"/>
      <c r="C15" s="336"/>
      <c r="D15" s="336"/>
      <c r="E15" s="336"/>
      <c r="F15" s="336"/>
    </row>
    <row r="16" spans="1:11" ht="26.4">
      <c r="A16" s="415"/>
      <c r="B16" s="393" t="s">
        <v>313</v>
      </c>
      <c r="C16" s="394" t="s">
        <v>314</v>
      </c>
      <c r="D16" s="395" t="s">
        <v>315</v>
      </c>
      <c r="E16" s="396" t="s">
        <v>316</v>
      </c>
      <c r="F16" s="394" t="s">
        <v>317</v>
      </c>
    </row>
    <row r="17" spans="1:6">
      <c r="A17" s="624" t="s">
        <v>318</v>
      </c>
      <c r="B17" s="393" t="s">
        <v>319</v>
      </c>
      <c r="C17" s="397">
        <v>1.6</v>
      </c>
      <c r="D17" s="398">
        <v>81.900000000000006</v>
      </c>
      <c r="E17" s="398">
        <v>84.9</v>
      </c>
      <c r="F17" s="411">
        <v>23600</v>
      </c>
    </row>
    <row r="18" spans="1:6">
      <c r="A18" s="625"/>
      <c r="B18" s="399" t="s">
        <v>211</v>
      </c>
      <c r="C18" s="400">
        <v>1.5</v>
      </c>
      <c r="D18" s="401">
        <v>80.599999999999994</v>
      </c>
      <c r="E18" s="401">
        <v>83.8</v>
      </c>
      <c r="F18" s="412">
        <v>18500</v>
      </c>
    </row>
    <row r="19" spans="1:6">
      <c r="A19" s="626"/>
      <c r="B19" s="399" t="s">
        <v>320</v>
      </c>
      <c r="C19" s="402">
        <v>1.3</v>
      </c>
      <c r="D19" s="403">
        <v>78.8</v>
      </c>
      <c r="E19" s="403">
        <v>82.3</v>
      </c>
      <c r="F19" s="413">
        <v>13300</v>
      </c>
    </row>
    <row r="20" spans="1:6" ht="26.4">
      <c r="A20" s="416" t="s">
        <v>310</v>
      </c>
      <c r="B20" s="404" t="s">
        <v>311</v>
      </c>
      <c r="C20" s="405">
        <v>1.5</v>
      </c>
      <c r="D20" s="406">
        <v>80.599999999999994</v>
      </c>
      <c r="E20" s="406">
        <v>83.8</v>
      </c>
      <c r="F20" s="414">
        <v>0</v>
      </c>
    </row>
    <row r="21" spans="1:6">
      <c r="A21" s="407"/>
      <c r="B21" s="408"/>
      <c r="C21" s="408"/>
      <c r="D21" s="408"/>
      <c r="E21" s="408"/>
      <c r="F21" s="408"/>
    </row>
    <row r="22" spans="1:6">
      <c r="A22" s="409" t="s">
        <v>131</v>
      </c>
      <c r="B22" s="408"/>
      <c r="C22" s="408"/>
      <c r="D22" s="408"/>
      <c r="E22" s="408"/>
      <c r="F22" s="408"/>
    </row>
    <row r="23" spans="1:6">
      <c r="A23" s="440" t="s">
        <v>321</v>
      </c>
      <c r="B23" s="440"/>
      <c r="C23" s="440"/>
      <c r="D23" s="440"/>
      <c r="E23" s="440"/>
      <c r="F23" s="440"/>
    </row>
    <row r="24" spans="1:6">
      <c r="A24" s="407"/>
      <c r="B24" s="408"/>
      <c r="C24" s="408"/>
      <c r="D24" s="408"/>
      <c r="E24" s="408"/>
      <c r="F24" s="408"/>
    </row>
    <row r="25" spans="1:6" ht="15.6">
      <c r="A25" s="618" t="str">
        <f>'[2]Contents Text'!B22</f>
        <v>© Crown Copyright 2020</v>
      </c>
      <c r="B25" s="618"/>
      <c r="C25" s="333"/>
      <c r="D25" s="333"/>
      <c r="E25" s="333"/>
      <c r="F25" s="333"/>
    </row>
    <row r="26" spans="1:6" ht="15.6">
      <c r="A26" s="380"/>
      <c r="B26" s="333"/>
      <c r="C26" s="333"/>
      <c r="D26" s="333"/>
      <c r="E26" s="333"/>
      <c r="F26" s="333"/>
    </row>
    <row r="27" spans="1:6" ht="15.6">
      <c r="A27" s="380"/>
      <c r="B27" s="333"/>
      <c r="C27" s="333"/>
      <c r="D27" s="333"/>
      <c r="E27" s="333"/>
      <c r="F27" s="333"/>
    </row>
    <row r="28" spans="1:6" ht="15.6">
      <c r="A28" s="380"/>
      <c r="B28" s="333"/>
      <c r="C28" s="333"/>
      <c r="D28" s="333"/>
      <c r="E28" s="333"/>
      <c r="F28" s="333"/>
    </row>
  </sheetData>
  <mergeCells count="7">
    <mergeCell ref="A1:G1"/>
    <mergeCell ref="I1:J1"/>
    <mergeCell ref="A25:B25"/>
    <mergeCell ref="A3:B3"/>
    <mergeCell ref="A5:E5"/>
    <mergeCell ref="A12:E12"/>
    <mergeCell ref="A17:A19"/>
  </mergeCells>
  <hyperlinks>
    <hyperlink ref="I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/>
  </sheetViews>
  <sheetFormatPr defaultColWidth="9.109375" defaultRowHeight="14.4"/>
  <cols>
    <col min="1" max="1" width="25.109375" style="54" customWidth="1"/>
    <col min="2" max="16384" width="9.109375" style="54"/>
  </cols>
  <sheetData>
    <row r="1" spans="1:19" ht="18" customHeight="1">
      <c r="A1" s="482" t="s">
        <v>322</v>
      </c>
      <c r="B1" s="431"/>
      <c r="C1" s="490" t="s">
        <v>372</v>
      </c>
      <c r="D1" s="490"/>
      <c r="E1" s="435"/>
      <c r="F1" s="421"/>
      <c r="G1" s="421"/>
      <c r="H1" s="421"/>
      <c r="I1" s="488"/>
      <c r="J1" s="488"/>
    </row>
    <row r="2" spans="1:19" ht="15" customHeight="1">
      <c r="A2" s="430"/>
      <c r="B2" s="431"/>
      <c r="C2" s="435"/>
      <c r="D2" s="435"/>
      <c r="E2" s="435"/>
      <c r="F2" s="421"/>
      <c r="G2" s="421"/>
      <c r="H2" s="421"/>
      <c r="I2" s="421"/>
      <c r="J2" s="421"/>
      <c r="K2" s="435"/>
      <c r="L2" s="435"/>
      <c r="M2" s="435"/>
    </row>
    <row r="3" spans="1:19">
      <c r="A3" s="428" t="s">
        <v>323</v>
      </c>
      <c r="B3" s="487" t="s">
        <v>335</v>
      </c>
      <c r="C3" s="487"/>
      <c r="D3" s="487"/>
      <c r="E3" s="487"/>
      <c r="F3" s="487"/>
      <c r="G3" s="487"/>
      <c r="H3" s="487"/>
      <c r="I3" s="487"/>
      <c r="J3" s="421"/>
      <c r="K3" s="421"/>
      <c r="L3" s="421"/>
      <c r="M3" s="421"/>
    </row>
    <row r="4" spans="1:19">
      <c r="A4" s="428" t="s">
        <v>324</v>
      </c>
      <c r="B4" s="487" t="s">
        <v>336</v>
      </c>
      <c r="C4" s="487"/>
      <c r="D4" s="487"/>
      <c r="E4" s="487"/>
      <c r="F4" s="487"/>
      <c r="G4" s="487"/>
      <c r="H4" s="487"/>
      <c r="I4" s="487"/>
      <c r="J4" s="421"/>
      <c r="K4" s="421"/>
      <c r="L4" s="421"/>
      <c r="M4" s="421"/>
    </row>
    <row r="5" spans="1:19">
      <c r="A5" s="491" t="s">
        <v>325</v>
      </c>
      <c r="B5" s="489" t="s">
        <v>326</v>
      </c>
      <c r="C5" s="489"/>
      <c r="D5" s="489"/>
      <c r="E5" s="489"/>
      <c r="F5" s="489"/>
      <c r="G5" s="489"/>
      <c r="H5" s="489"/>
      <c r="I5" s="489"/>
      <c r="J5" s="421"/>
      <c r="K5" s="421"/>
      <c r="L5" s="421"/>
      <c r="M5" s="421"/>
    </row>
    <row r="6" spans="1:19">
      <c r="A6" s="491"/>
      <c r="B6" s="489"/>
      <c r="C6" s="489"/>
      <c r="D6" s="489"/>
      <c r="E6" s="489"/>
      <c r="F6" s="489"/>
      <c r="G6" s="489"/>
      <c r="H6" s="489"/>
      <c r="I6" s="489"/>
      <c r="J6" s="421"/>
      <c r="K6" s="421"/>
      <c r="L6" s="421"/>
      <c r="M6" s="421"/>
    </row>
    <row r="7" spans="1:19">
      <c r="A7" s="428" t="s">
        <v>327</v>
      </c>
      <c r="B7" s="487" t="s">
        <v>328</v>
      </c>
      <c r="C7" s="487"/>
      <c r="D7" s="487"/>
      <c r="E7" s="487"/>
      <c r="F7" s="421"/>
      <c r="G7" s="421"/>
      <c r="H7" s="421"/>
      <c r="I7" s="421"/>
      <c r="J7" s="421"/>
      <c r="K7" s="421"/>
      <c r="L7" s="421"/>
      <c r="M7" s="421"/>
    </row>
    <row r="8" spans="1:19">
      <c r="A8" s="428" t="s">
        <v>329</v>
      </c>
      <c r="B8" s="487" t="s">
        <v>330</v>
      </c>
      <c r="C8" s="487"/>
      <c r="D8" s="487"/>
      <c r="E8" s="487"/>
      <c r="F8" s="487"/>
      <c r="G8" s="487"/>
      <c r="H8" s="421"/>
      <c r="I8" s="421"/>
      <c r="J8" s="421"/>
      <c r="K8" s="421"/>
      <c r="L8" s="421"/>
      <c r="M8" s="421"/>
    </row>
    <row r="9" spans="1:19">
      <c r="A9" s="428"/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</row>
    <row r="10" spans="1:19">
      <c r="A10" s="428" t="s">
        <v>331</v>
      </c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</row>
    <row r="11" spans="1:19">
      <c r="A11" s="492" t="s">
        <v>332</v>
      </c>
      <c r="B11" s="492"/>
      <c r="C11" s="492"/>
      <c r="D11" s="492"/>
      <c r="E11" s="492"/>
      <c r="F11" s="492"/>
      <c r="G11" s="492"/>
      <c r="H11" s="492"/>
      <c r="I11" s="492"/>
      <c r="J11" s="492"/>
      <c r="K11" s="421"/>
      <c r="L11" s="421"/>
      <c r="M11" s="421"/>
    </row>
    <row r="12" spans="1:19">
      <c r="A12" s="492"/>
      <c r="B12" s="492"/>
      <c r="C12" s="492"/>
      <c r="D12" s="492"/>
      <c r="E12" s="492"/>
      <c r="F12" s="492"/>
      <c r="G12" s="492"/>
      <c r="H12" s="492"/>
      <c r="I12" s="492"/>
      <c r="J12" s="492"/>
      <c r="K12" s="422"/>
      <c r="L12" s="422"/>
      <c r="M12" s="422"/>
      <c r="N12" s="420"/>
      <c r="O12" s="420"/>
      <c r="P12" s="420"/>
      <c r="Q12" s="420"/>
      <c r="R12" s="420"/>
      <c r="S12" s="420"/>
    </row>
    <row r="13" spans="1:19">
      <c r="A13" s="492" t="s">
        <v>333</v>
      </c>
      <c r="B13" s="492"/>
      <c r="C13" s="492"/>
      <c r="D13" s="492"/>
      <c r="E13" s="492"/>
      <c r="F13" s="492"/>
      <c r="G13" s="492"/>
      <c r="H13" s="492"/>
      <c r="I13" s="492"/>
      <c r="J13" s="492"/>
      <c r="K13" s="422"/>
      <c r="L13" s="422"/>
      <c r="M13" s="422"/>
      <c r="N13" s="420"/>
      <c r="O13" s="420"/>
      <c r="P13" s="420"/>
      <c r="Q13" s="420"/>
      <c r="R13" s="420"/>
      <c r="S13" s="420"/>
    </row>
    <row r="14" spans="1:19">
      <c r="A14" s="492"/>
      <c r="B14" s="492"/>
      <c r="C14" s="492"/>
      <c r="D14" s="492"/>
      <c r="E14" s="492"/>
      <c r="F14" s="492"/>
      <c r="G14" s="492"/>
      <c r="H14" s="492"/>
      <c r="I14" s="492"/>
      <c r="J14" s="492"/>
      <c r="K14" s="422"/>
      <c r="L14" s="422"/>
      <c r="M14" s="422"/>
    </row>
    <row r="15" spans="1:19">
      <c r="A15" s="492" t="s">
        <v>334</v>
      </c>
      <c r="B15" s="492"/>
      <c r="C15" s="492"/>
      <c r="D15" s="492"/>
      <c r="E15" s="492"/>
      <c r="F15" s="492"/>
      <c r="G15" s="492"/>
      <c r="H15" s="492"/>
      <c r="I15" s="492"/>
      <c r="J15" s="492"/>
      <c r="K15" s="422"/>
      <c r="L15" s="422"/>
      <c r="M15" s="422"/>
    </row>
    <row r="16" spans="1:19">
      <c r="A16" s="492"/>
      <c r="B16" s="492"/>
      <c r="C16" s="492"/>
      <c r="D16" s="492"/>
      <c r="E16" s="492"/>
      <c r="F16" s="492"/>
      <c r="G16" s="492"/>
      <c r="H16" s="492"/>
      <c r="I16" s="492"/>
      <c r="J16" s="492"/>
      <c r="K16" s="422"/>
      <c r="L16" s="422"/>
      <c r="M16" s="422"/>
    </row>
    <row r="17" spans="1:13">
      <c r="A17" s="426"/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</row>
    <row r="18" spans="1:13">
      <c r="A18" s="498" t="s">
        <v>232</v>
      </c>
      <c r="B18" s="498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</row>
    <row r="22" spans="1:13" ht="15.6">
      <c r="A22" s="425"/>
      <c r="B22" s="424"/>
      <c r="C22" s="424"/>
      <c r="D22" s="423"/>
      <c r="E22" s="424"/>
      <c r="F22" s="424"/>
      <c r="G22" s="424"/>
      <c r="H22" s="424"/>
      <c r="I22" s="424"/>
      <c r="J22" s="424"/>
      <c r="K22" s="424"/>
      <c r="L22" s="424"/>
      <c r="M22" s="424"/>
    </row>
    <row r="23" spans="1:13">
      <c r="A23" s="429"/>
      <c r="B23" s="494"/>
      <c r="C23" s="495"/>
      <c r="D23" s="495"/>
      <c r="E23" s="495"/>
      <c r="F23" s="495"/>
      <c r="G23" s="424"/>
      <c r="H23" s="424"/>
      <c r="I23" s="424"/>
      <c r="J23" s="424"/>
      <c r="K23" s="424"/>
      <c r="L23" s="424"/>
      <c r="M23" s="424"/>
    </row>
    <row r="24" spans="1:13">
      <c r="A24" s="429"/>
      <c r="B24" s="494"/>
      <c r="C24" s="495"/>
      <c r="D24" s="424"/>
      <c r="E24" s="424"/>
      <c r="F24" s="424"/>
      <c r="G24" s="424"/>
      <c r="H24" s="424"/>
      <c r="I24" s="424"/>
      <c r="J24" s="424"/>
      <c r="K24" s="424"/>
      <c r="L24" s="424"/>
      <c r="M24" s="424"/>
    </row>
    <row r="25" spans="1:13">
      <c r="A25" s="429"/>
      <c r="B25" s="496"/>
      <c r="C25" s="497"/>
      <c r="D25" s="497"/>
      <c r="E25" s="497"/>
      <c r="F25" s="497"/>
      <c r="G25" s="497"/>
      <c r="H25" s="497"/>
      <c r="I25" s="497"/>
      <c r="J25" s="424"/>
      <c r="K25" s="424"/>
      <c r="L25" s="424"/>
      <c r="M25" s="424"/>
    </row>
    <row r="26" spans="1:13">
      <c r="A26" s="429"/>
      <c r="B26" s="494"/>
      <c r="C26" s="494"/>
      <c r="D26" s="494"/>
      <c r="E26" s="494"/>
      <c r="F26" s="424"/>
      <c r="G26" s="424"/>
      <c r="H26" s="424"/>
      <c r="I26" s="424"/>
      <c r="J26" s="424"/>
      <c r="K26" s="424"/>
      <c r="L26" s="424"/>
      <c r="M26" s="424"/>
    </row>
    <row r="27" spans="1:13">
      <c r="A27" s="429"/>
      <c r="B27" s="494"/>
      <c r="C27" s="494"/>
      <c r="D27" s="494"/>
      <c r="E27" s="494"/>
      <c r="F27" s="494"/>
      <c r="G27" s="494"/>
      <c r="H27" s="424"/>
      <c r="I27" s="424"/>
      <c r="J27" s="424"/>
      <c r="K27" s="424"/>
      <c r="L27" s="424"/>
      <c r="M27" s="424"/>
    </row>
    <row r="28" spans="1:13">
      <c r="A28" s="429"/>
      <c r="B28" s="424"/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</row>
    <row r="29" spans="1:13">
      <c r="A29" s="429"/>
      <c r="B29" s="424"/>
      <c r="C29" s="424"/>
      <c r="D29" s="424"/>
      <c r="E29" s="424"/>
      <c r="F29" s="424"/>
      <c r="G29" s="424"/>
      <c r="H29" s="424"/>
      <c r="I29" s="424"/>
      <c r="J29" s="424"/>
      <c r="K29" s="424"/>
      <c r="L29" s="424"/>
      <c r="M29" s="424"/>
    </row>
    <row r="30" spans="1:13">
      <c r="A30" s="493"/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</row>
  </sheetData>
  <mergeCells count="18">
    <mergeCell ref="A5:A6"/>
    <mergeCell ref="A11:J12"/>
    <mergeCell ref="A13:J14"/>
    <mergeCell ref="A15:J16"/>
    <mergeCell ref="A30:M30"/>
    <mergeCell ref="B23:F23"/>
    <mergeCell ref="B24:C24"/>
    <mergeCell ref="B25:I25"/>
    <mergeCell ref="B26:E26"/>
    <mergeCell ref="B27:G27"/>
    <mergeCell ref="B7:E7"/>
    <mergeCell ref="A18:B18"/>
    <mergeCell ref="B3:I3"/>
    <mergeCell ref="B4:I4"/>
    <mergeCell ref="I1:J1"/>
    <mergeCell ref="B5:I6"/>
    <mergeCell ref="B8:G8"/>
    <mergeCell ref="C1:D1"/>
  </mergeCells>
  <hyperlinks>
    <hyperlink ref="C1" location="Contents!A1" display="back to contents"/>
  </hyperlink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7"/>
  <sheetViews>
    <sheetView workbookViewId="0">
      <selection sqref="A1:F1"/>
    </sheetView>
  </sheetViews>
  <sheetFormatPr defaultColWidth="9.109375" defaultRowHeight="13.2"/>
  <cols>
    <col min="1" max="1" width="41.33203125" style="32" customWidth="1"/>
    <col min="2" max="2" width="11.6640625" style="32" customWidth="1"/>
    <col min="3" max="28" width="10" style="76" bestFit="1" customWidth="1"/>
    <col min="29" max="29" width="9.33203125" style="32" customWidth="1"/>
    <col min="30" max="37" width="9.33203125" style="76" customWidth="1"/>
    <col min="38" max="38" width="47.109375" style="76" customWidth="1"/>
    <col min="39" max="40" width="9.33203125" style="76" customWidth="1"/>
    <col min="41" max="16384" width="9.109375" style="76"/>
  </cols>
  <sheetData>
    <row r="1" spans="1:77" s="60" customFormat="1" ht="18" customHeight="1">
      <c r="A1" s="501" t="s">
        <v>375</v>
      </c>
      <c r="B1" s="501"/>
      <c r="C1" s="501"/>
      <c r="D1" s="501"/>
      <c r="E1" s="501"/>
      <c r="F1" s="501"/>
      <c r="H1" s="485" t="s">
        <v>372</v>
      </c>
      <c r="I1" s="485"/>
      <c r="J1" s="435"/>
      <c r="K1" s="59"/>
      <c r="L1" s="59"/>
      <c r="M1" s="59"/>
      <c r="N1" s="59"/>
      <c r="O1" s="59"/>
      <c r="P1" s="59"/>
      <c r="Q1" s="59"/>
      <c r="R1" s="59"/>
      <c r="AC1" s="61"/>
      <c r="AE1" s="62"/>
      <c r="AF1" s="63"/>
      <c r="BB1" s="62"/>
      <c r="BC1" s="63"/>
      <c r="BY1" s="62"/>
    </row>
    <row r="2" spans="1:77" s="95" customFormat="1" ht="15" customHeight="1">
      <c r="D2" s="94"/>
      <c r="E2" s="94"/>
      <c r="F2" s="94"/>
      <c r="G2" s="94"/>
      <c r="H2" s="94"/>
      <c r="I2" s="94"/>
      <c r="J2" s="94"/>
      <c r="K2" s="93"/>
      <c r="AE2" s="96"/>
      <c r="AF2" s="97"/>
      <c r="BB2" s="96"/>
      <c r="BC2" s="97"/>
      <c r="BY2" s="96"/>
    </row>
    <row r="3" spans="1:77" s="98" customFormat="1" ht="18" customHeight="1">
      <c r="A3" s="271"/>
      <c r="B3" s="88"/>
      <c r="C3" s="499" t="s">
        <v>142</v>
      </c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500"/>
      <c r="AC3" s="95"/>
      <c r="AE3" s="96"/>
      <c r="AF3" s="99"/>
      <c r="BB3" s="96"/>
      <c r="BC3" s="99"/>
      <c r="BY3" s="96"/>
    </row>
    <row r="4" spans="1:77" s="68" customFormat="1" ht="15" customHeight="1">
      <c r="A4" s="272" t="s">
        <v>3</v>
      </c>
      <c r="B4" s="64" t="s">
        <v>4</v>
      </c>
      <c r="C4" s="65" t="s">
        <v>12</v>
      </c>
      <c r="D4" s="66" t="s">
        <v>143</v>
      </c>
      <c r="E4" s="66" t="s">
        <v>144</v>
      </c>
      <c r="F4" s="66" t="s">
        <v>145</v>
      </c>
      <c r="G4" s="66" t="s">
        <v>146</v>
      </c>
      <c r="H4" s="66" t="s">
        <v>147</v>
      </c>
      <c r="I4" s="66" t="s">
        <v>148</v>
      </c>
      <c r="J4" s="66" t="s">
        <v>149</v>
      </c>
      <c r="K4" s="66" t="s">
        <v>150</v>
      </c>
      <c r="L4" s="66" t="s">
        <v>151</v>
      </c>
      <c r="M4" s="66" t="s">
        <v>21</v>
      </c>
      <c r="N4" s="66" t="s">
        <v>152</v>
      </c>
      <c r="O4" s="66" t="s">
        <v>153</v>
      </c>
      <c r="P4" s="66" t="s">
        <v>154</v>
      </c>
      <c r="Q4" s="66" t="s">
        <v>155</v>
      </c>
      <c r="R4" s="66" t="s">
        <v>156</v>
      </c>
      <c r="S4" s="66" t="s">
        <v>157</v>
      </c>
      <c r="T4" s="66" t="s">
        <v>158</v>
      </c>
      <c r="U4" s="66" t="s">
        <v>159</v>
      </c>
      <c r="V4" s="66" t="s">
        <v>160</v>
      </c>
      <c r="W4" s="66" t="s">
        <v>161</v>
      </c>
      <c r="X4" s="66" t="s">
        <v>162</v>
      </c>
      <c r="Y4" s="66" t="s">
        <v>163</v>
      </c>
      <c r="Z4" s="66" t="s">
        <v>164</v>
      </c>
      <c r="AA4" s="66" t="s">
        <v>165</v>
      </c>
      <c r="AB4" s="281" t="s">
        <v>139</v>
      </c>
      <c r="AC4" s="67"/>
    </row>
    <row r="5" spans="1:77" s="72" customFormat="1" ht="15" customHeight="1">
      <c r="A5" s="273" t="s">
        <v>23</v>
      </c>
      <c r="B5" s="69" t="s">
        <v>24</v>
      </c>
      <c r="C5" s="70">
        <v>5438100</v>
      </c>
      <c r="D5" s="70">
        <v>5452444</v>
      </c>
      <c r="E5" s="70">
        <v>5464679</v>
      </c>
      <c r="F5" s="70">
        <v>5475660</v>
      </c>
      <c r="G5" s="70">
        <v>5485890</v>
      </c>
      <c r="H5" s="70">
        <v>5495578</v>
      </c>
      <c r="I5" s="70">
        <v>5504866</v>
      </c>
      <c r="J5" s="70">
        <v>5513731</v>
      </c>
      <c r="K5" s="70">
        <v>5522085</v>
      </c>
      <c r="L5" s="70">
        <v>5529888</v>
      </c>
      <c r="M5" s="70">
        <v>5537116</v>
      </c>
      <c r="N5" s="70">
        <v>5543666</v>
      </c>
      <c r="O5" s="70">
        <v>5549510</v>
      </c>
      <c r="P5" s="70">
        <v>5554680</v>
      </c>
      <c r="Q5" s="70">
        <v>5559154</v>
      </c>
      <c r="R5" s="70">
        <v>5562901</v>
      </c>
      <c r="S5" s="70">
        <v>5565969</v>
      </c>
      <c r="T5" s="70">
        <v>5568456</v>
      </c>
      <c r="U5" s="70">
        <v>5570442</v>
      </c>
      <c r="V5" s="70">
        <v>5571993</v>
      </c>
      <c r="W5" s="70">
        <v>5573181</v>
      </c>
      <c r="X5" s="70">
        <v>5574058</v>
      </c>
      <c r="Y5" s="70">
        <v>5574675</v>
      </c>
      <c r="Z5" s="70">
        <v>5575012</v>
      </c>
      <c r="AA5" s="70">
        <v>5575078</v>
      </c>
      <c r="AB5" s="282">
        <v>5574819</v>
      </c>
      <c r="AC5" s="71"/>
    </row>
    <row r="6" spans="1:77" s="73" customFormat="1" ht="15" customHeight="1">
      <c r="A6" s="273" t="s">
        <v>26</v>
      </c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282"/>
      <c r="AC6" s="29"/>
    </row>
    <row r="7" spans="1:77" s="73" customFormat="1" ht="12.75" customHeight="1">
      <c r="A7" s="274" t="s">
        <v>27</v>
      </c>
      <c r="B7" s="74" t="s">
        <v>28</v>
      </c>
      <c r="C7" s="75">
        <v>227560</v>
      </c>
      <c r="D7" s="75">
        <v>227647</v>
      </c>
      <c r="E7" s="75">
        <v>227604</v>
      </c>
      <c r="F7" s="75">
        <v>227655</v>
      </c>
      <c r="G7" s="75">
        <v>227885</v>
      </c>
      <c r="H7" s="75">
        <v>228235</v>
      </c>
      <c r="I7" s="75">
        <v>228592</v>
      </c>
      <c r="J7" s="75">
        <v>228970</v>
      </c>
      <c r="K7" s="75">
        <v>229374</v>
      </c>
      <c r="L7" s="75">
        <v>229783</v>
      </c>
      <c r="M7" s="75">
        <v>230170</v>
      </c>
      <c r="N7" s="75">
        <v>230565</v>
      </c>
      <c r="O7" s="75">
        <v>230927</v>
      </c>
      <c r="P7" s="75">
        <v>231279</v>
      </c>
      <c r="Q7" s="75">
        <v>231586</v>
      </c>
      <c r="R7" s="75">
        <v>231884</v>
      </c>
      <c r="S7" s="75">
        <v>232141</v>
      </c>
      <c r="T7" s="75">
        <v>232362</v>
      </c>
      <c r="U7" s="75">
        <v>232521</v>
      </c>
      <c r="V7" s="75">
        <v>232611</v>
      </c>
      <c r="W7" s="75">
        <v>232697</v>
      </c>
      <c r="X7" s="75">
        <v>232739</v>
      </c>
      <c r="Y7" s="75">
        <v>232795</v>
      </c>
      <c r="Z7" s="75">
        <v>232843</v>
      </c>
      <c r="AA7" s="75">
        <v>232863</v>
      </c>
      <c r="AB7" s="283">
        <v>232902</v>
      </c>
      <c r="AC7" s="29"/>
    </row>
    <row r="8" spans="1:77" ht="12.75" customHeight="1">
      <c r="A8" s="274" t="s">
        <v>29</v>
      </c>
      <c r="B8" s="74" t="s">
        <v>30</v>
      </c>
      <c r="C8" s="75">
        <v>261470</v>
      </c>
      <c r="D8" s="75">
        <v>262352</v>
      </c>
      <c r="E8" s="75">
        <v>263116</v>
      </c>
      <c r="F8" s="75">
        <v>263765</v>
      </c>
      <c r="G8" s="75">
        <v>264500</v>
      </c>
      <c r="H8" s="75">
        <v>265294</v>
      </c>
      <c r="I8" s="75">
        <v>266050</v>
      </c>
      <c r="J8" s="75">
        <v>266650</v>
      </c>
      <c r="K8" s="75">
        <v>267131</v>
      </c>
      <c r="L8" s="75">
        <v>267555</v>
      </c>
      <c r="M8" s="75">
        <v>267896</v>
      </c>
      <c r="N8" s="75">
        <v>268133</v>
      </c>
      <c r="O8" s="75">
        <v>268304</v>
      </c>
      <c r="P8" s="75">
        <v>268428</v>
      </c>
      <c r="Q8" s="75">
        <v>268479</v>
      </c>
      <c r="R8" s="75">
        <v>268490</v>
      </c>
      <c r="S8" s="75">
        <v>268469</v>
      </c>
      <c r="T8" s="75">
        <v>268367</v>
      </c>
      <c r="U8" s="75">
        <v>268266</v>
      </c>
      <c r="V8" s="75">
        <v>268179</v>
      </c>
      <c r="W8" s="75">
        <v>268077</v>
      </c>
      <c r="X8" s="75">
        <v>267976</v>
      </c>
      <c r="Y8" s="75">
        <v>267912</v>
      </c>
      <c r="Z8" s="75">
        <v>267864</v>
      </c>
      <c r="AA8" s="75">
        <v>267815</v>
      </c>
      <c r="AB8" s="283">
        <v>267796</v>
      </c>
    </row>
    <row r="9" spans="1:77" ht="12.75" customHeight="1">
      <c r="A9" s="274" t="s">
        <v>31</v>
      </c>
      <c r="B9" s="74" t="s">
        <v>32</v>
      </c>
      <c r="C9" s="75">
        <v>116040</v>
      </c>
      <c r="D9" s="75">
        <v>116119</v>
      </c>
      <c r="E9" s="75">
        <v>116066</v>
      </c>
      <c r="F9" s="75">
        <v>115968</v>
      </c>
      <c r="G9" s="75">
        <v>115891</v>
      </c>
      <c r="H9" s="75">
        <v>115816</v>
      </c>
      <c r="I9" s="75">
        <v>115714</v>
      </c>
      <c r="J9" s="75">
        <v>115603</v>
      </c>
      <c r="K9" s="75">
        <v>115475</v>
      </c>
      <c r="L9" s="75">
        <v>115305</v>
      </c>
      <c r="M9" s="75">
        <v>115138</v>
      </c>
      <c r="N9" s="75">
        <v>114984</v>
      </c>
      <c r="O9" s="75">
        <v>114781</v>
      </c>
      <c r="P9" s="75">
        <v>114585</v>
      </c>
      <c r="Q9" s="75">
        <v>114357</v>
      </c>
      <c r="R9" s="75">
        <v>114122</v>
      </c>
      <c r="S9" s="75">
        <v>113869</v>
      </c>
      <c r="T9" s="75">
        <v>113620</v>
      </c>
      <c r="U9" s="75">
        <v>113382</v>
      </c>
      <c r="V9" s="75">
        <v>113103</v>
      </c>
      <c r="W9" s="75">
        <v>112831</v>
      </c>
      <c r="X9" s="75">
        <v>112589</v>
      </c>
      <c r="Y9" s="75">
        <v>112347</v>
      </c>
      <c r="Z9" s="75">
        <v>112119</v>
      </c>
      <c r="AA9" s="75">
        <v>111906</v>
      </c>
      <c r="AB9" s="283">
        <v>111680</v>
      </c>
    </row>
    <row r="10" spans="1:77" ht="12.75" customHeight="1">
      <c r="A10" s="274" t="s">
        <v>33</v>
      </c>
      <c r="B10" s="74" t="s">
        <v>34</v>
      </c>
      <c r="C10" s="75">
        <v>86260</v>
      </c>
      <c r="D10" s="75">
        <v>85811</v>
      </c>
      <c r="E10" s="75">
        <v>85320</v>
      </c>
      <c r="F10" s="75">
        <v>84835</v>
      </c>
      <c r="G10" s="75">
        <v>84321</v>
      </c>
      <c r="H10" s="75">
        <v>83796</v>
      </c>
      <c r="I10" s="75">
        <v>83291</v>
      </c>
      <c r="J10" s="75">
        <v>82766</v>
      </c>
      <c r="K10" s="75">
        <v>82273</v>
      </c>
      <c r="L10" s="75">
        <v>81736</v>
      </c>
      <c r="M10" s="75">
        <v>81197</v>
      </c>
      <c r="N10" s="75">
        <v>80674</v>
      </c>
      <c r="O10" s="75">
        <v>80130</v>
      </c>
      <c r="P10" s="75">
        <v>79580</v>
      </c>
      <c r="Q10" s="75">
        <v>79048</v>
      </c>
      <c r="R10" s="75">
        <v>78521</v>
      </c>
      <c r="S10" s="75">
        <v>77977</v>
      </c>
      <c r="T10" s="75">
        <v>77443</v>
      </c>
      <c r="U10" s="75">
        <v>76907</v>
      </c>
      <c r="V10" s="75">
        <v>76383</v>
      </c>
      <c r="W10" s="75">
        <v>75868</v>
      </c>
      <c r="X10" s="75">
        <v>75364</v>
      </c>
      <c r="Y10" s="75">
        <v>74873</v>
      </c>
      <c r="Z10" s="75">
        <v>74374</v>
      </c>
      <c r="AA10" s="75">
        <v>73911</v>
      </c>
      <c r="AB10" s="283">
        <v>73452</v>
      </c>
    </row>
    <row r="11" spans="1:77" ht="12.75" customHeight="1">
      <c r="A11" s="274" t="s">
        <v>35</v>
      </c>
      <c r="B11" s="74" t="s">
        <v>36</v>
      </c>
      <c r="C11" s="75">
        <v>518500</v>
      </c>
      <c r="D11" s="75">
        <v>522842</v>
      </c>
      <c r="E11" s="75">
        <v>526835</v>
      </c>
      <c r="F11" s="75">
        <v>530443</v>
      </c>
      <c r="G11" s="75">
        <v>533796</v>
      </c>
      <c r="H11" s="75">
        <v>537073</v>
      </c>
      <c r="I11" s="75">
        <v>540281</v>
      </c>
      <c r="J11" s="75">
        <v>543447</v>
      </c>
      <c r="K11" s="75">
        <v>546524</v>
      </c>
      <c r="L11" s="75">
        <v>549572</v>
      </c>
      <c r="M11" s="75">
        <v>552585</v>
      </c>
      <c r="N11" s="75">
        <v>555520</v>
      </c>
      <c r="O11" s="75">
        <v>558360</v>
      </c>
      <c r="P11" s="75">
        <v>561132</v>
      </c>
      <c r="Q11" s="75">
        <v>563803</v>
      </c>
      <c r="R11" s="75">
        <v>566377</v>
      </c>
      <c r="S11" s="75">
        <v>568853</v>
      </c>
      <c r="T11" s="75">
        <v>571226</v>
      </c>
      <c r="U11" s="75">
        <v>573454</v>
      </c>
      <c r="V11" s="75">
        <v>575576</v>
      </c>
      <c r="W11" s="75">
        <v>577611</v>
      </c>
      <c r="X11" s="75">
        <v>579521</v>
      </c>
      <c r="Y11" s="75">
        <v>581384</v>
      </c>
      <c r="Z11" s="75">
        <v>583186</v>
      </c>
      <c r="AA11" s="75">
        <v>584900</v>
      </c>
      <c r="AB11" s="283">
        <v>586566</v>
      </c>
    </row>
    <row r="12" spans="1:77" s="73" customFormat="1" ht="18" customHeight="1">
      <c r="A12" s="274" t="s">
        <v>37</v>
      </c>
      <c r="B12" s="74" t="s">
        <v>38</v>
      </c>
      <c r="C12" s="75">
        <v>51400</v>
      </c>
      <c r="D12" s="75">
        <v>51409</v>
      </c>
      <c r="E12" s="75">
        <v>51414</v>
      </c>
      <c r="F12" s="75">
        <v>51430</v>
      </c>
      <c r="G12" s="75">
        <v>51428</v>
      </c>
      <c r="H12" s="75">
        <v>51410</v>
      </c>
      <c r="I12" s="75">
        <v>51385</v>
      </c>
      <c r="J12" s="75">
        <v>51346</v>
      </c>
      <c r="K12" s="75">
        <v>51302</v>
      </c>
      <c r="L12" s="75">
        <v>51239</v>
      </c>
      <c r="M12" s="75">
        <v>51194</v>
      </c>
      <c r="N12" s="75">
        <v>51143</v>
      </c>
      <c r="O12" s="75">
        <v>51086</v>
      </c>
      <c r="P12" s="75">
        <v>51005</v>
      </c>
      <c r="Q12" s="75">
        <v>50913</v>
      </c>
      <c r="R12" s="75">
        <v>50832</v>
      </c>
      <c r="S12" s="75">
        <v>50741</v>
      </c>
      <c r="T12" s="75">
        <v>50641</v>
      </c>
      <c r="U12" s="75">
        <v>50557</v>
      </c>
      <c r="V12" s="75">
        <v>50476</v>
      </c>
      <c r="W12" s="75">
        <v>50384</v>
      </c>
      <c r="X12" s="75">
        <v>50291</v>
      </c>
      <c r="Y12" s="75">
        <v>50186</v>
      </c>
      <c r="Z12" s="75">
        <v>50093</v>
      </c>
      <c r="AA12" s="75">
        <v>50005</v>
      </c>
      <c r="AB12" s="283">
        <v>49924</v>
      </c>
      <c r="AC12" s="29"/>
    </row>
    <row r="13" spans="1:77" ht="12.75" customHeight="1">
      <c r="A13" s="274" t="s">
        <v>39</v>
      </c>
      <c r="B13" s="74" t="s">
        <v>40</v>
      </c>
      <c r="C13" s="75">
        <v>148790</v>
      </c>
      <c r="D13" s="75">
        <v>148507</v>
      </c>
      <c r="E13" s="75">
        <v>148140</v>
      </c>
      <c r="F13" s="75">
        <v>147742</v>
      </c>
      <c r="G13" s="75">
        <v>147316</v>
      </c>
      <c r="H13" s="75">
        <v>146886</v>
      </c>
      <c r="I13" s="75">
        <v>146442</v>
      </c>
      <c r="J13" s="75">
        <v>146009</v>
      </c>
      <c r="K13" s="75">
        <v>145529</v>
      </c>
      <c r="L13" s="75">
        <v>145046</v>
      </c>
      <c r="M13" s="75">
        <v>144575</v>
      </c>
      <c r="N13" s="75">
        <v>144071</v>
      </c>
      <c r="O13" s="75">
        <v>143543</v>
      </c>
      <c r="P13" s="75">
        <v>142998</v>
      </c>
      <c r="Q13" s="75">
        <v>142452</v>
      </c>
      <c r="R13" s="75">
        <v>141894</v>
      </c>
      <c r="S13" s="75">
        <v>141331</v>
      </c>
      <c r="T13" s="75">
        <v>140764</v>
      </c>
      <c r="U13" s="75">
        <v>140195</v>
      </c>
      <c r="V13" s="75">
        <v>139631</v>
      </c>
      <c r="W13" s="75">
        <v>139086</v>
      </c>
      <c r="X13" s="75">
        <v>138533</v>
      </c>
      <c r="Y13" s="75">
        <v>137969</v>
      </c>
      <c r="Z13" s="75">
        <v>137410</v>
      </c>
      <c r="AA13" s="75">
        <v>136841</v>
      </c>
      <c r="AB13" s="283">
        <v>136286</v>
      </c>
    </row>
    <row r="14" spans="1:77" ht="12.75" customHeight="1">
      <c r="A14" s="274" t="s">
        <v>41</v>
      </c>
      <c r="B14" s="74" t="s">
        <v>42</v>
      </c>
      <c r="C14" s="75">
        <v>148750</v>
      </c>
      <c r="D14" s="75">
        <v>148703</v>
      </c>
      <c r="E14" s="75">
        <v>148577</v>
      </c>
      <c r="F14" s="75">
        <v>148442</v>
      </c>
      <c r="G14" s="75">
        <v>148372</v>
      </c>
      <c r="H14" s="75">
        <v>148309</v>
      </c>
      <c r="I14" s="75">
        <v>148244</v>
      </c>
      <c r="J14" s="75">
        <v>148227</v>
      </c>
      <c r="K14" s="75">
        <v>148248</v>
      </c>
      <c r="L14" s="75">
        <v>148305</v>
      </c>
      <c r="M14" s="75">
        <v>148350</v>
      </c>
      <c r="N14" s="75">
        <v>148427</v>
      </c>
      <c r="O14" s="75">
        <v>148498</v>
      </c>
      <c r="P14" s="75">
        <v>148547</v>
      </c>
      <c r="Q14" s="75">
        <v>148578</v>
      </c>
      <c r="R14" s="75">
        <v>148599</v>
      </c>
      <c r="S14" s="75">
        <v>148605</v>
      </c>
      <c r="T14" s="75">
        <v>148565</v>
      </c>
      <c r="U14" s="75">
        <v>148489</v>
      </c>
      <c r="V14" s="75">
        <v>148383</v>
      </c>
      <c r="W14" s="75">
        <v>148294</v>
      </c>
      <c r="X14" s="75">
        <v>148207</v>
      </c>
      <c r="Y14" s="75">
        <v>148124</v>
      </c>
      <c r="Z14" s="75">
        <v>148052</v>
      </c>
      <c r="AA14" s="75">
        <v>147990</v>
      </c>
      <c r="AB14" s="283">
        <v>147897</v>
      </c>
    </row>
    <row r="15" spans="1:77" ht="12.75" customHeight="1">
      <c r="A15" s="274" t="s">
        <v>43</v>
      </c>
      <c r="B15" s="74" t="s">
        <v>44</v>
      </c>
      <c r="C15" s="75">
        <v>121840</v>
      </c>
      <c r="D15" s="75">
        <v>121723</v>
      </c>
      <c r="E15" s="75">
        <v>121576</v>
      </c>
      <c r="F15" s="75">
        <v>121382</v>
      </c>
      <c r="G15" s="75">
        <v>121176</v>
      </c>
      <c r="H15" s="75">
        <v>120981</v>
      </c>
      <c r="I15" s="75">
        <v>120754</v>
      </c>
      <c r="J15" s="75">
        <v>120525</v>
      </c>
      <c r="K15" s="75">
        <v>120283</v>
      </c>
      <c r="L15" s="75">
        <v>119993</v>
      </c>
      <c r="M15" s="75">
        <v>119716</v>
      </c>
      <c r="N15" s="75">
        <v>119416</v>
      </c>
      <c r="O15" s="75">
        <v>119091</v>
      </c>
      <c r="P15" s="75">
        <v>118737</v>
      </c>
      <c r="Q15" s="75">
        <v>118400</v>
      </c>
      <c r="R15" s="75">
        <v>118022</v>
      </c>
      <c r="S15" s="75">
        <v>117631</v>
      </c>
      <c r="T15" s="75">
        <v>117221</v>
      </c>
      <c r="U15" s="75">
        <v>116810</v>
      </c>
      <c r="V15" s="75">
        <v>116376</v>
      </c>
      <c r="W15" s="75">
        <v>115952</v>
      </c>
      <c r="X15" s="75">
        <v>115538</v>
      </c>
      <c r="Y15" s="75">
        <v>115115</v>
      </c>
      <c r="Z15" s="75">
        <v>114686</v>
      </c>
      <c r="AA15" s="75">
        <v>114248</v>
      </c>
      <c r="AB15" s="283">
        <v>113792</v>
      </c>
    </row>
    <row r="16" spans="1:77" ht="12.75" customHeight="1">
      <c r="A16" s="274" t="s">
        <v>45</v>
      </c>
      <c r="B16" s="74" t="s">
        <v>46</v>
      </c>
      <c r="C16" s="75">
        <v>108330</v>
      </c>
      <c r="D16" s="75">
        <v>108821</v>
      </c>
      <c r="E16" s="75">
        <v>109202</v>
      </c>
      <c r="F16" s="75">
        <v>109617</v>
      </c>
      <c r="G16" s="75">
        <v>110017</v>
      </c>
      <c r="H16" s="75">
        <v>110392</v>
      </c>
      <c r="I16" s="75">
        <v>110794</v>
      </c>
      <c r="J16" s="75">
        <v>111205</v>
      </c>
      <c r="K16" s="75">
        <v>111631</v>
      </c>
      <c r="L16" s="75">
        <v>112008</v>
      </c>
      <c r="M16" s="75">
        <v>112399</v>
      </c>
      <c r="N16" s="75">
        <v>112763</v>
      </c>
      <c r="O16" s="75">
        <v>113126</v>
      </c>
      <c r="P16" s="75">
        <v>113477</v>
      </c>
      <c r="Q16" s="75">
        <v>113828</v>
      </c>
      <c r="R16" s="75">
        <v>114125</v>
      </c>
      <c r="S16" s="75">
        <v>114406</v>
      </c>
      <c r="T16" s="75">
        <v>114671</v>
      </c>
      <c r="U16" s="75">
        <v>114925</v>
      </c>
      <c r="V16" s="75">
        <v>115171</v>
      </c>
      <c r="W16" s="75">
        <v>115407</v>
      </c>
      <c r="X16" s="75">
        <v>115635</v>
      </c>
      <c r="Y16" s="75">
        <v>115848</v>
      </c>
      <c r="Z16" s="75">
        <v>116073</v>
      </c>
      <c r="AA16" s="75">
        <v>116315</v>
      </c>
      <c r="AB16" s="283">
        <v>116536</v>
      </c>
    </row>
    <row r="17" spans="1:29" s="73" customFormat="1" ht="18" customHeight="1">
      <c r="A17" s="274" t="s">
        <v>47</v>
      </c>
      <c r="B17" s="74" t="s">
        <v>48</v>
      </c>
      <c r="C17" s="75">
        <v>105790</v>
      </c>
      <c r="D17" s="75">
        <v>106639</v>
      </c>
      <c r="E17" s="75">
        <v>107434</v>
      </c>
      <c r="F17" s="75">
        <v>108218</v>
      </c>
      <c r="G17" s="75">
        <v>108972</v>
      </c>
      <c r="H17" s="75">
        <v>109742</v>
      </c>
      <c r="I17" s="75">
        <v>110482</v>
      </c>
      <c r="J17" s="75">
        <v>111241</v>
      </c>
      <c r="K17" s="75">
        <v>111975</v>
      </c>
      <c r="L17" s="75">
        <v>112716</v>
      </c>
      <c r="M17" s="75">
        <v>113403</v>
      </c>
      <c r="N17" s="75">
        <v>114103</v>
      </c>
      <c r="O17" s="75">
        <v>114769</v>
      </c>
      <c r="P17" s="75">
        <v>115394</v>
      </c>
      <c r="Q17" s="75">
        <v>116006</v>
      </c>
      <c r="R17" s="75">
        <v>116613</v>
      </c>
      <c r="S17" s="75">
        <v>117154</v>
      </c>
      <c r="T17" s="75">
        <v>117695</v>
      </c>
      <c r="U17" s="75">
        <v>118241</v>
      </c>
      <c r="V17" s="75">
        <v>118781</v>
      </c>
      <c r="W17" s="75">
        <v>119299</v>
      </c>
      <c r="X17" s="75">
        <v>119812</v>
      </c>
      <c r="Y17" s="75">
        <v>120312</v>
      </c>
      <c r="Z17" s="75">
        <v>120794</v>
      </c>
      <c r="AA17" s="75">
        <v>121263</v>
      </c>
      <c r="AB17" s="283">
        <v>121743</v>
      </c>
      <c r="AC17" s="29"/>
    </row>
    <row r="18" spans="1:29" ht="12.75" customHeight="1">
      <c r="A18" s="274" t="s">
        <v>49</v>
      </c>
      <c r="B18" s="74" t="s">
        <v>50</v>
      </c>
      <c r="C18" s="75">
        <v>95170</v>
      </c>
      <c r="D18" s="75">
        <v>95836</v>
      </c>
      <c r="E18" s="75">
        <v>96446</v>
      </c>
      <c r="F18" s="75">
        <v>97062</v>
      </c>
      <c r="G18" s="75">
        <v>97663</v>
      </c>
      <c r="H18" s="75">
        <v>98246</v>
      </c>
      <c r="I18" s="75">
        <v>98849</v>
      </c>
      <c r="J18" s="75">
        <v>99449</v>
      </c>
      <c r="K18" s="75">
        <v>100038</v>
      </c>
      <c r="L18" s="75">
        <v>100643</v>
      </c>
      <c r="M18" s="75">
        <v>101230</v>
      </c>
      <c r="N18" s="75">
        <v>101789</v>
      </c>
      <c r="O18" s="75">
        <v>102340</v>
      </c>
      <c r="P18" s="75">
        <v>102860</v>
      </c>
      <c r="Q18" s="75">
        <v>103404</v>
      </c>
      <c r="R18" s="75">
        <v>103892</v>
      </c>
      <c r="S18" s="75">
        <v>104353</v>
      </c>
      <c r="T18" s="75">
        <v>104784</v>
      </c>
      <c r="U18" s="75">
        <v>105218</v>
      </c>
      <c r="V18" s="75">
        <v>105654</v>
      </c>
      <c r="W18" s="75">
        <v>106049</v>
      </c>
      <c r="X18" s="75">
        <v>106447</v>
      </c>
      <c r="Y18" s="75">
        <v>106833</v>
      </c>
      <c r="Z18" s="75">
        <v>107233</v>
      </c>
      <c r="AA18" s="75">
        <v>107604</v>
      </c>
      <c r="AB18" s="283">
        <v>107971</v>
      </c>
    </row>
    <row r="19" spans="1:29" ht="12.75" customHeight="1">
      <c r="A19" s="274" t="s">
        <v>51</v>
      </c>
      <c r="B19" s="74" t="s">
        <v>52</v>
      </c>
      <c r="C19" s="75">
        <v>160340</v>
      </c>
      <c r="D19" s="75">
        <v>160971</v>
      </c>
      <c r="E19" s="75">
        <v>161583</v>
      </c>
      <c r="F19" s="75">
        <v>162180</v>
      </c>
      <c r="G19" s="75">
        <v>162707</v>
      </c>
      <c r="H19" s="75">
        <v>163198</v>
      </c>
      <c r="I19" s="75">
        <v>163675</v>
      </c>
      <c r="J19" s="75">
        <v>164149</v>
      </c>
      <c r="K19" s="75">
        <v>164623</v>
      </c>
      <c r="L19" s="75">
        <v>165058</v>
      </c>
      <c r="M19" s="75">
        <v>165462</v>
      </c>
      <c r="N19" s="75">
        <v>165821</v>
      </c>
      <c r="O19" s="75">
        <v>166216</v>
      </c>
      <c r="P19" s="75">
        <v>166597</v>
      </c>
      <c r="Q19" s="75">
        <v>166958</v>
      </c>
      <c r="R19" s="75">
        <v>167292</v>
      </c>
      <c r="S19" s="75">
        <v>167622</v>
      </c>
      <c r="T19" s="75">
        <v>167925</v>
      </c>
      <c r="U19" s="75">
        <v>168213</v>
      </c>
      <c r="V19" s="75">
        <v>168480</v>
      </c>
      <c r="W19" s="75">
        <v>168756</v>
      </c>
      <c r="X19" s="75">
        <v>169021</v>
      </c>
      <c r="Y19" s="75">
        <v>169264</v>
      </c>
      <c r="Z19" s="75">
        <v>169487</v>
      </c>
      <c r="AA19" s="75">
        <v>169735</v>
      </c>
      <c r="AB19" s="283">
        <v>169962</v>
      </c>
    </row>
    <row r="20" spans="1:29" ht="12.75" customHeight="1">
      <c r="A20" s="274" t="s">
        <v>53</v>
      </c>
      <c r="B20" s="74" t="s">
        <v>54</v>
      </c>
      <c r="C20" s="75">
        <v>371910</v>
      </c>
      <c r="D20" s="75">
        <v>371943</v>
      </c>
      <c r="E20" s="75">
        <v>371882</v>
      </c>
      <c r="F20" s="75">
        <v>371856</v>
      </c>
      <c r="G20" s="75">
        <v>371901</v>
      </c>
      <c r="H20" s="75">
        <v>371858</v>
      </c>
      <c r="I20" s="75">
        <v>371824</v>
      </c>
      <c r="J20" s="75">
        <v>371799</v>
      </c>
      <c r="K20" s="75">
        <v>371717</v>
      </c>
      <c r="L20" s="75">
        <v>371591</v>
      </c>
      <c r="M20" s="75">
        <v>371430</v>
      </c>
      <c r="N20" s="75">
        <v>371229</v>
      </c>
      <c r="O20" s="75">
        <v>370942</v>
      </c>
      <c r="P20" s="75">
        <v>370658</v>
      </c>
      <c r="Q20" s="75">
        <v>370251</v>
      </c>
      <c r="R20" s="75">
        <v>369799</v>
      </c>
      <c r="S20" s="75">
        <v>369270</v>
      </c>
      <c r="T20" s="75">
        <v>368702</v>
      </c>
      <c r="U20" s="75">
        <v>368150</v>
      </c>
      <c r="V20" s="75">
        <v>367572</v>
      </c>
      <c r="W20" s="75">
        <v>366988</v>
      </c>
      <c r="X20" s="75">
        <v>366415</v>
      </c>
      <c r="Y20" s="75">
        <v>365850</v>
      </c>
      <c r="Z20" s="75">
        <v>365285</v>
      </c>
      <c r="AA20" s="75">
        <v>364726</v>
      </c>
      <c r="AB20" s="283">
        <v>364164</v>
      </c>
    </row>
    <row r="21" spans="1:29" ht="12.75" customHeight="1">
      <c r="A21" s="274" t="s">
        <v>55</v>
      </c>
      <c r="B21" s="74" t="s">
        <v>56</v>
      </c>
      <c r="C21" s="75">
        <v>626410</v>
      </c>
      <c r="D21" s="75">
        <v>629322</v>
      </c>
      <c r="E21" s="75">
        <v>631648</v>
      </c>
      <c r="F21" s="75">
        <v>633630</v>
      </c>
      <c r="G21" s="75">
        <v>635358</v>
      </c>
      <c r="H21" s="75">
        <v>636901</v>
      </c>
      <c r="I21" s="75">
        <v>638319</v>
      </c>
      <c r="J21" s="75">
        <v>639767</v>
      </c>
      <c r="K21" s="75">
        <v>641281</v>
      </c>
      <c r="L21" s="75">
        <v>642796</v>
      </c>
      <c r="M21" s="75">
        <v>644274</v>
      </c>
      <c r="N21" s="75">
        <v>645750</v>
      </c>
      <c r="O21" s="75">
        <v>647273</v>
      </c>
      <c r="P21" s="75">
        <v>648788</v>
      </c>
      <c r="Q21" s="75">
        <v>650291</v>
      </c>
      <c r="R21" s="75">
        <v>651771</v>
      </c>
      <c r="S21" s="75">
        <v>653179</v>
      </c>
      <c r="T21" s="75">
        <v>654535</v>
      </c>
      <c r="U21" s="75">
        <v>655835</v>
      </c>
      <c r="V21" s="75">
        <v>657060</v>
      </c>
      <c r="W21" s="75">
        <v>658220</v>
      </c>
      <c r="X21" s="75">
        <v>659296</v>
      </c>
      <c r="Y21" s="75">
        <v>660288</v>
      </c>
      <c r="Z21" s="75">
        <v>661188</v>
      </c>
      <c r="AA21" s="75">
        <v>662011</v>
      </c>
      <c r="AB21" s="283">
        <v>662738</v>
      </c>
    </row>
    <row r="22" spans="1:29" s="73" customFormat="1" ht="18" customHeight="1">
      <c r="A22" s="274" t="s">
        <v>57</v>
      </c>
      <c r="B22" s="74" t="s">
        <v>58</v>
      </c>
      <c r="C22" s="75">
        <v>235540</v>
      </c>
      <c r="D22" s="75">
        <v>235793</v>
      </c>
      <c r="E22" s="75">
        <v>236078</v>
      </c>
      <c r="F22" s="75">
        <v>236327</v>
      </c>
      <c r="G22" s="75">
        <v>236488</v>
      </c>
      <c r="H22" s="75">
        <v>236643</v>
      </c>
      <c r="I22" s="75">
        <v>236709</v>
      </c>
      <c r="J22" s="75">
        <v>236768</v>
      </c>
      <c r="K22" s="75">
        <v>236762</v>
      </c>
      <c r="L22" s="75">
        <v>236737</v>
      </c>
      <c r="M22" s="75">
        <v>236664</v>
      </c>
      <c r="N22" s="75">
        <v>236553</v>
      </c>
      <c r="O22" s="75">
        <v>236414</v>
      </c>
      <c r="P22" s="75">
        <v>236240</v>
      </c>
      <c r="Q22" s="75">
        <v>236028</v>
      </c>
      <c r="R22" s="75">
        <v>235783</v>
      </c>
      <c r="S22" s="75">
        <v>235512</v>
      </c>
      <c r="T22" s="75">
        <v>235284</v>
      </c>
      <c r="U22" s="75">
        <v>235041</v>
      </c>
      <c r="V22" s="75">
        <v>234846</v>
      </c>
      <c r="W22" s="75">
        <v>234559</v>
      </c>
      <c r="X22" s="75">
        <v>234307</v>
      </c>
      <c r="Y22" s="75">
        <v>234050</v>
      </c>
      <c r="Z22" s="75">
        <v>233782</v>
      </c>
      <c r="AA22" s="75">
        <v>233510</v>
      </c>
      <c r="AB22" s="283">
        <v>233250</v>
      </c>
      <c r="AC22" s="29"/>
    </row>
    <row r="23" spans="1:29" ht="12.75" customHeight="1">
      <c r="A23" s="274" t="s">
        <v>59</v>
      </c>
      <c r="B23" s="74" t="s">
        <v>60</v>
      </c>
      <c r="C23" s="75">
        <v>78150</v>
      </c>
      <c r="D23" s="75">
        <v>77693</v>
      </c>
      <c r="E23" s="75">
        <v>77255</v>
      </c>
      <c r="F23" s="75">
        <v>76791</v>
      </c>
      <c r="G23" s="75">
        <v>76313</v>
      </c>
      <c r="H23" s="75">
        <v>75836</v>
      </c>
      <c r="I23" s="75">
        <v>75367</v>
      </c>
      <c r="J23" s="75">
        <v>74885</v>
      </c>
      <c r="K23" s="75">
        <v>74394</v>
      </c>
      <c r="L23" s="75">
        <v>73898</v>
      </c>
      <c r="M23" s="75">
        <v>73418</v>
      </c>
      <c r="N23" s="75">
        <v>72916</v>
      </c>
      <c r="O23" s="75">
        <v>72432</v>
      </c>
      <c r="P23" s="75">
        <v>71921</v>
      </c>
      <c r="Q23" s="75">
        <v>71413</v>
      </c>
      <c r="R23" s="75">
        <v>70878</v>
      </c>
      <c r="S23" s="75">
        <v>70355</v>
      </c>
      <c r="T23" s="75">
        <v>69847</v>
      </c>
      <c r="U23" s="75">
        <v>69324</v>
      </c>
      <c r="V23" s="75">
        <v>68797</v>
      </c>
      <c r="W23" s="75">
        <v>68266</v>
      </c>
      <c r="X23" s="75">
        <v>67730</v>
      </c>
      <c r="Y23" s="75">
        <v>67174</v>
      </c>
      <c r="Z23" s="75">
        <v>66620</v>
      </c>
      <c r="AA23" s="75">
        <v>66073</v>
      </c>
      <c r="AB23" s="283">
        <v>65517</v>
      </c>
    </row>
    <row r="24" spans="1:29" ht="12.75" customHeight="1">
      <c r="A24" s="274" t="s">
        <v>61</v>
      </c>
      <c r="B24" s="74" t="s">
        <v>62</v>
      </c>
      <c r="C24" s="75">
        <v>91340</v>
      </c>
      <c r="D24" s="75">
        <v>92608</v>
      </c>
      <c r="E24" s="75">
        <v>93871</v>
      </c>
      <c r="F24" s="75">
        <v>95166</v>
      </c>
      <c r="G24" s="75">
        <v>96473</v>
      </c>
      <c r="H24" s="75">
        <v>97726</v>
      </c>
      <c r="I24" s="75">
        <v>99002</v>
      </c>
      <c r="J24" s="75">
        <v>100252</v>
      </c>
      <c r="K24" s="75">
        <v>101494</v>
      </c>
      <c r="L24" s="75">
        <v>102736</v>
      </c>
      <c r="M24" s="75">
        <v>103945</v>
      </c>
      <c r="N24" s="75">
        <v>105137</v>
      </c>
      <c r="O24" s="75">
        <v>106294</v>
      </c>
      <c r="P24" s="75">
        <v>107423</v>
      </c>
      <c r="Q24" s="75">
        <v>108525</v>
      </c>
      <c r="R24" s="75">
        <v>109588</v>
      </c>
      <c r="S24" s="75">
        <v>110625</v>
      </c>
      <c r="T24" s="75">
        <v>111655</v>
      </c>
      <c r="U24" s="75">
        <v>112679</v>
      </c>
      <c r="V24" s="75">
        <v>113690</v>
      </c>
      <c r="W24" s="75">
        <v>114694</v>
      </c>
      <c r="X24" s="75">
        <v>115675</v>
      </c>
      <c r="Y24" s="75">
        <v>116669</v>
      </c>
      <c r="Z24" s="75">
        <v>117671</v>
      </c>
      <c r="AA24" s="75">
        <v>118659</v>
      </c>
      <c r="AB24" s="283">
        <v>119637</v>
      </c>
    </row>
    <row r="25" spans="1:29" ht="12.75" customHeight="1">
      <c r="A25" s="274" t="s">
        <v>63</v>
      </c>
      <c r="B25" s="74" t="s">
        <v>64</v>
      </c>
      <c r="C25" s="75">
        <v>95520</v>
      </c>
      <c r="D25" s="75">
        <v>95669</v>
      </c>
      <c r="E25" s="75">
        <v>95746</v>
      </c>
      <c r="F25" s="75">
        <v>95792</v>
      </c>
      <c r="G25" s="75">
        <v>95780</v>
      </c>
      <c r="H25" s="75">
        <v>95749</v>
      </c>
      <c r="I25" s="75">
        <v>95732</v>
      </c>
      <c r="J25" s="75">
        <v>95662</v>
      </c>
      <c r="K25" s="75">
        <v>95602</v>
      </c>
      <c r="L25" s="75">
        <v>95511</v>
      </c>
      <c r="M25" s="75">
        <v>95409</v>
      </c>
      <c r="N25" s="75">
        <v>95302</v>
      </c>
      <c r="O25" s="75">
        <v>95170</v>
      </c>
      <c r="P25" s="75">
        <v>95012</v>
      </c>
      <c r="Q25" s="75">
        <v>94875</v>
      </c>
      <c r="R25" s="75">
        <v>94715</v>
      </c>
      <c r="S25" s="75">
        <v>94556</v>
      </c>
      <c r="T25" s="75">
        <v>94390</v>
      </c>
      <c r="U25" s="75">
        <v>94223</v>
      </c>
      <c r="V25" s="75">
        <v>94073</v>
      </c>
      <c r="W25" s="75">
        <v>93909</v>
      </c>
      <c r="X25" s="75">
        <v>93752</v>
      </c>
      <c r="Y25" s="75">
        <v>93560</v>
      </c>
      <c r="Z25" s="75">
        <v>93358</v>
      </c>
      <c r="AA25" s="75">
        <v>93171</v>
      </c>
      <c r="AB25" s="283">
        <v>92966</v>
      </c>
    </row>
    <row r="26" spans="1:29" ht="12.75" customHeight="1">
      <c r="A26" s="274" t="s">
        <v>65</v>
      </c>
      <c r="B26" s="74" t="s">
        <v>66</v>
      </c>
      <c r="C26" s="75">
        <v>26830</v>
      </c>
      <c r="D26" s="75">
        <v>26669</v>
      </c>
      <c r="E26" s="75">
        <v>26535</v>
      </c>
      <c r="F26" s="75">
        <v>26375</v>
      </c>
      <c r="G26" s="75">
        <v>26203</v>
      </c>
      <c r="H26" s="75">
        <v>26025</v>
      </c>
      <c r="I26" s="75">
        <v>25855</v>
      </c>
      <c r="J26" s="75">
        <v>25689</v>
      </c>
      <c r="K26" s="75">
        <v>25524</v>
      </c>
      <c r="L26" s="75">
        <v>25347</v>
      </c>
      <c r="M26" s="75">
        <v>25181</v>
      </c>
      <c r="N26" s="75">
        <v>25011</v>
      </c>
      <c r="O26" s="75">
        <v>24836</v>
      </c>
      <c r="P26" s="75">
        <v>24650</v>
      </c>
      <c r="Q26" s="75">
        <v>24477</v>
      </c>
      <c r="R26" s="75">
        <v>24298</v>
      </c>
      <c r="S26" s="75">
        <v>24130</v>
      </c>
      <c r="T26" s="75">
        <v>23961</v>
      </c>
      <c r="U26" s="75">
        <v>23778</v>
      </c>
      <c r="V26" s="75">
        <v>23605</v>
      </c>
      <c r="W26" s="75">
        <v>23433</v>
      </c>
      <c r="X26" s="75">
        <v>23253</v>
      </c>
      <c r="Y26" s="75">
        <v>23065</v>
      </c>
      <c r="Z26" s="75">
        <v>22889</v>
      </c>
      <c r="AA26" s="75">
        <v>22709</v>
      </c>
      <c r="AB26" s="283">
        <v>22542</v>
      </c>
    </row>
    <row r="27" spans="1:29" s="73" customFormat="1" ht="18" customHeight="1">
      <c r="A27" s="274" t="s">
        <v>67</v>
      </c>
      <c r="B27" s="74" t="s">
        <v>68</v>
      </c>
      <c r="C27" s="75">
        <v>135280</v>
      </c>
      <c r="D27" s="75">
        <v>134967</v>
      </c>
      <c r="E27" s="75">
        <v>134652</v>
      </c>
      <c r="F27" s="75">
        <v>134246</v>
      </c>
      <c r="G27" s="75">
        <v>133806</v>
      </c>
      <c r="H27" s="75">
        <v>133349</v>
      </c>
      <c r="I27" s="75">
        <v>132902</v>
      </c>
      <c r="J27" s="75">
        <v>132482</v>
      </c>
      <c r="K27" s="75">
        <v>132030</v>
      </c>
      <c r="L27" s="75">
        <v>131563</v>
      </c>
      <c r="M27" s="75">
        <v>131057</v>
      </c>
      <c r="N27" s="75">
        <v>130543</v>
      </c>
      <c r="O27" s="75">
        <v>129987</v>
      </c>
      <c r="P27" s="75">
        <v>129445</v>
      </c>
      <c r="Q27" s="75">
        <v>128882</v>
      </c>
      <c r="R27" s="75">
        <v>128310</v>
      </c>
      <c r="S27" s="75">
        <v>127741</v>
      </c>
      <c r="T27" s="75">
        <v>127152</v>
      </c>
      <c r="U27" s="75">
        <v>126575</v>
      </c>
      <c r="V27" s="75">
        <v>125981</v>
      </c>
      <c r="W27" s="75">
        <v>125373</v>
      </c>
      <c r="X27" s="75">
        <v>124764</v>
      </c>
      <c r="Y27" s="75">
        <v>124175</v>
      </c>
      <c r="Z27" s="75">
        <v>123564</v>
      </c>
      <c r="AA27" s="75">
        <v>122952</v>
      </c>
      <c r="AB27" s="283">
        <v>122334</v>
      </c>
      <c r="AC27" s="29"/>
    </row>
    <row r="28" spans="1:29" ht="12.75" customHeight="1">
      <c r="A28" s="274" t="s">
        <v>69</v>
      </c>
      <c r="B28" s="74" t="s">
        <v>70</v>
      </c>
      <c r="C28" s="75">
        <v>340180</v>
      </c>
      <c r="D28" s="75">
        <v>340363</v>
      </c>
      <c r="E28" s="75">
        <v>340544</v>
      </c>
      <c r="F28" s="75">
        <v>340734</v>
      </c>
      <c r="G28" s="75">
        <v>340882</v>
      </c>
      <c r="H28" s="75">
        <v>341013</v>
      </c>
      <c r="I28" s="75">
        <v>341134</v>
      </c>
      <c r="J28" s="75">
        <v>341204</v>
      </c>
      <c r="K28" s="75">
        <v>341224</v>
      </c>
      <c r="L28" s="75">
        <v>341242</v>
      </c>
      <c r="M28" s="75">
        <v>341174</v>
      </c>
      <c r="N28" s="75">
        <v>341101</v>
      </c>
      <c r="O28" s="75">
        <v>341008</v>
      </c>
      <c r="P28" s="75">
        <v>340900</v>
      </c>
      <c r="Q28" s="75">
        <v>340738</v>
      </c>
      <c r="R28" s="75">
        <v>340516</v>
      </c>
      <c r="S28" s="75">
        <v>340294</v>
      </c>
      <c r="T28" s="75">
        <v>340046</v>
      </c>
      <c r="U28" s="75">
        <v>339770</v>
      </c>
      <c r="V28" s="75">
        <v>339474</v>
      </c>
      <c r="W28" s="75">
        <v>339164</v>
      </c>
      <c r="X28" s="75">
        <v>338824</v>
      </c>
      <c r="Y28" s="75">
        <v>338453</v>
      </c>
      <c r="Z28" s="75">
        <v>338079</v>
      </c>
      <c r="AA28" s="75">
        <v>337646</v>
      </c>
      <c r="AB28" s="283">
        <v>337166</v>
      </c>
    </row>
    <row r="29" spans="1:29" ht="12.75" customHeight="1">
      <c r="A29" s="274" t="s">
        <v>71</v>
      </c>
      <c r="B29" s="74" t="s">
        <v>72</v>
      </c>
      <c r="C29" s="75">
        <v>22190</v>
      </c>
      <c r="D29" s="75">
        <v>22239</v>
      </c>
      <c r="E29" s="75">
        <v>22272</v>
      </c>
      <c r="F29" s="75">
        <v>22295</v>
      </c>
      <c r="G29" s="75">
        <v>22318</v>
      </c>
      <c r="H29" s="75">
        <v>22338</v>
      </c>
      <c r="I29" s="75">
        <v>22341</v>
      </c>
      <c r="J29" s="75">
        <v>22344</v>
      </c>
      <c r="K29" s="75">
        <v>22340</v>
      </c>
      <c r="L29" s="75">
        <v>22331</v>
      </c>
      <c r="M29" s="75">
        <v>22311</v>
      </c>
      <c r="N29" s="75">
        <v>22288</v>
      </c>
      <c r="O29" s="75">
        <v>22256</v>
      </c>
      <c r="P29" s="75">
        <v>22239</v>
      </c>
      <c r="Q29" s="75">
        <v>22199</v>
      </c>
      <c r="R29" s="75">
        <v>22169</v>
      </c>
      <c r="S29" s="75">
        <v>22139</v>
      </c>
      <c r="T29" s="75">
        <v>22115</v>
      </c>
      <c r="U29" s="75">
        <v>22088</v>
      </c>
      <c r="V29" s="75">
        <v>22057</v>
      </c>
      <c r="W29" s="75">
        <v>22023</v>
      </c>
      <c r="X29" s="75">
        <v>21982</v>
      </c>
      <c r="Y29" s="75">
        <v>21948</v>
      </c>
      <c r="Z29" s="75">
        <v>21908</v>
      </c>
      <c r="AA29" s="75">
        <v>21871</v>
      </c>
      <c r="AB29" s="283">
        <v>21828</v>
      </c>
    </row>
    <row r="30" spans="1:29" ht="12.75" customHeight="1">
      <c r="A30" s="274" t="s">
        <v>73</v>
      </c>
      <c r="B30" s="74" t="s">
        <v>74</v>
      </c>
      <c r="C30" s="75">
        <v>151290</v>
      </c>
      <c r="D30" s="75">
        <v>151765</v>
      </c>
      <c r="E30" s="75">
        <v>152127</v>
      </c>
      <c r="F30" s="75">
        <v>152382</v>
      </c>
      <c r="G30" s="75">
        <v>152540</v>
      </c>
      <c r="H30" s="75">
        <v>152692</v>
      </c>
      <c r="I30" s="75">
        <v>152801</v>
      </c>
      <c r="J30" s="75">
        <v>152840</v>
      </c>
      <c r="K30" s="75">
        <v>152843</v>
      </c>
      <c r="L30" s="75">
        <v>152826</v>
      </c>
      <c r="M30" s="75">
        <v>152779</v>
      </c>
      <c r="N30" s="75">
        <v>152676</v>
      </c>
      <c r="O30" s="75">
        <v>152554</v>
      </c>
      <c r="P30" s="75">
        <v>152411</v>
      </c>
      <c r="Q30" s="75">
        <v>152248</v>
      </c>
      <c r="R30" s="75">
        <v>152066</v>
      </c>
      <c r="S30" s="75">
        <v>151878</v>
      </c>
      <c r="T30" s="75">
        <v>151662</v>
      </c>
      <c r="U30" s="75">
        <v>151439</v>
      </c>
      <c r="V30" s="75">
        <v>151226</v>
      </c>
      <c r="W30" s="75">
        <v>151000</v>
      </c>
      <c r="X30" s="75">
        <v>150773</v>
      </c>
      <c r="Y30" s="75">
        <v>150528</v>
      </c>
      <c r="Z30" s="75">
        <v>150290</v>
      </c>
      <c r="AA30" s="75">
        <v>150048</v>
      </c>
      <c r="AB30" s="283">
        <v>149771</v>
      </c>
    </row>
    <row r="31" spans="1:29" ht="12.75" customHeight="1">
      <c r="A31" s="274" t="s">
        <v>75</v>
      </c>
      <c r="B31" s="74" t="s">
        <v>76</v>
      </c>
      <c r="C31" s="75">
        <v>177790</v>
      </c>
      <c r="D31" s="75">
        <v>178294</v>
      </c>
      <c r="E31" s="75">
        <v>178766</v>
      </c>
      <c r="F31" s="75">
        <v>179276</v>
      </c>
      <c r="G31" s="75">
        <v>179761</v>
      </c>
      <c r="H31" s="75">
        <v>180266</v>
      </c>
      <c r="I31" s="75">
        <v>180689</v>
      </c>
      <c r="J31" s="75">
        <v>181091</v>
      </c>
      <c r="K31" s="75">
        <v>181502</v>
      </c>
      <c r="L31" s="75">
        <v>181870</v>
      </c>
      <c r="M31" s="75">
        <v>182256</v>
      </c>
      <c r="N31" s="75">
        <v>182597</v>
      </c>
      <c r="O31" s="75">
        <v>182930</v>
      </c>
      <c r="P31" s="75">
        <v>183199</v>
      </c>
      <c r="Q31" s="75">
        <v>183460</v>
      </c>
      <c r="R31" s="75">
        <v>183720</v>
      </c>
      <c r="S31" s="75">
        <v>183922</v>
      </c>
      <c r="T31" s="75">
        <v>184111</v>
      </c>
      <c r="U31" s="75">
        <v>184306</v>
      </c>
      <c r="V31" s="75">
        <v>184472</v>
      </c>
      <c r="W31" s="75">
        <v>184662</v>
      </c>
      <c r="X31" s="75">
        <v>184817</v>
      </c>
      <c r="Y31" s="75">
        <v>184976</v>
      </c>
      <c r="Z31" s="75">
        <v>185098</v>
      </c>
      <c r="AA31" s="75">
        <v>185239</v>
      </c>
      <c r="AB31" s="283">
        <v>185360</v>
      </c>
    </row>
    <row r="32" spans="1:29" s="73" customFormat="1" ht="18" customHeight="1">
      <c r="A32" s="274" t="s">
        <v>77</v>
      </c>
      <c r="B32" s="74" t="s">
        <v>78</v>
      </c>
      <c r="C32" s="75">
        <v>115270</v>
      </c>
      <c r="D32" s="75">
        <v>115372</v>
      </c>
      <c r="E32" s="75">
        <v>115472</v>
      </c>
      <c r="F32" s="75">
        <v>115588</v>
      </c>
      <c r="G32" s="75">
        <v>115769</v>
      </c>
      <c r="H32" s="75">
        <v>115873</v>
      </c>
      <c r="I32" s="75">
        <v>115985</v>
      </c>
      <c r="J32" s="75">
        <v>116113</v>
      </c>
      <c r="K32" s="75">
        <v>116253</v>
      </c>
      <c r="L32" s="75">
        <v>116344</v>
      </c>
      <c r="M32" s="75">
        <v>116435</v>
      </c>
      <c r="N32" s="75">
        <v>116502</v>
      </c>
      <c r="O32" s="75">
        <v>116553</v>
      </c>
      <c r="P32" s="75">
        <v>116582</v>
      </c>
      <c r="Q32" s="75">
        <v>116582</v>
      </c>
      <c r="R32" s="75">
        <v>116554</v>
      </c>
      <c r="S32" s="75">
        <v>116513</v>
      </c>
      <c r="T32" s="75">
        <v>116476</v>
      </c>
      <c r="U32" s="75">
        <v>116428</v>
      </c>
      <c r="V32" s="75">
        <v>116353</v>
      </c>
      <c r="W32" s="75">
        <v>116306</v>
      </c>
      <c r="X32" s="75">
        <v>116266</v>
      </c>
      <c r="Y32" s="75">
        <v>116229</v>
      </c>
      <c r="Z32" s="75">
        <v>116194</v>
      </c>
      <c r="AA32" s="75">
        <v>116162</v>
      </c>
      <c r="AB32" s="283">
        <v>116138</v>
      </c>
      <c r="AC32" s="29"/>
    </row>
    <row r="33" spans="1:29" ht="12.75" customHeight="1">
      <c r="A33" s="274" t="s">
        <v>79</v>
      </c>
      <c r="B33" s="74" t="s">
        <v>80</v>
      </c>
      <c r="C33" s="75">
        <v>22990</v>
      </c>
      <c r="D33" s="75">
        <v>22997</v>
      </c>
      <c r="E33" s="75">
        <v>22987</v>
      </c>
      <c r="F33" s="75">
        <v>22992</v>
      </c>
      <c r="G33" s="75">
        <v>22982</v>
      </c>
      <c r="H33" s="75">
        <v>22973</v>
      </c>
      <c r="I33" s="75">
        <v>22956</v>
      </c>
      <c r="J33" s="75">
        <v>22919</v>
      </c>
      <c r="K33" s="75">
        <v>22896</v>
      </c>
      <c r="L33" s="75">
        <v>22872</v>
      </c>
      <c r="M33" s="75">
        <v>22824</v>
      </c>
      <c r="N33" s="75">
        <v>22773</v>
      </c>
      <c r="O33" s="75">
        <v>22709</v>
      </c>
      <c r="P33" s="75">
        <v>22644</v>
      </c>
      <c r="Q33" s="75">
        <v>22566</v>
      </c>
      <c r="R33" s="75">
        <v>22488</v>
      </c>
      <c r="S33" s="75">
        <v>22419</v>
      </c>
      <c r="T33" s="75">
        <v>22336</v>
      </c>
      <c r="U33" s="75">
        <v>22253</v>
      </c>
      <c r="V33" s="75">
        <v>22164</v>
      </c>
      <c r="W33" s="75">
        <v>22073</v>
      </c>
      <c r="X33" s="75">
        <v>21983</v>
      </c>
      <c r="Y33" s="75">
        <v>21884</v>
      </c>
      <c r="Z33" s="75">
        <v>21781</v>
      </c>
      <c r="AA33" s="75">
        <v>21681</v>
      </c>
      <c r="AB33" s="283">
        <v>21579</v>
      </c>
    </row>
    <row r="34" spans="1:29" ht="12.75" customHeight="1">
      <c r="A34" s="274" t="s">
        <v>81</v>
      </c>
      <c r="B34" s="74" t="s">
        <v>82</v>
      </c>
      <c r="C34" s="75">
        <v>112550</v>
      </c>
      <c r="D34" s="75">
        <v>112471</v>
      </c>
      <c r="E34" s="75">
        <v>112321</v>
      </c>
      <c r="F34" s="75">
        <v>112169</v>
      </c>
      <c r="G34" s="75">
        <v>112011</v>
      </c>
      <c r="H34" s="75">
        <v>111780</v>
      </c>
      <c r="I34" s="75">
        <v>111572</v>
      </c>
      <c r="J34" s="75">
        <v>111350</v>
      </c>
      <c r="K34" s="75">
        <v>111114</v>
      </c>
      <c r="L34" s="75">
        <v>110870</v>
      </c>
      <c r="M34" s="75">
        <v>110612</v>
      </c>
      <c r="N34" s="75">
        <v>110348</v>
      </c>
      <c r="O34" s="75">
        <v>110060</v>
      </c>
      <c r="P34" s="75">
        <v>109746</v>
      </c>
      <c r="Q34" s="75">
        <v>109427</v>
      </c>
      <c r="R34" s="75">
        <v>109077</v>
      </c>
      <c r="S34" s="75">
        <v>108717</v>
      </c>
      <c r="T34" s="75">
        <v>108343</v>
      </c>
      <c r="U34" s="75">
        <v>107974</v>
      </c>
      <c r="V34" s="75">
        <v>107581</v>
      </c>
      <c r="W34" s="75">
        <v>107203</v>
      </c>
      <c r="X34" s="75">
        <v>106812</v>
      </c>
      <c r="Y34" s="75">
        <v>106425</v>
      </c>
      <c r="Z34" s="75">
        <v>106025</v>
      </c>
      <c r="AA34" s="75">
        <v>105605</v>
      </c>
      <c r="AB34" s="283">
        <v>105191</v>
      </c>
    </row>
    <row r="35" spans="1:29" ht="12.75" customHeight="1">
      <c r="A35" s="274" t="s">
        <v>83</v>
      </c>
      <c r="B35" s="74" t="s">
        <v>84</v>
      </c>
      <c r="C35" s="75">
        <v>319020</v>
      </c>
      <c r="D35" s="75">
        <v>319769</v>
      </c>
      <c r="E35" s="75">
        <v>320507</v>
      </c>
      <c r="F35" s="75">
        <v>321157</v>
      </c>
      <c r="G35" s="75">
        <v>321849</v>
      </c>
      <c r="H35" s="75">
        <v>322472</v>
      </c>
      <c r="I35" s="75">
        <v>323092</v>
      </c>
      <c r="J35" s="75">
        <v>323686</v>
      </c>
      <c r="K35" s="75">
        <v>324211</v>
      </c>
      <c r="L35" s="75">
        <v>324741</v>
      </c>
      <c r="M35" s="75">
        <v>325243</v>
      </c>
      <c r="N35" s="75">
        <v>325710</v>
      </c>
      <c r="O35" s="75">
        <v>326115</v>
      </c>
      <c r="P35" s="75">
        <v>326462</v>
      </c>
      <c r="Q35" s="75">
        <v>326771</v>
      </c>
      <c r="R35" s="75">
        <v>327049</v>
      </c>
      <c r="S35" s="75">
        <v>327288</v>
      </c>
      <c r="T35" s="75">
        <v>327503</v>
      </c>
      <c r="U35" s="75">
        <v>327648</v>
      </c>
      <c r="V35" s="75">
        <v>327778</v>
      </c>
      <c r="W35" s="75">
        <v>327888</v>
      </c>
      <c r="X35" s="75">
        <v>327978</v>
      </c>
      <c r="Y35" s="75">
        <v>328034</v>
      </c>
      <c r="Z35" s="75">
        <v>328054</v>
      </c>
      <c r="AA35" s="75">
        <v>328031</v>
      </c>
      <c r="AB35" s="283">
        <v>328001</v>
      </c>
    </row>
    <row r="36" spans="1:29" ht="12.75" customHeight="1">
      <c r="A36" s="274" t="s">
        <v>85</v>
      </c>
      <c r="B36" s="74" t="s">
        <v>86</v>
      </c>
      <c r="C36" s="75">
        <v>94330</v>
      </c>
      <c r="D36" s="75">
        <v>94771</v>
      </c>
      <c r="E36" s="75">
        <v>95251</v>
      </c>
      <c r="F36" s="75">
        <v>95711</v>
      </c>
      <c r="G36" s="75">
        <v>96080</v>
      </c>
      <c r="H36" s="75">
        <v>96504</v>
      </c>
      <c r="I36" s="75">
        <v>96970</v>
      </c>
      <c r="J36" s="75">
        <v>97427</v>
      </c>
      <c r="K36" s="75">
        <v>97897</v>
      </c>
      <c r="L36" s="75">
        <v>98352</v>
      </c>
      <c r="M36" s="75">
        <v>98836</v>
      </c>
      <c r="N36" s="75">
        <v>99289</v>
      </c>
      <c r="O36" s="75">
        <v>99727</v>
      </c>
      <c r="P36" s="75">
        <v>100149</v>
      </c>
      <c r="Q36" s="75">
        <v>100561</v>
      </c>
      <c r="R36" s="75">
        <v>100965</v>
      </c>
      <c r="S36" s="75">
        <v>101341</v>
      </c>
      <c r="T36" s="75">
        <v>101721</v>
      </c>
      <c r="U36" s="75">
        <v>102057</v>
      </c>
      <c r="V36" s="75">
        <v>102391</v>
      </c>
      <c r="W36" s="75">
        <v>102709</v>
      </c>
      <c r="X36" s="75">
        <v>103030</v>
      </c>
      <c r="Y36" s="75">
        <v>103347</v>
      </c>
      <c r="Z36" s="75">
        <v>103659</v>
      </c>
      <c r="AA36" s="75">
        <v>103978</v>
      </c>
      <c r="AB36" s="283">
        <v>104273</v>
      </c>
    </row>
    <row r="37" spans="1:29" s="73" customFormat="1" ht="18" customHeight="1">
      <c r="A37" s="274" t="s">
        <v>87</v>
      </c>
      <c r="B37" s="74" t="s">
        <v>88</v>
      </c>
      <c r="C37" s="75">
        <v>89130</v>
      </c>
      <c r="D37" s="75">
        <v>88990</v>
      </c>
      <c r="E37" s="75">
        <v>88821</v>
      </c>
      <c r="F37" s="75">
        <v>88637</v>
      </c>
      <c r="G37" s="75">
        <v>88413</v>
      </c>
      <c r="H37" s="75">
        <v>88188</v>
      </c>
      <c r="I37" s="75">
        <v>87998</v>
      </c>
      <c r="J37" s="75">
        <v>87809</v>
      </c>
      <c r="K37" s="75">
        <v>87595</v>
      </c>
      <c r="L37" s="75">
        <v>87371</v>
      </c>
      <c r="M37" s="75">
        <v>87141</v>
      </c>
      <c r="N37" s="75">
        <v>86881</v>
      </c>
      <c r="O37" s="75">
        <v>86615</v>
      </c>
      <c r="P37" s="75">
        <v>86352</v>
      </c>
      <c r="Q37" s="75">
        <v>86064</v>
      </c>
      <c r="R37" s="75">
        <v>85785</v>
      </c>
      <c r="S37" s="75">
        <v>85499</v>
      </c>
      <c r="T37" s="75">
        <v>85206</v>
      </c>
      <c r="U37" s="75">
        <v>84884</v>
      </c>
      <c r="V37" s="75">
        <v>84574</v>
      </c>
      <c r="W37" s="75">
        <v>84247</v>
      </c>
      <c r="X37" s="75">
        <v>83922</v>
      </c>
      <c r="Y37" s="75">
        <v>83593</v>
      </c>
      <c r="Z37" s="75">
        <v>83240</v>
      </c>
      <c r="AA37" s="75">
        <v>82889</v>
      </c>
      <c r="AB37" s="283">
        <v>82537</v>
      </c>
      <c r="AC37" s="29"/>
    </row>
    <row r="38" spans="1:29" ht="12.75" customHeight="1">
      <c r="A38" s="274" t="s">
        <v>89</v>
      </c>
      <c r="B38" s="74" t="s">
        <v>90</v>
      </c>
      <c r="C38" s="75">
        <v>182140</v>
      </c>
      <c r="D38" s="75">
        <v>183369</v>
      </c>
      <c r="E38" s="75">
        <v>184631</v>
      </c>
      <c r="F38" s="75">
        <v>185797</v>
      </c>
      <c r="G38" s="75">
        <v>186919</v>
      </c>
      <c r="H38" s="75">
        <v>188014</v>
      </c>
      <c r="I38" s="75">
        <v>189065</v>
      </c>
      <c r="J38" s="75">
        <v>190057</v>
      </c>
      <c r="K38" s="75">
        <v>191000</v>
      </c>
      <c r="L38" s="75">
        <v>191931</v>
      </c>
      <c r="M38" s="75">
        <v>192812</v>
      </c>
      <c r="N38" s="75">
        <v>193651</v>
      </c>
      <c r="O38" s="75">
        <v>194464</v>
      </c>
      <c r="P38" s="75">
        <v>195240</v>
      </c>
      <c r="Q38" s="75">
        <v>195984</v>
      </c>
      <c r="R38" s="75">
        <v>196707</v>
      </c>
      <c r="S38" s="75">
        <v>197439</v>
      </c>
      <c r="T38" s="75">
        <v>198127</v>
      </c>
      <c r="U38" s="75">
        <v>198812</v>
      </c>
      <c r="V38" s="75">
        <v>199495</v>
      </c>
      <c r="W38" s="75">
        <v>200153</v>
      </c>
      <c r="X38" s="75">
        <v>200806</v>
      </c>
      <c r="Y38" s="75">
        <v>201465</v>
      </c>
      <c r="Z38" s="75">
        <v>202113</v>
      </c>
      <c r="AA38" s="75">
        <v>202721</v>
      </c>
      <c r="AB38" s="283">
        <v>203320</v>
      </c>
    </row>
    <row r="39" spans="1:29" s="73" customFormat="1" ht="15" customHeight="1">
      <c r="A39" s="275" t="s">
        <v>91</v>
      </c>
      <c r="B39" s="77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283"/>
      <c r="AC39" s="29"/>
    </row>
    <row r="40" spans="1:29" s="81" customFormat="1" ht="8.25" hidden="1" customHeight="1">
      <c r="A40" s="276" t="s">
        <v>166</v>
      </c>
      <c r="B40" s="78" t="s">
        <v>167</v>
      </c>
      <c r="C40" s="79" t="s">
        <v>12</v>
      </c>
      <c r="D40" s="79" t="s">
        <v>143</v>
      </c>
      <c r="E40" s="79" t="s">
        <v>144</v>
      </c>
      <c r="F40" s="79" t="s">
        <v>145</v>
      </c>
      <c r="G40" s="79" t="s">
        <v>146</v>
      </c>
      <c r="H40" s="79" t="s">
        <v>147</v>
      </c>
      <c r="I40" s="79" t="s">
        <v>148</v>
      </c>
      <c r="J40" s="79" t="s">
        <v>149</v>
      </c>
      <c r="K40" s="79" t="s">
        <v>150</v>
      </c>
      <c r="L40" s="79" t="s">
        <v>151</v>
      </c>
      <c r="M40" s="79" t="s">
        <v>21</v>
      </c>
      <c r="N40" s="79" t="s">
        <v>152</v>
      </c>
      <c r="O40" s="79" t="s">
        <v>153</v>
      </c>
      <c r="P40" s="79" t="s">
        <v>154</v>
      </c>
      <c r="Q40" s="79" t="s">
        <v>155</v>
      </c>
      <c r="R40" s="79" t="s">
        <v>156</v>
      </c>
      <c r="S40" s="79" t="s">
        <v>157</v>
      </c>
      <c r="T40" s="79" t="s">
        <v>158</v>
      </c>
      <c r="U40" s="79" t="s">
        <v>159</v>
      </c>
      <c r="V40" s="79" t="s">
        <v>160</v>
      </c>
      <c r="W40" s="79" t="s">
        <v>161</v>
      </c>
      <c r="X40" s="79" t="s">
        <v>162</v>
      </c>
      <c r="Y40" s="79" t="s">
        <v>163</v>
      </c>
      <c r="Z40" s="79" t="s">
        <v>164</v>
      </c>
      <c r="AA40" s="79" t="s">
        <v>165</v>
      </c>
      <c r="AB40" s="284" t="s">
        <v>139</v>
      </c>
      <c r="AC40" s="80"/>
    </row>
    <row r="41" spans="1:29" ht="12.75" customHeight="1">
      <c r="A41" s="274" t="s">
        <v>92</v>
      </c>
      <c r="B41" s="74" t="s">
        <v>93</v>
      </c>
      <c r="C41" s="82">
        <v>369670</v>
      </c>
      <c r="D41" s="82">
        <v>369161</v>
      </c>
      <c r="E41" s="82">
        <v>368549</v>
      </c>
      <c r="F41" s="82">
        <v>367797</v>
      </c>
      <c r="G41" s="82">
        <v>366993</v>
      </c>
      <c r="H41" s="82">
        <v>366110</v>
      </c>
      <c r="I41" s="82">
        <v>365228</v>
      </c>
      <c r="J41" s="82">
        <v>364357</v>
      </c>
      <c r="K41" s="82">
        <v>363427</v>
      </c>
      <c r="L41" s="82">
        <v>362426</v>
      </c>
      <c r="M41" s="82">
        <v>361385</v>
      </c>
      <c r="N41" s="82">
        <v>360307</v>
      </c>
      <c r="O41" s="82">
        <v>359138</v>
      </c>
      <c r="P41" s="82">
        <v>357928</v>
      </c>
      <c r="Q41" s="82">
        <v>356709</v>
      </c>
      <c r="R41" s="82">
        <v>355409</v>
      </c>
      <c r="S41" s="82">
        <v>354089</v>
      </c>
      <c r="T41" s="82">
        <v>352716</v>
      </c>
      <c r="U41" s="82">
        <v>351359</v>
      </c>
      <c r="V41" s="82">
        <v>349938</v>
      </c>
      <c r="W41" s="82">
        <v>348528</v>
      </c>
      <c r="X41" s="82">
        <v>347114</v>
      </c>
      <c r="Y41" s="82">
        <v>345715</v>
      </c>
      <c r="Z41" s="82">
        <v>344275</v>
      </c>
      <c r="AA41" s="82">
        <v>342805</v>
      </c>
      <c r="AB41" s="214">
        <v>341317</v>
      </c>
    </row>
    <row r="42" spans="1:29" ht="12.75" customHeight="1">
      <c r="A42" s="274" t="s">
        <v>94</v>
      </c>
      <c r="B42" s="74" t="s">
        <v>95</v>
      </c>
      <c r="C42" s="82">
        <v>115270</v>
      </c>
      <c r="D42" s="82">
        <v>115372</v>
      </c>
      <c r="E42" s="82">
        <v>115472</v>
      </c>
      <c r="F42" s="82">
        <v>115588</v>
      </c>
      <c r="G42" s="82">
        <v>115769</v>
      </c>
      <c r="H42" s="82">
        <v>115873</v>
      </c>
      <c r="I42" s="82">
        <v>115985</v>
      </c>
      <c r="J42" s="82">
        <v>116113</v>
      </c>
      <c r="K42" s="82">
        <v>116253</v>
      </c>
      <c r="L42" s="82">
        <v>116344</v>
      </c>
      <c r="M42" s="82">
        <v>116435</v>
      </c>
      <c r="N42" s="82">
        <v>116502</v>
      </c>
      <c r="O42" s="82">
        <v>116553</v>
      </c>
      <c r="P42" s="82">
        <v>116582</v>
      </c>
      <c r="Q42" s="82">
        <v>116582</v>
      </c>
      <c r="R42" s="82">
        <v>116554</v>
      </c>
      <c r="S42" s="82">
        <v>116513</v>
      </c>
      <c r="T42" s="82">
        <v>116476</v>
      </c>
      <c r="U42" s="82">
        <v>116428</v>
      </c>
      <c r="V42" s="82">
        <v>116353</v>
      </c>
      <c r="W42" s="82">
        <v>116306</v>
      </c>
      <c r="X42" s="82">
        <v>116266</v>
      </c>
      <c r="Y42" s="82">
        <v>116229</v>
      </c>
      <c r="Z42" s="82">
        <v>116194</v>
      </c>
      <c r="AA42" s="82">
        <v>116162</v>
      </c>
      <c r="AB42" s="214">
        <v>116138</v>
      </c>
    </row>
    <row r="43" spans="1:29" ht="12.75" customHeight="1">
      <c r="A43" s="274" t="s">
        <v>39</v>
      </c>
      <c r="B43" s="74" t="s">
        <v>96</v>
      </c>
      <c r="C43" s="82">
        <v>148790</v>
      </c>
      <c r="D43" s="82">
        <v>148507</v>
      </c>
      <c r="E43" s="82">
        <v>148140</v>
      </c>
      <c r="F43" s="82">
        <v>147742</v>
      </c>
      <c r="G43" s="82">
        <v>147316</v>
      </c>
      <c r="H43" s="82">
        <v>146886</v>
      </c>
      <c r="I43" s="82">
        <v>146442</v>
      </c>
      <c r="J43" s="82">
        <v>146009</v>
      </c>
      <c r="K43" s="82">
        <v>145529</v>
      </c>
      <c r="L43" s="82">
        <v>145046</v>
      </c>
      <c r="M43" s="82">
        <v>144575</v>
      </c>
      <c r="N43" s="82">
        <v>144071</v>
      </c>
      <c r="O43" s="82">
        <v>143543</v>
      </c>
      <c r="P43" s="82">
        <v>142998</v>
      </c>
      <c r="Q43" s="82">
        <v>142452</v>
      </c>
      <c r="R43" s="82">
        <v>141894</v>
      </c>
      <c r="S43" s="82">
        <v>141331</v>
      </c>
      <c r="T43" s="82">
        <v>140764</v>
      </c>
      <c r="U43" s="82">
        <v>140195</v>
      </c>
      <c r="V43" s="82">
        <v>139631</v>
      </c>
      <c r="W43" s="82">
        <v>139086</v>
      </c>
      <c r="X43" s="82">
        <v>138533</v>
      </c>
      <c r="Y43" s="82">
        <v>137969</v>
      </c>
      <c r="Z43" s="82">
        <v>137410</v>
      </c>
      <c r="AA43" s="82">
        <v>136841</v>
      </c>
      <c r="AB43" s="214">
        <v>136286</v>
      </c>
    </row>
    <row r="44" spans="1:29" ht="12.75" customHeight="1">
      <c r="A44" s="274" t="s">
        <v>53</v>
      </c>
      <c r="B44" s="74" t="s">
        <v>362</v>
      </c>
      <c r="C44" s="82">
        <v>371910</v>
      </c>
      <c r="D44" s="82">
        <v>371943</v>
      </c>
      <c r="E44" s="82">
        <v>371882</v>
      </c>
      <c r="F44" s="82">
        <v>371856</v>
      </c>
      <c r="G44" s="82">
        <v>371901</v>
      </c>
      <c r="H44" s="82">
        <v>371858</v>
      </c>
      <c r="I44" s="82">
        <v>371824</v>
      </c>
      <c r="J44" s="82">
        <v>371799</v>
      </c>
      <c r="K44" s="82">
        <v>371717</v>
      </c>
      <c r="L44" s="82">
        <v>371591</v>
      </c>
      <c r="M44" s="82">
        <v>371430</v>
      </c>
      <c r="N44" s="82">
        <v>371229</v>
      </c>
      <c r="O44" s="82">
        <v>370942</v>
      </c>
      <c r="P44" s="82">
        <v>370658</v>
      </c>
      <c r="Q44" s="82">
        <v>370251</v>
      </c>
      <c r="R44" s="82">
        <v>369799</v>
      </c>
      <c r="S44" s="82">
        <v>369270</v>
      </c>
      <c r="T44" s="82">
        <v>368702</v>
      </c>
      <c r="U44" s="82">
        <v>368150</v>
      </c>
      <c r="V44" s="82">
        <v>367572</v>
      </c>
      <c r="W44" s="82">
        <v>366988</v>
      </c>
      <c r="X44" s="82">
        <v>366415</v>
      </c>
      <c r="Y44" s="82">
        <v>365850</v>
      </c>
      <c r="Z44" s="82">
        <v>365285</v>
      </c>
      <c r="AA44" s="82">
        <v>364726</v>
      </c>
      <c r="AB44" s="214">
        <v>364164</v>
      </c>
    </row>
    <row r="45" spans="1:29" s="73" customFormat="1" ht="18" customHeight="1">
      <c r="A45" s="274" t="s">
        <v>98</v>
      </c>
      <c r="B45" s="74" t="s">
        <v>99</v>
      </c>
      <c r="C45" s="82">
        <v>306070</v>
      </c>
      <c r="D45" s="82">
        <v>307151</v>
      </c>
      <c r="E45" s="82">
        <v>308248</v>
      </c>
      <c r="F45" s="82">
        <v>309321</v>
      </c>
      <c r="G45" s="82">
        <v>310215</v>
      </c>
      <c r="H45" s="82">
        <v>311112</v>
      </c>
      <c r="I45" s="82">
        <v>312030</v>
      </c>
      <c r="J45" s="82">
        <v>312922</v>
      </c>
      <c r="K45" s="82">
        <v>313822</v>
      </c>
      <c r="L45" s="82">
        <v>314649</v>
      </c>
      <c r="M45" s="82">
        <v>315492</v>
      </c>
      <c r="N45" s="82">
        <v>316253</v>
      </c>
      <c r="O45" s="82">
        <v>317029</v>
      </c>
      <c r="P45" s="82">
        <v>317751</v>
      </c>
      <c r="Q45" s="82">
        <v>318432</v>
      </c>
      <c r="R45" s="82">
        <v>319089</v>
      </c>
      <c r="S45" s="82">
        <v>319704</v>
      </c>
      <c r="T45" s="82">
        <v>320287</v>
      </c>
      <c r="U45" s="82">
        <v>320827</v>
      </c>
      <c r="V45" s="82">
        <v>321347</v>
      </c>
      <c r="W45" s="82">
        <v>321849</v>
      </c>
      <c r="X45" s="82">
        <v>322342</v>
      </c>
      <c r="Y45" s="82">
        <v>322797</v>
      </c>
      <c r="Z45" s="82">
        <v>323239</v>
      </c>
      <c r="AA45" s="82">
        <v>323718</v>
      </c>
      <c r="AB45" s="214">
        <v>324159</v>
      </c>
      <c r="AC45" s="29"/>
    </row>
    <row r="46" spans="1:29" ht="12.75" customHeight="1">
      <c r="A46" s="274" t="s">
        <v>100</v>
      </c>
      <c r="B46" s="74" t="s">
        <v>101</v>
      </c>
      <c r="C46" s="82">
        <v>584550</v>
      </c>
      <c r="D46" s="82">
        <v>585668</v>
      </c>
      <c r="E46" s="82">
        <v>586466</v>
      </c>
      <c r="F46" s="82">
        <v>587212</v>
      </c>
      <c r="G46" s="82">
        <v>588165</v>
      </c>
      <c r="H46" s="82">
        <v>589278</v>
      </c>
      <c r="I46" s="82">
        <v>590374</v>
      </c>
      <c r="J46" s="82">
        <v>591282</v>
      </c>
      <c r="K46" s="82">
        <v>592107</v>
      </c>
      <c r="L46" s="82">
        <v>592849</v>
      </c>
      <c r="M46" s="82">
        <v>593475</v>
      </c>
      <c r="N46" s="82">
        <v>594000</v>
      </c>
      <c r="O46" s="82">
        <v>594401</v>
      </c>
      <c r="P46" s="82">
        <v>594719</v>
      </c>
      <c r="Q46" s="82">
        <v>594940</v>
      </c>
      <c r="R46" s="82">
        <v>595089</v>
      </c>
      <c r="S46" s="82">
        <v>595166</v>
      </c>
      <c r="T46" s="82">
        <v>595119</v>
      </c>
      <c r="U46" s="82">
        <v>595010</v>
      </c>
      <c r="V46" s="82">
        <v>594863</v>
      </c>
      <c r="W46" s="82">
        <v>594683</v>
      </c>
      <c r="X46" s="82">
        <v>594467</v>
      </c>
      <c r="Y46" s="82">
        <v>594267</v>
      </c>
      <c r="Z46" s="82">
        <v>594065</v>
      </c>
      <c r="AA46" s="82">
        <v>593849</v>
      </c>
      <c r="AB46" s="214">
        <v>593664</v>
      </c>
    </row>
    <row r="47" spans="1:29" ht="12.75" customHeight="1">
      <c r="A47" s="274" t="s">
        <v>102</v>
      </c>
      <c r="B47" s="74" t="s">
        <v>363</v>
      </c>
      <c r="C47" s="82">
        <v>1174980</v>
      </c>
      <c r="D47" s="82">
        <v>1178956</v>
      </c>
      <c r="E47" s="82">
        <v>1182138</v>
      </c>
      <c r="F47" s="82">
        <v>1185013</v>
      </c>
      <c r="G47" s="82">
        <v>1187525</v>
      </c>
      <c r="H47" s="82">
        <v>1189829</v>
      </c>
      <c r="I47" s="82">
        <v>1192016</v>
      </c>
      <c r="J47" s="82">
        <v>1194206</v>
      </c>
      <c r="K47" s="82">
        <v>1196441</v>
      </c>
      <c r="L47" s="82">
        <v>1198586</v>
      </c>
      <c r="M47" s="82">
        <v>1200718</v>
      </c>
      <c r="N47" s="82">
        <v>1202696</v>
      </c>
      <c r="O47" s="82">
        <v>1204716</v>
      </c>
      <c r="P47" s="82">
        <v>1206597</v>
      </c>
      <c r="Q47" s="82">
        <v>1208460</v>
      </c>
      <c r="R47" s="82">
        <v>1210171</v>
      </c>
      <c r="S47" s="82">
        <v>1211714</v>
      </c>
      <c r="T47" s="82">
        <v>1213154</v>
      </c>
      <c r="U47" s="82">
        <v>1214492</v>
      </c>
      <c r="V47" s="82">
        <v>1215728</v>
      </c>
      <c r="W47" s="82">
        <v>1216851</v>
      </c>
      <c r="X47" s="82">
        <v>1217847</v>
      </c>
      <c r="Y47" s="82">
        <v>1218712</v>
      </c>
      <c r="Z47" s="82">
        <v>1219452</v>
      </c>
      <c r="AA47" s="82">
        <v>1220131</v>
      </c>
      <c r="AB47" s="214">
        <v>1220659</v>
      </c>
    </row>
    <row r="48" spans="1:29" ht="12.75" customHeight="1">
      <c r="A48" s="274" t="s">
        <v>57</v>
      </c>
      <c r="B48" s="74" t="s">
        <v>104</v>
      </c>
      <c r="C48" s="82">
        <v>321800</v>
      </c>
      <c r="D48" s="82">
        <v>321604</v>
      </c>
      <c r="E48" s="82">
        <v>321398</v>
      </c>
      <c r="F48" s="82">
        <v>321162</v>
      </c>
      <c r="G48" s="82">
        <v>320809</v>
      </c>
      <c r="H48" s="82">
        <v>320439</v>
      </c>
      <c r="I48" s="82">
        <v>320000</v>
      </c>
      <c r="J48" s="82">
        <v>319534</v>
      </c>
      <c r="K48" s="82">
        <v>319035</v>
      </c>
      <c r="L48" s="82">
        <v>318473</v>
      </c>
      <c r="M48" s="82">
        <v>317861</v>
      </c>
      <c r="N48" s="82">
        <v>317227</v>
      </c>
      <c r="O48" s="82">
        <v>316544</v>
      </c>
      <c r="P48" s="82">
        <v>315820</v>
      </c>
      <c r="Q48" s="82">
        <v>315076</v>
      </c>
      <c r="R48" s="82">
        <v>314304</v>
      </c>
      <c r="S48" s="82">
        <v>313489</v>
      </c>
      <c r="T48" s="82">
        <v>312727</v>
      </c>
      <c r="U48" s="82">
        <v>311948</v>
      </c>
      <c r="V48" s="82">
        <v>311229</v>
      </c>
      <c r="W48" s="82">
        <v>310427</v>
      </c>
      <c r="X48" s="82">
        <v>309671</v>
      </c>
      <c r="Y48" s="82">
        <v>308923</v>
      </c>
      <c r="Z48" s="82">
        <v>308156</v>
      </c>
      <c r="AA48" s="82">
        <v>307421</v>
      </c>
      <c r="AB48" s="214">
        <v>306702</v>
      </c>
    </row>
    <row r="49" spans="1:29" ht="12.75" customHeight="1">
      <c r="A49" s="274" t="s">
        <v>105</v>
      </c>
      <c r="B49" s="74" t="s">
        <v>364</v>
      </c>
      <c r="C49" s="82">
        <v>659200</v>
      </c>
      <c r="D49" s="82">
        <v>660132</v>
      </c>
      <c r="E49" s="82">
        <v>661051</v>
      </c>
      <c r="F49" s="82">
        <v>661891</v>
      </c>
      <c r="G49" s="82">
        <v>662731</v>
      </c>
      <c r="H49" s="82">
        <v>663485</v>
      </c>
      <c r="I49" s="82">
        <v>664226</v>
      </c>
      <c r="J49" s="82">
        <v>664890</v>
      </c>
      <c r="K49" s="82">
        <v>665435</v>
      </c>
      <c r="L49" s="82">
        <v>665983</v>
      </c>
      <c r="M49" s="82">
        <v>666417</v>
      </c>
      <c r="N49" s="82">
        <v>666811</v>
      </c>
      <c r="O49" s="82">
        <v>667123</v>
      </c>
      <c r="P49" s="82">
        <v>667362</v>
      </c>
      <c r="Q49" s="82">
        <v>667509</v>
      </c>
      <c r="R49" s="82">
        <v>667565</v>
      </c>
      <c r="S49" s="82">
        <v>667582</v>
      </c>
      <c r="T49" s="82">
        <v>667549</v>
      </c>
      <c r="U49" s="82">
        <v>667418</v>
      </c>
      <c r="V49" s="82">
        <v>667252</v>
      </c>
      <c r="W49" s="82">
        <v>667052</v>
      </c>
      <c r="X49" s="82">
        <v>666802</v>
      </c>
      <c r="Y49" s="82">
        <v>666487</v>
      </c>
      <c r="Z49" s="82">
        <v>666133</v>
      </c>
      <c r="AA49" s="82">
        <v>665677</v>
      </c>
      <c r="AB49" s="214">
        <v>665167</v>
      </c>
    </row>
    <row r="50" spans="1:29" s="73" customFormat="1" ht="18" customHeight="1">
      <c r="A50" s="274" t="s">
        <v>107</v>
      </c>
      <c r="B50" s="74" t="s">
        <v>108</v>
      </c>
      <c r="C50" s="82">
        <v>897770</v>
      </c>
      <c r="D50" s="82">
        <v>905458</v>
      </c>
      <c r="E50" s="82">
        <v>912771</v>
      </c>
      <c r="F50" s="82">
        <v>919624</v>
      </c>
      <c r="G50" s="82">
        <v>926160</v>
      </c>
      <c r="H50" s="82">
        <v>932555</v>
      </c>
      <c r="I50" s="82">
        <v>938830</v>
      </c>
      <c r="J50" s="82">
        <v>944997</v>
      </c>
      <c r="K50" s="82">
        <v>950993</v>
      </c>
      <c r="L50" s="82">
        <v>956955</v>
      </c>
      <c r="M50" s="82">
        <v>962745</v>
      </c>
      <c r="N50" s="82">
        <v>968411</v>
      </c>
      <c r="O50" s="82">
        <v>973887</v>
      </c>
      <c r="P50" s="82">
        <v>979189</v>
      </c>
      <c r="Q50" s="82">
        <v>984318</v>
      </c>
      <c r="R50" s="82">
        <v>989285</v>
      </c>
      <c r="S50" s="82">
        <v>994071</v>
      </c>
      <c r="T50" s="82">
        <v>998703</v>
      </c>
      <c r="U50" s="82">
        <v>1003186</v>
      </c>
      <c r="V50" s="82">
        <v>1007542</v>
      </c>
      <c r="W50" s="82">
        <v>1011757</v>
      </c>
      <c r="X50" s="82">
        <v>1015814</v>
      </c>
      <c r="Y50" s="82">
        <v>1019830</v>
      </c>
      <c r="Z50" s="82">
        <v>1023764</v>
      </c>
      <c r="AA50" s="82">
        <v>1027543</v>
      </c>
      <c r="AB50" s="214">
        <v>1031266</v>
      </c>
      <c r="AC50" s="29"/>
    </row>
    <row r="51" spans="1:29" ht="12.75" customHeight="1">
      <c r="A51" s="274" t="s">
        <v>109</v>
      </c>
      <c r="B51" s="74" t="s">
        <v>110</v>
      </c>
      <c r="C51" s="82">
        <v>22190</v>
      </c>
      <c r="D51" s="82">
        <v>22239</v>
      </c>
      <c r="E51" s="82">
        <v>22272</v>
      </c>
      <c r="F51" s="82">
        <v>22295</v>
      </c>
      <c r="G51" s="82">
        <v>22318</v>
      </c>
      <c r="H51" s="82">
        <v>22338</v>
      </c>
      <c r="I51" s="82">
        <v>22341</v>
      </c>
      <c r="J51" s="82">
        <v>22344</v>
      </c>
      <c r="K51" s="82">
        <v>22340</v>
      </c>
      <c r="L51" s="82">
        <v>22331</v>
      </c>
      <c r="M51" s="82">
        <v>22311</v>
      </c>
      <c r="N51" s="82">
        <v>22288</v>
      </c>
      <c r="O51" s="82">
        <v>22256</v>
      </c>
      <c r="P51" s="82">
        <v>22239</v>
      </c>
      <c r="Q51" s="82">
        <v>22199</v>
      </c>
      <c r="R51" s="82">
        <v>22169</v>
      </c>
      <c r="S51" s="82">
        <v>22139</v>
      </c>
      <c r="T51" s="82">
        <v>22115</v>
      </c>
      <c r="U51" s="82">
        <v>22088</v>
      </c>
      <c r="V51" s="82">
        <v>22057</v>
      </c>
      <c r="W51" s="82">
        <v>22023</v>
      </c>
      <c r="X51" s="82">
        <v>21982</v>
      </c>
      <c r="Y51" s="82">
        <v>21948</v>
      </c>
      <c r="Z51" s="82">
        <v>21908</v>
      </c>
      <c r="AA51" s="82">
        <v>21871</v>
      </c>
      <c r="AB51" s="214">
        <v>21828</v>
      </c>
    </row>
    <row r="52" spans="1:29" ht="12.75" customHeight="1">
      <c r="A52" s="274" t="s">
        <v>111</v>
      </c>
      <c r="B52" s="74" t="s">
        <v>112</v>
      </c>
      <c r="C52" s="82">
        <v>22990</v>
      </c>
      <c r="D52" s="82">
        <v>22997</v>
      </c>
      <c r="E52" s="82">
        <v>22987</v>
      </c>
      <c r="F52" s="82">
        <v>22992</v>
      </c>
      <c r="G52" s="82">
        <v>22982</v>
      </c>
      <c r="H52" s="82">
        <v>22973</v>
      </c>
      <c r="I52" s="82">
        <v>22956</v>
      </c>
      <c r="J52" s="82">
        <v>22919</v>
      </c>
      <c r="K52" s="82">
        <v>22896</v>
      </c>
      <c r="L52" s="82">
        <v>22872</v>
      </c>
      <c r="M52" s="82">
        <v>22824</v>
      </c>
      <c r="N52" s="82">
        <v>22773</v>
      </c>
      <c r="O52" s="82">
        <v>22709</v>
      </c>
      <c r="P52" s="82">
        <v>22644</v>
      </c>
      <c r="Q52" s="82">
        <v>22566</v>
      </c>
      <c r="R52" s="82">
        <v>22488</v>
      </c>
      <c r="S52" s="82">
        <v>22419</v>
      </c>
      <c r="T52" s="82">
        <v>22336</v>
      </c>
      <c r="U52" s="82">
        <v>22253</v>
      </c>
      <c r="V52" s="82">
        <v>22164</v>
      </c>
      <c r="W52" s="82">
        <v>22073</v>
      </c>
      <c r="X52" s="82">
        <v>21983</v>
      </c>
      <c r="Y52" s="82">
        <v>21884</v>
      </c>
      <c r="Z52" s="82">
        <v>21781</v>
      </c>
      <c r="AA52" s="82">
        <v>21681</v>
      </c>
      <c r="AB52" s="214">
        <v>21579</v>
      </c>
    </row>
    <row r="53" spans="1:29" ht="12.75" customHeight="1">
      <c r="A53" s="274" t="s">
        <v>113</v>
      </c>
      <c r="B53" s="74" t="s">
        <v>365</v>
      </c>
      <c r="C53" s="82">
        <v>416080</v>
      </c>
      <c r="D53" s="82">
        <v>416587</v>
      </c>
      <c r="E53" s="82">
        <v>416770</v>
      </c>
      <c r="F53" s="82">
        <v>416792</v>
      </c>
      <c r="G53" s="82">
        <v>416803</v>
      </c>
      <c r="H53" s="82">
        <v>416817</v>
      </c>
      <c r="I53" s="82">
        <v>416759</v>
      </c>
      <c r="J53" s="82">
        <v>416670</v>
      </c>
      <c r="K53" s="82">
        <v>416566</v>
      </c>
      <c r="L53" s="82">
        <v>416436</v>
      </c>
      <c r="M53" s="82">
        <v>416267</v>
      </c>
      <c r="N53" s="82">
        <v>416087</v>
      </c>
      <c r="O53" s="82">
        <v>415833</v>
      </c>
      <c r="P53" s="82">
        <v>415543</v>
      </c>
      <c r="Q53" s="82">
        <v>415183</v>
      </c>
      <c r="R53" s="82">
        <v>414787</v>
      </c>
      <c r="S53" s="82">
        <v>414352</v>
      </c>
      <c r="T53" s="82">
        <v>413847</v>
      </c>
      <c r="U53" s="82">
        <v>413310</v>
      </c>
      <c r="V53" s="82">
        <v>412712</v>
      </c>
      <c r="W53" s="82">
        <v>412125</v>
      </c>
      <c r="X53" s="82">
        <v>411569</v>
      </c>
      <c r="Y53" s="82">
        <v>410999</v>
      </c>
      <c r="Z53" s="82">
        <v>410461</v>
      </c>
      <c r="AA53" s="82">
        <v>409944</v>
      </c>
      <c r="AB53" s="214">
        <v>409348</v>
      </c>
    </row>
    <row r="54" spans="1:29" ht="12.75" customHeight="1">
      <c r="A54" s="274" t="s">
        <v>115</v>
      </c>
      <c r="B54" s="74" t="s">
        <v>116</v>
      </c>
      <c r="C54" s="82">
        <v>26830</v>
      </c>
      <c r="D54" s="82">
        <v>26669</v>
      </c>
      <c r="E54" s="82">
        <v>26535</v>
      </c>
      <c r="F54" s="82">
        <v>26375</v>
      </c>
      <c r="G54" s="82">
        <v>26203</v>
      </c>
      <c r="H54" s="82">
        <v>26025</v>
      </c>
      <c r="I54" s="82">
        <v>25855</v>
      </c>
      <c r="J54" s="82">
        <v>25689</v>
      </c>
      <c r="K54" s="82">
        <v>25524</v>
      </c>
      <c r="L54" s="82">
        <v>25347</v>
      </c>
      <c r="M54" s="82">
        <v>25181</v>
      </c>
      <c r="N54" s="82">
        <v>25011</v>
      </c>
      <c r="O54" s="82">
        <v>24836</v>
      </c>
      <c r="P54" s="82">
        <v>24650</v>
      </c>
      <c r="Q54" s="82">
        <v>24477</v>
      </c>
      <c r="R54" s="82">
        <v>24298</v>
      </c>
      <c r="S54" s="82">
        <v>24130</v>
      </c>
      <c r="T54" s="82">
        <v>23961</v>
      </c>
      <c r="U54" s="82">
        <v>23778</v>
      </c>
      <c r="V54" s="82">
        <v>23605</v>
      </c>
      <c r="W54" s="82">
        <v>23433</v>
      </c>
      <c r="X54" s="82">
        <v>23253</v>
      </c>
      <c r="Y54" s="82">
        <v>23065</v>
      </c>
      <c r="Z54" s="82">
        <v>22889</v>
      </c>
      <c r="AA54" s="82">
        <v>22709</v>
      </c>
      <c r="AB54" s="214">
        <v>22542</v>
      </c>
    </row>
    <row r="55" spans="1:29" ht="15" customHeight="1">
      <c r="A55" s="277" t="s">
        <v>117</v>
      </c>
      <c r="B55" s="83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214"/>
    </row>
    <row r="56" spans="1:29" s="81" customFormat="1" ht="8.25" hidden="1" customHeight="1">
      <c r="A56" s="276" t="s">
        <v>166</v>
      </c>
      <c r="B56" s="78" t="s">
        <v>167</v>
      </c>
      <c r="C56" s="79" t="s">
        <v>12</v>
      </c>
      <c r="D56" s="79" t="s">
        <v>143</v>
      </c>
      <c r="E56" s="79" t="s">
        <v>144</v>
      </c>
      <c r="F56" s="79" t="s">
        <v>145</v>
      </c>
      <c r="G56" s="79" t="s">
        <v>146</v>
      </c>
      <c r="H56" s="79" t="s">
        <v>147</v>
      </c>
      <c r="I56" s="79" t="s">
        <v>148</v>
      </c>
      <c r="J56" s="79" t="s">
        <v>149</v>
      </c>
      <c r="K56" s="79" t="s">
        <v>150</v>
      </c>
      <c r="L56" s="79" t="s">
        <v>151</v>
      </c>
      <c r="M56" s="79" t="s">
        <v>21</v>
      </c>
      <c r="N56" s="79" t="s">
        <v>152</v>
      </c>
      <c r="O56" s="79" t="s">
        <v>153</v>
      </c>
      <c r="P56" s="79" t="s">
        <v>154</v>
      </c>
      <c r="Q56" s="79" t="s">
        <v>155</v>
      </c>
      <c r="R56" s="79" t="s">
        <v>156</v>
      </c>
      <c r="S56" s="79" t="s">
        <v>157</v>
      </c>
      <c r="T56" s="79" t="s">
        <v>158</v>
      </c>
      <c r="U56" s="79" t="s">
        <v>159</v>
      </c>
      <c r="V56" s="79" t="s">
        <v>160</v>
      </c>
      <c r="W56" s="79" t="s">
        <v>161</v>
      </c>
      <c r="X56" s="79" t="s">
        <v>162</v>
      </c>
      <c r="Y56" s="79" t="s">
        <v>163</v>
      </c>
      <c r="Z56" s="79" t="s">
        <v>164</v>
      </c>
      <c r="AA56" s="79" t="s">
        <v>165</v>
      </c>
      <c r="AB56" s="284" t="s">
        <v>139</v>
      </c>
      <c r="AC56" s="80"/>
    </row>
    <row r="57" spans="1:29" ht="12.75" customHeight="1">
      <c r="A57" s="35" t="s">
        <v>118</v>
      </c>
      <c r="B57" s="33" t="s">
        <v>119</v>
      </c>
      <c r="C57" s="82">
        <v>485650</v>
      </c>
      <c r="D57" s="82">
        <v>486607</v>
      </c>
      <c r="E57" s="82">
        <v>487321</v>
      </c>
      <c r="F57" s="82">
        <v>488015</v>
      </c>
      <c r="G57" s="82">
        <v>488973</v>
      </c>
      <c r="H57" s="82">
        <v>490102</v>
      </c>
      <c r="I57" s="82">
        <v>491198</v>
      </c>
      <c r="J57" s="82">
        <v>492164</v>
      </c>
      <c r="K57" s="82">
        <v>493032</v>
      </c>
      <c r="L57" s="82">
        <v>493849</v>
      </c>
      <c r="M57" s="82">
        <v>494562</v>
      </c>
      <c r="N57" s="82">
        <v>495180</v>
      </c>
      <c r="O57" s="82">
        <v>495691</v>
      </c>
      <c r="P57" s="82">
        <v>496153</v>
      </c>
      <c r="Q57" s="82">
        <v>496500</v>
      </c>
      <c r="R57" s="82">
        <v>496798</v>
      </c>
      <c r="S57" s="82">
        <v>497026</v>
      </c>
      <c r="T57" s="82">
        <v>497140</v>
      </c>
      <c r="U57" s="82">
        <v>497188</v>
      </c>
      <c r="V57" s="82">
        <v>497179</v>
      </c>
      <c r="W57" s="82">
        <v>497156</v>
      </c>
      <c r="X57" s="82">
        <v>497085</v>
      </c>
      <c r="Y57" s="82">
        <v>497065</v>
      </c>
      <c r="Z57" s="82">
        <v>497054</v>
      </c>
      <c r="AA57" s="82">
        <v>497014</v>
      </c>
      <c r="AB57" s="214">
        <v>497018</v>
      </c>
    </row>
    <row r="58" spans="1:29" ht="12.75" customHeight="1">
      <c r="A58" s="35" t="s">
        <v>120</v>
      </c>
      <c r="B58" s="33" t="s">
        <v>121</v>
      </c>
      <c r="C58" s="82">
        <v>1831201</v>
      </c>
      <c r="D58" s="82">
        <v>1836104</v>
      </c>
      <c r="E58" s="82">
        <v>1840196</v>
      </c>
      <c r="F58" s="82">
        <v>1843906</v>
      </c>
      <c r="G58" s="82">
        <v>1847256</v>
      </c>
      <c r="H58" s="82">
        <v>1850312</v>
      </c>
      <c r="I58" s="82">
        <v>1853235</v>
      </c>
      <c r="J58" s="82">
        <v>1856087</v>
      </c>
      <c r="K58" s="82">
        <v>1858865</v>
      </c>
      <c r="L58" s="82">
        <v>1861559</v>
      </c>
      <c r="M58" s="82">
        <v>1864125</v>
      </c>
      <c r="N58" s="82">
        <v>1866494</v>
      </c>
      <c r="O58" s="82">
        <v>1868829</v>
      </c>
      <c r="P58" s="82">
        <v>1870942</v>
      </c>
      <c r="Q58" s="82">
        <v>1872958</v>
      </c>
      <c r="R58" s="82">
        <v>1874725</v>
      </c>
      <c r="S58" s="82">
        <v>1876284</v>
      </c>
      <c r="T58" s="82">
        <v>1877689</v>
      </c>
      <c r="U58" s="82">
        <v>1878896</v>
      </c>
      <c r="V58" s="82">
        <v>1879970</v>
      </c>
      <c r="W58" s="82">
        <v>1880897</v>
      </c>
      <c r="X58" s="82">
        <v>1881643</v>
      </c>
      <c r="Y58" s="82">
        <v>1882193</v>
      </c>
      <c r="Z58" s="82">
        <v>1882580</v>
      </c>
      <c r="AA58" s="82">
        <v>1882801</v>
      </c>
      <c r="AB58" s="214">
        <v>1882812</v>
      </c>
    </row>
    <row r="59" spans="1:29" ht="12.75" customHeight="1">
      <c r="A59" s="35" t="s">
        <v>122</v>
      </c>
      <c r="B59" s="33" t="s">
        <v>123</v>
      </c>
      <c r="C59" s="82">
        <v>1306615</v>
      </c>
      <c r="D59" s="82">
        <v>1314779</v>
      </c>
      <c r="E59" s="82">
        <v>1322472</v>
      </c>
      <c r="F59" s="82">
        <v>1329691</v>
      </c>
      <c r="G59" s="82">
        <v>1336661</v>
      </c>
      <c r="H59" s="82">
        <v>1343314</v>
      </c>
      <c r="I59" s="82">
        <v>1349814</v>
      </c>
      <c r="J59" s="82">
        <v>1356184</v>
      </c>
      <c r="K59" s="82">
        <v>1362307</v>
      </c>
      <c r="L59" s="82">
        <v>1368291</v>
      </c>
      <c r="M59" s="82">
        <v>1374075</v>
      </c>
      <c r="N59" s="82">
        <v>1379646</v>
      </c>
      <c r="O59" s="82">
        <v>1384928</v>
      </c>
      <c r="P59" s="82">
        <v>1390032</v>
      </c>
      <c r="Q59" s="82">
        <v>1394852</v>
      </c>
      <c r="R59" s="82">
        <v>1399469</v>
      </c>
      <c r="S59" s="82">
        <v>1403842</v>
      </c>
      <c r="T59" s="82">
        <v>1408047</v>
      </c>
      <c r="U59" s="82">
        <v>1412112</v>
      </c>
      <c r="V59" s="82">
        <v>1416017</v>
      </c>
      <c r="W59" s="82">
        <v>1419828</v>
      </c>
      <c r="X59" s="82">
        <v>1423499</v>
      </c>
      <c r="Y59" s="82">
        <v>1427125</v>
      </c>
      <c r="Z59" s="82">
        <v>1430655</v>
      </c>
      <c r="AA59" s="82">
        <v>1434067</v>
      </c>
      <c r="AB59" s="214">
        <v>1437420</v>
      </c>
    </row>
    <row r="60" spans="1:29" ht="12.75" customHeight="1">
      <c r="A60" s="278" t="s">
        <v>124</v>
      </c>
      <c r="B60" s="84" t="s">
        <v>125</v>
      </c>
      <c r="C60" s="82">
        <v>493560</v>
      </c>
      <c r="D60" s="82">
        <v>493728</v>
      </c>
      <c r="E60" s="82">
        <v>493575</v>
      </c>
      <c r="F60" s="82">
        <v>493319</v>
      </c>
      <c r="G60" s="82">
        <v>493117</v>
      </c>
      <c r="H60" s="82">
        <v>492926</v>
      </c>
      <c r="I60" s="82">
        <v>492711</v>
      </c>
      <c r="J60" s="82">
        <v>492512</v>
      </c>
      <c r="K60" s="82">
        <v>492326</v>
      </c>
      <c r="L60" s="82">
        <v>492131</v>
      </c>
      <c r="M60" s="82">
        <v>491889</v>
      </c>
      <c r="N60" s="82">
        <v>491658</v>
      </c>
      <c r="O60" s="82">
        <v>491357</v>
      </c>
      <c r="P60" s="82">
        <v>491003</v>
      </c>
      <c r="Q60" s="82">
        <v>490542</v>
      </c>
      <c r="R60" s="82">
        <v>490012</v>
      </c>
      <c r="S60" s="82">
        <v>489416</v>
      </c>
      <c r="T60" s="82">
        <v>488731</v>
      </c>
      <c r="U60" s="82">
        <v>488015</v>
      </c>
      <c r="V60" s="82">
        <v>487213</v>
      </c>
      <c r="W60" s="82">
        <v>486398</v>
      </c>
      <c r="X60" s="82">
        <v>485616</v>
      </c>
      <c r="Y60" s="82">
        <v>484830</v>
      </c>
      <c r="Z60" s="82">
        <v>484097</v>
      </c>
      <c r="AA60" s="82">
        <v>483361</v>
      </c>
      <c r="AB60" s="214">
        <v>482554</v>
      </c>
    </row>
    <row r="61" spans="1:29" ht="15" customHeight="1">
      <c r="A61" s="226" t="s">
        <v>168</v>
      </c>
      <c r="B61" s="30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214"/>
    </row>
    <row r="62" spans="1:29" s="81" customFormat="1" ht="8.25" hidden="1" customHeight="1">
      <c r="A62" s="276" t="s">
        <v>166</v>
      </c>
      <c r="B62" s="78" t="s">
        <v>167</v>
      </c>
      <c r="C62" s="79" t="s">
        <v>12</v>
      </c>
      <c r="D62" s="79" t="s">
        <v>143</v>
      </c>
      <c r="E62" s="79" t="s">
        <v>144</v>
      </c>
      <c r="F62" s="79" t="s">
        <v>145</v>
      </c>
      <c r="G62" s="79" t="s">
        <v>146</v>
      </c>
      <c r="H62" s="79" t="s">
        <v>147</v>
      </c>
      <c r="I62" s="79" t="s">
        <v>148</v>
      </c>
      <c r="J62" s="79" t="s">
        <v>149</v>
      </c>
      <c r="K62" s="79" t="s">
        <v>150</v>
      </c>
      <c r="L62" s="79" t="s">
        <v>151</v>
      </c>
      <c r="M62" s="79" t="s">
        <v>21</v>
      </c>
      <c r="N62" s="79" t="s">
        <v>152</v>
      </c>
      <c r="O62" s="79" t="s">
        <v>153</v>
      </c>
      <c r="P62" s="79" t="s">
        <v>154</v>
      </c>
      <c r="Q62" s="79" t="s">
        <v>155</v>
      </c>
      <c r="R62" s="79" t="s">
        <v>156</v>
      </c>
      <c r="S62" s="79" t="s">
        <v>157</v>
      </c>
      <c r="T62" s="79" t="s">
        <v>158</v>
      </c>
      <c r="U62" s="79" t="s">
        <v>159</v>
      </c>
      <c r="V62" s="79" t="s">
        <v>160</v>
      </c>
      <c r="W62" s="79" t="s">
        <v>161</v>
      </c>
      <c r="X62" s="79" t="s">
        <v>162</v>
      </c>
      <c r="Y62" s="79" t="s">
        <v>163</v>
      </c>
      <c r="Z62" s="79" t="s">
        <v>164</v>
      </c>
      <c r="AA62" s="79" t="s">
        <v>165</v>
      </c>
      <c r="AB62" s="284" t="s">
        <v>139</v>
      </c>
      <c r="AC62" s="80"/>
    </row>
    <row r="63" spans="1:29" ht="12.75" customHeight="1">
      <c r="A63" s="279" t="s">
        <v>127</v>
      </c>
      <c r="B63" s="25" t="s">
        <v>128</v>
      </c>
      <c r="C63" s="82">
        <v>19045</v>
      </c>
      <c r="D63" s="82">
        <v>19117</v>
      </c>
      <c r="E63" s="82">
        <v>19162</v>
      </c>
      <c r="F63" s="82">
        <v>19225</v>
      </c>
      <c r="G63" s="82">
        <v>19283</v>
      </c>
      <c r="H63" s="82">
        <v>19354</v>
      </c>
      <c r="I63" s="82">
        <v>19421</v>
      </c>
      <c r="J63" s="82">
        <v>19491</v>
      </c>
      <c r="K63" s="82">
        <v>19559</v>
      </c>
      <c r="L63" s="82">
        <v>19615</v>
      </c>
      <c r="M63" s="82">
        <v>19677</v>
      </c>
      <c r="N63" s="82">
        <v>19734</v>
      </c>
      <c r="O63" s="82">
        <v>19780</v>
      </c>
      <c r="P63" s="82">
        <v>19824</v>
      </c>
      <c r="Q63" s="82">
        <v>19848</v>
      </c>
      <c r="R63" s="82">
        <v>19856</v>
      </c>
      <c r="S63" s="82">
        <v>19866</v>
      </c>
      <c r="T63" s="82">
        <v>19872</v>
      </c>
      <c r="U63" s="82">
        <v>19878</v>
      </c>
      <c r="V63" s="82">
        <v>19898</v>
      </c>
      <c r="W63" s="82">
        <v>19899</v>
      </c>
      <c r="X63" s="82">
        <v>19911</v>
      </c>
      <c r="Y63" s="82">
        <v>19932</v>
      </c>
      <c r="Z63" s="82">
        <v>19943</v>
      </c>
      <c r="AA63" s="82">
        <v>19948</v>
      </c>
      <c r="AB63" s="214">
        <v>19961</v>
      </c>
    </row>
    <row r="64" spans="1:29" ht="12.75" customHeight="1">
      <c r="A64" s="280" t="s">
        <v>129</v>
      </c>
      <c r="B64" s="85" t="s">
        <v>130</v>
      </c>
      <c r="C64" s="86">
        <v>14718</v>
      </c>
      <c r="D64" s="86">
        <v>14654</v>
      </c>
      <c r="E64" s="86">
        <v>14607</v>
      </c>
      <c r="F64" s="86">
        <v>14578</v>
      </c>
      <c r="G64" s="86">
        <v>14535</v>
      </c>
      <c r="H64" s="86">
        <v>14490</v>
      </c>
      <c r="I64" s="86">
        <v>14459</v>
      </c>
      <c r="J64" s="86">
        <v>14419</v>
      </c>
      <c r="K64" s="86">
        <v>14386</v>
      </c>
      <c r="L64" s="86">
        <v>14344</v>
      </c>
      <c r="M64" s="86">
        <v>14302</v>
      </c>
      <c r="N64" s="86">
        <v>14258</v>
      </c>
      <c r="O64" s="86">
        <v>14212</v>
      </c>
      <c r="P64" s="86">
        <v>14179</v>
      </c>
      <c r="Q64" s="86">
        <v>14119</v>
      </c>
      <c r="R64" s="86">
        <v>14067</v>
      </c>
      <c r="S64" s="86">
        <v>14030</v>
      </c>
      <c r="T64" s="86">
        <v>13998</v>
      </c>
      <c r="U64" s="86">
        <v>13953</v>
      </c>
      <c r="V64" s="86">
        <v>13906</v>
      </c>
      <c r="W64" s="86">
        <v>13852</v>
      </c>
      <c r="X64" s="86">
        <v>13804</v>
      </c>
      <c r="Y64" s="86">
        <v>13759</v>
      </c>
      <c r="Z64" s="86">
        <v>13710</v>
      </c>
      <c r="AA64" s="86">
        <v>13667</v>
      </c>
      <c r="AB64" s="285">
        <v>13621</v>
      </c>
    </row>
    <row r="65" spans="1:29" ht="12" customHeight="1">
      <c r="A65" s="89" t="s">
        <v>169</v>
      </c>
      <c r="B65" s="89"/>
      <c r="AB65" s="90"/>
    </row>
    <row r="66" spans="1:29" s="92" customFormat="1" ht="12" customHeight="1">
      <c r="A66" s="87" t="str">
        <f>'[1]Contents Text'!B22</f>
        <v>© Crown Copyright 2020</v>
      </c>
      <c r="B66" s="87"/>
      <c r="C66" s="91"/>
      <c r="AC66" s="100"/>
    </row>
    <row r="67" spans="1:29" ht="12" customHeight="1"/>
  </sheetData>
  <mergeCells count="3">
    <mergeCell ref="C3:AB3"/>
    <mergeCell ref="A1:F1"/>
    <mergeCell ref="H1:I1"/>
  </mergeCells>
  <hyperlinks>
    <hyperlink ref="H1" location="Contents!A1" display="Back to contents page "/>
  </hyperlinks>
  <pageMargins left="0.70866141732283472" right="0.70866141732283472" top="0.74803149606299213" bottom="0.74803149606299213" header="0.31496062992125984" footer="0.31496062992125984"/>
  <pageSetup paperSize="9" scale="35" orientation="landscape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selection sqref="A1:I1"/>
    </sheetView>
  </sheetViews>
  <sheetFormatPr defaultColWidth="9.109375" defaultRowHeight="14.4"/>
  <cols>
    <col min="1" max="1" width="43" style="54" customWidth="1"/>
    <col min="2" max="3" width="10.6640625" style="54" customWidth="1"/>
    <col min="4" max="11" width="9.109375" style="54"/>
    <col min="12" max="12" width="11.33203125" style="54" customWidth="1"/>
    <col min="13" max="13" width="10.109375" style="54" customWidth="1"/>
    <col min="14" max="14" width="11.5546875" style="54" customWidth="1"/>
    <col min="15" max="22" width="9.109375" style="54"/>
    <col min="23" max="23" width="11.109375" style="54" customWidth="1"/>
    <col min="24" max="24" width="10.33203125" style="54" customWidth="1"/>
    <col min="25" max="16384" width="9.109375" style="54"/>
  </cols>
  <sheetData>
    <row r="1" spans="1:25" ht="18" customHeight="1">
      <c r="A1" s="486" t="s">
        <v>132</v>
      </c>
      <c r="B1" s="486"/>
      <c r="C1" s="486"/>
      <c r="D1" s="486"/>
      <c r="E1" s="486"/>
      <c r="F1" s="486"/>
      <c r="G1" s="486"/>
      <c r="H1" s="486"/>
      <c r="I1" s="486"/>
      <c r="K1" s="485" t="s">
        <v>372</v>
      </c>
      <c r="L1" s="485"/>
      <c r="M1" s="435"/>
    </row>
    <row r="2" spans="1:25" ht="15" customHeight="1"/>
    <row r="3" spans="1:25">
      <c r="A3" s="509"/>
      <c r="B3" s="1"/>
      <c r="C3" s="503" t="str">
        <f>'[2]Metadata Text'!B14&amp;"-"&amp;'[2]Metadata Text'!B15</f>
        <v>2018-2028</v>
      </c>
      <c r="D3" s="511"/>
      <c r="E3" s="511"/>
      <c r="F3" s="511"/>
      <c r="G3" s="511"/>
      <c r="H3" s="511"/>
      <c r="I3" s="511"/>
      <c r="J3" s="511"/>
      <c r="K3" s="511"/>
      <c r="L3" s="511"/>
      <c r="M3" s="512"/>
      <c r="N3" s="503" t="s">
        <v>141</v>
      </c>
      <c r="O3" s="504"/>
      <c r="P3" s="504"/>
      <c r="Q3" s="504"/>
      <c r="R3" s="504"/>
      <c r="S3" s="505"/>
      <c r="T3" s="504"/>
      <c r="U3" s="504"/>
      <c r="V3" s="504"/>
      <c r="W3" s="504"/>
      <c r="X3" s="506"/>
      <c r="Y3" s="48"/>
    </row>
    <row r="4" spans="1:25" ht="15" customHeight="1">
      <c r="A4" s="510"/>
      <c r="B4" s="2"/>
      <c r="C4" s="3"/>
      <c r="D4" s="4"/>
      <c r="E4" s="504" t="s">
        <v>0</v>
      </c>
      <c r="F4" s="504"/>
      <c r="G4" s="4"/>
      <c r="H4" s="504" t="s">
        <v>1</v>
      </c>
      <c r="I4" s="504"/>
      <c r="J4" s="504"/>
      <c r="K4" s="507" t="s">
        <v>2</v>
      </c>
      <c r="L4" s="5"/>
      <c r="M4" s="6"/>
      <c r="N4" s="3"/>
      <c r="O4" s="4"/>
      <c r="P4" s="504" t="s">
        <v>0</v>
      </c>
      <c r="Q4" s="504"/>
      <c r="R4" s="4"/>
      <c r="S4" s="505" t="s">
        <v>1</v>
      </c>
      <c r="T4" s="505"/>
      <c r="U4" s="505"/>
      <c r="V4" s="507" t="s">
        <v>2</v>
      </c>
      <c r="W4" s="5"/>
      <c r="X4" s="6"/>
      <c r="Y4" s="48"/>
    </row>
    <row r="5" spans="1:25" ht="15" customHeight="1">
      <c r="A5" s="438"/>
      <c r="B5" s="519" t="s">
        <v>4</v>
      </c>
      <c r="C5" s="515" t="str">
        <f>"Population mid-"&amp;'[2]Metadata Text'!B14</f>
        <v>Population mid-2018</v>
      </c>
      <c r="D5" s="517" t="s">
        <v>0</v>
      </c>
      <c r="E5" s="521" t="s">
        <v>5</v>
      </c>
      <c r="F5" s="521" t="s">
        <v>6</v>
      </c>
      <c r="G5" s="517" t="s">
        <v>7</v>
      </c>
      <c r="H5" s="521" t="s">
        <v>8</v>
      </c>
      <c r="I5" s="521" t="s">
        <v>9</v>
      </c>
      <c r="J5" s="521" t="s">
        <v>10</v>
      </c>
      <c r="K5" s="507"/>
      <c r="L5" s="522" t="str">
        <f>"Population mid-"&amp;'[2]Metadata Text'!B15</f>
        <v>Population mid-2028</v>
      </c>
      <c r="M5" s="513" t="s">
        <v>11</v>
      </c>
      <c r="N5" s="515" t="s">
        <v>360</v>
      </c>
      <c r="O5" s="517" t="s">
        <v>0</v>
      </c>
      <c r="P5" s="521" t="s">
        <v>5</v>
      </c>
      <c r="Q5" s="521" t="s">
        <v>6</v>
      </c>
      <c r="R5" s="517" t="s">
        <v>7</v>
      </c>
      <c r="S5" s="521" t="s">
        <v>8</v>
      </c>
      <c r="T5" s="521" t="s">
        <v>9</v>
      </c>
      <c r="U5" s="521" t="s">
        <v>10</v>
      </c>
      <c r="V5" s="507"/>
      <c r="W5" s="522" t="s">
        <v>361</v>
      </c>
      <c r="X5" s="513" t="s">
        <v>11</v>
      </c>
      <c r="Y5" s="48"/>
    </row>
    <row r="6" spans="1:25">
      <c r="A6" s="286" t="s">
        <v>3</v>
      </c>
      <c r="B6" s="520"/>
      <c r="C6" s="516"/>
      <c r="D6" s="518"/>
      <c r="E6" s="518"/>
      <c r="F6" s="518"/>
      <c r="G6" s="518"/>
      <c r="H6" s="518"/>
      <c r="I6" s="518"/>
      <c r="J6" s="518"/>
      <c r="K6" s="508"/>
      <c r="L6" s="523"/>
      <c r="M6" s="514"/>
      <c r="N6" s="516"/>
      <c r="O6" s="518"/>
      <c r="P6" s="518"/>
      <c r="Q6" s="518"/>
      <c r="R6" s="518"/>
      <c r="S6" s="518"/>
      <c r="T6" s="518"/>
      <c r="U6" s="518"/>
      <c r="V6" s="508"/>
      <c r="W6" s="523"/>
      <c r="X6" s="514"/>
      <c r="Y6" s="48"/>
    </row>
    <row r="7" spans="1:25" ht="63.75" hidden="1" customHeight="1">
      <c r="A7" s="287" t="s">
        <v>3</v>
      </c>
      <c r="B7" s="7" t="s">
        <v>4</v>
      </c>
      <c r="C7" s="8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19</v>
      </c>
      <c r="K7" s="9" t="s">
        <v>20</v>
      </c>
      <c r="L7" s="10" t="s">
        <v>21</v>
      </c>
      <c r="M7" s="11" t="s">
        <v>22</v>
      </c>
      <c r="N7" s="8" t="s">
        <v>12</v>
      </c>
      <c r="O7" s="9" t="s">
        <v>133</v>
      </c>
      <c r="P7" s="9" t="s">
        <v>134</v>
      </c>
      <c r="Q7" s="9" t="s">
        <v>135</v>
      </c>
      <c r="R7" s="9" t="s">
        <v>136</v>
      </c>
      <c r="S7" s="9"/>
      <c r="T7" s="9"/>
      <c r="U7" s="9" t="s">
        <v>137</v>
      </c>
      <c r="V7" s="9" t="s">
        <v>138</v>
      </c>
      <c r="W7" s="10" t="s">
        <v>139</v>
      </c>
      <c r="X7" s="11" t="s">
        <v>140</v>
      </c>
      <c r="Y7" s="48"/>
    </row>
    <row r="8" spans="1:25">
      <c r="A8" s="288" t="s">
        <v>23</v>
      </c>
      <c r="B8" s="12" t="s">
        <v>24</v>
      </c>
      <c r="C8" s="13">
        <v>5438100</v>
      </c>
      <c r="D8" s="14">
        <v>-90876</v>
      </c>
      <c r="E8" s="14">
        <v>507279</v>
      </c>
      <c r="F8" s="14">
        <v>598155</v>
      </c>
      <c r="G8" s="14">
        <v>189892</v>
      </c>
      <c r="H8" s="14">
        <v>96721</v>
      </c>
      <c r="I8" s="14">
        <v>93171</v>
      </c>
      <c r="J8" s="14" t="s">
        <v>25</v>
      </c>
      <c r="K8" s="14" t="s">
        <v>25</v>
      </c>
      <c r="L8" s="14">
        <v>5537116</v>
      </c>
      <c r="M8" s="15">
        <v>1.8207829940604301</v>
      </c>
      <c r="N8" s="13">
        <v>5438100</v>
      </c>
      <c r="O8" s="14">
        <v>-333612</v>
      </c>
      <c r="P8" s="14">
        <v>1255069</v>
      </c>
      <c r="Q8" s="14">
        <v>1588681</v>
      </c>
      <c r="R8" s="14">
        <v>470331</v>
      </c>
      <c r="S8" s="14">
        <v>239326</v>
      </c>
      <c r="T8" s="14">
        <v>231005</v>
      </c>
      <c r="U8" s="14" t="s">
        <v>25</v>
      </c>
      <c r="V8" s="14" t="s">
        <v>25</v>
      </c>
      <c r="W8" s="14">
        <v>5574819</v>
      </c>
      <c r="X8" s="15">
        <v>2.5140949964141899</v>
      </c>
      <c r="Y8" s="48"/>
    </row>
    <row r="9" spans="1:25">
      <c r="A9" s="288" t="s">
        <v>26</v>
      </c>
      <c r="B9" s="12"/>
      <c r="C9" s="13"/>
      <c r="D9" s="16"/>
      <c r="E9" s="16"/>
      <c r="F9" s="16"/>
      <c r="G9" s="16"/>
      <c r="H9" s="16"/>
      <c r="I9" s="16"/>
      <c r="J9" s="16"/>
      <c r="K9" s="16"/>
      <c r="L9" s="17"/>
      <c r="M9" s="18"/>
      <c r="N9" s="13"/>
      <c r="O9" s="16"/>
      <c r="P9" s="16"/>
      <c r="Q9" s="16"/>
      <c r="R9" s="16"/>
      <c r="S9" s="16"/>
      <c r="T9" s="16"/>
      <c r="U9" s="16"/>
      <c r="V9" s="16"/>
      <c r="W9" s="17"/>
      <c r="X9" s="18"/>
      <c r="Y9" s="48"/>
    </row>
    <row r="10" spans="1:25" ht="15" hidden="1" customHeight="1">
      <c r="A10" s="289" t="s">
        <v>3</v>
      </c>
      <c r="B10" s="19" t="s">
        <v>4</v>
      </c>
      <c r="C10" s="20" t="s">
        <v>12</v>
      </c>
      <c r="D10" s="21" t="s">
        <v>13</v>
      </c>
      <c r="E10" s="21" t="s">
        <v>14</v>
      </c>
      <c r="F10" s="21" t="s">
        <v>15</v>
      </c>
      <c r="G10" s="21" t="s">
        <v>16</v>
      </c>
      <c r="H10" s="21" t="s">
        <v>17</v>
      </c>
      <c r="I10" s="21" t="s">
        <v>18</v>
      </c>
      <c r="J10" s="21" t="s">
        <v>19</v>
      </c>
      <c r="K10" s="21" t="s">
        <v>20</v>
      </c>
      <c r="L10" s="22" t="s">
        <v>21</v>
      </c>
      <c r="M10" s="23" t="s">
        <v>22</v>
      </c>
      <c r="N10" s="20" t="s">
        <v>12</v>
      </c>
      <c r="O10" s="21" t="s">
        <v>133</v>
      </c>
      <c r="P10" s="21" t="s">
        <v>134</v>
      </c>
      <c r="Q10" s="21" t="s">
        <v>135</v>
      </c>
      <c r="R10" s="21" t="s">
        <v>136</v>
      </c>
      <c r="S10" s="21"/>
      <c r="T10" s="21"/>
      <c r="U10" s="21" t="s">
        <v>137</v>
      </c>
      <c r="V10" s="21" t="s">
        <v>138</v>
      </c>
      <c r="W10" s="22" t="s">
        <v>139</v>
      </c>
      <c r="X10" s="23" t="s">
        <v>140</v>
      </c>
      <c r="Y10" s="48"/>
    </row>
    <row r="11" spans="1:25">
      <c r="A11" s="279" t="s">
        <v>27</v>
      </c>
      <c r="B11" s="25" t="s">
        <v>28</v>
      </c>
      <c r="C11" s="13">
        <v>227560</v>
      </c>
      <c r="D11" s="16">
        <v>138</v>
      </c>
      <c r="E11" s="16">
        <v>22280</v>
      </c>
      <c r="F11" s="16">
        <v>22142</v>
      </c>
      <c r="G11" s="16">
        <v>2253</v>
      </c>
      <c r="H11" s="16">
        <v>16500</v>
      </c>
      <c r="I11" s="16">
        <v>3488</v>
      </c>
      <c r="J11" s="16">
        <v>-17735</v>
      </c>
      <c r="K11" s="16">
        <v>219</v>
      </c>
      <c r="L11" s="17">
        <v>230170</v>
      </c>
      <c r="M11" s="18">
        <v>1.1469502548778301</v>
      </c>
      <c r="N11" s="13">
        <v>227560</v>
      </c>
      <c r="O11" s="16">
        <v>-2715</v>
      </c>
      <c r="P11" s="16">
        <v>54437</v>
      </c>
      <c r="Q11" s="16">
        <v>57152</v>
      </c>
      <c r="R11" s="16">
        <v>7366</v>
      </c>
      <c r="S11" s="16">
        <v>43350</v>
      </c>
      <c r="T11" s="16">
        <v>8069</v>
      </c>
      <c r="U11" s="16">
        <v>-44053</v>
      </c>
      <c r="V11" s="16">
        <v>691</v>
      </c>
      <c r="W11" s="17">
        <v>232902</v>
      </c>
      <c r="X11" s="18">
        <v>2.3475127438917198</v>
      </c>
      <c r="Y11" s="48"/>
    </row>
    <row r="12" spans="1:25">
      <c r="A12" s="279" t="s">
        <v>29</v>
      </c>
      <c r="B12" s="25" t="s">
        <v>30</v>
      </c>
      <c r="C12" s="26">
        <v>261470</v>
      </c>
      <c r="D12" s="16">
        <v>-909</v>
      </c>
      <c r="E12" s="16">
        <v>25084</v>
      </c>
      <c r="F12" s="16">
        <v>25993</v>
      </c>
      <c r="G12" s="16">
        <v>7256</v>
      </c>
      <c r="H12" s="16">
        <v>2914</v>
      </c>
      <c r="I12" s="16">
        <v>3300</v>
      </c>
      <c r="J12" s="16">
        <v>1042</v>
      </c>
      <c r="K12" s="16">
        <v>79</v>
      </c>
      <c r="L12" s="17">
        <v>267896</v>
      </c>
      <c r="M12" s="18">
        <v>2.45764332428194</v>
      </c>
      <c r="N12" s="26">
        <v>261470</v>
      </c>
      <c r="O12" s="16">
        <v>-11063</v>
      </c>
      <c r="P12" s="16">
        <v>61484</v>
      </c>
      <c r="Q12" s="16">
        <v>72547</v>
      </c>
      <c r="R12" s="16">
        <v>17289</v>
      </c>
      <c r="S12" s="16">
        <v>8434</v>
      </c>
      <c r="T12" s="16">
        <v>8244</v>
      </c>
      <c r="U12" s="16">
        <v>611</v>
      </c>
      <c r="V12" s="16">
        <v>100</v>
      </c>
      <c r="W12" s="17">
        <v>267796</v>
      </c>
      <c r="X12" s="18">
        <v>2.4193980188931801</v>
      </c>
      <c r="Y12" s="48"/>
    </row>
    <row r="13" spans="1:25">
      <c r="A13" s="279" t="s">
        <v>31</v>
      </c>
      <c r="B13" s="25" t="s">
        <v>32</v>
      </c>
      <c r="C13" s="26">
        <v>116040</v>
      </c>
      <c r="D13" s="16">
        <v>-4480</v>
      </c>
      <c r="E13" s="16">
        <v>9795</v>
      </c>
      <c r="F13" s="16">
        <v>14275</v>
      </c>
      <c r="G13" s="16">
        <v>3732</v>
      </c>
      <c r="H13" s="16">
        <v>-432</v>
      </c>
      <c r="I13" s="16">
        <v>1053</v>
      </c>
      <c r="J13" s="16">
        <v>3111</v>
      </c>
      <c r="K13" s="16">
        <v>-154</v>
      </c>
      <c r="L13" s="17">
        <v>115138</v>
      </c>
      <c r="M13" s="18">
        <v>-0.77731816614960403</v>
      </c>
      <c r="N13" s="26">
        <v>116040</v>
      </c>
      <c r="O13" s="16">
        <v>-13828</v>
      </c>
      <c r="P13" s="16">
        <v>23870</v>
      </c>
      <c r="Q13" s="16">
        <v>37698</v>
      </c>
      <c r="R13" s="16">
        <v>10005</v>
      </c>
      <c r="S13" s="16">
        <v>-1137</v>
      </c>
      <c r="T13" s="16">
        <v>3051</v>
      </c>
      <c r="U13" s="16">
        <v>8091</v>
      </c>
      <c r="V13" s="16">
        <v>-537</v>
      </c>
      <c r="W13" s="17">
        <v>111680</v>
      </c>
      <c r="X13" s="18">
        <v>-3.75732506032403</v>
      </c>
      <c r="Y13" s="48"/>
    </row>
    <row r="14" spans="1:25">
      <c r="A14" s="290" t="s">
        <v>33</v>
      </c>
      <c r="B14" s="27" t="s">
        <v>34</v>
      </c>
      <c r="C14" s="26">
        <v>86260</v>
      </c>
      <c r="D14" s="16">
        <v>-5329</v>
      </c>
      <c r="E14" s="16">
        <v>5974</v>
      </c>
      <c r="F14" s="16">
        <v>11303</v>
      </c>
      <c r="G14" s="16">
        <v>411</v>
      </c>
      <c r="H14" s="16">
        <v>-1044</v>
      </c>
      <c r="I14" s="16">
        <v>4356</v>
      </c>
      <c r="J14" s="16">
        <v>-2901</v>
      </c>
      <c r="K14" s="16">
        <v>-145</v>
      </c>
      <c r="L14" s="17">
        <v>81197</v>
      </c>
      <c r="M14" s="18">
        <v>-5.8694644099234896</v>
      </c>
      <c r="N14" s="26">
        <v>86260</v>
      </c>
      <c r="O14" s="16">
        <v>-14962</v>
      </c>
      <c r="P14" s="16">
        <v>14281</v>
      </c>
      <c r="Q14" s="16">
        <v>29243</v>
      </c>
      <c r="R14" s="16">
        <v>2567</v>
      </c>
      <c r="S14" s="16">
        <v>-2589</v>
      </c>
      <c r="T14" s="16">
        <v>11613</v>
      </c>
      <c r="U14" s="16">
        <v>-6457</v>
      </c>
      <c r="V14" s="16">
        <v>-413</v>
      </c>
      <c r="W14" s="17">
        <v>73452</v>
      </c>
      <c r="X14" s="18">
        <v>-14.848133549733401</v>
      </c>
      <c r="Y14" s="48"/>
    </row>
    <row r="15" spans="1:25">
      <c r="A15" s="279" t="s">
        <v>35</v>
      </c>
      <c r="B15" s="25" t="s">
        <v>36</v>
      </c>
      <c r="C15" s="26">
        <v>518500</v>
      </c>
      <c r="D15" s="16">
        <v>6135</v>
      </c>
      <c r="E15" s="16">
        <v>50396</v>
      </c>
      <c r="F15" s="16">
        <v>44261</v>
      </c>
      <c r="G15" s="16">
        <v>27893</v>
      </c>
      <c r="H15" s="16">
        <v>41885</v>
      </c>
      <c r="I15" s="16">
        <v>15231</v>
      </c>
      <c r="J15" s="16">
        <v>-29223</v>
      </c>
      <c r="K15" s="16">
        <v>57</v>
      </c>
      <c r="L15" s="17">
        <v>552585</v>
      </c>
      <c r="M15" s="18">
        <v>6.5737704918032804</v>
      </c>
      <c r="N15" s="26">
        <v>518500</v>
      </c>
      <c r="O15" s="16">
        <v>7425</v>
      </c>
      <c r="P15" s="16">
        <v>126041</v>
      </c>
      <c r="Q15" s="16">
        <v>118616</v>
      </c>
      <c r="R15" s="16">
        <v>60543</v>
      </c>
      <c r="S15" s="16">
        <v>103625</v>
      </c>
      <c r="T15" s="16">
        <v>33758</v>
      </c>
      <c r="U15" s="16">
        <v>-76840</v>
      </c>
      <c r="V15" s="16">
        <v>98</v>
      </c>
      <c r="W15" s="17">
        <v>586566</v>
      </c>
      <c r="X15" s="18">
        <v>13.127483124397299</v>
      </c>
      <c r="Y15" s="48"/>
    </row>
    <row r="16" spans="1:25">
      <c r="A16" s="279" t="s">
        <v>37</v>
      </c>
      <c r="B16" s="25" t="s">
        <v>38</v>
      </c>
      <c r="C16" s="26">
        <v>51400</v>
      </c>
      <c r="D16" s="16">
        <v>-882</v>
      </c>
      <c r="E16" s="16">
        <v>4973</v>
      </c>
      <c r="F16" s="16">
        <v>5855</v>
      </c>
      <c r="G16" s="16">
        <v>727</v>
      </c>
      <c r="H16" s="16">
        <v>-19</v>
      </c>
      <c r="I16" s="16">
        <v>555</v>
      </c>
      <c r="J16" s="16">
        <v>191</v>
      </c>
      <c r="K16" s="16">
        <v>-51</v>
      </c>
      <c r="L16" s="17">
        <v>51194</v>
      </c>
      <c r="M16" s="18">
        <v>-0.40077821011673198</v>
      </c>
      <c r="N16" s="26">
        <v>51400</v>
      </c>
      <c r="O16" s="16">
        <v>-3441</v>
      </c>
      <c r="P16" s="16">
        <v>12525</v>
      </c>
      <c r="Q16" s="16">
        <v>15966</v>
      </c>
      <c r="R16" s="16">
        <v>2114</v>
      </c>
      <c r="S16" s="16">
        <v>-109</v>
      </c>
      <c r="T16" s="16">
        <v>1558</v>
      </c>
      <c r="U16" s="16">
        <v>665</v>
      </c>
      <c r="V16" s="16">
        <v>-149</v>
      </c>
      <c r="W16" s="17">
        <v>49924</v>
      </c>
      <c r="X16" s="18">
        <v>-2.8715953307393001</v>
      </c>
      <c r="Y16" s="48"/>
    </row>
    <row r="17" spans="1:25">
      <c r="A17" s="279" t="s">
        <v>39</v>
      </c>
      <c r="B17" s="25" t="s">
        <v>40</v>
      </c>
      <c r="C17" s="26">
        <v>148790</v>
      </c>
      <c r="D17" s="16">
        <v>-8570</v>
      </c>
      <c r="E17" s="16">
        <v>11545</v>
      </c>
      <c r="F17" s="16">
        <v>20115</v>
      </c>
      <c r="G17" s="16">
        <v>4326</v>
      </c>
      <c r="H17" s="16">
        <v>-1881</v>
      </c>
      <c r="I17" s="16">
        <v>7353</v>
      </c>
      <c r="J17" s="16">
        <v>-1146</v>
      </c>
      <c r="K17" s="16">
        <v>29</v>
      </c>
      <c r="L17" s="17">
        <v>144575</v>
      </c>
      <c r="M17" s="18">
        <v>-2.83285167013912</v>
      </c>
      <c r="N17" s="26">
        <v>148790</v>
      </c>
      <c r="O17" s="16">
        <v>-24961</v>
      </c>
      <c r="P17" s="16">
        <v>27747</v>
      </c>
      <c r="Q17" s="16">
        <v>52708</v>
      </c>
      <c r="R17" s="16">
        <v>12458</v>
      </c>
      <c r="S17" s="16">
        <v>-4686</v>
      </c>
      <c r="T17" s="16">
        <v>19509</v>
      </c>
      <c r="U17" s="16">
        <v>-2365</v>
      </c>
      <c r="V17" s="16">
        <v>-1</v>
      </c>
      <c r="W17" s="17">
        <v>136286</v>
      </c>
      <c r="X17" s="18">
        <v>-8.4037905773237398</v>
      </c>
      <c r="Y17" s="48"/>
    </row>
    <row r="18" spans="1:25">
      <c r="A18" s="290" t="s">
        <v>41</v>
      </c>
      <c r="B18" s="27" t="s">
        <v>42</v>
      </c>
      <c r="C18" s="26">
        <v>148750</v>
      </c>
      <c r="D18" s="16">
        <v>-2298</v>
      </c>
      <c r="E18" s="16">
        <v>14630</v>
      </c>
      <c r="F18" s="16">
        <v>16928</v>
      </c>
      <c r="G18" s="16">
        <v>1877</v>
      </c>
      <c r="H18" s="16">
        <v>4516</v>
      </c>
      <c r="I18" s="16">
        <v>1436</v>
      </c>
      <c r="J18" s="16">
        <v>-4075</v>
      </c>
      <c r="K18" s="16">
        <v>21</v>
      </c>
      <c r="L18" s="17">
        <v>148350</v>
      </c>
      <c r="M18" s="18">
        <v>-0.26890756302521002</v>
      </c>
      <c r="N18" s="26">
        <v>148750</v>
      </c>
      <c r="O18" s="16">
        <v>-5810</v>
      </c>
      <c r="P18" s="16">
        <v>36107</v>
      </c>
      <c r="Q18" s="16">
        <v>41917</v>
      </c>
      <c r="R18" s="16">
        <v>4849</v>
      </c>
      <c r="S18" s="16">
        <v>11146</v>
      </c>
      <c r="T18" s="16">
        <v>3512</v>
      </c>
      <c r="U18" s="16">
        <v>-9809</v>
      </c>
      <c r="V18" s="16">
        <v>108</v>
      </c>
      <c r="W18" s="17">
        <v>147897</v>
      </c>
      <c r="X18" s="18">
        <v>-0.57344537815126095</v>
      </c>
      <c r="Y18" s="48"/>
    </row>
    <row r="19" spans="1:25">
      <c r="A19" s="290" t="s">
        <v>43</v>
      </c>
      <c r="B19" s="27" t="s">
        <v>44</v>
      </c>
      <c r="C19" s="26">
        <v>121840</v>
      </c>
      <c r="D19" s="16">
        <v>-3614</v>
      </c>
      <c r="E19" s="16">
        <v>11500</v>
      </c>
      <c r="F19" s="16">
        <v>15114</v>
      </c>
      <c r="G19" s="16">
        <v>1368</v>
      </c>
      <c r="H19" s="16">
        <v>-1132</v>
      </c>
      <c r="I19" s="16">
        <v>1510</v>
      </c>
      <c r="J19" s="16">
        <v>990</v>
      </c>
      <c r="K19" s="16">
        <v>122</v>
      </c>
      <c r="L19" s="17">
        <v>119716</v>
      </c>
      <c r="M19" s="18">
        <v>-1.7432698621142499</v>
      </c>
      <c r="N19" s="26">
        <v>121840</v>
      </c>
      <c r="O19" s="16">
        <v>-11997</v>
      </c>
      <c r="P19" s="16">
        <v>27659</v>
      </c>
      <c r="Q19" s="16">
        <v>39656</v>
      </c>
      <c r="R19" s="16">
        <v>3588</v>
      </c>
      <c r="S19" s="432">
        <v>-2857</v>
      </c>
      <c r="T19" s="16">
        <v>4095</v>
      </c>
      <c r="U19" s="16">
        <v>2350</v>
      </c>
      <c r="V19" s="16">
        <v>361</v>
      </c>
      <c r="W19" s="17">
        <v>113792</v>
      </c>
      <c r="X19" s="18">
        <v>-6.6053841103086004</v>
      </c>
      <c r="Y19" s="48"/>
    </row>
    <row r="20" spans="1:25">
      <c r="A20" s="279" t="s">
        <v>45</v>
      </c>
      <c r="B20" s="25" t="s">
        <v>46</v>
      </c>
      <c r="C20" s="26">
        <v>108330</v>
      </c>
      <c r="D20" s="16">
        <v>-2238</v>
      </c>
      <c r="E20" s="16">
        <v>9366</v>
      </c>
      <c r="F20" s="16">
        <v>11604</v>
      </c>
      <c r="G20" s="16">
        <v>6568</v>
      </c>
      <c r="H20" s="16">
        <v>-786</v>
      </c>
      <c r="I20" s="16">
        <v>-131</v>
      </c>
      <c r="J20" s="16">
        <v>7485</v>
      </c>
      <c r="K20" s="16">
        <v>-261</v>
      </c>
      <c r="L20" s="17">
        <v>112399</v>
      </c>
      <c r="M20" s="18">
        <v>3.7561155727868498</v>
      </c>
      <c r="N20" s="26">
        <v>108330</v>
      </c>
      <c r="O20" s="16">
        <v>-6568</v>
      </c>
      <c r="P20" s="16">
        <v>23771</v>
      </c>
      <c r="Q20" s="16">
        <v>30339</v>
      </c>
      <c r="R20" s="16">
        <v>15773</v>
      </c>
      <c r="S20" s="16">
        <v>-1911</v>
      </c>
      <c r="T20" s="16">
        <v>-544</v>
      </c>
      <c r="U20" s="16">
        <v>18228</v>
      </c>
      <c r="V20" s="16">
        <v>-999</v>
      </c>
      <c r="W20" s="17">
        <v>116536</v>
      </c>
      <c r="X20" s="18">
        <v>7.5750023077633202</v>
      </c>
      <c r="Y20" s="48"/>
    </row>
    <row r="21" spans="1:25">
      <c r="A21" s="290" t="s">
        <v>47</v>
      </c>
      <c r="B21" s="27" t="s">
        <v>48</v>
      </c>
      <c r="C21" s="26">
        <v>105790</v>
      </c>
      <c r="D21" s="16">
        <v>-1516</v>
      </c>
      <c r="E21" s="16">
        <v>9992</v>
      </c>
      <c r="F21" s="16">
        <v>11508</v>
      </c>
      <c r="G21" s="16">
        <v>9130</v>
      </c>
      <c r="H21" s="16">
        <v>1032</v>
      </c>
      <c r="I21" s="16">
        <v>826</v>
      </c>
      <c r="J21" s="16">
        <v>7272</v>
      </c>
      <c r="K21" s="16">
        <v>-1</v>
      </c>
      <c r="L21" s="17">
        <v>113403</v>
      </c>
      <c r="M21" s="18">
        <v>7.1963323565554402</v>
      </c>
      <c r="N21" s="26">
        <v>105790</v>
      </c>
      <c r="O21" s="16">
        <v>-6703</v>
      </c>
      <c r="P21" s="16">
        <v>25392</v>
      </c>
      <c r="Q21" s="16">
        <v>32095</v>
      </c>
      <c r="R21" s="16">
        <v>22558</v>
      </c>
      <c r="S21" s="16">
        <v>2367</v>
      </c>
      <c r="T21" s="16">
        <v>1756</v>
      </c>
      <c r="U21" s="16">
        <v>18435</v>
      </c>
      <c r="V21" s="16">
        <v>98</v>
      </c>
      <c r="W21" s="17">
        <v>121743</v>
      </c>
      <c r="X21" s="18">
        <v>15.0798752245014</v>
      </c>
      <c r="Y21" s="48"/>
    </row>
    <row r="22" spans="1:25">
      <c r="A22" s="290" t="s">
        <v>49</v>
      </c>
      <c r="B22" s="27" t="s">
        <v>50</v>
      </c>
      <c r="C22" s="26">
        <v>95170</v>
      </c>
      <c r="D22" s="16">
        <v>-956</v>
      </c>
      <c r="E22" s="16">
        <v>8425</v>
      </c>
      <c r="F22" s="16">
        <v>9381</v>
      </c>
      <c r="G22" s="16">
        <v>7325</v>
      </c>
      <c r="H22" s="16">
        <v>-585</v>
      </c>
      <c r="I22" s="16">
        <v>-219</v>
      </c>
      <c r="J22" s="16">
        <v>8129</v>
      </c>
      <c r="K22" s="16">
        <v>-309</v>
      </c>
      <c r="L22" s="17">
        <v>101230</v>
      </c>
      <c r="M22" s="18">
        <v>6.36755280025218</v>
      </c>
      <c r="N22" s="26">
        <v>95170</v>
      </c>
      <c r="O22" s="16">
        <v>-2876</v>
      </c>
      <c r="P22" s="16">
        <v>22052</v>
      </c>
      <c r="Q22" s="16">
        <v>24928</v>
      </c>
      <c r="R22" s="16">
        <v>16599</v>
      </c>
      <c r="S22" s="16">
        <v>-1515</v>
      </c>
      <c r="T22" s="16">
        <v>-947</v>
      </c>
      <c r="U22" s="16">
        <v>19061</v>
      </c>
      <c r="V22" s="16">
        <v>-922</v>
      </c>
      <c r="W22" s="17">
        <v>107971</v>
      </c>
      <c r="X22" s="18">
        <v>13.450667227067401</v>
      </c>
      <c r="Y22" s="48"/>
    </row>
    <row r="23" spans="1:25">
      <c r="A23" s="290" t="s">
        <v>51</v>
      </c>
      <c r="B23" s="27" t="s">
        <v>52</v>
      </c>
      <c r="C23" s="26">
        <v>160340</v>
      </c>
      <c r="D23" s="16">
        <v>-2755</v>
      </c>
      <c r="E23" s="16">
        <v>15034</v>
      </c>
      <c r="F23" s="16">
        <v>17789</v>
      </c>
      <c r="G23" s="16">
        <v>7713</v>
      </c>
      <c r="H23" s="16">
        <v>611</v>
      </c>
      <c r="I23" s="16">
        <v>2031</v>
      </c>
      <c r="J23" s="16">
        <v>5071</v>
      </c>
      <c r="K23" s="16">
        <v>164</v>
      </c>
      <c r="L23" s="17">
        <v>165462</v>
      </c>
      <c r="M23" s="18">
        <v>3.1944617687414198</v>
      </c>
      <c r="N23" s="26">
        <v>160340</v>
      </c>
      <c r="O23" s="16">
        <v>-9986</v>
      </c>
      <c r="P23" s="16">
        <v>38106</v>
      </c>
      <c r="Q23" s="16">
        <v>48092</v>
      </c>
      <c r="R23" s="16">
        <v>19163</v>
      </c>
      <c r="S23" s="16">
        <v>1556</v>
      </c>
      <c r="T23" s="16">
        <v>5021</v>
      </c>
      <c r="U23" s="16">
        <v>12586</v>
      </c>
      <c r="V23" s="16">
        <v>445</v>
      </c>
      <c r="W23" s="17">
        <v>169962</v>
      </c>
      <c r="X23" s="18">
        <v>6.0009978795060501</v>
      </c>
      <c r="Y23" s="48"/>
    </row>
    <row r="24" spans="1:25">
      <c r="A24" s="279" t="s">
        <v>53</v>
      </c>
      <c r="B24" s="25" t="s">
        <v>54</v>
      </c>
      <c r="C24" s="26">
        <v>371910</v>
      </c>
      <c r="D24" s="16">
        <v>-8668</v>
      </c>
      <c r="E24" s="16">
        <v>33593</v>
      </c>
      <c r="F24" s="16">
        <v>42261</v>
      </c>
      <c r="G24" s="16">
        <v>8374</v>
      </c>
      <c r="H24" s="16">
        <v>-1855</v>
      </c>
      <c r="I24" s="16">
        <v>7002</v>
      </c>
      <c r="J24" s="16">
        <v>3227</v>
      </c>
      <c r="K24" s="16">
        <v>-186</v>
      </c>
      <c r="L24" s="17">
        <v>371430</v>
      </c>
      <c r="M24" s="18">
        <v>-0.12906348310075</v>
      </c>
      <c r="N24" s="26">
        <v>371910</v>
      </c>
      <c r="O24" s="16">
        <v>-31944</v>
      </c>
      <c r="P24" s="16">
        <v>81360</v>
      </c>
      <c r="Q24" s="16">
        <v>113304</v>
      </c>
      <c r="R24" s="16">
        <v>24717</v>
      </c>
      <c r="S24" s="16">
        <v>-4450</v>
      </c>
      <c r="T24" s="16">
        <v>18756</v>
      </c>
      <c r="U24" s="16">
        <v>10411</v>
      </c>
      <c r="V24" s="16">
        <v>-519</v>
      </c>
      <c r="W24" s="17">
        <v>364164</v>
      </c>
      <c r="X24" s="18">
        <v>-2.0827619585383599</v>
      </c>
      <c r="Y24" s="48"/>
    </row>
    <row r="25" spans="1:25">
      <c r="A25" s="279" t="s">
        <v>55</v>
      </c>
      <c r="B25" s="25" t="s">
        <v>56</v>
      </c>
      <c r="C25" s="26">
        <v>626410</v>
      </c>
      <c r="D25" s="16">
        <v>1444</v>
      </c>
      <c r="E25" s="16">
        <v>66574</v>
      </c>
      <c r="F25" s="16">
        <v>65130</v>
      </c>
      <c r="G25" s="16">
        <v>15665</v>
      </c>
      <c r="H25" s="16">
        <v>39309</v>
      </c>
      <c r="I25" s="16">
        <v>6879</v>
      </c>
      <c r="J25" s="16">
        <v>-30523</v>
      </c>
      <c r="K25" s="16">
        <v>755</v>
      </c>
      <c r="L25" s="17">
        <v>644274</v>
      </c>
      <c r="M25" s="18">
        <v>2.8518063249309602</v>
      </c>
      <c r="N25" s="26">
        <v>626410</v>
      </c>
      <c r="O25" s="16">
        <v>-1320</v>
      </c>
      <c r="P25" s="16">
        <v>165099</v>
      </c>
      <c r="Q25" s="16">
        <v>166419</v>
      </c>
      <c r="R25" s="16">
        <v>34850</v>
      </c>
      <c r="S25" s="16">
        <v>95604</v>
      </c>
      <c r="T25" s="16">
        <v>16570</v>
      </c>
      <c r="U25" s="16">
        <v>-77324</v>
      </c>
      <c r="V25" s="16">
        <v>2798</v>
      </c>
      <c r="W25" s="17">
        <v>662738</v>
      </c>
      <c r="X25" s="18">
        <v>5.7993965613575797</v>
      </c>
      <c r="Y25" s="48"/>
    </row>
    <row r="26" spans="1:25">
      <c r="A26" s="279" t="s">
        <v>57</v>
      </c>
      <c r="B26" s="25" t="s">
        <v>58</v>
      </c>
      <c r="C26" s="26">
        <v>235540</v>
      </c>
      <c r="D26" s="16">
        <v>-6200</v>
      </c>
      <c r="E26" s="16">
        <v>20103</v>
      </c>
      <c r="F26" s="16">
        <v>26303</v>
      </c>
      <c r="G26" s="16">
        <v>7484</v>
      </c>
      <c r="H26" s="16">
        <v>1057</v>
      </c>
      <c r="I26" s="16">
        <v>7623</v>
      </c>
      <c r="J26" s="16">
        <v>-1196</v>
      </c>
      <c r="K26" s="16">
        <v>-160</v>
      </c>
      <c r="L26" s="17">
        <v>236664</v>
      </c>
      <c r="M26" s="18">
        <v>0.47720132461577702</v>
      </c>
      <c r="N26" s="26">
        <v>235540</v>
      </c>
      <c r="O26" s="16">
        <v>-21095</v>
      </c>
      <c r="P26" s="16">
        <v>49837</v>
      </c>
      <c r="Q26" s="16">
        <v>70932</v>
      </c>
      <c r="R26" s="16">
        <v>19558</v>
      </c>
      <c r="S26" s="16">
        <v>2677</v>
      </c>
      <c r="T26" s="16">
        <v>19159</v>
      </c>
      <c r="U26" s="16">
        <v>-2278</v>
      </c>
      <c r="V26" s="16">
        <v>-753</v>
      </c>
      <c r="W26" s="17">
        <v>233250</v>
      </c>
      <c r="X26" s="18">
        <v>-0.97223401545385102</v>
      </c>
      <c r="Y26" s="48"/>
    </row>
    <row r="27" spans="1:25">
      <c r="A27" s="279" t="s">
        <v>59</v>
      </c>
      <c r="B27" s="25" t="s">
        <v>60</v>
      </c>
      <c r="C27" s="26">
        <v>78150</v>
      </c>
      <c r="D27" s="16">
        <v>-3976</v>
      </c>
      <c r="E27" s="16">
        <v>6385</v>
      </c>
      <c r="F27" s="16">
        <v>10361</v>
      </c>
      <c r="G27" s="16">
        <v>-615</v>
      </c>
      <c r="H27" s="16">
        <v>-639</v>
      </c>
      <c r="I27" s="16">
        <v>1136</v>
      </c>
      <c r="J27" s="16">
        <v>-1112</v>
      </c>
      <c r="K27" s="16">
        <v>-141</v>
      </c>
      <c r="L27" s="17">
        <v>73418</v>
      </c>
      <c r="M27" s="18">
        <v>-6.0550223928342897</v>
      </c>
      <c r="N27" s="26">
        <v>78150</v>
      </c>
      <c r="O27" s="16">
        <v>-11290</v>
      </c>
      <c r="P27" s="16">
        <v>15041</v>
      </c>
      <c r="Q27" s="16">
        <v>26331</v>
      </c>
      <c r="R27" s="16">
        <v>-1126</v>
      </c>
      <c r="S27" s="16">
        <v>-1764</v>
      </c>
      <c r="T27" s="16">
        <v>2982</v>
      </c>
      <c r="U27" s="16">
        <v>-2344</v>
      </c>
      <c r="V27" s="16">
        <v>-217</v>
      </c>
      <c r="W27" s="17">
        <v>65517</v>
      </c>
      <c r="X27" s="18">
        <v>-16.165067178502898</v>
      </c>
      <c r="Y27" s="48"/>
    </row>
    <row r="28" spans="1:25">
      <c r="A28" s="279" t="s">
        <v>61</v>
      </c>
      <c r="B28" s="25" t="s">
        <v>62</v>
      </c>
      <c r="C28" s="26">
        <v>91340</v>
      </c>
      <c r="D28" s="16">
        <v>1237</v>
      </c>
      <c r="E28" s="16">
        <v>10879</v>
      </c>
      <c r="F28" s="16">
        <v>9642</v>
      </c>
      <c r="G28" s="16">
        <v>11353</v>
      </c>
      <c r="H28" s="16">
        <v>124</v>
      </c>
      <c r="I28" s="16">
        <v>636</v>
      </c>
      <c r="J28" s="16">
        <v>10593</v>
      </c>
      <c r="K28" s="16">
        <v>15</v>
      </c>
      <c r="L28" s="17">
        <v>103945</v>
      </c>
      <c r="M28" s="18">
        <v>13.8000875848478</v>
      </c>
      <c r="N28" s="26">
        <v>91340</v>
      </c>
      <c r="O28" s="16">
        <v>1534</v>
      </c>
      <c r="P28" s="16">
        <v>28670</v>
      </c>
      <c r="Q28" s="16">
        <v>27136</v>
      </c>
      <c r="R28" s="16">
        <v>26618</v>
      </c>
      <c r="S28" s="16">
        <v>289</v>
      </c>
      <c r="T28" s="16">
        <v>1075</v>
      </c>
      <c r="U28" s="16">
        <v>25254</v>
      </c>
      <c r="V28" s="16">
        <v>145</v>
      </c>
      <c r="W28" s="17">
        <v>119637</v>
      </c>
      <c r="X28" s="18">
        <v>30.979855485001099</v>
      </c>
      <c r="Y28" s="48"/>
    </row>
    <row r="29" spans="1:25">
      <c r="A29" s="279" t="s">
        <v>63</v>
      </c>
      <c r="B29" s="25" t="s">
        <v>64</v>
      </c>
      <c r="C29" s="26">
        <v>95520</v>
      </c>
      <c r="D29" s="16">
        <v>-2460</v>
      </c>
      <c r="E29" s="16">
        <v>8201</v>
      </c>
      <c r="F29" s="16">
        <v>10661</v>
      </c>
      <c r="G29" s="16">
        <v>2489</v>
      </c>
      <c r="H29" s="16">
        <v>-1210</v>
      </c>
      <c r="I29" s="16">
        <v>3165</v>
      </c>
      <c r="J29" s="16">
        <v>534</v>
      </c>
      <c r="K29" s="16">
        <v>-140</v>
      </c>
      <c r="L29" s="17">
        <v>95409</v>
      </c>
      <c r="M29" s="18">
        <v>-0.11620603015075399</v>
      </c>
      <c r="N29" s="26">
        <v>95520</v>
      </c>
      <c r="O29" s="16">
        <v>-9211</v>
      </c>
      <c r="P29" s="16">
        <v>19761</v>
      </c>
      <c r="Q29" s="16">
        <v>28972</v>
      </c>
      <c r="R29" s="16">
        <v>7148</v>
      </c>
      <c r="S29" s="16">
        <v>-3205</v>
      </c>
      <c r="T29" s="16">
        <v>8628</v>
      </c>
      <c r="U29" s="16">
        <v>1725</v>
      </c>
      <c r="V29" s="16">
        <v>-491</v>
      </c>
      <c r="W29" s="17">
        <v>92966</v>
      </c>
      <c r="X29" s="18">
        <v>-2.6737855946398699</v>
      </c>
      <c r="Y29" s="48"/>
    </row>
    <row r="30" spans="1:25">
      <c r="A30" s="279" t="s">
        <v>65</v>
      </c>
      <c r="B30" s="25" t="s">
        <v>66</v>
      </c>
      <c r="C30" s="26">
        <v>26830</v>
      </c>
      <c r="D30" s="16">
        <v>-1471</v>
      </c>
      <c r="E30" s="16">
        <v>2034</v>
      </c>
      <c r="F30" s="16">
        <v>3505</v>
      </c>
      <c r="G30" s="16">
        <v>-46</v>
      </c>
      <c r="H30" s="16">
        <v>-140</v>
      </c>
      <c r="I30" s="16">
        <v>539</v>
      </c>
      <c r="J30" s="16">
        <v>-445</v>
      </c>
      <c r="K30" s="16">
        <v>-132</v>
      </c>
      <c r="L30" s="17">
        <v>25181</v>
      </c>
      <c r="M30" s="18">
        <v>-6.1461051062243799</v>
      </c>
      <c r="N30" s="26">
        <v>26830</v>
      </c>
      <c r="O30" s="16">
        <v>-4092</v>
      </c>
      <c r="P30" s="16">
        <v>4872</v>
      </c>
      <c r="Q30" s="16">
        <v>8964</v>
      </c>
      <c r="R30" s="16">
        <v>283</v>
      </c>
      <c r="S30" s="16">
        <v>-350</v>
      </c>
      <c r="T30" s="16">
        <v>1508</v>
      </c>
      <c r="U30" s="16">
        <v>-875</v>
      </c>
      <c r="V30" s="16">
        <v>-479</v>
      </c>
      <c r="W30" s="17">
        <v>22542</v>
      </c>
      <c r="X30" s="18">
        <v>-15.9821095788297</v>
      </c>
      <c r="Y30" s="48"/>
    </row>
    <row r="31" spans="1:25">
      <c r="A31" s="290" t="s">
        <v>67</v>
      </c>
      <c r="B31" s="27" t="s">
        <v>68</v>
      </c>
      <c r="C31" s="26">
        <v>135280</v>
      </c>
      <c r="D31" s="16">
        <v>-6001</v>
      </c>
      <c r="E31" s="16">
        <v>11527</v>
      </c>
      <c r="F31" s="16">
        <v>17528</v>
      </c>
      <c r="G31" s="16">
        <v>1692</v>
      </c>
      <c r="H31" s="16">
        <v>-1312</v>
      </c>
      <c r="I31" s="16">
        <v>2651</v>
      </c>
      <c r="J31" s="16">
        <v>353</v>
      </c>
      <c r="K31" s="16">
        <v>86</v>
      </c>
      <c r="L31" s="17">
        <v>131057</v>
      </c>
      <c r="M31" s="18">
        <v>-3.12167356593732</v>
      </c>
      <c r="N31" s="26">
        <v>135280</v>
      </c>
      <c r="O31" s="16">
        <v>-18429</v>
      </c>
      <c r="P31" s="16">
        <v>27781</v>
      </c>
      <c r="Q31" s="16">
        <v>46210</v>
      </c>
      <c r="R31" s="16">
        <v>5359</v>
      </c>
      <c r="S31" s="16">
        <v>-3337</v>
      </c>
      <c r="T31" s="16">
        <v>7286</v>
      </c>
      <c r="U31" s="16">
        <v>1410</v>
      </c>
      <c r="V31" s="16">
        <v>124</v>
      </c>
      <c r="W31" s="17">
        <v>122334</v>
      </c>
      <c r="X31" s="18">
        <v>-9.5697811945594307</v>
      </c>
      <c r="Y31" s="48"/>
    </row>
    <row r="32" spans="1:25">
      <c r="A32" s="279" t="s">
        <v>69</v>
      </c>
      <c r="B32" s="25" t="s">
        <v>70</v>
      </c>
      <c r="C32" s="26">
        <v>340180</v>
      </c>
      <c r="D32" s="16">
        <v>-5953</v>
      </c>
      <c r="E32" s="16">
        <v>32959</v>
      </c>
      <c r="F32" s="16">
        <v>38912</v>
      </c>
      <c r="G32" s="16">
        <v>6453</v>
      </c>
      <c r="H32" s="16">
        <v>-806</v>
      </c>
      <c r="I32" s="16">
        <v>1931</v>
      </c>
      <c r="J32" s="16">
        <v>5328</v>
      </c>
      <c r="K32" s="16">
        <v>494</v>
      </c>
      <c r="L32" s="17">
        <v>341174</v>
      </c>
      <c r="M32" s="18">
        <v>0.29219824798636002</v>
      </c>
      <c r="N32" s="26">
        <v>340180</v>
      </c>
      <c r="O32" s="16">
        <v>-21772</v>
      </c>
      <c r="P32" s="16">
        <v>81390</v>
      </c>
      <c r="Q32" s="16">
        <v>103162</v>
      </c>
      <c r="R32" s="16">
        <v>17017</v>
      </c>
      <c r="S32" s="16">
        <v>-1946</v>
      </c>
      <c r="T32" s="16">
        <v>4619</v>
      </c>
      <c r="U32" s="16">
        <v>14344</v>
      </c>
      <c r="V32" s="16">
        <v>1741</v>
      </c>
      <c r="W32" s="17">
        <v>337166</v>
      </c>
      <c r="X32" s="18">
        <v>-0.88600152860250503</v>
      </c>
      <c r="Y32" s="48"/>
    </row>
    <row r="33" spans="1:25">
      <c r="A33" s="290" t="s">
        <v>71</v>
      </c>
      <c r="B33" s="27" t="s">
        <v>72</v>
      </c>
      <c r="C33" s="28">
        <v>22190</v>
      </c>
      <c r="D33" s="16">
        <v>-770</v>
      </c>
      <c r="E33" s="16">
        <v>1666</v>
      </c>
      <c r="F33" s="16">
        <v>2436</v>
      </c>
      <c r="G33" s="16">
        <v>1037</v>
      </c>
      <c r="H33" s="16">
        <v>-100</v>
      </c>
      <c r="I33" s="16">
        <v>1512</v>
      </c>
      <c r="J33" s="16">
        <v>-375</v>
      </c>
      <c r="K33" s="16">
        <v>-146</v>
      </c>
      <c r="L33" s="17">
        <v>22311</v>
      </c>
      <c r="M33" s="18">
        <v>0.54529067147363697</v>
      </c>
      <c r="N33" s="28">
        <v>22190</v>
      </c>
      <c r="O33" s="16">
        <v>-2676</v>
      </c>
      <c r="P33" s="16">
        <v>4007</v>
      </c>
      <c r="Q33" s="16">
        <v>6683</v>
      </c>
      <c r="R33" s="16">
        <v>2793</v>
      </c>
      <c r="S33" s="16">
        <v>-295</v>
      </c>
      <c r="T33" s="16">
        <v>3906</v>
      </c>
      <c r="U33" s="16">
        <v>-818</v>
      </c>
      <c r="V33" s="16">
        <v>-479</v>
      </c>
      <c r="W33" s="17">
        <v>21828</v>
      </c>
      <c r="X33" s="18">
        <v>-1.6313654799459201</v>
      </c>
      <c r="Y33" s="48"/>
    </row>
    <row r="34" spans="1:25">
      <c r="A34" s="279" t="s">
        <v>73</v>
      </c>
      <c r="B34" s="25" t="s">
        <v>74</v>
      </c>
      <c r="C34" s="26">
        <v>151290</v>
      </c>
      <c r="D34" s="16">
        <v>-5308</v>
      </c>
      <c r="E34" s="16">
        <v>11683</v>
      </c>
      <c r="F34" s="16">
        <v>16991</v>
      </c>
      <c r="G34" s="16">
        <v>7022</v>
      </c>
      <c r="H34" s="16">
        <v>-1049</v>
      </c>
      <c r="I34" s="16">
        <v>4086</v>
      </c>
      <c r="J34" s="16">
        <v>3985</v>
      </c>
      <c r="K34" s="16">
        <v>-225</v>
      </c>
      <c r="L34" s="17">
        <v>152779</v>
      </c>
      <c r="M34" s="18">
        <v>0.98420252495207905</v>
      </c>
      <c r="N34" s="26">
        <v>151290</v>
      </c>
      <c r="O34" s="16">
        <v>-17558</v>
      </c>
      <c r="P34" s="16">
        <v>27978</v>
      </c>
      <c r="Q34" s="16">
        <v>45536</v>
      </c>
      <c r="R34" s="16">
        <v>17072</v>
      </c>
      <c r="S34" s="16">
        <v>-3794</v>
      </c>
      <c r="T34" s="16">
        <v>10473</v>
      </c>
      <c r="U34" s="16">
        <v>10393</v>
      </c>
      <c r="V34" s="16">
        <v>-1033</v>
      </c>
      <c r="W34" s="17">
        <v>149771</v>
      </c>
      <c r="X34" s="18">
        <v>-1.00403199153943</v>
      </c>
      <c r="Y34" s="48"/>
    </row>
    <row r="35" spans="1:25">
      <c r="A35" s="279" t="s">
        <v>75</v>
      </c>
      <c r="B35" s="25" t="s">
        <v>76</v>
      </c>
      <c r="C35" s="26">
        <v>177790</v>
      </c>
      <c r="D35" s="16">
        <v>-4540</v>
      </c>
      <c r="E35" s="16">
        <v>16692</v>
      </c>
      <c r="F35" s="16">
        <v>21232</v>
      </c>
      <c r="G35" s="16">
        <v>8829</v>
      </c>
      <c r="H35" s="16">
        <v>1323</v>
      </c>
      <c r="I35" s="16">
        <v>95</v>
      </c>
      <c r="J35" s="16">
        <v>7411</v>
      </c>
      <c r="K35" s="16">
        <v>177</v>
      </c>
      <c r="L35" s="17">
        <v>182256</v>
      </c>
      <c r="M35" s="18">
        <v>2.5119523032791502</v>
      </c>
      <c r="N35" s="26">
        <v>177790</v>
      </c>
      <c r="O35" s="16">
        <v>-14867</v>
      </c>
      <c r="P35" s="16">
        <v>41328</v>
      </c>
      <c r="Q35" s="16">
        <v>56195</v>
      </c>
      <c r="R35" s="16">
        <v>21823</v>
      </c>
      <c r="S35" s="16">
        <v>3108</v>
      </c>
      <c r="T35" s="16">
        <v>171</v>
      </c>
      <c r="U35" s="16">
        <v>18544</v>
      </c>
      <c r="V35" s="16">
        <v>614</v>
      </c>
      <c r="W35" s="17">
        <v>185360</v>
      </c>
      <c r="X35" s="18">
        <v>4.25783227403116</v>
      </c>
      <c r="Y35" s="48"/>
    </row>
    <row r="36" spans="1:25">
      <c r="A36" s="279" t="s">
        <v>77</v>
      </c>
      <c r="B36" s="25" t="s">
        <v>78</v>
      </c>
      <c r="C36" s="26">
        <v>115270</v>
      </c>
      <c r="D36" s="16">
        <v>-4379</v>
      </c>
      <c r="E36" s="16">
        <v>9573</v>
      </c>
      <c r="F36" s="16">
        <v>13952</v>
      </c>
      <c r="G36" s="16">
        <v>5590</v>
      </c>
      <c r="H36" s="16">
        <v>-975</v>
      </c>
      <c r="I36" s="16">
        <v>3365</v>
      </c>
      <c r="J36" s="16">
        <v>3200</v>
      </c>
      <c r="K36" s="16">
        <v>-46</v>
      </c>
      <c r="L36" s="17">
        <v>116435</v>
      </c>
      <c r="M36" s="18">
        <v>1.0106705994621299</v>
      </c>
      <c r="N36" s="26">
        <v>115270</v>
      </c>
      <c r="O36" s="16">
        <v>-13204</v>
      </c>
      <c r="P36" s="16">
        <v>24337</v>
      </c>
      <c r="Q36" s="16">
        <v>37541</v>
      </c>
      <c r="R36" s="16">
        <v>14259</v>
      </c>
      <c r="S36" s="16">
        <v>-2250</v>
      </c>
      <c r="T36" s="16">
        <v>7991</v>
      </c>
      <c r="U36" s="16">
        <v>8518</v>
      </c>
      <c r="V36" s="16">
        <v>-187</v>
      </c>
      <c r="W36" s="17">
        <v>116138</v>
      </c>
      <c r="X36" s="18">
        <v>0.75301466123015504</v>
      </c>
      <c r="Y36" s="48"/>
    </row>
    <row r="37" spans="1:25">
      <c r="A37" s="279" t="s">
        <v>79</v>
      </c>
      <c r="B37" s="25" t="s">
        <v>80</v>
      </c>
      <c r="C37" s="26">
        <v>22990</v>
      </c>
      <c r="D37" s="16">
        <v>-289</v>
      </c>
      <c r="E37" s="16">
        <v>2124</v>
      </c>
      <c r="F37" s="16">
        <v>2413</v>
      </c>
      <c r="G37" s="16">
        <v>243</v>
      </c>
      <c r="H37" s="16">
        <v>-3</v>
      </c>
      <c r="I37" s="16">
        <v>963</v>
      </c>
      <c r="J37" s="16">
        <v>-717</v>
      </c>
      <c r="K37" s="16">
        <v>-120</v>
      </c>
      <c r="L37" s="17">
        <v>22824</v>
      </c>
      <c r="M37" s="18">
        <v>-0.72205306655067403</v>
      </c>
      <c r="N37" s="26">
        <v>22990</v>
      </c>
      <c r="O37" s="16">
        <v>-1757</v>
      </c>
      <c r="P37" s="16">
        <v>4887</v>
      </c>
      <c r="Q37" s="16">
        <v>6644</v>
      </c>
      <c r="R37" s="16">
        <v>692</v>
      </c>
      <c r="S37" s="16">
        <v>-18</v>
      </c>
      <c r="T37" s="16">
        <v>2457</v>
      </c>
      <c r="U37" s="16">
        <v>-1747</v>
      </c>
      <c r="V37" s="16">
        <v>-346</v>
      </c>
      <c r="W37" s="17">
        <v>21579</v>
      </c>
      <c r="X37" s="18">
        <v>-6.1374510656807297</v>
      </c>
      <c r="Y37" s="48"/>
    </row>
    <row r="38" spans="1:25">
      <c r="A38" s="279" t="s">
        <v>81</v>
      </c>
      <c r="B38" s="25" t="s">
        <v>82</v>
      </c>
      <c r="C38" s="26">
        <v>112550</v>
      </c>
      <c r="D38" s="16">
        <v>-6562</v>
      </c>
      <c r="E38" s="16">
        <v>8806</v>
      </c>
      <c r="F38" s="16">
        <v>15368</v>
      </c>
      <c r="G38" s="16">
        <v>4792</v>
      </c>
      <c r="H38" s="16">
        <v>-741</v>
      </c>
      <c r="I38" s="16">
        <v>2229</v>
      </c>
      <c r="J38" s="16">
        <v>3304</v>
      </c>
      <c r="K38" s="16">
        <v>-168</v>
      </c>
      <c r="L38" s="17">
        <v>110612</v>
      </c>
      <c r="M38" s="18">
        <v>-1.7219013771656999</v>
      </c>
      <c r="N38" s="26">
        <v>112550</v>
      </c>
      <c r="O38" s="16">
        <v>-19383</v>
      </c>
      <c r="P38" s="16">
        <v>21150</v>
      </c>
      <c r="Q38" s="16">
        <v>40533</v>
      </c>
      <c r="R38" s="16">
        <v>12596</v>
      </c>
      <c r="S38" s="16">
        <v>-1836</v>
      </c>
      <c r="T38" s="16">
        <v>6164</v>
      </c>
      <c r="U38" s="16">
        <v>8268</v>
      </c>
      <c r="V38" s="16">
        <v>-572</v>
      </c>
      <c r="W38" s="17">
        <v>105191</v>
      </c>
      <c r="X38" s="18">
        <v>-6.5384273656152798</v>
      </c>
      <c r="Y38" s="48"/>
    </row>
    <row r="39" spans="1:25">
      <c r="A39" s="279" t="s">
        <v>83</v>
      </c>
      <c r="B39" s="25" t="s">
        <v>84</v>
      </c>
      <c r="C39" s="26">
        <v>319020</v>
      </c>
      <c r="D39" s="16">
        <v>-6920</v>
      </c>
      <c r="E39" s="16">
        <v>30291</v>
      </c>
      <c r="F39" s="16">
        <v>37211</v>
      </c>
      <c r="G39" s="16">
        <v>12955</v>
      </c>
      <c r="H39" s="16">
        <v>-2100</v>
      </c>
      <c r="I39" s="16">
        <v>2131</v>
      </c>
      <c r="J39" s="16">
        <v>12924</v>
      </c>
      <c r="K39" s="16">
        <v>188</v>
      </c>
      <c r="L39" s="17">
        <v>325243</v>
      </c>
      <c r="M39" s="18">
        <v>1.95066140053915</v>
      </c>
      <c r="N39" s="26">
        <v>319020</v>
      </c>
      <c r="O39" s="16">
        <v>-24527</v>
      </c>
      <c r="P39" s="16">
        <v>75247</v>
      </c>
      <c r="Q39" s="16">
        <v>99774</v>
      </c>
      <c r="R39" s="16">
        <v>32865</v>
      </c>
      <c r="S39" s="16">
        <v>-5280</v>
      </c>
      <c r="T39" s="16">
        <v>5286</v>
      </c>
      <c r="U39" s="16">
        <v>32859</v>
      </c>
      <c r="V39" s="16">
        <v>643</v>
      </c>
      <c r="W39" s="17">
        <v>328001</v>
      </c>
      <c r="X39" s="18">
        <v>2.81518400100307</v>
      </c>
      <c r="Y39" s="48"/>
    </row>
    <row r="40" spans="1:25">
      <c r="A40" s="279" t="s">
        <v>85</v>
      </c>
      <c r="B40" s="25" t="s">
        <v>86</v>
      </c>
      <c r="C40" s="26">
        <v>94330</v>
      </c>
      <c r="D40" s="16">
        <v>-1606</v>
      </c>
      <c r="E40" s="16">
        <v>7916</v>
      </c>
      <c r="F40" s="16">
        <v>9522</v>
      </c>
      <c r="G40" s="16">
        <v>6347</v>
      </c>
      <c r="H40" s="16">
        <v>2100</v>
      </c>
      <c r="I40" s="16">
        <v>3715</v>
      </c>
      <c r="J40" s="16">
        <v>532</v>
      </c>
      <c r="K40" s="16">
        <v>-235</v>
      </c>
      <c r="L40" s="17">
        <v>98836</v>
      </c>
      <c r="M40" s="18">
        <v>4.7768472384183198</v>
      </c>
      <c r="N40" s="26">
        <v>94330</v>
      </c>
      <c r="O40" s="16">
        <v>-4941</v>
      </c>
      <c r="P40" s="16">
        <v>20439</v>
      </c>
      <c r="Q40" s="16">
        <v>25380</v>
      </c>
      <c r="R40" s="16">
        <v>15534</v>
      </c>
      <c r="S40" s="432">
        <v>5445</v>
      </c>
      <c r="T40" s="16">
        <v>8831</v>
      </c>
      <c r="U40" s="16">
        <v>1258</v>
      </c>
      <c r="V40" s="16">
        <v>-650</v>
      </c>
      <c r="W40" s="17">
        <v>104273</v>
      </c>
      <c r="X40" s="18">
        <v>10.540655146824999</v>
      </c>
      <c r="Y40" s="48"/>
    </row>
    <row r="41" spans="1:25">
      <c r="A41" s="279" t="s">
        <v>87</v>
      </c>
      <c r="B41" s="25" t="s">
        <v>88</v>
      </c>
      <c r="C41" s="26">
        <v>89130</v>
      </c>
      <c r="D41" s="16">
        <v>-2628</v>
      </c>
      <c r="E41" s="16">
        <v>8453</v>
      </c>
      <c r="F41" s="16">
        <v>11081</v>
      </c>
      <c r="G41" s="16">
        <v>646</v>
      </c>
      <c r="H41" s="16">
        <v>-323</v>
      </c>
      <c r="I41" s="16">
        <v>971</v>
      </c>
      <c r="J41" s="16">
        <v>-2</v>
      </c>
      <c r="K41" s="16">
        <v>-7</v>
      </c>
      <c r="L41" s="17">
        <v>87141</v>
      </c>
      <c r="M41" s="18">
        <v>-2.2315718613261502</v>
      </c>
      <c r="N41" s="26">
        <v>89130</v>
      </c>
      <c r="O41" s="16">
        <v>-8622</v>
      </c>
      <c r="P41" s="16">
        <v>20430</v>
      </c>
      <c r="Q41" s="16">
        <v>29052</v>
      </c>
      <c r="R41" s="16">
        <v>1871</v>
      </c>
      <c r="S41" s="16">
        <v>-833</v>
      </c>
      <c r="T41" s="16">
        <v>2483</v>
      </c>
      <c r="U41" s="16">
        <v>221</v>
      </c>
      <c r="V41" s="16">
        <v>158</v>
      </c>
      <c r="W41" s="17">
        <v>82537</v>
      </c>
      <c r="X41" s="18">
        <v>-7.3970604734657304</v>
      </c>
      <c r="Y41" s="48"/>
    </row>
    <row r="42" spans="1:25">
      <c r="A42" s="279" t="s">
        <v>89</v>
      </c>
      <c r="B42" s="25" t="s">
        <v>90</v>
      </c>
      <c r="C42" s="26">
        <v>182140</v>
      </c>
      <c r="D42" s="16">
        <v>1448</v>
      </c>
      <c r="E42" s="16">
        <v>18826</v>
      </c>
      <c r="F42" s="16">
        <v>17378</v>
      </c>
      <c r="G42" s="16">
        <v>9003</v>
      </c>
      <c r="H42" s="16">
        <v>2482</v>
      </c>
      <c r="I42" s="16">
        <v>1753</v>
      </c>
      <c r="J42" s="16">
        <v>4768</v>
      </c>
      <c r="K42" s="16">
        <v>221</v>
      </c>
      <c r="L42" s="17">
        <v>192812</v>
      </c>
      <c r="M42" s="18">
        <v>5.8592291643790499</v>
      </c>
      <c r="N42" s="26">
        <v>182140</v>
      </c>
      <c r="O42" s="16">
        <v>-973</v>
      </c>
      <c r="P42" s="16">
        <v>47983</v>
      </c>
      <c r="Q42" s="16">
        <v>48956</v>
      </c>
      <c r="R42" s="16">
        <v>21530</v>
      </c>
      <c r="S42" s="16">
        <v>5887</v>
      </c>
      <c r="T42" s="16">
        <v>3965</v>
      </c>
      <c r="U42" s="16">
        <v>11678</v>
      </c>
      <c r="V42" s="16">
        <v>623</v>
      </c>
      <c r="W42" s="17">
        <v>203320</v>
      </c>
      <c r="X42" s="18">
        <v>11.6284177006698</v>
      </c>
      <c r="Y42" s="48"/>
    </row>
    <row r="43" spans="1:25">
      <c r="A43" s="279"/>
      <c r="B43" s="25"/>
      <c r="C43" s="26"/>
      <c r="D43" s="16"/>
      <c r="E43" s="16"/>
      <c r="F43" s="16"/>
      <c r="G43" s="16"/>
      <c r="H43" s="16"/>
      <c r="I43" s="16"/>
      <c r="J43" s="16"/>
      <c r="K43" s="16"/>
      <c r="L43" s="17"/>
      <c r="M43" s="18"/>
      <c r="N43" s="26"/>
      <c r="O43" s="16"/>
      <c r="P43" s="16"/>
      <c r="Q43" s="16"/>
      <c r="R43" s="16"/>
      <c r="S43" s="16"/>
      <c r="T43" s="16"/>
      <c r="U43" s="16"/>
      <c r="V43" s="16"/>
      <c r="W43" s="17"/>
      <c r="X43" s="18"/>
      <c r="Y43" s="48"/>
    </row>
    <row r="44" spans="1:25">
      <c r="A44" s="226" t="s">
        <v>91</v>
      </c>
      <c r="B44" s="30"/>
      <c r="C44" s="26"/>
      <c r="D44" s="16"/>
      <c r="E44" s="16"/>
      <c r="F44" s="16"/>
      <c r="G44" s="16"/>
      <c r="H44" s="16"/>
      <c r="I44" s="16"/>
      <c r="J44" s="16"/>
      <c r="K44" s="16"/>
      <c r="L44" s="17"/>
      <c r="M44" s="18"/>
      <c r="N44" s="20"/>
      <c r="O44" s="21"/>
      <c r="P44" s="21"/>
      <c r="Q44" s="21"/>
      <c r="R44" s="21"/>
      <c r="S44" s="21"/>
      <c r="T44" s="21"/>
      <c r="U44" s="21"/>
      <c r="V44" s="21"/>
      <c r="W44" s="22"/>
      <c r="X44" s="23"/>
      <c r="Y44" s="48"/>
    </row>
    <row r="45" spans="1:25" ht="15" hidden="1" customHeight="1">
      <c r="A45" s="291" t="s">
        <v>3</v>
      </c>
      <c r="B45" s="31" t="s">
        <v>4</v>
      </c>
      <c r="C45" s="20" t="s">
        <v>12</v>
      </c>
      <c r="D45" s="21" t="s">
        <v>13</v>
      </c>
      <c r="E45" s="21" t="s">
        <v>14</v>
      </c>
      <c r="F45" s="21" t="s">
        <v>15</v>
      </c>
      <c r="G45" s="21" t="s">
        <v>16</v>
      </c>
      <c r="H45" s="21" t="s">
        <v>17</v>
      </c>
      <c r="I45" s="21" t="s">
        <v>18</v>
      </c>
      <c r="J45" s="21" t="s">
        <v>19</v>
      </c>
      <c r="K45" s="21" t="s">
        <v>20</v>
      </c>
      <c r="L45" s="22" t="s">
        <v>21</v>
      </c>
      <c r="M45" s="23" t="s">
        <v>22</v>
      </c>
      <c r="N45" s="13"/>
      <c r="O45" s="16"/>
      <c r="P45" s="16"/>
      <c r="Q45" s="16"/>
      <c r="R45" s="16"/>
      <c r="S45" s="16"/>
      <c r="T45" s="16"/>
      <c r="U45" s="16"/>
      <c r="V45" s="16"/>
      <c r="W45" s="17"/>
      <c r="X45" s="18"/>
      <c r="Y45" s="48"/>
    </row>
    <row r="46" spans="1:25">
      <c r="A46" s="35" t="s">
        <v>92</v>
      </c>
      <c r="B46" s="33" t="s">
        <v>93</v>
      </c>
      <c r="C46" s="13">
        <v>369670</v>
      </c>
      <c r="D46" s="16">
        <v>-16177</v>
      </c>
      <c r="E46" s="16">
        <v>31833</v>
      </c>
      <c r="F46" s="16">
        <v>48010</v>
      </c>
      <c r="G46" s="16">
        <v>7852</v>
      </c>
      <c r="H46" s="16">
        <v>-3185</v>
      </c>
      <c r="I46" s="16">
        <v>6390</v>
      </c>
      <c r="J46" s="16">
        <v>4647</v>
      </c>
      <c r="K46" s="16">
        <v>40</v>
      </c>
      <c r="L46" s="17">
        <v>361385</v>
      </c>
      <c r="M46" s="18">
        <v>-2.2411880866719001</v>
      </c>
      <c r="N46" s="13">
        <v>369670</v>
      </c>
      <c r="O46" s="16">
        <v>-49809</v>
      </c>
      <c r="P46" s="16">
        <v>76590</v>
      </c>
      <c r="Q46" s="16">
        <v>126399</v>
      </c>
      <c r="R46" s="16">
        <v>21543</v>
      </c>
      <c r="S46" s="16">
        <v>-8030</v>
      </c>
      <c r="T46" s="16">
        <v>17545</v>
      </c>
      <c r="U46" s="16">
        <v>12028</v>
      </c>
      <c r="V46" s="16">
        <v>-87</v>
      </c>
      <c r="W46" s="17">
        <v>341317</v>
      </c>
      <c r="X46" s="18">
        <v>-7.6698136175507896</v>
      </c>
      <c r="Y46" s="48"/>
    </row>
    <row r="47" spans="1:25">
      <c r="A47" s="35" t="s">
        <v>94</v>
      </c>
      <c r="B47" s="33" t="s">
        <v>95</v>
      </c>
      <c r="C47" s="26">
        <v>115270</v>
      </c>
      <c r="D47" s="16">
        <v>-4379</v>
      </c>
      <c r="E47" s="16">
        <v>9573</v>
      </c>
      <c r="F47" s="16">
        <v>13952</v>
      </c>
      <c r="G47" s="16">
        <v>5590</v>
      </c>
      <c r="H47" s="16">
        <v>-975</v>
      </c>
      <c r="I47" s="16">
        <v>3365</v>
      </c>
      <c r="J47" s="16">
        <v>3200</v>
      </c>
      <c r="K47" s="16">
        <v>-46</v>
      </c>
      <c r="L47" s="17">
        <v>116435</v>
      </c>
      <c r="M47" s="18">
        <v>1.0106705994621299</v>
      </c>
      <c r="N47" s="26">
        <v>115270</v>
      </c>
      <c r="O47" s="16">
        <v>-13204</v>
      </c>
      <c r="P47" s="16">
        <v>24337</v>
      </c>
      <c r="Q47" s="16">
        <v>37541</v>
      </c>
      <c r="R47" s="16">
        <v>14259</v>
      </c>
      <c r="S47" s="16">
        <v>-2250</v>
      </c>
      <c r="T47" s="16">
        <v>7991</v>
      </c>
      <c r="U47" s="16">
        <v>8518</v>
      </c>
      <c r="V47" s="16">
        <v>-187</v>
      </c>
      <c r="W47" s="17">
        <v>116138</v>
      </c>
      <c r="X47" s="18">
        <v>0.75301466123015504</v>
      </c>
      <c r="Y47" s="48"/>
    </row>
    <row r="48" spans="1:25">
      <c r="A48" s="35" t="s">
        <v>39</v>
      </c>
      <c r="B48" s="33" t="s">
        <v>96</v>
      </c>
      <c r="C48" s="26">
        <v>148790</v>
      </c>
      <c r="D48" s="16">
        <v>-8570</v>
      </c>
      <c r="E48" s="16">
        <v>11545</v>
      </c>
      <c r="F48" s="16">
        <v>20115</v>
      </c>
      <c r="G48" s="16">
        <v>4326</v>
      </c>
      <c r="H48" s="16">
        <v>-1881</v>
      </c>
      <c r="I48" s="16">
        <v>7353</v>
      </c>
      <c r="J48" s="16">
        <v>-1146</v>
      </c>
      <c r="K48" s="16">
        <v>29</v>
      </c>
      <c r="L48" s="17">
        <v>144575</v>
      </c>
      <c r="M48" s="18">
        <v>-2.83285167013912</v>
      </c>
      <c r="N48" s="26">
        <v>148790</v>
      </c>
      <c r="O48" s="16">
        <v>-24961</v>
      </c>
      <c r="P48" s="16">
        <v>27747</v>
      </c>
      <c r="Q48" s="16">
        <v>52708</v>
      </c>
      <c r="R48" s="16">
        <v>12458</v>
      </c>
      <c r="S48" s="16">
        <v>-4686</v>
      </c>
      <c r="T48" s="16">
        <v>19509</v>
      </c>
      <c r="U48" s="16">
        <v>-2365</v>
      </c>
      <c r="V48" s="16">
        <v>-1</v>
      </c>
      <c r="W48" s="17">
        <v>136286</v>
      </c>
      <c r="X48" s="18">
        <v>-8.4037905773237398</v>
      </c>
      <c r="Y48" s="48"/>
    </row>
    <row r="49" spans="1:25">
      <c r="A49" s="35" t="s">
        <v>53</v>
      </c>
      <c r="B49" s="33" t="s">
        <v>362</v>
      </c>
      <c r="C49" s="26">
        <v>371910</v>
      </c>
      <c r="D49" s="16">
        <v>-8668</v>
      </c>
      <c r="E49" s="16">
        <v>33593</v>
      </c>
      <c r="F49" s="16">
        <v>42261</v>
      </c>
      <c r="G49" s="16">
        <v>8374</v>
      </c>
      <c r="H49" s="16">
        <v>-1855</v>
      </c>
      <c r="I49" s="16">
        <v>7002</v>
      </c>
      <c r="J49" s="16">
        <v>3227</v>
      </c>
      <c r="K49" s="16">
        <v>-186</v>
      </c>
      <c r="L49" s="17">
        <v>371430</v>
      </c>
      <c r="M49" s="18">
        <v>-0.12906348310075</v>
      </c>
      <c r="N49" s="26">
        <v>371910</v>
      </c>
      <c r="O49" s="16">
        <v>-31944</v>
      </c>
      <c r="P49" s="16">
        <v>81360</v>
      </c>
      <c r="Q49" s="16">
        <v>113304</v>
      </c>
      <c r="R49" s="16">
        <v>24717</v>
      </c>
      <c r="S49" s="16">
        <v>-4450</v>
      </c>
      <c r="T49" s="16">
        <v>18756</v>
      </c>
      <c r="U49" s="16">
        <v>10411</v>
      </c>
      <c r="V49" s="16">
        <v>-519</v>
      </c>
      <c r="W49" s="17">
        <v>364164</v>
      </c>
      <c r="X49" s="18">
        <v>-2.0827619585383599</v>
      </c>
      <c r="Y49" s="48"/>
    </row>
    <row r="50" spans="1:25">
      <c r="A50" s="35" t="s">
        <v>98</v>
      </c>
      <c r="B50" s="33" t="s">
        <v>99</v>
      </c>
      <c r="C50" s="26">
        <v>306070</v>
      </c>
      <c r="D50" s="16">
        <v>-5243</v>
      </c>
      <c r="E50" s="16">
        <v>27923</v>
      </c>
      <c r="F50" s="16">
        <v>33166</v>
      </c>
      <c r="G50" s="16">
        <v>14787</v>
      </c>
      <c r="H50" s="16">
        <v>2692</v>
      </c>
      <c r="I50" s="16">
        <v>6301</v>
      </c>
      <c r="J50" s="16">
        <v>5794</v>
      </c>
      <c r="K50" s="16">
        <v>-122</v>
      </c>
      <c r="L50" s="17">
        <v>315492</v>
      </c>
      <c r="M50" s="18">
        <v>3.0783807625706499</v>
      </c>
      <c r="N50" s="26">
        <v>306070</v>
      </c>
      <c r="O50" s="16">
        <v>-18368</v>
      </c>
      <c r="P50" s="16">
        <v>71070</v>
      </c>
      <c r="Q50" s="16">
        <v>89438</v>
      </c>
      <c r="R50" s="16">
        <v>36811</v>
      </c>
      <c r="S50" s="16">
        <v>6892</v>
      </c>
      <c r="T50" s="16">
        <v>15410</v>
      </c>
      <c r="U50" s="16">
        <v>14509</v>
      </c>
      <c r="V50" s="16">
        <v>-354</v>
      </c>
      <c r="W50" s="17">
        <v>324159</v>
      </c>
      <c r="X50" s="18">
        <v>5.9100859280556701</v>
      </c>
      <c r="Y50" s="48"/>
    </row>
    <row r="51" spans="1:25">
      <c r="A51" s="35" t="s">
        <v>100</v>
      </c>
      <c r="B51" s="33" t="s">
        <v>101</v>
      </c>
      <c r="C51" s="26">
        <v>584550</v>
      </c>
      <c r="D51" s="16">
        <v>-3231</v>
      </c>
      <c r="E51" s="16">
        <v>55565</v>
      </c>
      <c r="F51" s="16">
        <v>58796</v>
      </c>
      <c r="G51" s="16">
        <v>11998</v>
      </c>
      <c r="H51" s="16">
        <v>18204</v>
      </c>
      <c r="I51" s="16">
        <v>9953</v>
      </c>
      <c r="J51" s="16">
        <v>-16159</v>
      </c>
      <c r="K51" s="16">
        <v>158</v>
      </c>
      <c r="L51" s="17">
        <v>593475</v>
      </c>
      <c r="M51" s="18">
        <v>1.5268154991018701</v>
      </c>
      <c r="N51" s="26">
        <v>584550</v>
      </c>
      <c r="O51" s="16">
        <v>-22989</v>
      </c>
      <c r="P51" s="16">
        <v>135682</v>
      </c>
      <c r="Q51" s="16">
        <v>158671</v>
      </c>
      <c r="R51" s="16">
        <v>31803</v>
      </c>
      <c r="S51" s="16">
        <v>48579</v>
      </c>
      <c r="T51" s="16">
        <v>24941</v>
      </c>
      <c r="U51" s="16">
        <v>-41717</v>
      </c>
      <c r="V51" s="16">
        <v>300</v>
      </c>
      <c r="W51" s="17">
        <v>593664</v>
      </c>
      <c r="X51" s="18">
        <v>1.55914806261227</v>
      </c>
      <c r="Y51" s="48"/>
    </row>
    <row r="52" spans="1:25">
      <c r="A52" s="35" t="s">
        <v>102</v>
      </c>
      <c r="B52" s="33" t="s">
        <v>363</v>
      </c>
      <c r="C52" s="26">
        <v>1174980</v>
      </c>
      <c r="D52" s="16">
        <v>-12894</v>
      </c>
      <c r="E52" s="16">
        <v>115895</v>
      </c>
      <c r="F52" s="16">
        <v>128789</v>
      </c>
      <c r="G52" s="16">
        <v>38418</v>
      </c>
      <c r="H52" s="16">
        <v>38299</v>
      </c>
      <c r="I52" s="16">
        <v>8731</v>
      </c>
      <c r="J52" s="16">
        <v>-8612</v>
      </c>
      <c r="K52" s="16">
        <v>214</v>
      </c>
      <c r="L52" s="17">
        <v>1200718</v>
      </c>
      <c r="M52" s="18">
        <v>2.1905053703041801</v>
      </c>
      <c r="N52" s="26">
        <v>1174980</v>
      </c>
      <c r="O52" s="16">
        <v>-45543</v>
      </c>
      <c r="P52" s="16">
        <v>287721</v>
      </c>
      <c r="Q52" s="16">
        <v>333264</v>
      </c>
      <c r="R52" s="16">
        <v>89790</v>
      </c>
      <c r="S52" s="16">
        <v>92689</v>
      </c>
      <c r="T52" s="16">
        <v>20715</v>
      </c>
      <c r="U52" s="16">
        <v>-23614</v>
      </c>
      <c r="V52" s="16">
        <v>1432</v>
      </c>
      <c r="W52" s="17">
        <v>1220659</v>
      </c>
      <c r="X52" s="18">
        <v>3.8876406406917599</v>
      </c>
      <c r="Y52" s="48"/>
    </row>
    <row r="53" spans="1:25">
      <c r="A53" s="35" t="s">
        <v>57</v>
      </c>
      <c r="B53" s="33" t="s">
        <v>104</v>
      </c>
      <c r="C53" s="26">
        <v>321800</v>
      </c>
      <c r="D53" s="16">
        <v>-11529</v>
      </c>
      <c r="E53" s="16">
        <v>26077</v>
      </c>
      <c r="F53" s="16">
        <v>37606</v>
      </c>
      <c r="G53" s="16">
        <v>7895</v>
      </c>
      <c r="H53" s="16">
        <v>13</v>
      </c>
      <c r="I53" s="16">
        <v>11979</v>
      </c>
      <c r="J53" s="16">
        <v>-4097</v>
      </c>
      <c r="K53" s="16">
        <v>-305</v>
      </c>
      <c r="L53" s="17">
        <v>317861</v>
      </c>
      <c r="M53" s="18">
        <v>-1.22405220633934</v>
      </c>
      <c r="N53" s="26">
        <v>321800</v>
      </c>
      <c r="O53" s="16">
        <v>-36057</v>
      </c>
      <c r="P53" s="16">
        <v>64118</v>
      </c>
      <c r="Q53" s="16">
        <v>100175</v>
      </c>
      <c r="R53" s="16">
        <v>22125</v>
      </c>
      <c r="S53" s="16">
        <v>88</v>
      </c>
      <c r="T53" s="16">
        <v>30772</v>
      </c>
      <c r="U53" s="16">
        <v>-8735</v>
      </c>
      <c r="V53" s="16">
        <v>-1166</v>
      </c>
      <c r="W53" s="17">
        <v>306702</v>
      </c>
      <c r="X53" s="18">
        <v>-4.6917339962709796</v>
      </c>
      <c r="Y53" s="48"/>
    </row>
    <row r="54" spans="1:25">
      <c r="A54" s="35" t="s">
        <v>105</v>
      </c>
      <c r="B54" s="33" t="s">
        <v>364</v>
      </c>
      <c r="C54" s="26">
        <v>659200</v>
      </c>
      <c r="D54" s="16">
        <v>-12873</v>
      </c>
      <c r="E54" s="16">
        <v>63250</v>
      </c>
      <c r="F54" s="16">
        <v>76123</v>
      </c>
      <c r="G54" s="16">
        <v>19408</v>
      </c>
      <c r="H54" s="16">
        <v>-2906</v>
      </c>
      <c r="I54" s="16">
        <v>4062</v>
      </c>
      <c r="J54" s="16">
        <v>18252</v>
      </c>
      <c r="K54" s="16">
        <v>682</v>
      </c>
      <c r="L54" s="17">
        <v>666417</v>
      </c>
      <c r="M54" s="18">
        <v>1.0948118932038799</v>
      </c>
      <c r="N54" s="26">
        <v>659200</v>
      </c>
      <c r="O54" s="16">
        <v>-46299</v>
      </c>
      <c r="P54" s="16">
        <v>156637</v>
      </c>
      <c r="Q54" s="16">
        <v>202936</v>
      </c>
      <c r="R54" s="16">
        <v>49882</v>
      </c>
      <c r="S54" s="16">
        <v>-7226</v>
      </c>
      <c r="T54" s="16">
        <v>9905</v>
      </c>
      <c r="U54" s="16">
        <v>47203</v>
      </c>
      <c r="V54" s="16">
        <v>2384</v>
      </c>
      <c r="W54" s="17">
        <v>665167</v>
      </c>
      <c r="X54" s="18">
        <v>0.90518810679611705</v>
      </c>
      <c r="Y54" s="48"/>
    </row>
    <row r="55" spans="1:25">
      <c r="A55" s="35" t="s">
        <v>107</v>
      </c>
      <c r="B55" s="33" t="s">
        <v>108</v>
      </c>
      <c r="C55" s="26">
        <v>897770</v>
      </c>
      <c r="D55" s="16">
        <v>7304</v>
      </c>
      <c r="E55" s="16">
        <v>90093</v>
      </c>
      <c r="F55" s="16">
        <v>82789</v>
      </c>
      <c r="G55" s="16">
        <v>57379</v>
      </c>
      <c r="H55" s="16">
        <v>45523</v>
      </c>
      <c r="I55" s="16">
        <v>18446</v>
      </c>
      <c r="J55" s="16">
        <v>-6590</v>
      </c>
      <c r="K55" s="16">
        <v>292</v>
      </c>
      <c r="L55" s="17">
        <v>962745</v>
      </c>
      <c r="M55" s="18">
        <v>7.2373770564843998</v>
      </c>
      <c r="N55" s="26">
        <v>897770</v>
      </c>
      <c r="O55" s="16">
        <v>1283</v>
      </c>
      <c r="P55" s="16">
        <v>228086</v>
      </c>
      <c r="Q55" s="16">
        <v>226803</v>
      </c>
      <c r="R55" s="16">
        <v>131249</v>
      </c>
      <c r="S55" s="16">
        <v>112168</v>
      </c>
      <c r="T55" s="16">
        <v>40554</v>
      </c>
      <c r="U55" s="16">
        <v>-21473</v>
      </c>
      <c r="V55" s="16">
        <v>964</v>
      </c>
      <c r="W55" s="17">
        <v>1031266</v>
      </c>
      <c r="X55" s="18">
        <v>14.869732782338501</v>
      </c>
      <c r="Y55" s="48"/>
    </row>
    <row r="56" spans="1:25">
      <c r="A56" s="35" t="s">
        <v>109</v>
      </c>
      <c r="B56" s="33" t="s">
        <v>110</v>
      </c>
      <c r="C56" s="26">
        <v>22190</v>
      </c>
      <c r="D56" s="16">
        <v>-770</v>
      </c>
      <c r="E56" s="16">
        <v>1666</v>
      </c>
      <c r="F56" s="16">
        <v>2436</v>
      </c>
      <c r="G56" s="16">
        <v>1037</v>
      </c>
      <c r="H56" s="16">
        <v>-100</v>
      </c>
      <c r="I56" s="16">
        <v>1512</v>
      </c>
      <c r="J56" s="16">
        <v>-375</v>
      </c>
      <c r="K56" s="16">
        <v>-146</v>
      </c>
      <c r="L56" s="17">
        <v>22311</v>
      </c>
      <c r="M56" s="18">
        <v>0.54529067147363697</v>
      </c>
      <c r="N56" s="26">
        <v>22190</v>
      </c>
      <c r="O56" s="16">
        <v>-2676</v>
      </c>
      <c r="P56" s="16">
        <v>4007</v>
      </c>
      <c r="Q56" s="16">
        <v>6683</v>
      </c>
      <c r="R56" s="16">
        <v>2793</v>
      </c>
      <c r="S56" s="16">
        <v>-295</v>
      </c>
      <c r="T56" s="16">
        <v>3906</v>
      </c>
      <c r="U56" s="16">
        <v>-818</v>
      </c>
      <c r="V56" s="16">
        <v>-479</v>
      </c>
      <c r="W56" s="17">
        <v>21828</v>
      </c>
      <c r="X56" s="18">
        <v>-1.6313654799459201</v>
      </c>
      <c r="Y56" s="48"/>
    </row>
    <row r="57" spans="1:25">
      <c r="A57" s="35" t="s">
        <v>111</v>
      </c>
      <c r="B57" s="33" t="s">
        <v>112</v>
      </c>
      <c r="C57" s="26">
        <v>22990</v>
      </c>
      <c r="D57" s="16">
        <v>-289</v>
      </c>
      <c r="E57" s="16">
        <v>2124</v>
      </c>
      <c r="F57" s="16">
        <v>2413</v>
      </c>
      <c r="G57" s="16">
        <v>243</v>
      </c>
      <c r="H57" s="16">
        <v>-3</v>
      </c>
      <c r="I57" s="16">
        <v>963</v>
      </c>
      <c r="J57" s="16">
        <v>-717</v>
      </c>
      <c r="K57" s="16">
        <v>-120</v>
      </c>
      <c r="L57" s="17">
        <v>22824</v>
      </c>
      <c r="M57" s="18">
        <v>-0.72205306655067403</v>
      </c>
      <c r="N57" s="26">
        <v>22990</v>
      </c>
      <c r="O57" s="16">
        <v>-1757</v>
      </c>
      <c r="P57" s="16">
        <v>4887</v>
      </c>
      <c r="Q57" s="16">
        <v>6644</v>
      </c>
      <c r="R57" s="16">
        <v>692</v>
      </c>
      <c r="S57" s="16">
        <v>-18</v>
      </c>
      <c r="T57" s="16">
        <v>2457</v>
      </c>
      <c r="U57" s="16">
        <v>-1747</v>
      </c>
      <c r="V57" s="16">
        <v>-346</v>
      </c>
      <c r="W57" s="17">
        <v>21579</v>
      </c>
      <c r="X57" s="18">
        <v>-6.1374510656807297</v>
      </c>
      <c r="Y57" s="48"/>
    </row>
    <row r="58" spans="1:25">
      <c r="A58" s="35" t="s">
        <v>113</v>
      </c>
      <c r="B58" s="33" t="s">
        <v>365</v>
      </c>
      <c r="C58" s="26">
        <v>416080</v>
      </c>
      <c r="D58" s="16">
        <v>-12086</v>
      </c>
      <c r="E58" s="16">
        <v>36108</v>
      </c>
      <c r="F58" s="16">
        <v>48194</v>
      </c>
      <c r="G58" s="16">
        <v>12631</v>
      </c>
      <c r="H58" s="16">
        <v>3035</v>
      </c>
      <c r="I58" s="16">
        <v>6575</v>
      </c>
      <c r="J58" s="16">
        <v>3021</v>
      </c>
      <c r="K58" s="16">
        <v>-358</v>
      </c>
      <c r="L58" s="17">
        <v>416267</v>
      </c>
      <c r="M58" s="18">
        <v>4.4943280138434898E-2</v>
      </c>
      <c r="N58" s="26">
        <v>416080</v>
      </c>
      <c r="O58" s="16">
        <v>-37196</v>
      </c>
      <c r="P58" s="16">
        <v>87955</v>
      </c>
      <c r="Q58" s="16">
        <v>125151</v>
      </c>
      <c r="R58" s="16">
        <v>31926</v>
      </c>
      <c r="S58" s="16">
        <v>6215</v>
      </c>
      <c r="T58" s="16">
        <v>17036</v>
      </c>
      <c r="U58" s="16">
        <v>8675</v>
      </c>
      <c r="V58" s="16">
        <v>-1462</v>
      </c>
      <c r="W58" s="17">
        <v>409348</v>
      </c>
      <c r="X58" s="18">
        <v>-1.6179580849836599</v>
      </c>
      <c r="Y58" s="48"/>
    </row>
    <row r="59" spans="1:25">
      <c r="A59" s="35" t="s">
        <v>115</v>
      </c>
      <c r="B59" s="33" t="s">
        <v>116</v>
      </c>
      <c r="C59" s="26">
        <v>26830</v>
      </c>
      <c r="D59" s="16">
        <v>-1471</v>
      </c>
      <c r="E59" s="16">
        <v>2034</v>
      </c>
      <c r="F59" s="16">
        <v>3505</v>
      </c>
      <c r="G59" s="16">
        <v>-46</v>
      </c>
      <c r="H59" s="16">
        <v>-140</v>
      </c>
      <c r="I59" s="16">
        <v>539</v>
      </c>
      <c r="J59" s="16">
        <v>-445</v>
      </c>
      <c r="K59" s="16">
        <v>-132</v>
      </c>
      <c r="L59" s="17">
        <v>25181</v>
      </c>
      <c r="M59" s="18">
        <v>-6.1461051062243799</v>
      </c>
      <c r="N59" s="26">
        <v>26830</v>
      </c>
      <c r="O59" s="16">
        <v>-4092</v>
      </c>
      <c r="P59" s="16">
        <v>4872</v>
      </c>
      <c r="Q59" s="16">
        <v>8964</v>
      </c>
      <c r="R59" s="16">
        <v>283</v>
      </c>
      <c r="S59" s="16">
        <v>-350</v>
      </c>
      <c r="T59" s="16">
        <v>1508</v>
      </c>
      <c r="U59" s="16">
        <v>-875</v>
      </c>
      <c r="V59" s="16">
        <v>-479</v>
      </c>
      <c r="W59" s="17">
        <v>22542</v>
      </c>
      <c r="X59" s="18">
        <v>-15.9821095788297</v>
      </c>
      <c r="Y59" s="48"/>
    </row>
    <row r="60" spans="1:25">
      <c r="A60" s="35"/>
      <c r="B60" s="33"/>
      <c r="C60" s="26"/>
      <c r="D60" s="16"/>
      <c r="E60" s="16"/>
      <c r="F60" s="16"/>
      <c r="G60" s="16"/>
      <c r="H60" s="16"/>
      <c r="I60" s="16"/>
      <c r="J60" s="16"/>
      <c r="K60" s="16"/>
      <c r="L60" s="17"/>
      <c r="M60" s="18"/>
      <c r="N60" s="34"/>
      <c r="O60" s="21"/>
      <c r="P60" s="21"/>
      <c r="Q60" s="21"/>
      <c r="R60" s="21"/>
      <c r="S60" s="21"/>
      <c r="T60" s="21"/>
      <c r="U60" s="21"/>
      <c r="V60" s="21"/>
      <c r="W60" s="22"/>
      <c r="X60" s="23"/>
      <c r="Y60" s="48"/>
    </row>
    <row r="61" spans="1:25">
      <c r="A61" s="226" t="s">
        <v>117</v>
      </c>
      <c r="B61" s="30"/>
      <c r="C61" s="26"/>
      <c r="D61" s="16"/>
      <c r="E61" s="16"/>
      <c r="F61" s="16"/>
      <c r="G61" s="16"/>
      <c r="H61" s="16"/>
      <c r="I61" s="16"/>
      <c r="J61" s="16"/>
      <c r="K61" s="16"/>
      <c r="L61" s="17"/>
      <c r="M61" s="18"/>
      <c r="N61" s="26"/>
      <c r="O61" s="16"/>
      <c r="P61" s="16"/>
      <c r="Q61" s="16"/>
      <c r="R61" s="16"/>
      <c r="S61" s="16"/>
      <c r="T61" s="16"/>
      <c r="U61" s="16"/>
      <c r="V61" s="16"/>
      <c r="W61" s="17"/>
      <c r="X61" s="18"/>
      <c r="Y61" s="48"/>
    </row>
    <row r="62" spans="1:25" ht="15" hidden="1" customHeight="1">
      <c r="A62" s="291" t="s">
        <v>3</v>
      </c>
      <c r="B62" s="31" t="s">
        <v>4</v>
      </c>
      <c r="C62" s="34" t="s">
        <v>12</v>
      </c>
      <c r="D62" s="21" t="s">
        <v>13</v>
      </c>
      <c r="E62" s="21" t="s">
        <v>14</v>
      </c>
      <c r="F62" s="21" t="s">
        <v>15</v>
      </c>
      <c r="G62" s="21" t="s">
        <v>16</v>
      </c>
      <c r="H62" s="21" t="s">
        <v>17</v>
      </c>
      <c r="I62" s="21" t="s">
        <v>18</v>
      </c>
      <c r="J62" s="21" t="s">
        <v>19</v>
      </c>
      <c r="K62" s="21" t="s">
        <v>20</v>
      </c>
      <c r="L62" s="22" t="s">
        <v>21</v>
      </c>
      <c r="M62" s="23" t="s">
        <v>22</v>
      </c>
      <c r="N62" s="26"/>
      <c r="O62" s="16"/>
      <c r="P62" s="16"/>
      <c r="Q62" s="16"/>
      <c r="R62" s="16"/>
      <c r="S62" s="16"/>
      <c r="T62" s="16"/>
      <c r="U62" s="16"/>
      <c r="V62" s="16"/>
      <c r="W62" s="17"/>
      <c r="X62" s="18"/>
      <c r="Y62" s="48"/>
    </row>
    <row r="63" spans="1:25">
      <c r="A63" s="35" t="s">
        <v>118</v>
      </c>
      <c r="B63" s="33" t="s">
        <v>119</v>
      </c>
      <c r="C63" s="26">
        <v>485650</v>
      </c>
      <c r="D63" s="16">
        <v>-565</v>
      </c>
      <c r="E63" s="16">
        <v>47221</v>
      </c>
      <c r="F63" s="16">
        <v>47786</v>
      </c>
      <c r="G63" s="16">
        <v>9156</v>
      </c>
      <c r="H63" s="16">
        <v>19423</v>
      </c>
      <c r="I63" s="16">
        <v>6467</v>
      </c>
      <c r="J63" s="16">
        <v>-16734</v>
      </c>
      <c r="K63" s="16">
        <v>321</v>
      </c>
      <c r="L63" s="17">
        <v>494562</v>
      </c>
      <c r="M63" s="18">
        <v>1.8350664058478301</v>
      </c>
      <c r="N63" s="26">
        <v>485650</v>
      </c>
      <c r="O63" s="16">
        <v>-13241</v>
      </c>
      <c r="P63" s="16">
        <v>115459</v>
      </c>
      <c r="Q63" s="16">
        <v>128700</v>
      </c>
      <c r="R63" s="16">
        <v>23739</v>
      </c>
      <c r="S63" s="16">
        <v>51823</v>
      </c>
      <c r="T63" s="16">
        <v>15497</v>
      </c>
      <c r="U63" s="16">
        <v>-43581</v>
      </c>
      <c r="V63" s="16">
        <v>870</v>
      </c>
      <c r="W63" s="17">
        <v>497018</v>
      </c>
      <c r="X63" s="18">
        <v>2.3407803974055401</v>
      </c>
      <c r="Y63" s="48"/>
    </row>
    <row r="64" spans="1:25">
      <c r="A64" s="35" t="s">
        <v>120</v>
      </c>
      <c r="B64" s="33" t="s">
        <v>121</v>
      </c>
      <c r="C64" s="26">
        <v>1831201</v>
      </c>
      <c r="D64" s="16">
        <v>-25603</v>
      </c>
      <c r="E64" s="16">
        <v>179007</v>
      </c>
      <c r="F64" s="16">
        <v>204610</v>
      </c>
      <c r="G64" s="16">
        <v>57614</v>
      </c>
      <c r="H64" s="16">
        <v>35388</v>
      </c>
      <c r="I64" s="16">
        <v>12465</v>
      </c>
      <c r="J64" s="16">
        <v>9761</v>
      </c>
      <c r="K64" s="16">
        <v>913</v>
      </c>
      <c r="L64" s="17">
        <v>1864125</v>
      </c>
      <c r="M64" s="18">
        <v>1.7979457197762601</v>
      </c>
      <c r="N64" s="26">
        <v>1831201</v>
      </c>
      <c r="O64" s="16">
        <v>-91365</v>
      </c>
      <c r="P64" s="16">
        <v>444003</v>
      </c>
      <c r="Q64" s="16">
        <v>535368</v>
      </c>
      <c r="R64" s="16">
        <v>139105</v>
      </c>
      <c r="S64" s="16">
        <v>85443</v>
      </c>
      <c r="T64" s="16">
        <v>29791</v>
      </c>
      <c r="U64" s="16">
        <v>23871</v>
      </c>
      <c r="V64" s="16">
        <v>3871</v>
      </c>
      <c r="W64" s="17">
        <v>1882812</v>
      </c>
      <c r="X64" s="18">
        <v>2.8184235373397</v>
      </c>
      <c r="Y64" s="48"/>
    </row>
    <row r="65" spans="1:25">
      <c r="A65" s="35" t="s">
        <v>122</v>
      </c>
      <c r="B65" s="33" t="s">
        <v>123</v>
      </c>
      <c r="C65" s="26">
        <v>1306615</v>
      </c>
      <c r="D65" s="16">
        <v>-1923</v>
      </c>
      <c r="E65" s="16">
        <v>128561</v>
      </c>
      <c r="F65" s="16">
        <v>130484</v>
      </c>
      <c r="G65" s="16">
        <v>69077</v>
      </c>
      <c r="H65" s="16">
        <v>45236</v>
      </c>
      <c r="I65" s="16">
        <v>25921</v>
      </c>
      <c r="J65" s="16">
        <v>-2080</v>
      </c>
      <c r="K65" s="16">
        <v>306</v>
      </c>
      <c r="L65" s="17">
        <v>1374075</v>
      </c>
      <c r="M65" s="18">
        <v>5.16295924966421</v>
      </c>
      <c r="N65" s="26">
        <v>1306615</v>
      </c>
      <c r="O65" s="16">
        <v>-31604</v>
      </c>
      <c r="P65" s="16">
        <v>323061</v>
      </c>
      <c r="Q65" s="16">
        <v>354665</v>
      </c>
      <c r="R65" s="16">
        <v>161524</v>
      </c>
      <c r="S65" s="16">
        <v>111806</v>
      </c>
      <c r="T65" s="16">
        <v>58661</v>
      </c>
      <c r="U65" s="16">
        <v>-8943</v>
      </c>
      <c r="V65" s="16">
        <v>885</v>
      </c>
      <c r="W65" s="17">
        <v>1437420</v>
      </c>
      <c r="X65" s="18">
        <v>10.010982577117201</v>
      </c>
      <c r="Y65" s="48"/>
    </row>
    <row r="66" spans="1:25">
      <c r="A66" s="35" t="s">
        <v>124</v>
      </c>
      <c r="B66" s="33" t="s">
        <v>125</v>
      </c>
      <c r="C66" s="26">
        <v>493560</v>
      </c>
      <c r="D66" s="16">
        <v>-15883</v>
      </c>
      <c r="E66" s="16">
        <v>40806</v>
      </c>
      <c r="F66" s="16">
        <v>56689</v>
      </c>
      <c r="G66" s="16">
        <v>14815</v>
      </c>
      <c r="H66" s="16">
        <v>465</v>
      </c>
      <c r="I66" s="16">
        <v>9277</v>
      </c>
      <c r="J66" s="16">
        <v>5073</v>
      </c>
      <c r="K66" s="16">
        <v>-603</v>
      </c>
      <c r="L66" s="17">
        <v>491889</v>
      </c>
      <c r="M66" s="18">
        <v>-0.33856066131777302</v>
      </c>
      <c r="N66" s="26">
        <v>493560</v>
      </c>
      <c r="O66" s="16">
        <v>-49296</v>
      </c>
      <c r="P66" s="16">
        <v>98677</v>
      </c>
      <c r="Q66" s="16">
        <v>147973</v>
      </c>
      <c r="R66" s="16">
        <v>40351</v>
      </c>
      <c r="S66" s="16">
        <v>-180</v>
      </c>
      <c r="T66" s="16">
        <v>25192</v>
      </c>
      <c r="U66" s="16">
        <v>15339</v>
      </c>
      <c r="V66" s="16">
        <v>-2061</v>
      </c>
      <c r="W66" s="17">
        <v>482554</v>
      </c>
      <c r="X66" s="18">
        <v>-2.2299213874706201</v>
      </c>
      <c r="Y66" s="48"/>
    </row>
    <row r="67" spans="1:25">
      <c r="A67" s="35"/>
      <c r="B67" s="33"/>
      <c r="C67" s="26"/>
      <c r="D67" s="16"/>
      <c r="E67" s="16"/>
      <c r="F67" s="16"/>
      <c r="G67" s="16"/>
      <c r="H67" s="16"/>
      <c r="I67" s="16"/>
      <c r="J67" s="16"/>
      <c r="K67" s="16"/>
      <c r="L67" s="17"/>
      <c r="M67" s="55"/>
      <c r="N67" s="26"/>
      <c r="O67" s="16"/>
      <c r="P67" s="16"/>
      <c r="Q67" s="16"/>
      <c r="R67" s="16"/>
      <c r="S67" s="16"/>
      <c r="T67" s="16"/>
      <c r="U67" s="16"/>
      <c r="V67" s="16"/>
      <c r="W67" s="17"/>
      <c r="X67" s="18"/>
      <c r="Y67" s="48"/>
    </row>
    <row r="68" spans="1:25">
      <c r="A68" s="226" t="s">
        <v>126</v>
      </c>
      <c r="B68" s="30"/>
      <c r="C68" s="35"/>
      <c r="D68" s="16"/>
      <c r="E68" s="16"/>
      <c r="F68" s="16"/>
      <c r="G68" s="16"/>
      <c r="H68" s="16"/>
      <c r="I68" s="16"/>
      <c r="J68" s="16"/>
      <c r="K68" s="16"/>
      <c r="L68" s="17"/>
      <c r="M68" s="55"/>
      <c r="N68" s="26"/>
      <c r="O68" s="16"/>
      <c r="P68" s="16"/>
      <c r="Q68" s="16"/>
      <c r="R68" s="16"/>
      <c r="S68" s="16"/>
      <c r="T68" s="16"/>
      <c r="U68" s="16"/>
      <c r="V68" s="16"/>
      <c r="W68" s="17"/>
      <c r="X68" s="18"/>
      <c r="Y68" s="48"/>
    </row>
    <row r="69" spans="1:25" hidden="1">
      <c r="A69" s="291" t="s">
        <v>3</v>
      </c>
      <c r="B69" s="31" t="s">
        <v>4</v>
      </c>
      <c r="C69" s="36" t="s">
        <v>12</v>
      </c>
      <c r="D69" s="21" t="s">
        <v>13</v>
      </c>
      <c r="E69" s="21" t="s">
        <v>14</v>
      </c>
      <c r="F69" s="21" t="s">
        <v>15</v>
      </c>
      <c r="G69" s="21" t="s">
        <v>16</v>
      </c>
      <c r="H69" s="21" t="s">
        <v>17</v>
      </c>
      <c r="I69" s="21" t="s">
        <v>18</v>
      </c>
      <c r="J69" s="21" t="s">
        <v>19</v>
      </c>
      <c r="K69" s="21" t="s">
        <v>20</v>
      </c>
      <c r="L69" s="22" t="s">
        <v>21</v>
      </c>
      <c r="M69" s="56" t="s">
        <v>22</v>
      </c>
      <c r="N69" s="57"/>
      <c r="O69" s="48"/>
      <c r="P69" s="48"/>
      <c r="Q69" s="48"/>
      <c r="R69" s="48"/>
      <c r="S69" s="48"/>
      <c r="T69" s="48"/>
      <c r="U69" s="48"/>
      <c r="V69" s="48"/>
      <c r="W69" s="48"/>
      <c r="X69" s="58"/>
      <c r="Y69" s="48"/>
    </row>
    <row r="70" spans="1:25">
      <c r="A70" s="279" t="s">
        <v>127</v>
      </c>
      <c r="B70" s="25" t="s">
        <v>128</v>
      </c>
      <c r="C70" s="26">
        <v>19045</v>
      </c>
      <c r="D70" s="16">
        <v>-632</v>
      </c>
      <c r="E70" s="16">
        <v>1106</v>
      </c>
      <c r="F70" s="16">
        <v>1738</v>
      </c>
      <c r="G70" s="16">
        <v>1376</v>
      </c>
      <c r="H70" s="16">
        <v>237</v>
      </c>
      <c r="I70" s="16">
        <v>1708</v>
      </c>
      <c r="J70" s="16">
        <v>-569</v>
      </c>
      <c r="K70" s="16">
        <v>-112</v>
      </c>
      <c r="L70" s="17">
        <v>19677</v>
      </c>
      <c r="M70" s="18">
        <v>3.31845628773956</v>
      </c>
      <c r="N70" s="26">
        <v>19045</v>
      </c>
      <c r="O70" s="16">
        <v>-2219</v>
      </c>
      <c r="P70" s="16">
        <v>2857</v>
      </c>
      <c r="Q70" s="16">
        <v>5076</v>
      </c>
      <c r="R70" s="16">
        <v>3523</v>
      </c>
      <c r="S70" s="16">
        <v>537</v>
      </c>
      <c r="T70" s="16">
        <v>4249</v>
      </c>
      <c r="U70" s="16">
        <v>-1263</v>
      </c>
      <c r="V70" s="16">
        <v>-388</v>
      </c>
      <c r="W70" s="17">
        <v>19961</v>
      </c>
      <c r="X70" s="18">
        <v>4.8096613284326599</v>
      </c>
      <c r="Y70" s="48"/>
    </row>
    <row r="71" spans="1:25">
      <c r="A71" s="292" t="s">
        <v>129</v>
      </c>
      <c r="B71" s="37" t="s">
        <v>130</v>
      </c>
      <c r="C71" s="38">
        <v>14718</v>
      </c>
      <c r="D71" s="39">
        <v>-848</v>
      </c>
      <c r="E71" s="39">
        <v>735</v>
      </c>
      <c r="F71" s="39">
        <v>1583</v>
      </c>
      <c r="G71" s="39">
        <v>547</v>
      </c>
      <c r="H71" s="39">
        <v>41</v>
      </c>
      <c r="I71" s="39">
        <v>1259</v>
      </c>
      <c r="J71" s="39">
        <v>-753</v>
      </c>
      <c r="K71" s="39">
        <v>-115</v>
      </c>
      <c r="L71" s="40">
        <v>14302</v>
      </c>
      <c r="M71" s="41">
        <v>-2.82647098790597</v>
      </c>
      <c r="N71" s="38">
        <v>14718</v>
      </c>
      <c r="O71" s="39">
        <v>-2501</v>
      </c>
      <c r="P71" s="39">
        <v>1835</v>
      </c>
      <c r="Q71" s="39">
        <v>4336</v>
      </c>
      <c r="R71" s="39">
        <v>1745</v>
      </c>
      <c r="S71" s="39">
        <v>146</v>
      </c>
      <c r="T71" s="39">
        <v>3202</v>
      </c>
      <c r="U71" s="39">
        <v>-1603</v>
      </c>
      <c r="V71" s="39">
        <v>-341</v>
      </c>
      <c r="W71" s="40">
        <v>13621</v>
      </c>
      <c r="X71" s="41">
        <v>-7.4534583503193401</v>
      </c>
      <c r="Y71" s="48"/>
    </row>
    <row r="72" spans="1:25">
      <c r="A72" s="24"/>
      <c r="B72" s="42"/>
      <c r="C72" s="43"/>
      <c r="D72" s="44"/>
      <c r="E72" s="44"/>
      <c r="F72" s="44"/>
      <c r="G72" s="44"/>
      <c r="H72" s="44"/>
      <c r="I72" s="44"/>
      <c r="J72" s="44"/>
      <c r="K72" s="44"/>
      <c r="L72" s="43"/>
      <c r="M72" s="45"/>
    </row>
    <row r="73" spans="1:25">
      <c r="A73" s="46" t="s">
        <v>131</v>
      </c>
      <c r="B73" s="47"/>
      <c r="C73" s="46"/>
      <c r="D73" s="48"/>
      <c r="E73" s="48"/>
      <c r="F73" s="48"/>
      <c r="G73" s="48"/>
      <c r="H73" s="48"/>
      <c r="I73" s="48"/>
      <c r="J73" s="48"/>
      <c r="K73" s="48"/>
      <c r="L73" s="49"/>
      <c r="M73" s="50"/>
    </row>
    <row r="74" spans="1:25" ht="15" customHeight="1">
      <c r="A74" s="524" t="str">
        <f>"'Other changes' includes changes in the prisoner and armed forces populations and as a result of constraining to the National Population Projections for Scotland, and do not apply at Scotland level."</f>
        <v>'Other changes' includes changes in the prisoner and armed forces populations and as a result of constraining to the National Population Projections for Scotland, and do not apply at Scotland level.</v>
      </c>
      <c r="B74" s="524"/>
      <c r="C74" s="524"/>
      <c r="D74" s="524"/>
      <c r="E74" s="524"/>
      <c r="F74" s="524"/>
      <c r="G74" s="524"/>
      <c r="H74" s="524"/>
      <c r="I74" s="524"/>
      <c r="J74" s="524"/>
      <c r="K74" s="524"/>
      <c r="L74" s="524"/>
      <c r="M74" s="436"/>
    </row>
    <row r="75" spans="1:25">
      <c r="A75" s="502"/>
      <c r="B75" s="502"/>
      <c r="C75" s="502"/>
      <c r="D75" s="51"/>
      <c r="E75" s="51"/>
      <c r="F75" s="51"/>
      <c r="G75" s="51"/>
      <c r="H75" s="51"/>
      <c r="I75" s="51"/>
      <c r="J75" s="51"/>
      <c r="K75" s="51"/>
      <c r="L75" s="52"/>
      <c r="M75" s="50"/>
    </row>
    <row r="76" spans="1:25">
      <c r="A76" s="437" t="str">
        <f>'[2]Contents Text'!B22</f>
        <v>© Crown Copyright 2020</v>
      </c>
      <c r="B76" s="437"/>
      <c r="C76" s="437"/>
      <c r="D76" s="53"/>
      <c r="E76" s="53"/>
      <c r="F76" s="53"/>
      <c r="G76" s="53"/>
      <c r="H76" s="53"/>
      <c r="I76" s="53"/>
      <c r="J76" s="53"/>
      <c r="K76" s="53"/>
      <c r="L76" s="52"/>
      <c r="M76" s="50"/>
    </row>
  </sheetData>
  <mergeCells count="34">
    <mergeCell ref="T5:T6"/>
    <mergeCell ref="A74:L74"/>
    <mergeCell ref="P5:P6"/>
    <mergeCell ref="Q5:Q6"/>
    <mergeCell ref="R5:R6"/>
    <mergeCell ref="S5:S6"/>
    <mergeCell ref="A1:I1"/>
    <mergeCell ref="K1:L1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75:C75"/>
    <mergeCell ref="N3:X3"/>
    <mergeCell ref="P4:Q4"/>
    <mergeCell ref="V4:V6"/>
    <mergeCell ref="A3:A4"/>
    <mergeCell ref="C3:M3"/>
    <mergeCell ref="E4:F4"/>
    <mergeCell ref="H4:J4"/>
    <mergeCell ref="K4:K6"/>
    <mergeCell ref="S4:U4"/>
    <mergeCell ref="M5:M6"/>
    <mergeCell ref="N5:N6"/>
    <mergeCell ref="O5:O6"/>
    <mergeCell ref="U5:U6"/>
    <mergeCell ref="W5:W6"/>
    <mergeCell ref="X5:X6"/>
  </mergeCells>
  <hyperlinks>
    <hyperlink ref="K1" location="Contents!A1" display="Back to contents page "/>
  </hyperlinks>
  <pageMargins left="0.70866141732283472" right="0.70866141732283472" top="0.74803149606299213" bottom="0.74803149606299213" header="0.31496062992125984" footer="0.31496062992125984"/>
  <pageSetup paperSize="9" scale="45" orientation="landscape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2"/>
  <sheetViews>
    <sheetView workbookViewId="0">
      <selection sqref="A1:J1"/>
    </sheetView>
  </sheetViews>
  <sheetFormatPr defaultColWidth="9.109375" defaultRowHeight="14.4"/>
  <cols>
    <col min="1" max="1" width="43.88671875" style="54" customWidth="1"/>
    <col min="2" max="2" width="10.44140625" style="54" customWidth="1"/>
    <col min="3" max="16384" width="9.109375" style="54"/>
  </cols>
  <sheetData>
    <row r="1" spans="1:27" ht="18" customHeight="1">
      <c r="A1" s="486" t="s">
        <v>200</v>
      </c>
      <c r="B1" s="486"/>
      <c r="C1" s="486"/>
      <c r="D1" s="486"/>
      <c r="E1" s="486"/>
      <c r="F1" s="486"/>
      <c r="G1" s="486"/>
      <c r="H1" s="486"/>
      <c r="I1" s="486"/>
      <c r="J1" s="486"/>
      <c r="K1" s="444"/>
      <c r="L1" s="485" t="s">
        <v>372</v>
      </c>
      <c r="M1" s="485"/>
      <c r="N1" s="442"/>
    </row>
    <row r="2" spans="1:27" ht="15" customHeight="1"/>
    <row r="3" spans="1:27">
      <c r="A3" s="293"/>
      <c r="B3" s="101"/>
      <c r="C3" s="527" t="s">
        <v>170</v>
      </c>
      <c r="D3" s="525"/>
      <c r="E3" s="525"/>
      <c r="F3" s="525"/>
      <c r="G3" s="525"/>
      <c r="H3" s="525" t="s">
        <v>171</v>
      </c>
      <c r="I3" s="525"/>
      <c r="J3" s="525"/>
      <c r="K3" s="525"/>
      <c r="L3" s="525"/>
      <c r="M3" s="525" t="s">
        <v>172</v>
      </c>
      <c r="N3" s="525"/>
      <c r="O3" s="525"/>
      <c r="P3" s="525"/>
      <c r="Q3" s="525"/>
      <c r="R3" s="525" t="s">
        <v>173</v>
      </c>
      <c r="S3" s="525"/>
      <c r="T3" s="525"/>
      <c r="U3" s="525"/>
      <c r="V3" s="525"/>
      <c r="W3" s="525" t="s">
        <v>174</v>
      </c>
      <c r="X3" s="525"/>
      <c r="Y3" s="525"/>
      <c r="Z3" s="525"/>
      <c r="AA3" s="526"/>
    </row>
    <row r="4" spans="1:27">
      <c r="A4" s="528" t="s">
        <v>3</v>
      </c>
      <c r="B4" s="530" t="s">
        <v>4</v>
      </c>
      <c r="C4" s="532" t="s">
        <v>367</v>
      </c>
      <c r="D4" s="534" t="s">
        <v>368</v>
      </c>
      <c r="E4" s="534" t="s">
        <v>369</v>
      </c>
      <c r="F4" s="534" t="s">
        <v>370</v>
      </c>
      <c r="G4" s="536" t="s">
        <v>371</v>
      </c>
      <c r="H4" s="538" t="s">
        <v>367</v>
      </c>
      <c r="I4" s="534" t="s">
        <v>368</v>
      </c>
      <c r="J4" s="534" t="s">
        <v>369</v>
      </c>
      <c r="K4" s="534" t="s">
        <v>370</v>
      </c>
      <c r="L4" s="536" t="s">
        <v>371</v>
      </c>
      <c r="M4" s="538" t="s">
        <v>367</v>
      </c>
      <c r="N4" s="534" t="s">
        <v>368</v>
      </c>
      <c r="O4" s="534" t="s">
        <v>369</v>
      </c>
      <c r="P4" s="534" t="s">
        <v>370</v>
      </c>
      <c r="Q4" s="536" t="s">
        <v>371</v>
      </c>
      <c r="R4" s="538" t="s">
        <v>367</v>
      </c>
      <c r="S4" s="534" t="s">
        <v>368</v>
      </c>
      <c r="T4" s="534" t="s">
        <v>369</v>
      </c>
      <c r="U4" s="534" t="s">
        <v>370</v>
      </c>
      <c r="V4" s="536" t="s">
        <v>371</v>
      </c>
      <c r="W4" s="538" t="s">
        <v>367</v>
      </c>
      <c r="X4" s="534" t="s">
        <v>368</v>
      </c>
      <c r="Y4" s="534" t="s">
        <v>369</v>
      </c>
      <c r="Z4" s="534" t="s">
        <v>370</v>
      </c>
      <c r="AA4" s="540" t="s">
        <v>371</v>
      </c>
    </row>
    <row r="5" spans="1:27">
      <c r="A5" s="529"/>
      <c r="B5" s="531"/>
      <c r="C5" s="533"/>
      <c r="D5" s="535"/>
      <c r="E5" s="535"/>
      <c r="F5" s="535"/>
      <c r="G5" s="537"/>
      <c r="H5" s="539"/>
      <c r="I5" s="535"/>
      <c r="J5" s="535"/>
      <c r="K5" s="535"/>
      <c r="L5" s="537"/>
      <c r="M5" s="539"/>
      <c r="N5" s="535"/>
      <c r="O5" s="535"/>
      <c r="P5" s="535"/>
      <c r="Q5" s="537"/>
      <c r="R5" s="539"/>
      <c r="S5" s="535"/>
      <c r="T5" s="535"/>
      <c r="U5" s="535"/>
      <c r="V5" s="537"/>
      <c r="W5" s="539"/>
      <c r="X5" s="535"/>
      <c r="Y5" s="535"/>
      <c r="Z5" s="535"/>
      <c r="AA5" s="541"/>
    </row>
    <row r="6" spans="1:27" hidden="1">
      <c r="A6" s="294" t="s">
        <v>3</v>
      </c>
      <c r="B6" s="102" t="s">
        <v>4</v>
      </c>
      <c r="C6" s="103" t="s">
        <v>175</v>
      </c>
      <c r="D6" s="103" t="s">
        <v>176</v>
      </c>
      <c r="E6" s="103" t="s">
        <v>177</v>
      </c>
      <c r="F6" s="103" t="s">
        <v>178</v>
      </c>
      <c r="G6" s="441" t="s">
        <v>179</v>
      </c>
      <c r="H6" s="103" t="s">
        <v>180</v>
      </c>
      <c r="I6" s="103" t="s">
        <v>181</v>
      </c>
      <c r="J6" s="103" t="s">
        <v>182</v>
      </c>
      <c r="K6" s="103" t="s">
        <v>183</v>
      </c>
      <c r="L6" s="103" t="s">
        <v>184</v>
      </c>
      <c r="M6" s="104" t="s">
        <v>185</v>
      </c>
      <c r="N6" s="103" t="s">
        <v>186</v>
      </c>
      <c r="O6" s="103" t="s">
        <v>187</v>
      </c>
      <c r="P6" s="103" t="s">
        <v>188</v>
      </c>
      <c r="Q6" s="103" t="s">
        <v>189</v>
      </c>
      <c r="R6" s="104" t="s">
        <v>190</v>
      </c>
      <c r="S6" s="103" t="s">
        <v>191</v>
      </c>
      <c r="T6" s="103" t="s">
        <v>192</v>
      </c>
      <c r="U6" s="103" t="s">
        <v>193</v>
      </c>
      <c r="V6" s="103" t="s">
        <v>194</v>
      </c>
      <c r="W6" s="104" t="s">
        <v>195</v>
      </c>
      <c r="X6" s="103" t="s">
        <v>196</v>
      </c>
      <c r="Y6" s="103" t="s">
        <v>197</v>
      </c>
      <c r="Z6" s="103" t="s">
        <v>198</v>
      </c>
      <c r="AA6" s="297" t="s">
        <v>199</v>
      </c>
    </row>
    <row r="7" spans="1:27">
      <c r="A7" s="226" t="s">
        <v>23</v>
      </c>
      <c r="B7" s="30" t="s">
        <v>24</v>
      </c>
      <c r="C7" s="105">
        <v>1.05695003769699</v>
      </c>
      <c r="D7" s="105">
        <v>1.8207829940604301</v>
      </c>
      <c r="E7" s="105">
        <v>2.2949375701072099</v>
      </c>
      <c r="F7" s="105">
        <v>2.4839741821592098</v>
      </c>
      <c r="G7" s="105">
        <v>2.5140949964141899</v>
      </c>
      <c r="H7" s="106">
        <v>-1.4388223190379099</v>
      </c>
      <c r="I7" s="105">
        <v>-5.9983556316353903</v>
      </c>
      <c r="J7" s="105">
        <v>-9.3518013011390995</v>
      </c>
      <c r="K7" s="105">
        <v>-10.2239038088009</v>
      </c>
      <c r="L7" s="105">
        <v>-10.4770843347812</v>
      </c>
      <c r="M7" s="106">
        <v>1.76468663386003</v>
      </c>
      <c r="N7" s="105">
        <v>3.3313164064563101</v>
      </c>
      <c r="O7" s="105">
        <v>1.8212333029454799</v>
      </c>
      <c r="P7" s="105">
        <v>0.10746737515528799</v>
      </c>
      <c r="Q7" s="105">
        <v>-0.20827544714924401</v>
      </c>
      <c r="R7" s="106">
        <v>0.89190625755013297</v>
      </c>
      <c r="S7" s="105">
        <v>3.6833051461705701</v>
      </c>
      <c r="T7" s="105">
        <v>14.239381493114299</v>
      </c>
      <c r="U7" s="105">
        <v>21.777820729644802</v>
      </c>
      <c r="V7" s="105">
        <v>23.224160425223499</v>
      </c>
      <c r="W7" s="106">
        <v>14.023741247668999</v>
      </c>
      <c r="X7" s="105">
        <v>25.4140864149748</v>
      </c>
      <c r="Y7" s="105">
        <v>37.783241265261601</v>
      </c>
      <c r="Z7" s="105">
        <v>54.556709827240397</v>
      </c>
      <c r="AA7" s="298">
        <v>70.554123711340196</v>
      </c>
    </row>
    <row r="8" spans="1:27">
      <c r="A8" s="273" t="s">
        <v>26</v>
      </c>
      <c r="B8" s="69"/>
      <c r="C8" s="107"/>
      <c r="D8" s="107"/>
      <c r="E8" s="107"/>
      <c r="F8" s="107"/>
      <c r="G8" s="107"/>
      <c r="H8" s="108"/>
      <c r="I8" s="107"/>
      <c r="J8" s="107"/>
      <c r="K8" s="107"/>
      <c r="L8" s="107"/>
      <c r="M8" s="108"/>
      <c r="N8" s="107"/>
      <c r="O8" s="107"/>
      <c r="P8" s="107"/>
      <c r="Q8" s="107"/>
      <c r="R8" s="108"/>
      <c r="S8" s="107"/>
      <c r="T8" s="107"/>
      <c r="U8" s="107"/>
      <c r="V8" s="107"/>
      <c r="W8" s="108"/>
      <c r="X8" s="107"/>
      <c r="Y8" s="107"/>
      <c r="Z8" s="107"/>
      <c r="AA8" s="299"/>
    </row>
    <row r="9" spans="1:27" hidden="1">
      <c r="A9" s="295" t="s">
        <v>3</v>
      </c>
      <c r="B9" s="109" t="s">
        <v>4</v>
      </c>
      <c r="C9" s="110" t="s">
        <v>175</v>
      </c>
      <c r="D9" s="110" t="s">
        <v>176</v>
      </c>
      <c r="E9" s="110" t="s">
        <v>177</v>
      </c>
      <c r="F9" s="110" t="s">
        <v>178</v>
      </c>
      <c r="G9" s="110" t="s">
        <v>179</v>
      </c>
      <c r="H9" s="111" t="s">
        <v>180</v>
      </c>
      <c r="I9" s="110" t="s">
        <v>181</v>
      </c>
      <c r="J9" s="110" t="s">
        <v>182</v>
      </c>
      <c r="K9" s="110" t="s">
        <v>183</v>
      </c>
      <c r="L9" s="110" t="s">
        <v>184</v>
      </c>
      <c r="M9" s="111" t="s">
        <v>185</v>
      </c>
      <c r="N9" s="110" t="s">
        <v>186</v>
      </c>
      <c r="O9" s="110" t="s">
        <v>187</v>
      </c>
      <c r="P9" s="110" t="s">
        <v>188</v>
      </c>
      <c r="Q9" s="110" t="s">
        <v>189</v>
      </c>
      <c r="R9" s="111" t="s">
        <v>190</v>
      </c>
      <c r="S9" s="110" t="s">
        <v>191</v>
      </c>
      <c r="T9" s="110" t="s">
        <v>192</v>
      </c>
      <c r="U9" s="110" t="s">
        <v>193</v>
      </c>
      <c r="V9" s="110" t="s">
        <v>194</v>
      </c>
      <c r="W9" s="111" t="s">
        <v>195</v>
      </c>
      <c r="X9" s="110" t="s">
        <v>196</v>
      </c>
      <c r="Y9" s="110" t="s">
        <v>197</v>
      </c>
      <c r="Z9" s="110" t="s">
        <v>198</v>
      </c>
      <c r="AA9" s="300" t="s">
        <v>199</v>
      </c>
    </row>
    <row r="10" spans="1:27">
      <c r="A10" s="35" t="s">
        <v>27</v>
      </c>
      <c r="B10" s="33" t="s">
        <v>28</v>
      </c>
      <c r="C10" s="107">
        <v>0.29662506591668097</v>
      </c>
      <c r="D10" s="107">
        <v>1.1469502548778301</v>
      </c>
      <c r="E10" s="107">
        <v>1.90015820003516</v>
      </c>
      <c r="F10" s="107">
        <v>2.2574266127614702</v>
      </c>
      <c r="G10" s="107">
        <v>2.3475127438917198</v>
      </c>
      <c r="H10" s="108">
        <v>1.2057531651020601</v>
      </c>
      <c r="I10" s="107">
        <v>-3.2469210231676899</v>
      </c>
      <c r="J10" s="107">
        <v>-7.8287830505555096</v>
      </c>
      <c r="K10" s="107">
        <v>-9.5139666408290999</v>
      </c>
      <c r="L10" s="107">
        <v>-9.4020038469267693</v>
      </c>
      <c r="M10" s="108">
        <v>0.32950084127874402</v>
      </c>
      <c r="N10" s="107">
        <v>2.3944577576097501</v>
      </c>
      <c r="O10" s="107">
        <v>2.6831693264671399</v>
      </c>
      <c r="P10" s="107">
        <v>2.5040789272421402</v>
      </c>
      <c r="Q10" s="107">
        <v>2.3415591699383098</v>
      </c>
      <c r="R10" s="108">
        <v>-0.73137369846188205</v>
      </c>
      <c r="S10" s="107">
        <v>-4.4664042654160699E-2</v>
      </c>
      <c r="T10" s="107">
        <v>7.9306590737794203</v>
      </c>
      <c r="U10" s="107">
        <v>12.623175055132201</v>
      </c>
      <c r="V10" s="107">
        <v>13.798397677469801</v>
      </c>
      <c r="W10" s="108">
        <v>6.8678780412688596</v>
      </c>
      <c r="X10" s="107">
        <v>16.101016322759499</v>
      </c>
      <c r="Y10" s="107">
        <v>28.247613181398201</v>
      </c>
      <c r="Z10" s="107">
        <v>41.5583615645211</v>
      </c>
      <c r="AA10" s="299">
        <v>50.545118570988599</v>
      </c>
    </row>
    <row r="11" spans="1:27">
      <c r="A11" s="35" t="s">
        <v>29</v>
      </c>
      <c r="B11" s="33" t="s">
        <v>30</v>
      </c>
      <c r="C11" s="107">
        <v>1.46250047806632</v>
      </c>
      <c r="D11" s="107">
        <v>2.45764332428194</v>
      </c>
      <c r="E11" s="107">
        <v>2.6848204382912</v>
      </c>
      <c r="F11" s="107">
        <v>2.5268673270356099</v>
      </c>
      <c r="G11" s="107">
        <v>2.4193980188931801</v>
      </c>
      <c r="H11" s="108">
        <v>-0.40992800766830501</v>
      </c>
      <c r="I11" s="107">
        <v>-5.2841963575551203</v>
      </c>
      <c r="J11" s="107">
        <v>-9.2345971080700693</v>
      </c>
      <c r="K11" s="107">
        <v>-11.290355474884301</v>
      </c>
      <c r="L11" s="107">
        <v>-11.5208125140212</v>
      </c>
      <c r="M11" s="108">
        <v>1.3299134970497699</v>
      </c>
      <c r="N11" s="107">
        <v>3.3016628542890798</v>
      </c>
      <c r="O11" s="107">
        <v>1.4433599891486</v>
      </c>
      <c r="P11" s="107">
        <v>-0.683145180682035</v>
      </c>
      <c r="Q11" s="107">
        <v>-1.73252523259614</v>
      </c>
      <c r="R11" s="108">
        <v>3.7177088723480498</v>
      </c>
      <c r="S11" s="107">
        <v>7.2881423396887302</v>
      </c>
      <c r="T11" s="107">
        <v>18.323846674362098</v>
      </c>
      <c r="U11" s="107">
        <v>26.372248537196999</v>
      </c>
      <c r="V11" s="107">
        <v>29.4252278788361</v>
      </c>
      <c r="W11" s="108">
        <v>21.2356499785643</v>
      </c>
      <c r="X11" s="107">
        <v>39.594150431096097</v>
      </c>
      <c r="Y11" s="107">
        <v>55.332729957604897</v>
      </c>
      <c r="Z11" s="107">
        <v>70.728338017434396</v>
      </c>
      <c r="AA11" s="299">
        <v>87.352927166198299</v>
      </c>
    </row>
    <row r="12" spans="1:27">
      <c r="A12" s="35" t="s">
        <v>31</v>
      </c>
      <c r="B12" s="33" t="s">
        <v>32</v>
      </c>
      <c r="C12" s="107">
        <v>-0.193036883833161</v>
      </c>
      <c r="D12" s="107">
        <v>-0.77731816614960403</v>
      </c>
      <c r="E12" s="107">
        <v>-1.6528783178214399</v>
      </c>
      <c r="F12" s="107">
        <v>-2.7654257152706001</v>
      </c>
      <c r="G12" s="107">
        <v>-3.75732506032403</v>
      </c>
      <c r="H12" s="108">
        <v>-2.98654755103101</v>
      </c>
      <c r="I12" s="107">
        <v>-7.75463564119877</v>
      </c>
      <c r="J12" s="107">
        <v>-11.800758323378201</v>
      </c>
      <c r="K12" s="107">
        <v>-13.452448968991799</v>
      </c>
      <c r="L12" s="107">
        <v>-14.5379940788449</v>
      </c>
      <c r="M12" s="108">
        <v>0.492155815665276</v>
      </c>
      <c r="N12" s="107">
        <v>0.43731147257061198</v>
      </c>
      <c r="O12" s="107">
        <v>-3.0597370358075802</v>
      </c>
      <c r="P12" s="107">
        <v>-6.1266904325486697</v>
      </c>
      <c r="Q12" s="107">
        <v>-7.3736776018589296</v>
      </c>
      <c r="R12" s="108">
        <v>3.6363636363636397E-2</v>
      </c>
      <c r="S12" s="107">
        <v>1.04727272727273</v>
      </c>
      <c r="T12" s="107">
        <v>8.9963636363636397</v>
      </c>
      <c r="U12" s="107">
        <v>13.185454545454499</v>
      </c>
      <c r="V12" s="107">
        <v>12.9018181818182</v>
      </c>
      <c r="W12" s="108">
        <v>17.916700895424299</v>
      </c>
      <c r="X12" s="107">
        <v>30.321202661628199</v>
      </c>
      <c r="Y12" s="107">
        <v>38.314302144089403</v>
      </c>
      <c r="Z12" s="107">
        <v>50.702374106629399</v>
      </c>
      <c r="AA12" s="299">
        <v>61.6281935430872</v>
      </c>
    </row>
    <row r="13" spans="1:27">
      <c r="A13" s="35" t="s">
        <v>33</v>
      </c>
      <c r="B13" s="33" t="s">
        <v>34</v>
      </c>
      <c r="C13" s="107">
        <v>-2.8564804080686299</v>
      </c>
      <c r="D13" s="107">
        <v>-5.8694644099234896</v>
      </c>
      <c r="E13" s="107">
        <v>-8.9717134245304901</v>
      </c>
      <c r="F13" s="107">
        <v>-12.047298863899799</v>
      </c>
      <c r="G13" s="107">
        <v>-14.848133549733401</v>
      </c>
      <c r="H13" s="108">
        <v>-7.6781326781326804</v>
      </c>
      <c r="I13" s="107">
        <v>-17.6366707616708</v>
      </c>
      <c r="J13" s="107">
        <v>-24.224508599508599</v>
      </c>
      <c r="K13" s="107">
        <v>-26.873464373464401</v>
      </c>
      <c r="L13" s="107">
        <v>-28.4474815724816</v>
      </c>
      <c r="M13" s="108">
        <v>-2.1891812579477699</v>
      </c>
      <c r="N13" s="107">
        <v>-4.6620365841729399</v>
      </c>
      <c r="O13" s="107">
        <v>-11.239362222439601</v>
      </c>
      <c r="P13" s="107">
        <v>-17.221950503765999</v>
      </c>
      <c r="Q13" s="107">
        <v>-20.582999119632198</v>
      </c>
      <c r="R13" s="108">
        <v>-1.5596039962027</v>
      </c>
      <c r="S13" s="107">
        <v>-1.73138646534967</v>
      </c>
      <c r="T13" s="107">
        <v>5.2484064915691002</v>
      </c>
      <c r="U13" s="107">
        <v>8.6388499615749694</v>
      </c>
      <c r="V13" s="107">
        <v>6.4101984539577801</v>
      </c>
      <c r="W13" s="108">
        <v>14.622249896222501</v>
      </c>
      <c r="X13" s="107">
        <v>23.339559983395599</v>
      </c>
      <c r="Y13" s="107">
        <v>29.721876297218799</v>
      </c>
      <c r="Z13" s="107">
        <v>40.8987131589871</v>
      </c>
      <c r="AA13" s="299">
        <v>52.231216272312203</v>
      </c>
    </row>
    <row r="14" spans="1:27">
      <c r="A14" s="35" t="s">
        <v>35</v>
      </c>
      <c r="B14" s="33" t="s">
        <v>36</v>
      </c>
      <c r="C14" s="107">
        <v>3.5820636451301802</v>
      </c>
      <c r="D14" s="107">
        <v>6.5737704918032804</v>
      </c>
      <c r="E14" s="107">
        <v>9.2337512054001891</v>
      </c>
      <c r="F14" s="107">
        <v>11.4003857280617</v>
      </c>
      <c r="G14" s="107">
        <v>13.127483124397299</v>
      </c>
      <c r="H14" s="108">
        <v>1.91335142227488</v>
      </c>
      <c r="I14" s="107">
        <v>-1.85347957350862</v>
      </c>
      <c r="J14" s="107">
        <v>-4.5222353855364901</v>
      </c>
      <c r="K14" s="107">
        <v>-4.6878383714857099</v>
      </c>
      <c r="L14" s="107">
        <v>-4.4789238353651504</v>
      </c>
      <c r="M14" s="108">
        <v>4.4085613774816803</v>
      </c>
      <c r="N14" s="107">
        <v>8.6474562479068506</v>
      </c>
      <c r="O14" s="107">
        <v>10.4695029297226</v>
      </c>
      <c r="P14" s="107">
        <v>11.633918908820201</v>
      </c>
      <c r="Q14" s="107">
        <v>12.759862384686301</v>
      </c>
      <c r="R14" s="108">
        <v>1.45231379126325</v>
      </c>
      <c r="S14" s="107">
        <v>5.4598358364463397</v>
      </c>
      <c r="T14" s="107">
        <v>17.281644685014399</v>
      </c>
      <c r="U14" s="107">
        <v>26.375441538969799</v>
      </c>
      <c r="V14" s="107">
        <v>32.376559680821302</v>
      </c>
      <c r="W14" s="108">
        <v>11.9390958850824</v>
      </c>
      <c r="X14" s="107">
        <v>24.8395432191381</v>
      </c>
      <c r="Y14" s="107">
        <v>39.609902475618902</v>
      </c>
      <c r="Z14" s="107">
        <v>57.953377233197202</v>
      </c>
      <c r="AA14" s="299">
        <v>74.932622044400006</v>
      </c>
    </row>
    <row r="15" spans="1:27">
      <c r="A15" s="35" t="s">
        <v>37</v>
      </c>
      <c r="B15" s="33" t="s">
        <v>38</v>
      </c>
      <c r="C15" s="107">
        <v>1.94552529182879E-2</v>
      </c>
      <c r="D15" s="107">
        <v>-0.40077821011673198</v>
      </c>
      <c r="E15" s="107">
        <v>-1.10505836575875</v>
      </c>
      <c r="F15" s="107">
        <v>-1.9766536964980499</v>
      </c>
      <c r="G15" s="107">
        <v>-2.8715953307393001</v>
      </c>
      <c r="H15" s="108">
        <v>-2.61692650334076</v>
      </c>
      <c r="I15" s="107">
        <v>-7.2271714922049002</v>
      </c>
      <c r="J15" s="107">
        <v>-9.4654788418708193</v>
      </c>
      <c r="K15" s="107">
        <v>-9.3318485523385295</v>
      </c>
      <c r="L15" s="107">
        <v>-9.0534521158129202</v>
      </c>
      <c r="M15" s="108">
        <v>1.5576809246393999E-2</v>
      </c>
      <c r="N15" s="107">
        <v>-0.25545967164086097</v>
      </c>
      <c r="O15" s="107">
        <v>-3.6418580018069102</v>
      </c>
      <c r="P15" s="107">
        <v>-7.3242157076544396</v>
      </c>
      <c r="Q15" s="107">
        <v>-8.6575905791457703</v>
      </c>
      <c r="R15" s="108">
        <v>2.3253560701482399</v>
      </c>
      <c r="S15" s="107">
        <v>5.0867164034492802</v>
      </c>
      <c r="T15" s="107">
        <v>14.0587152407712</v>
      </c>
      <c r="U15" s="107">
        <v>21.054161418467199</v>
      </c>
      <c r="V15" s="107">
        <v>20.501889351807002</v>
      </c>
      <c r="W15" s="108">
        <v>23.930802498798698</v>
      </c>
      <c r="X15" s="107">
        <v>41.518500720807303</v>
      </c>
      <c r="Y15" s="107">
        <v>51.489668428640101</v>
      </c>
      <c r="Z15" s="107">
        <v>67.755886592984098</v>
      </c>
      <c r="AA15" s="299">
        <v>83.853916386352694</v>
      </c>
    </row>
    <row r="16" spans="1:27">
      <c r="A16" s="35" t="s">
        <v>39</v>
      </c>
      <c r="B16" s="33" t="s">
        <v>40</v>
      </c>
      <c r="C16" s="107">
        <v>-1.2796558908528799</v>
      </c>
      <c r="D16" s="107">
        <v>-2.83285167013912</v>
      </c>
      <c r="E16" s="107">
        <v>-4.6347200752738802</v>
      </c>
      <c r="F16" s="107">
        <v>-6.5219436790106897</v>
      </c>
      <c r="G16" s="107">
        <v>-8.4037905773237398</v>
      </c>
      <c r="H16" s="108">
        <v>-6.4549180327868898</v>
      </c>
      <c r="I16" s="107">
        <v>-14.2375341530055</v>
      </c>
      <c r="J16" s="107">
        <v>-18.9207650273224</v>
      </c>
      <c r="K16" s="107">
        <v>-21.358435792349699</v>
      </c>
      <c r="L16" s="107">
        <v>-23.061816939890701</v>
      </c>
      <c r="M16" s="108">
        <v>-0.20528935477211699</v>
      </c>
      <c r="N16" s="107">
        <v>-1.2374704681514801</v>
      </c>
      <c r="O16" s="107">
        <v>-6.7596394247310601</v>
      </c>
      <c r="P16" s="107">
        <v>-11.4124825102645</v>
      </c>
      <c r="Q16" s="107">
        <v>-13.3392205885726</v>
      </c>
      <c r="R16" s="108">
        <v>-0.55800062873310297</v>
      </c>
      <c r="S16" s="107">
        <v>0.52132453106989396</v>
      </c>
      <c r="T16" s="107">
        <v>8.9856439274861195</v>
      </c>
      <c r="U16" s="107">
        <v>13.7535366237032</v>
      </c>
      <c r="V16" s="107">
        <v>11.864717594048001</v>
      </c>
      <c r="W16" s="108">
        <v>13.5344524005165</v>
      </c>
      <c r="X16" s="107">
        <v>23.729310951989699</v>
      </c>
      <c r="Y16" s="107">
        <v>31.981453222209201</v>
      </c>
      <c r="Z16" s="107">
        <v>45.204836248386002</v>
      </c>
      <c r="AA16" s="299">
        <v>57.923465195445502</v>
      </c>
    </row>
    <row r="17" spans="1:27">
      <c r="A17" s="35" t="s">
        <v>41</v>
      </c>
      <c r="B17" s="33" t="s">
        <v>42</v>
      </c>
      <c r="C17" s="107">
        <v>-0.29647058823529399</v>
      </c>
      <c r="D17" s="107">
        <v>-0.26890756302521002</v>
      </c>
      <c r="E17" s="107">
        <v>-0.10151260504201701</v>
      </c>
      <c r="F17" s="107">
        <v>-0.306554621848739</v>
      </c>
      <c r="G17" s="107">
        <v>-0.57344537815126095</v>
      </c>
      <c r="H17" s="108">
        <v>-0.94103930712858097</v>
      </c>
      <c r="I17" s="107">
        <v>-5.8794137241838804</v>
      </c>
      <c r="J17" s="107">
        <v>-9.7893071285809494</v>
      </c>
      <c r="K17" s="107">
        <v>-10.842771485676201</v>
      </c>
      <c r="L17" s="107">
        <v>-11.217521652231801</v>
      </c>
      <c r="M17" s="108">
        <v>0.83607289256869199</v>
      </c>
      <c r="N17" s="107">
        <v>2.0445229108324199</v>
      </c>
      <c r="O17" s="107">
        <v>1.3860140427777099</v>
      </c>
      <c r="P17" s="107">
        <v>0.55907301432687995</v>
      </c>
      <c r="Q17" s="107">
        <v>0.84114615041194896</v>
      </c>
      <c r="R17" s="108">
        <v>-3.96898158759263</v>
      </c>
      <c r="S17" s="107">
        <v>-3.8314615325846102</v>
      </c>
      <c r="T17" s="107">
        <v>3.1858812743525098</v>
      </c>
      <c r="U17" s="107">
        <v>6.1005424402169801</v>
      </c>
      <c r="V17" s="107">
        <v>3.86584154633662</v>
      </c>
      <c r="W17" s="108">
        <v>5.1766437684003899</v>
      </c>
      <c r="X17" s="107">
        <v>8.5214262348707894</v>
      </c>
      <c r="Y17" s="107">
        <v>16.3313706247956</v>
      </c>
      <c r="Z17" s="107">
        <v>29.138043833824</v>
      </c>
      <c r="AA17" s="299">
        <v>37.4877330716389</v>
      </c>
    </row>
    <row r="18" spans="1:27">
      <c r="A18" s="35" t="s">
        <v>43</v>
      </c>
      <c r="B18" s="33" t="s">
        <v>44</v>
      </c>
      <c r="C18" s="107">
        <v>-0.70502298095863403</v>
      </c>
      <c r="D18" s="107">
        <v>-1.7432698621142499</v>
      </c>
      <c r="E18" s="107">
        <v>-3.1336178594878499</v>
      </c>
      <c r="F18" s="107">
        <v>-4.8325673013788597</v>
      </c>
      <c r="G18" s="112">
        <v>-6.6053841103086004</v>
      </c>
      <c r="H18" s="108">
        <v>-1.98873052701359</v>
      </c>
      <c r="I18" s="107">
        <v>-7.4624745489843303</v>
      </c>
      <c r="J18" s="107">
        <v>-12.164401723566501</v>
      </c>
      <c r="K18" s="107">
        <v>-14.683460391117</v>
      </c>
      <c r="L18" s="112">
        <v>-16.4638477200625</v>
      </c>
      <c r="M18" s="108">
        <v>-0.37648917264529702</v>
      </c>
      <c r="N18" s="107">
        <v>-0.83196208780359404</v>
      </c>
      <c r="O18" s="107">
        <v>-4.5955374185480196</v>
      </c>
      <c r="P18" s="107">
        <v>-8.5736852497860792</v>
      </c>
      <c r="Q18" s="112">
        <v>-10.6088330152044</v>
      </c>
      <c r="R18" s="108">
        <v>-0.61803199224430405</v>
      </c>
      <c r="S18" s="107">
        <v>0.33931168201648099</v>
      </c>
      <c r="T18" s="107">
        <v>9.0563903700113109</v>
      </c>
      <c r="U18" s="107">
        <v>15.050896752302499</v>
      </c>
      <c r="V18" s="112">
        <v>14.0895136532558</v>
      </c>
      <c r="W18" s="108">
        <v>15.180119437488001</v>
      </c>
      <c r="X18" s="107">
        <v>25.332305914082099</v>
      </c>
      <c r="Y18" s="107">
        <v>34.540550953573501</v>
      </c>
      <c r="Z18" s="107">
        <v>47.293392409940303</v>
      </c>
      <c r="AA18" s="301">
        <v>62.068965517241402</v>
      </c>
    </row>
    <row r="19" spans="1:27">
      <c r="A19" s="35" t="s">
        <v>45</v>
      </c>
      <c r="B19" s="33" t="s">
        <v>46</v>
      </c>
      <c r="C19" s="107">
        <v>1.9034431828671701</v>
      </c>
      <c r="D19" s="107">
        <v>3.7561155727868498</v>
      </c>
      <c r="E19" s="107">
        <v>5.3493953660112599</v>
      </c>
      <c r="F19" s="107">
        <v>6.5328163943505997</v>
      </c>
      <c r="G19" s="107">
        <v>7.5750023077633202</v>
      </c>
      <c r="H19" s="108">
        <v>3.8545568039950102</v>
      </c>
      <c r="I19" s="107">
        <v>4.4943820224719104</v>
      </c>
      <c r="J19" s="107">
        <v>2.7413649604660799</v>
      </c>
      <c r="K19" s="107">
        <v>3.2095297544735701</v>
      </c>
      <c r="L19" s="107">
        <v>4.1198501872659197</v>
      </c>
      <c r="M19" s="108">
        <v>1.3354305452751001</v>
      </c>
      <c r="N19" s="107">
        <v>3.1982482112015802</v>
      </c>
      <c r="O19" s="107">
        <v>2.9515173945225799</v>
      </c>
      <c r="P19" s="107">
        <v>2.8250678509745901</v>
      </c>
      <c r="Q19" s="107">
        <v>4.4673698494942</v>
      </c>
      <c r="R19" s="108">
        <v>1.87566988210075</v>
      </c>
      <c r="S19" s="107">
        <v>4.6623794212218703</v>
      </c>
      <c r="T19" s="107">
        <v>13.8263665594855</v>
      </c>
      <c r="U19" s="107">
        <v>19.0782422293676</v>
      </c>
      <c r="V19" s="107">
        <v>18.620661225162799</v>
      </c>
      <c r="W19" s="108">
        <v>14.695057833859099</v>
      </c>
      <c r="X19" s="107">
        <v>25.8762705923589</v>
      </c>
      <c r="Y19" s="107">
        <v>38.783736417805798</v>
      </c>
      <c r="Z19" s="107">
        <v>54.617946021731498</v>
      </c>
      <c r="AA19" s="299">
        <v>66.579039607430801</v>
      </c>
    </row>
    <row r="20" spans="1:27">
      <c r="A20" s="35" t="s">
        <v>47</v>
      </c>
      <c r="B20" s="33" t="s">
        <v>48</v>
      </c>
      <c r="C20" s="107">
        <v>3.7357028074487202</v>
      </c>
      <c r="D20" s="107">
        <v>7.1963323565554402</v>
      </c>
      <c r="E20" s="107">
        <v>10.2306456186785</v>
      </c>
      <c r="F20" s="107">
        <v>12.7696379620002</v>
      </c>
      <c r="G20" s="107">
        <v>15.0798752245014</v>
      </c>
      <c r="H20" s="108">
        <v>0.775193798449612</v>
      </c>
      <c r="I20" s="107">
        <v>-1.7622739018087901</v>
      </c>
      <c r="J20" s="107">
        <v>-2.7183462532299698</v>
      </c>
      <c r="K20" s="107">
        <v>-1.8501291989664099</v>
      </c>
      <c r="L20" s="107">
        <v>-1.10077519379845</v>
      </c>
      <c r="M20" s="108">
        <v>4.4362519201228903</v>
      </c>
      <c r="N20" s="107">
        <v>8.6466973886328695</v>
      </c>
      <c r="O20" s="107">
        <v>9.2980030721966198</v>
      </c>
      <c r="P20" s="107">
        <v>9.5668202764976993</v>
      </c>
      <c r="Q20" s="107">
        <v>11.456221198156699</v>
      </c>
      <c r="R20" s="108">
        <v>4.2830365510777897</v>
      </c>
      <c r="S20" s="107">
        <v>10.8950328022493</v>
      </c>
      <c r="T20" s="107">
        <v>24.817244611058999</v>
      </c>
      <c r="U20" s="107">
        <v>35.796626054358001</v>
      </c>
      <c r="V20" s="107">
        <v>40.805998125585802</v>
      </c>
      <c r="W20" s="108">
        <v>18.618204938009999</v>
      </c>
      <c r="X20" s="107">
        <v>32.5951043763908</v>
      </c>
      <c r="Y20" s="107">
        <v>50.143053936632398</v>
      </c>
      <c r="Z20" s="107">
        <v>72.968104270424902</v>
      </c>
      <c r="AA20" s="299">
        <v>94.320228886298594</v>
      </c>
    </row>
    <row r="21" spans="1:27">
      <c r="A21" s="35" t="s">
        <v>49</v>
      </c>
      <c r="B21" s="33" t="s">
        <v>50</v>
      </c>
      <c r="C21" s="107">
        <v>3.2321109593359298</v>
      </c>
      <c r="D21" s="107">
        <v>6.36755280025218</v>
      </c>
      <c r="E21" s="107">
        <v>9.1646527266995896</v>
      </c>
      <c r="F21" s="107">
        <v>11.431123253126</v>
      </c>
      <c r="G21" s="107">
        <v>13.450667227067401</v>
      </c>
      <c r="H21" s="108">
        <v>3.39509367560294</v>
      </c>
      <c r="I21" s="107">
        <v>2.0236000414035802</v>
      </c>
      <c r="J21" s="107">
        <v>0.58482558741331103</v>
      </c>
      <c r="K21" s="107">
        <v>2.4583376462064002</v>
      </c>
      <c r="L21" s="107">
        <v>4.7200082807162804</v>
      </c>
      <c r="M21" s="108">
        <v>3.32411923164956</v>
      </c>
      <c r="N21" s="107">
        <v>7.8190749511417899</v>
      </c>
      <c r="O21" s="107">
        <v>9.6941739880627509</v>
      </c>
      <c r="P21" s="107">
        <v>10.8368399739423</v>
      </c>
      <c r="Q21" s="107">
        <v>12.9267390883321</v>
      </c>
      <c r="R21" s="108">
        <v>2.7925043304813402</v>
      </c>
      <c r="S21" s="107">
        <v>6.44585586058475</v>
      </c>
      <c r="T21" s="107">
        <v>16.287858905044398</v>
      </c>
      <c r="U21" s="107">
        <v>22.303291165818099</v>
      </c>
      <c r="V21" s="107">
        <v>23.867513516350801</v>
      </c>
      <c r="W21" s="108">
        <v>14.6099922109714</v>
      </c>
      <c r="X21" s="107">
        <v>26.8053855569155</v>
      </c>
      <c r="Y21" s="107">
        <v>41.804829197730101</v>
      </c>
      <c r="Z21" s="107">
        <v>58.072771781462102</v>
      </c>
      <c r="AA21" s="299">
        <v>71.536664070323795</v>
      </c>
    </row>
    <row r="22" spans="1:27">
      <c r="A22" s="35" t="s">
        <v>51</v>
      </c>
      <c r="B22" s="33" t="s">
        <v>52</v>
      </c>
      <c r="C22" s="107">
        <v>1.7824622676811801</v>
      </c>
      <c r="D22" s="107">
        <v>3.1944617687414198</v>
      </c>
      <c r="E22" s="107">
        <v>4.33578645378571</v>
      </c>
      <c r="F22" s="107">
        <v>5.2488462018211299</v>
      </c>
      <c r="G22" s="107">
        <v>6.0009978795060501</v>
      </c>
      <c r="H22" s="108">
        <v>-2.8657456606446998</v>
      </c>
      <c r="I22" s="107">
        <v>-8.4130357775416194</v>
      </c>
      <c r="J22" s="107">
        <v>-10.474672334396001</v>
      </c>
      <c r="K22" s="107">
        <v>-9.9929153382925993</v>
      </c>
      <c r="L22" s="107">
        <v>-9.0471130003542299</v>
      </c>
      <c r="M22" s="108">
        <v>3.3341187558906702</v>
      </c>
      <c r="N22" s="107">
        <v>6.1596764059063798</v>
      </c>
      <c r="O22" s="107">
        <v>4.8706016336789197</v>
      </c>
      <c r="P22" s="107">
        <v>2.8972274583725999</v>
      </c>
      <c r="Q22" s="107">
        <v>2.21881872447377</v>
      </c>
      <c r="R22" s="108">
        <v>0.89574932240364902</v>
      </c>
      <c r="S22" s="107">
        <v>4.0424406690024499</v>
      </c>
      <c r="T22" s="107">
        <v>16.354862166986202</v>
      </c>
      <c r="U22" s="107">
        <v>27.388113968400901</v>
      </c>
      <c r="V22" s="107">
        <v>32.775831295035402</v>
      </c>
      <c r="W22" s="108">
        <v>15.983638187852099</v>
      </c>
      <c r="X22" s="107">
        <v>28.980473875125401</v>
      </c>
      <c r="Y22" s="107">
        <v>40.6035347688508</v>
      </c>
      <c r="Z22" s="107">
        <v>58.902523732345401</v>
      </c>
      <c r="AA22" s="299">
        <v>80.342671914795105</v>
      </c>
    </row>
    <row r="23" spans="1:27">
      <c r="A23" s="35" t="s">
        <v>53</v>
      </c>
      <c r="B23" s="33" t="s">
        <v>54</v>
      </c>
      <c r="C23" s="107">
        <v>-1.39818773359146E-2</v>
      </c>
      <c r="D23" s="107">
        <v>-0.12906348310075</v>
      </c>
      <c r="E23" s="107">
        <v>-0.56761044338684097</v>
      </c>
      <c r="F23" s="107">
        <v>-1.32343846629561</v>
      </c>
      <c r="G23" s="107">
        <v>-2.0827619585383599</v>
      </c>
      <c r="H23" s="108">
        <v>-2.7143145192561202</v>
      </c>
      <c r="I23" s="107">
        <v>-9.0937291579420805</v>
      </c>
      <c r="J23" s="107">
        <v>-13.8476571588107</v>
      </c>
      <c r="K23" s="107">
        <v>-15.910536193445299</v>
      </c>
      <c r="L23" s="107">
        <v>-16.985404743070699</v>
      </c>
      <c r="M23" s="108">
        <v>0.28024530113395602</v>
      </c>
      <c r="N23" s="107">
        <v>0.93285357183015705</v>
      </c>
      <c r="O23" s="107">
        <v>-1.62481727833375</v>
      </c>
      <c r="P23" s="107">
        <v>-4.6785396105974204</v>
      </c>
      <c r="Q23" s="107">
        <v>-6.0049475405015</v>
      </c>
      <c r="R23" s="108">
        <v>1.3777538675519301</v>
      </c>
      <c r="S23" s="107">
        <v>4.2329847397357296</v>
      </c>
      <c r="T23" s="107">
        <v>13.874637519518201</v>
      </c>
      <c r="U23" s="107">
        <v>21.196415215651299</v>
      </c>
      <c r="V23" s="107">
        <v>22.424584377583301</v>
      </c>
      <c r="W23" s="108">
        <v>18.7946510349881</v>
      </c>
      <c r="X23" s="107">
        <v>31.119863222812501</v>
      </c>
      <c r="Y23" s="107">
        <v>42.6299077975209</v>
      </c>
      <c r="Z23" s="107">
        <v>57.925749526775398</v>
      </c>
      <c r="AA23" s="299">
        <v>74.110032362459506</v>
      </c>
    </row>
    <row r="24" spans="1:27">
      <c r="A24" s="35" t="s">
        <v>55</v>
      </c>
      <c r="B24" s="33" t="s">
        <v>56</v>
      </c>
      <c r="C24" s="107">
        <v>1.67478169250172</v>
      </c>
      <c r="D24" s="107">
        <v>2.8518063249309602</v>
      </c>
      <c r="E24" s="107">
        <v>4.0486262990692996</v>
      </c>
      <c r="F24" s="107">
        <v>5.0781437077952098</v>
      </c>
      <c r="G24" s="107">
        <v>5.7993965613575797</v>
      </c>
      <c r="H24" s="108">
        <v>0.33320658808461201</v>
      </c>
      <c r="I24" s="107">
        <v>-3.1479517300726401</v>
      </c>
      <c r="J24" s="107">
        <v>-6.4049710820708796</v>
      </c>
      <c r="K24" s="107">
        <v>-7.0803898417018596</v>
      </c>
      <c r="L24" s="107">
        <v>-7.1564369909343801</v>
      </c>
      <c r="M24" s="108">
        <v>2.7638014503161399</v>
      </c>
      <c r="N24" s="107">
        <v>4.8230600719041501</v>
      </c>
      <c r="O24" s="107">
        <v>4.8314420926960899</v>
      </c>
      <c r="P24" s="107">
        <v>4.7038994519970698</v>
      </c>
      <c r="Q24" s="107">
        <v>5.4295106032562996</v>
      </c>
      <c r="R24" s="108">
        <v>-2.4009123937402301</v>
      </c>
      <c r="S24" s="107">
        <v>-0.32921423616418399</v>
      </c>
      <c r="T24" s="107">
        <v>12.2691091227616</v>
      </c>
      <c r="U24" s="107">
        <v>21.3072156705976</v>
      </c>
      <c r="V24" s="107">
        <v>22.942704965256102</v>
      </c>
      <c r="W24" s="108">
        <v>1.18558577297072</v>
      </c>
      <c r="X24" s="107">
        <v>4.2639488326140098</v>
      </c>
      <c r="Y24" s="107">
        <v>17.138994332067998</v>
      </c>
      <c r="Z24" s="107">
        <v>37.678747855025698</v>
      </c>
      <c r="AA24" s="299">
        <v>54.913941032707598</v>
      </c>
    </row>
    <row r="25" spans="1:27">
      <c r="A25" s="35" t="s">
        <v>57</v>
      </c>
      <c r="B25" s="33" t="s">
        <v>58</v>
      </c>
      <c r="C25" s="107">
        <v>0.46828564150462798</v>
      </c>
      <c r="D25" s="107">
        <v>0.47720132461577702</v>
      </c>
      <c r="E25" s="107">
        <v>0.103167190286151</v>
      </c>
      <c r="F25" s="107">
        <v>-0.41648976819223898</v>
      </c>
      <c r="G25" s="107">
        <v>-0.97223401545385102</v>
      </c>
      <c r="H25" s="108">
        <v>-4.9141985509088597</v>
      </c>
      <c r="I25" s="107">
        <v>-11.0258039913563</v>
      </c>
      <c r="J25" s="107">
        <v>-14.569721621965201</v>
      </c>
      <c r="K25" s="107">
        <v>-15.2281682979535</v>
      </c>
      <c r="L25" s="107">
        <v>-15.411211389347899</v>
      </c>
      <c r="M25" s="108">
        <v>1.31594505303425</v>
      </c>
      <c r="N25" s="107">
        <v>1.8939314901756199</v>
      </c>
      <c r="O25" s="107">
        <v>-1.3945400799860901</v>
      </c>
      <c r="P25" s="107">
        <v>-4.3888019474873898</v>
      </c>
      <c r="Q25" s="107">
        <v>-5.4467049208833203</v>
      </c>
      <c r="R25" s="108">
        <v>2.1819568949075001</v>
      </c>
      <c r="S25" s="107">
        <v>5.2222010299446904</v>
      </c>
      <c r="T25" s="107">
        <v>15.218386419988599</v>
      </c>
      <c r="U25" s="107">
        <v>21.588785046729001</v>
      </c>
      <c r="V25" s="107">
        <v>22.130459660499699</v>
      </c>
      <c r="W25" s="108">
        <v>18.748894001061799</v>
      </c>
      <c r="X25" s="107">
        <v>34.148823217129703</v>
      </c>
      <c r="Y25" s="107">
        <v>46.898778977172199</v>
      </c>
      <c r="Z25" s="107">
        <v>61.997876482038599</v>
      </c>
      <c r="AA25" s="299">
        <v>78.322420810476004</v>
      </c>
    </row>
    <row r="26" spans="1:27">
      <c r="A26" s="35" t="s">
        <v>59</v>
      </c>
      <c r="B26" s="33" t="s">
        <v>60</v>
      </c>
      <c r="C26" s="107">
        <v>-2.9609724888035802</v>
      </c>
      <c r="D26" s="107">
        <v>-6.0550223928342897</v>
      </c>
      <c r="E26" s="107">
        <v>-9.3051823416506707</v>
      </c>
      <c r="F26" s="107">
        <v>-12.647472808701201</v>
      </c>
      <c r="G26" s="107">
        <v>-16.165067178502898</v>
      </c>
      <c r="H26" s="108">
        <v>-6.4301552106430204</v>
      </c>
      <c r="I26" s="107">
        <v>-14.1510928096294</v>
      </c>
      <c r="J26" s="107">
        <v>-19.488438390877398</v>
      </c>
      <c r="K26" s="107">
        <v>-22.584732340829898</v>
      </c>
      <c r="L26" s="107">
        <v>-25.554323725055401</v>
      </c>
      <c r="M26" s="108">
        <v>-2.3938286973735199</v>
      </c>
      <c r="N26" s="107">
        <v>-5.9713067080263702</v>
      </c>
      <c r="O26" s="107">
        <v>-12.9834085018673</v>
      </c>
      <c r="P26" s="107">
        <v>-18.975122956674401</v>
      </c>
      <c r="Q26" s="107">
        <v>-22.544437868614899</v>
      </c>
      <c r="R26" s="108">
        <v>-1.9914048786393099</v>
      </c>
      <c r="S26" s="107">
        <v>-0.115005144967012</v>
      </c>
      <c r="T26" s="107">
        <v>9.3880515707281607</v>
      </c>
      <c r="U26" s="107">
        <v>13.715876762907801</v>
      </c>
      <c r="V26" s="107">
        <v>9.9328127837297995</v>
      </c>
      <c r="W26" s="108">
        <v>8.3569979716024303</v>
      </c>
      <c r="X26" s="107">
        <v>16.024340770791099</v>
      </c>
      <c r="Y26" s="107">
        <v>24.665314401622702</v>
      </c>
      <c r="Z26" s="107">
        <v>42.785665990534099</v>
      </c>
      <c r="AA26" s="299">
        <v>55.496957403651102</v>
      </c>
    </row>
    <row r="27" spans="1:27">
      <c r="A27" s="35" t="s">
        <v>61</v>
      </c>
      <c r="B27" s="33" t="s">
        <v>62</v>
      </c>
      <c r="C27" s="107">
        <v>6.9914604773374203</v>
      </c>
      <c r="D27" s="107">
        <v>13.8000875848478</v>
      </c>
      <c r="E27" s="107">
        <v>19.978103788044699</v>
      </c>
      <c r="F27" s="107">
        <v>25.5682067002409</v>
      </c>
      <c r="G27" s="107">
        <v>30.979855485001099</v>
      </c>
      <c r="H27" s="108">
        <v>7.07220011370097</v>
      </c>
      <c r="I27" s="107">
        <v>11.1824900511654</v>
      </c>
      <c r="J27" s="107">
        <v>13.1495167708926</v>
      </c>
      <c r="K27" s="107">
        <v>16.787947697555399</v>
      </c>
      <c r="L27" s="107">
        <v>20.346787947697599</v>
      </c>
      <c r="M27" s="108">
        <v>7.9268292682926802</v>
      </c>
      <c r="N27" s="107">
        <v>16.088723930717599</v>
      </c>
      <c r="O27" s="107">
        <v>21.550017674089801</v>
      </c>
      <c r="P27" s="107">
        <v>26.148815835984401</v>
      </c>
      <c r="Q27" s="107">
        <v>32.202191587133299</v>
      </c>
      <c r="R27" s="108">
        <v>3.82644146767618</v>
      </c>
      <c r="S27" s="107">
        <v>8.9400116482236491</v>
      </c>
      <c r="T27" s="107">
        <v>21.793826441467701</v>
      </c>
      <c r="U27" s="107">
        <v>32.6499708794409</v>
      </c>
      <c r="V27" s="107">
        <v>37.845078625509601</v>
      </c>
      <c r="W27" s="108">
        <v>22.951050923966701</v>
      </c>
      <c r="X27" s="107">
        <v>40.866130624911797</v>
      </c>
      <c r="Y27" s="107">
        <v>57.144872337424196</v>
      </c>
      <c r="Z27" s="107">
        <v>77.302863591479706</v>
      </c>
      <c r="AA27" s="299">
        <v>97.4326421215968</v>
      </c>
    </row>
    <row r="28" spans="1:27">
      <c r="A28" s="35" t="s">
        <v>63</v>
      </c>
      <c r="B28" s="33" t="s">
        <v>64</v>
      </c>
      <c r="C28" s="107">
        <v>0.23974036850921299</v>
      </c>
      <c r="D28" s="107">
        <v>-0.11620603015075399</v>
      </c>
      <c r="E28" s="107">
        <v>-0.84275544388609702</v>
      </c>
      <c r="F28" s="107">
        <v>-1.6865577889447201</v>
      </c>
      <c r="G28" s="107">
        <v>-2.6737855946398699</v>
      </c>
      <c r="H28" s="108">
        <v>-5.8678043653001897</v>
      </c>
      <c r="I28" s="107">
        <v>-14.0852037346194</v>
      </c>
      <c r="J28" s="107">
        <v>-18.895690348111</v>
      </c>
      <c r="K28" s="107">
        <v>-20.781549496073701</v>
      </c>
      <c r="L28" s="107">
        <v>-22.2222222222222</v>
      </c>
      <c r="M28" s="108">
        <v>0.91891431974814897</v>
      </c>
      <c r="N28" s="107">
        <v>1.1826767633795601</v>
      </c>
      <c r="O28" s="107">
        <v>-2.7856717433846701</v>
      </c>
      <c r="P28" s="107">
        <v>-6.9020675572194303</v>
      </c>
      <c r="Q28" s="107">
        <v>-9.0206755721943299</v>
      </c>
      <c r="R28" s="108">
        <v>3.0997959381984299</v>
      </c>
      <c r="S28" s="107">
        <v>7.1518802837430799</v>
      </c>
      <c r="T28" s="107">
        <v>18.8902924885823</v>
      </c>
      <c r="U28" s="107">
        <v>28.2091147604703</v>
      </c>
      <c r="V28" s="107">
        <v>30.808473423379699</v>
      </c>
      <c r="W28" s="108">
        <v>17.780923344947698</v>
      </c>
      <c r="X28" s="107">
        <v>32.425958188153302</v>
      </c>
      <c r="Y28" s="107">
        <v>47.462979094076701</v>
      </c>
      <c r="Z28" s="107">
        <v>65.679442508710807</v>
      </c>
      <c r="AA28" s="299">
        <v>83.961236933797906</v>
      </c>
    </row>
    <row r="29" spans="1:27">
      <c r="A29" s="35" t="s">
        <v>65</v>
      </c>
      <c r="B29" s="33" t="s">
        <v>66</v>
      </c>
      <c r="C29" s="107">
        <v>-3.0003727171077199</v>
      </c>
      <c r="D29" s="107">
        <v>-6.1461051062243799</v>
      </c>
      <c r="E29" s="107">
        <v>-9.4371971673499804</v>
      </c>
      <c r="F29" s="107">
        <v>-12.661200149086801</v>
      </c>
      <c r="G29" s="107">
        <v>-15.9821095788297</v>
      </c>
      <c r="H29" s="108">
        <v>-6.7236598890942698</v>
      </c>
      <c r="I29" s="107">
        <v>-13.0314232902033</v>
      </c>
      <c r="J29" s="107">
        <v>-17.305914972273602</v>
      </c>
      <c r="K29" s="107">
        <v>-19.4316081330869</v>
      </c>
      <c r="L29" s="107">
        <v>-21.511090573012901</v>
      </c>
      <c r="M29" s="108">
        <v>-3.0780060152300499</v>
      </c>
      <c r="N29" s="107">
        <v>-6.4119792666538702</v>
      </c>
      <c r="O29" s="107">
        <v>-12.7087732770205</v>
      </c>
      <c r="P29" s="107">
        <v>-18.717604146669199</v>
      </c>
      <c r="Q29" s="107">
        <v>-22.531515965956402</v>
      </c>
      <c r="R29" s="108">
        <v>-0.48</v>
      </c>
      <c r="S29" s="107">
        <v>-1.2072727272727299</v>
      </c>
      <c r="T29" s="107">
        <v>2.95272727272727</v>
      </c>
      <c r="U29" s="107">
        <v>5.3672727272727299</v>
      </c>
      <c r="V29" s="107">
        <v>2.3854545454545502</v>
      </c>
      <c r="W29" s="108">
        <v>13.2911392405063</v>
      </c>
      <c r="X29" s="107">
        <v>25.253164556961998</v>
      </c>
      <c r="Y29" s="107">
        <v>30.6962025316456</v>
      </c>
      <c r="Z29" s="107">
        <v>38.8924050632911</v>
      </c>
      <c r="AA29" s="299">
        <v>44.177215189873401</v>
      </c>
    </row>
    <row r="30" spans="1:27">
      <c r="A30" s="35" t="s">
        <v>67</v>
      </c>
      <c r="B30" s="33" t="s">
        <v>68</v>
      </c>
      <c r="C30" s="107">
        <v>-1.4274098166765199</v>
      </c>
      <c r="D30" s="107">
        <v>-3.12167356593732</v>
      </c>
      <c r="E30" s="107">
        <v>-5.1522767593140104</v>
      </c>
      <c r="F30" s="107">
        <v>-7.32332939089296</v>
      </c>
      <c r="G30" s="107">
        <v>-9.5697811945594307</v>
      </c>
      <c r="H30" s="108">
        <v>-4.8419666374012298</v>
      </c>
      <c r="I30" s="107">
        <v>-10.7989464442493</v>
      </c>
      <c r="J30" s="107">
        <v>-13.9113257243196</v>
      </c>
      <c r="K30" s="107">
        <v>-15.8472344161545</v>
      </c>
      <c r="L30" s="107">
        <v>-17.9192273924495</v>
      </c>
      <c r="M30" s="108">
        <v>-0.97609658731317905</v>
      </c>
      <c r="N30" s="107">
        <v>-2.6471447349204</v>
      </c>
      <c r="O30" s="107">
        <v>-8.2262304658974692</v>
      </c>
      <c r="P30" s="107">
        <v>-13.2673677036172</v>
      </c>
      <c r="Q30" s="107">
        <v>-16.116547393018799</v>
      </c>
      <c r="R30" s="108">
        <v>-8.5706751054852301E-2</v>
      </c>
      <c r="S30" s="107">
        <v>1.3581223628692001</v>
      </c>
      <c r="T30" s="107">
        <v>9.7507911392405102</v>
      </c>
      <c r="U30" s="107">
        <v>15.176687763713099</v>
      </c>
      <c r="V30" s="107">
        <v>14.4316983122363</v>
      </c>
      <c r="W30" s="108">
        <v>16.092750943686902</v>
      </c>
      <c r="X30" s="107">
        <v>26.985594330174902</v>
      </c>
      <c r="Y30" s="107">
        <v>36.491795701409799</v>
      </c>
      <c r="Z30" s="107">
        <v>49.896001848856002</v>
      </c>
      <c r="AA30" s="299">
        <v>63.331022263307901</v>
      </c>
    </row>
    <row r="31" spans="1:27">
      <c r="A31" s="35" t="s">
        <v>69</v>
      </c>
      <c r="B31" s="33" t="s">
        <v>70</v>
      </c>
      <c r="C31" s="107">
        <v>0.24487036274913301</v>
      </c>
      <c r="D31" s="107">
        <v>0.29219824798636002</v>
      </c>
      <c r="E31" s="107">
        <v>9.8771238755952701E-2</v>
      </c>
      <c r="F31" s="107">
        <v>-0.29866541242871403</v>
      </c>
      <c r="G31" s="107">
        <v>-0.88600152860250503</v>
      </c>
      <c r="H31" s="108">
        <v>-4.1140497180525797</v>
      </c>
      <c r="I31" s="107">
        <v>-9.7561750456675398</v>
      </c>
      <c r="J31" s="107">
        <v>-13.288857120165201</v>
      </c>
      <c r="K31" s="107">
        <v>-14.353109363831299</v>
      </c>
      <c r="L31" s="107">
        <v>-14.762925899452</v>
      </c>
      <c r="M31" s="108">
        <v>1.4788529515325799</v>
      </c>
      <c r="N31" s="107">
        <v>2.5813620628946898</v>
      </c>
      <c r="O31" s="107">
        <v>0.12392367033560001</v>
      </c>
      <c r="P31" s="107">
        <v>-2.72997901071414</v>
      </c>
      <c r="Q31" s="107">
        <v>-4.0620441460927497</v>
      </c>
      <c r="R31" s="108">
        <v>0.322845136824844</v>
      </c>
      <c r="S31" s="107">
        <v>2.5468894127293198</v>
      </c>
      <c r="T31" s="107">
        <v>14.4016261829114</v>
      </c>
      <c r="U31" s="107">
        <v>23.897372826346899</v>
      </c>
      <c r="V31" s="107">
        <v>25.901062485053501</v>
      </c>
      <c r="W31" s="108">
        <v>11.658663628225</v>
      </c>
      <c r="X31" s="107">
        <v>21.7750467974282</v>
      </c>
      <c r="Y31" s="107">
        <v>34.312688207048097</v>
      </c>
      <c r="Z31" s="107">
        <v>52.527061121510499</v>
      </c>
      <c r="AA31" s="299">
        <v>71.445430129405096</v>
      </c>
    </row>
    <row r="32" spans="1:27">
      <c r="A32" s="35" t="s">
        <v>71</v>
      </c>
      <c r="B32" s="33" t="s">
        <v>72</v>
      </c>
      <c r="C32" s="107">
        <v>0.666967102298333</v>
      </c>
      <c r="D32" s="107">
        <v>0.54529067147363697</v>
      </c>
      <c r="E32" s="107">
        <v>-9.4637223974763401E-2</v>
      </c>
      <c r="F32" s="107">
        <v>-0.75259125732311805</v>
      </c>
      <c r="G32" s="107">
        <v>-1.6313654799459201</v>
      </c>
      <c r="H32" s="108">
        <v>-4.3735891647855496</v>
      </c>
      <c r="I32" s="107">
        <v>-11.5124153498871</v>
      </c>
      <c r="J32" s="107">
        <v>-16.3092550790068</v>
      </c>
      <c r="K32" s="107">
        <v>-18.4255079006772</v>
      </c>
      <c r="L32" s="107">
        <v>-19.977426636568801</v>
      </c>
      <c r="M32" s="108">
        <v>0.50085968453315399</v>
      </c>
      <c r="N32" s="107">
        <v>0.62794348508634201</v>
      </c>
      <c r="O32" s="107">
        <v>-3.3116543320625</v>
      </c>
      <c r="P32" s="107">
        <v>-7.0120355834641499</v>
      </c>
      <c r="Q32" s="107">
        <v>-8.4772370486656197</v>
      </c>
      <c r="R32" s="108">
        <v>4.4790282786107403</v>
      </c>
      <c r="S32" s="107">
        <v>8.4456253558550003</v>
      </c>
      <c r="T32" s="107">
        <v>18.978933383943801</v>
      </c>
      <c r="U32" s="107">
        <v>27.026001138736</v>
      </c>
      <c r="V32" s="107">
        <v>28.0888214082369</v>
      </c>
      <c r="W32" s="108">
        <v>19.8720682302772</v>
      </c>
      <c r="X32" s="107">
        <v>37.3560767590618</v>
      </c>
      <c r="Y32" s="107">
        <v>51.2579957356077</v>
      </c>
      <c r="Z32" s="107">
        <v>68.272921108741997</v>
      </c>
      <c r="AA32" s="299">
        <v>86.183368869936004</v>
      </c>
    </row>
    <row r="33" spans="1:27">
      <c r="A33" s="35" t="s">
        <v>73</v>
      </c>
      <c r="B33" s="33" t="s">
        <v>74</v>
      </c>
      <c r="C33" s="107">
        <v>0.92669707184876704</v>
      </c>
      <c r="D33" s="107">
        <v>0.98420252495207905</v>
      </c>
      <c r="E33" s="107">
        <v>0.51292220239275599</v>
      </c>
      <c r="F33" s="107">
        <v>-0.191684843677705</v>
      </c>
      <c r="G33" s="107">
        <v>-1.00403199153943</v>
      </c>
      <c r="H33" s="108">
        <v>-1.7809621289662201</v>
      </c>
      <c r="I33" s="107">
        <v>-8.0982599795291694</v>
      </c>
      <c r="J33" s="107">
        <v>-13.903787103377701</v>
      </c>
      <c r="K33" s="107">
        <v>-16.630501535312199</v>
      </c>
      <c r="L33" s="107">
        <v>-18.1903787103378</v>
      </c>
      <c r="M33" s="108">
        <v>1.2154563157779601</v>
      </c>
      <c r="N33" s="107">
        <v>1.83576570465834</v>
      </c>
      <c r="O33" s="107">
        <v>-1.6869789729339399</v>
      </c>
      <c r="P33" s="107">
        <v>-5.2184758112158898</v>
      </c>
      <c r="Q33" s="107">
        <v>-6.8507537798394003</v>
      </c>
      <c r="R33" s="108">
        <v>2.0474350658507001</v>
      </c>
      <c r="S33" s="107">
        <v>5.0452635438111599</v>
      </c>
      <c r="T33" s="107">
        <v>16.114385628472299</v>
      </c>
      <c r="U33" s="107">
        <v>24.089793846414199</v>
      </c>
      <c r="V33" s="107">
        <v>25.905975915846501</v>
      </c>
      <c r="W33" s="108">
        <v>16.480137744434899</v>
      </c>
      <c r="X33" s="107">
        <v>30.844914524658702</v>
      </c>
      <c r="Y33" s="107">
        <v>42.916000491944402</v>
      </c>
      <c r="Z33" s="107">
        <v>58.467593161972701</v>
      </c>
      <c r="AA33" s="299">
        <v>76.208338457754294</v>
      </c>
    </row>
    <row r="34" spans="1:27">
      <c r="A34" s="35" t="s">
        <v>75</v>
      </c>
      <c r="B34" s="33" t="s">
        <v>76</v>
      </c>
      <c r="C34" s="107">
        <v>1.3926542550199701</v>
      </c>
      <c r="D34" s="107">
        <v>2.5119523032791502</v>
      </c>
      <c r="E34" s="107">
        <v>3.3353956915462102</v>
      </c>
      <c r="F34" s="107">
        <v>3.8652342651442702</v>
      </c>
      <c r="G34" s="107">
        <v>4.25783227403116</v>
      </c>
      <c r="H34" s="108">
        <v>-1.2528587053793401</v>
      </c>
      <c r="I34" s="107">
        <v>-4.6302741042723099</v>
      </c>
      <c r="J34" s="107">
        <v>-7.4044612376122796</v>
      </c>
      <c r="K34" s="107">
        <v>-8.0806072055947809</v>
      </c>
      <c r="L34" s="107">
        <v>-8.54794338934739</v>
      </c>
      <c r="M34" s="108">
        <v>2.3694064207231</v>
      </c>
      <c r="N34" s="107">
        <v>3.89171935424468</v>
      </c>
      <c r="O34" s="107">
        <v>2.46762015836965</v>
      </c>
      <c r="P34" s="107">
        <v>1.0084446276208601</v>
      </c>
      <c r="Q34" s="107">
        <v>1.77837017810009</v>
      </c>
      <c r="R34" s="108">
        <v>0.452623429218034</v>
      </c>
      <c r="S34" s="107">
        <v>4.2433446489190603</v>
      </c>
      <c r="T34" s="107">
        <v>15.9311535941874</v>
      </c>
      <c r="U34" s="107">
        <v>24.2987314632839</v>
      </c>
      <c r="V34" s="107">
        <v>24.182597820260899</v>
      </c>
      <c r="W34" s="108">
        <v>12.2153348605309</v>
      </c>
      <c r="X34" s="107">
        <v>21.115752593989999</v>
      </c>
      <c r="Y34" s="107">
        <v>34.146341463414601</v>
      </c>
      <c r="Z34" s="107">
        <v>53.597897857431597</v>
      </c>
      <c r="AA34" s="299">
        <v>71.567174235278301</v>
      </c>
    </row>
    <row r="35" spans="1:27">
      <c r="A35" s="35" t="s">
        <v>77</v>
      </c>
      <c r="B35" s="33" t="s">
        <v>78</v>
      </c>
      <c r="C35" s="107">
        <v>0.52311963216795399</v>
      </c>
      <c r="D35" s="107">
        <v>1.0106705994621299</v>
      </c>
      <c r="E35" s="107">
        <v>1.1139064804372301</v>
      </c>
      <c r="F35" s="107">
        <v>0.89875943437147598</v>
      </c>
      <c r="G35" s="107">
        <v>0.75301466123015504</v>
      </c>
      <c r="H35" s="108">
        <v>-2.55171689593615</v>
      </c>
      <c r="I35" s="107">
        <v>-6.3215373306731104</v>
      </c>
      <c r="J35" s="107">
        <v>-9.1147747558542491</v>
      </c>
      <c r="K35" s="107">
        <v>-8.4689698624383105</v>
      </c>
      <c r="L35" s="107">
        <v>-7.53439042318597</v>
      </c>
      <c r="M35" s="108">
        <v>1.1265738899933699</v>
      </c>
      <c r="N35" s="107">
        <v>1.88056844120462</v>
      </c>
      <c r="O35" s="107">
        <v>-1.1265738899933699</v>
      </c>
      <c r="P35" s="107">
        <v>-4.2544731610337996</v>
      </c>
      <c r="Q35" s="107">
        <v>-4.7978793903247201</v>
      </c>
      <c r="R35" s="108">
        <v>1.1441081959108701</v>
      </c>
      <c r="S35" s="107">
        <v>3.8560683639959001</v>
      </c>
      <c r="T35" s="107">
        <v>13.3655849429712</v>
      </c>
      <c r="U35" s="107">
        <v>19.555775274550701</v>
      </c>
      <c r="V35" s="107">
        <v>19.636992831667801</v>
      </c>
      <c r="W35" s="108">
        <v>17.377450980392201</v>
      </c>
      <c r="X35" s="107">
        <v>29.599673202614401</v>
      </c>
      <c r="Y35" s="107">
        <v>40.482026143790797</v>
      </c>
      <c r="Z35" s="107">
        <v>55.212418300653603</v>
      </c>
      <c r="AA35" s="299">
        <v>70.040849673202601</v>
      </c>
    </row>
    <row r="36" spans="1:27">
      <c r="A36" s="35" t="s">
        <v>79</v>
      </c>
      <c r="B36" s="33" t="s">
        <v>80</v>
      </c>
      <c r="C36" s="107">
        <v>-7.3945193562418396E-2</v>
      </c>
      <c r="D36" s="107">
        <v>-0.72205306655067403</v>
      </c>
      <c r="E36" s="107">
        <v>-2.1835580687255298</v>
      </c>
      <c r="F36" s="107">
        <v>-3.9886907351022201</v>
      </c>
      <c r="G36" s="107">
        <v>-6.1374510656807297</v>
      </c>
      <c r="H36" s="108">
        <v>-3.94768133174792</v>
      </c>
      <c r="I36" s="107">
        <v>-9.1557669441141503</v>
      </c>
      <c r="J36" s="107">
        <v>-14.554102259215201</v>
      </c>
      <c r="K36" s="107">
        <v>-18.620689655172399</v>
      </c>
      <c r="L36" s="107">
        <v>-22.663495838287801</v>
      </c>
      <c r="M36" s="108">
        <v>-7.7497534169367305E-2</v>
      </c>
      <c r="N36" s="107">
        <v>-0.33817105819360299</v>
      </c>
      <c r="O36" s="107">
        <v>-3.8748767084683702</v>
      </c>
      <c r="P36" s="107">
        <v>-7.1579540650979299</v>
      </c>
      <c r="Q36" s="107">
        <v>-9.6096942370015501</v>
      </c>
      <c r="R36" s="108">
        <v>3.4850795033761699</v>
      </c>
      <c r="S36" s="107">
        <v>5.8157264212589803</v>
      </c>
      <c r="T36" s="107">
        <v>14.375952951426701</v>
      </c>
      <c r="U36" s="107">
        <v>19.211500762361101</v>
      </c>
      <c r="V36" s="107">
        <v>19.734262687867599</v>
      </c>
      <c r="W36" s="108">
        <v>18.667344862665299</v>
      </c>
      <c r="X36" s="107">
        <v>35.147507629704997</v>
      </c>
      <c r="Y36" s="107">
        <v>47.812817904374398</v>
      </c>
      <c r="Z36" s="107">
        <v>59.8168870803662</v>
      </c>
      <c r="AA36" s="299">
        <v>72.177009155646005</v>
      </c>
    </row>
    <row r="37" spans="1:27">
      <c r="A37" s="35" t="s">
        <v>81</v>
      </c>
      <c r="B37" s="33" t="s">
        <v>82</v>
      </c>
      <c r="C37" s="107">
        <v>-0.684140382052421</v>
      </c>
      <c r="D37" s="107">
        <v>-1.7219013771656999</v>
      </c>
      <c r="E37" s="107">
        <v>-3.0857396712572198</v>
      </c>
      <c r="F37" s="107">
        <v>-4.7507774322523302</v>
      </c>
      <c r="G37" s="107">
        <v>-6.5384273656152798</v>
      </c>
      <c r="H37" s="108">
        <v>-3.1069282231545499</v>
      </c>
      <c r="I37" s="107">
        <v>-8.8388706202517309</v>
      </c>
      <c r="J37" s="107">
        <v>-13.323506066447401</v>
      </c>
      <c r="K37" s="107">
        <v>-15.7330763125071</v>
      </c>
      <c r="L37" s="107">
        <v>-17.331897040480801</v>
      </c>
      <c r="M37" s="108">
        <v>-0.88874853379049001</v>
      </c>
      <c r="N37" s="107">
        <v>-2.1414177870011102</v>
      </c>
      <c r="O37" s="107">
        <v>-6.9566001985022101</v>
      </c>
      <c r="P37" s="107">
        <v>-11.4198923275888</v>
      </c>
      <c r="Q37" s="107">
        <v>-13.9192156155072</v>
      </c>
      <c r="R37" s="108">
        <v>1.29865559231365</v>
      </c>
      <c r="S37" s="107">
        <v>3.67776448229746</v>
      </c>
      <c r="T37" s="107">
        <v>12.3284296473569</v>
      </c>
      <c r="U37" s="107">
        <v>17.6743858661223</v>
      </c>
      <c r="V37" s="107">
        <v>17.435067220384301</v>
      </c>
      <c r="W37" s="108">
        <v>15.6053952321205</v>
      </c>
      <c r="X37" s="107">
        <v>27.0859473023839</v>
      </c>
      <c r="Y37" s="107">
        <v>38.433186951066503</v>
      </c>
      <c r="Z37" s="107">
        <v>52.391781681304899</v>
      </c>
      <c r="AA37" s="299">
        <v>64.993726474278503</v>
      </c>
    </row>
    <row r="38" spans="1:27">
      <c r="A38" s="35" t="s">
        <v>83</v>
      </c>
      <c r="B38" s="33" t="s">
        <v>84</v>
      </c>
      <c r="C38" s="107">
        <v>1.0820638204501301</v>
      </c>
      <c r="D38" s="107">
        <v>1.95066140053915</v>
      </c>
      <c r="E38" s="107">
        <v>2.5167701084571501</v>
      </c>
      <c r="F38" s="107">
        <v>2.7797630242618001</v>
      </c>
      <c r="G38" s="107">
        <v>2.81518400100307</v>
      </c>
      <c r="H38" s="108">
        <v>-0.69308722403184897</v>
      </c>
      <c r="I38" s="107">
        <v>-4.1150922909880601</v>
      </c>
      <c r="J38" s="107">
        <v>-7.2149837133550498</v>
      </c>
      <c r="K38" s="107">
        <v>-7.9134998190372796</v>
      </c>
      <c r="L38" s="107">
        <v>-7.9949330437929804</v>
      </c>
      <c r="M38" s="108">
        <v>1.2416853637637899</v>
      </c>
      <c r="N38" s="107">
        <v>2.3134871695814301</v>
      </c>
      <c r="O38" s="107">
        <v>0.51509883458888694</v>
      </c>
      <c r="P38" s="107">
        <v>-1.6052262720217101</v>
      </c>
      <c r="Q38" s="107">
        <v>-1.96480488155203</v>
      </c>
      <c r="R38" s="108">
        <v>2.1468871752590699</v>
      </c>
      <c r="S38" s="107">
        <v>6.1852336841424602</v>
      </c>
      <c r="T38" s="107">
        <v>17.744151834068902</v>
      </c>
      <c r="U38" s="107">
        <v>26.6453271254668</v>
      </c>
      <c r="V38" s="107">
        <v>28.0744297330941</v>
      </c>
      <c r="W38" s="108">
        <v>13.4059722583764</v>
      </c>
      <c r="X38" s="107">
        <v>25.015804544271301</v>
      </c>
      <c r="Y38" s="107">
        <v>40.154698598044</v>
      </c>
      <c r="Z38" s="107">
        <v>60.142798705886698</v>
      </c>
      <c r="AA38" s="299">
        <v>77.353017738276705</v>
      </c>
    </row>
    <row r="39" spans="1:27">
      <c r="A39" s="35" t="s">
        <v>85</v>
      </c>
      <c r="B39" s="33" t="s">
        <v>86</v>
      </c>
      <c r="C39" s="107">
        <v>2.3046750768578401</v>
      </c>
      <c r="D39" s="107">
        <v>4.7768472384183198</v>
      </c>
      <c r="E39" s="107">
        <v>7.03381744937984</v>
      </c>
      <c r="F39" s="107">
        <v>8.8826460298950494</v>
      </c>
      <c r="G39" s="107">
        <v>10.540655146824999</v>
      </c>
      <c r="H39" s="108">
        <v>-1.10867603454944</v>
      </c>
      <c r="I39" s="107">
        <v>-1.94018306046152</v>
      </c>
      <c r="J39" s="107">
        <v>-1.81126724249065</v>
      </c>
      <c r="K39" s="107">
        <v>3.86747453912595E-2</v>
      </c>
      <c r="L39" s="107">
        <v>1.35361608869408</v>
      </c>
      <c r="M39" s="108">
        <v>3.7303222616005902</v>
      </c>
      <c r="N39" s="107">
        <v>7.0254677326300197</v>
      </c>
      <c r="O39" s="107">
        <v>6.9578834583367701</v>
      </c>
      <c r="P39" s="107">
        <v>6.3727025467732599</v>
      </c>
      <c r="Q39" s="107">
        <v>7.6090002472595399</v>
      </c>
      <c r="R39" s="108">
        <v>0.45727508126274002</v>
      </c>
      <c r="S39" s="107">
        <v>3.0025893890143802</v>
      </c>
      <c r="T39" s="107">
        <v>14.847666795217901</v>
      </c>
      <c r="U39" s="107">
        <v>24.830587846399599</v>
      </c>
      <c r="V39" s="107">
        <v>28.191284226764399</v>
      </c>
      <c r="W39" s="108">
        <v>16.4067297064964</v>
      </c>
      <c r="X39" s="107">
        <v>26.157435834459001</v>
      </c>
      <c r="Y39" s="107">
        <v>36.178312661181401</v>
      </c>
      <c r="Z39" s="107">
        <v>53.751688566867301</v>
      </c>
      <c r="AA39" s="299">
        <v>74.284661672602198</v>
      </c>
    </row>
    <row r="40" spans="1:27">
      <c r="A40" s="35" t="s">
        <v>87</v>
      </c>
      <c r="B40" s="33" t="s">
        <v>88</v>
      </c>
      <c r="C40" s="107">
        <v>-1.0568832043083101</v>
      </c>
      <c r="D40" s="107">
        <v>-2.2315718613261502</v>
      </c>
      <c r="E40" s="107">
        <v>-3.7529451363177402</v>
      </c>
      <c r="F40" s="107">
        <v>-5.4785145293391704</v>
      </c>
      <c r="G40" s="107">
        <v>-7.3970604734657304</v>
      </c>
      <c r="H40" s="108">
        <v>-3.72492836676218</v>
      </c>
      <c r="I40" s="107">
        <v>-10.9264565425024</v>
      </c>
      <c r="J40" s="107">
        <v>-16.026743075453702</v>
      </c>
      <c r="K40" s="107">
        <v>-18.172556510665402</v>
      </c>
      <c r="L40" s="107">
        <v>-19.477873288761501</v>
      </c>
      <c r="M40" s="108">
        <v>-0.78816347354902305</v>
      </c>
      <c r="N40" s="107">
        <v>-1.63614292500132</v>
      </c>
      <c r="O40" s="107">
        <v>-5.8971517038757204</v>
      </c>
      <c r="P40" s="107">
        <v>-9.7605601590401303</v>
      </c>
      <c r="Q40" s="107">
        <v>-11.3826287362995</v>
      </c>
      <c r="R40" s="108">
        <v>0.548721659430777</v>
      </c>
      <c r="S40" s="107">
        <v>3.9616497829232999</v>
      </c>
      <c r="T40" s="107">
        <v>15.219488663772299</v>
      </c>
      <c r="U40" s="107">
        <v>21.2192474674385</v>
      </c>
      <c r="V40" s="107">
        <v>17.703810902074299</v>
      </c>
      <c r="W40" s="108">
        <v>9.66690290574061</v>
      </c>
      <c r="X40" s="107">
        <v>18.809355067328099</v>
      </c>
      <c r="Y40" s="107">
        <v>34.301913536498901</v>
      </c>
      <c r="Z40" s="107">
        <v>52.671863926293398</v>
      </c>
      <c r="AA40" s="299">
        <v>67.767540751240205</v>
      </c>
    </row>
    <row r="41" spans="1:27">
      <c r="A41" s="35" t="s">
        <v>89</v>
      </c>
      <c r="B41" s="33" t="s">
        <v>90</v>
      </c>
      <c r="C41" s="107">
        <v>3.2249917645766999</v>
      </c>
      <c r="D41" s="107">
        <v>5.8592291643790499</v>
      </c>
      <c r="E41" s="107">
        <v>7.9976940814757898</v>
      </c>
      <c r="F41" s="107">
        <v>9.8896453277698502</v>
      </c>
      <c r="G41" s="107">
        <v>11.6284177006698</v>
      </c>
      <c r="H41" s="108">
        <v>-1.5837677892067099</v>
      </c>
      <c r="I41" s="107">
        <v>-5.4191912075524904</v>
      </c>
      <c r="J41" s="107">
        <v>-6.97195998309145</v>
      </c>
      <c r="K41" s="107">
        <v>-6.0307172044525901</v>
      </c>
      <c r="L41" s="107">
        <v>-5.0387487670846802</v>
      </c>
      <c r="M41" s="108">
        <v>4.5851884259378402</v>
      </c>
      <c r="N41" s="107">
        <v>8.2567705518525205</v>
      </c>
      <c r="O41" s="107">
        <v>8.2430450111948907</v>
      </c>
      <c r="P41" s="107">
        <v>7.4932873527721302</v>
      </c>
      <c r="Q41" s="107">
        <v>8.3056677904453107</v>
      </c>
      <c r="R41" s="108">
        <v>3.6265124318574702</v>
      </c>
      <c r="S41" s="107">
        <v>9.8723573992820093</v>
      </c>
      <c r="T41" s="107">
        <v>24.7041616806276</v>
      </c>
      <c r="U41" s="107">
        <v>37.953729557239697</v>
      </c>
      <c r="V41" s="107">
        <v>44.163010238000297</v>
      </c>
      <c r="W41" s="108">
        <v>22.682572948573299</v>
      </c>
      <c r="X41" s="107">
        <v>39.359987103014703</v>
      </c>
      <c r="Y41" s="107">
        <v>54.320490085442501</v>
      </c>
      <c r="Z41" s="107">
        <v>79.348702240851196</v>
      </c>
      <c r="AA41" s="299">
        <v>105.755279703369</v>
      </c>
    </row>
    <row r="42" spans="1:27">
      <c r="A42" s="35"/>
      <c r="B42" s="33"/>
      <c r="C42" s="107"/>
      <c r="D42" s="107"/>
      <c r="E42" s="107"/>
      <c r="F42" s="107"/>
      <c r="G42" s="107"/>
      <c r="H42" s="108"/>
      <c r="I42" s="107"/>
      <c r="J42" s="107"/>
      <c r="K42" s="107"/>
      <c r="L42" s="107"/>
      <c r="M42" s="108"/>
      <c r="N42" s="107"/>
      <c r="O42" s="107"/>
      <c r="P42" s="107"/>
      <c r="Q42" s="107"/>
      <c r="R42" s="108"/>
      <c r="S42" s="107"/>
      <c r="T42" s="107"/>
      <c r="U42" s="107"/>
      <c r="V42" s="107"/>
      <c r="W42" s="108"/>
      <c r="X42" s="107"/>
      <c r="Y42" s="107"/>
      <c r="Z42" s="107"/>
      <c r="AA42" s="299"/>
    </row>
    <row r="43" spans="1:27">
      <c r="A43" s="226" t="s">
        <v>91</v>
      </c>
      <c r="B43" s="30"/>
      <c r="C43" s="107"/>
      <c r="D43" s="107"/>
      <c r="E43" s="107"/>
      <c r="F43" s="107"/>
      <c r="G43" s="107"/>
      <c r="H43" s="108"/>
      <c r="I43" s="107"/>
      <c r="J43" s="107"/>
      <c r="K43" s="107"/>
      <c r="L43" s="107"/>
      <c r="M43" s="108"/>
      <c r="N43" s="107"/>
      <c r="O43" s="107"/>
      <c r="P43" s="107"/>
      <c r="Q43" s="107"/>
      <c r="R43" s="108"/>
      <c r="S43" s="107"/>
      <c r="T43" s="107"/>
      <c r="U43" s="107"/>
      <c r="V43" s="107"/>
      <c r="W43" s="108"/>
      <c r="X43" s="107"/>
      <c r="Y43" s="107"/>
      <c r="Z43" s="107"/>
      <c r="AA43" s="299"/>
    </row>
    <row r="44" spans="1:27" hidden="1">
      <c r="A44" s="273" t="s">
        <v>3</v>
      </c>
      <c r="B44" s="69" t="s">
        <v>4</v>
      </c>
      <c r="C44" s="110" t="s">
        <v>175</v>
      </c>
      <c r="D44" s="110" t="s">
        <v>176</v>
      </c>
      <c r="E44" s="110" t="s">
        <v>177</v>
      </c>
      <c r="F44" s="110" t="s">
        <v>178</v>
      </c>
      <c r="G44" s="110" t="s">
        <v>179</v>
      </c>
      <c r="H44" s="111" t="s">
        <v>180</v>
      </c>
      <c r="I44" s="110" t="s">
        <v>181</v>
      </c>
      <c r="J44" s="110" t="s">
        <v>182</v>
      </c>
      <c r="K44" s="110" t="s">
        <v>183</v>
      </c>
      <c r="L44" s="110" t="s">
        <v>184</v>
      </c>
      <c r="M44" s="111" t="s">
        <v>185</v>
      </c>
      <c r="N44" s="110" t="s">
        <v>186</v>
      </c>
      <c r="O44" s="110" t="s">
        <v>187</v>
      </c>
      <c r="P44" s="110" t="s">
        <v>188</v>
      </c>
      <c r="Q44" s="110" t="s">
        <v>189</v>
      </c>
      <c r="R44" s="111" t="s">
        <v>190</v>
      </c>
      <c r="S44" s="110" t="s">
        <v>191</v>
      </c>
      <c r="T44" s="110" t="s">
        <v>192</v>
      </c>
      <c r="U44" s="110" t="s">
        <v>193</v>
      </c>
      <c r="V44" s="110" t="s">
        <v>194</v>
      </c>
      <c r="W44" s="111" t="s">
        <v>195</v>
      </c>
      <c r="X44" s="110" t="s">
        <v>196</v>
      </c>
      <c r="Y44" s="110" t="s">
        <v>197</v>
      </c>
      <c r="Z44" s="110" t="s">
        <v>198</v>
      </c>
      <c r="AA44" s="300" t="s">
        <v>199</v>
      </c>
    </row>
    <row r="45" spans="1:27">
      <c r="A45" s="35" t="s">
        <v>92</v>
      </c>
      <c r="B45" s="33" t="s">
        <v>93</v>
      </c>
      <c r="C45" s="107">
        <v>-0.96302107284875704</v>
      </c>
      <c r="D45" s="107">
        <v>-2.2411880866719001</v>
      </c>
      <c r="E45" s="107">
        <v>-3.8577650336786902</v>
      </c>
      <c r="F45" s="107">
        <v>-5.7191549219574203</v>
      </c>
      <c r="G45" s="107">
        <v>-7.6698136175507896</v>
      </c>
      <c r="H45" s="108">
        <v>-3.3654549295545801</v>
      </c>
      <c r="I45" s="107">
        <v>-9.0920909371597602</v>
      </c>
      <c r="J45" s="107">
        <v>-13.1433121536637</v>
      </c>
      <c r="K45" s="107">
        <v>-15.415116109007601</v>
      </c>
      <c r="L45" s="107">
        <v>-17.251409720980899</v>
      </c>
      <c r="M45" s="108">
        <v>-0.74746134703308198</v>
      </c>
      <c r="N45" s="107">
        <v>-1.8835669799267201</v>
      </c>
      <c r="O45" s="107">
        <v>-6.6225342456605798</v>
      </c>
      <c r="P45" s="107">
        <v>-11.133122910424801</v>
      </c>
      <c r="Q45" s="107">
        <v>-13.603440370035701</v>
      </c>
      <c r="R45" s="108">
        <v>0.22752856082197701</v>
      </c>
      <c r="S45" s="107">
        <v>1.84537638014035</v>
      </c>
      <c r="T45" s="107">
        <v>10.422005604387699</v>
      </c>
      <c r="U45" s="107">
        <v>15.9892702320791</v>
      </c>
      <c r="V45" s="107">
        <v>15.352190261777601</v>
      </c>
      <c r="W45" s="108">
        <v>15.658313720060899</v>
      </c>
      <c r="X45" s="107">
        <v>26.545756610826501</v>
      </c>
      <c r="Y45" s="107">
        <v>36.6163643915271</v>
      </c>
      <c r="Z45" s="107">
        <v>50.029073792053197</v>
      </c>
      <c r="AA45" s="299">
        <v>63.555309428215402</v>
      </c>
    </row>
    <row r="46" spans="1:27">
      <c r="A46" s="35" t="s">
        <v>94</v>
      </c>
      <c r="B46" s="33" t="s">
        <v>95</v>
      </c>
      <c r="C46" s="107">
        <v>0.52311963216795399</v>
      </c>
      <c r="D46" s="107">
        <v>1.0106705994621299</v>
      </c>
      <c r="E46" s="107">
        <v>1.1139064804372301</v>
      </c>
      <c r="F46" s="107">
        <v>0.89875943437147598</v>
      </c>
      <c r="G46" s="107">
        <v>0.75301466123015504</v>
      </c>
      <c r="H46" s="108">
        <v>-2.55171689593615</v>
      </c>
      <c r="I46" s="107">
        <v>-6.3215373306731104</v>
      </c>
      <c r="J46" s="107">
        <v>-9.1147747558542491</v>
      </c>
      <c r="K46" s="107">
        <v>-8.4689698624383105</v>
      </c>
      <c r="L46" s="107">
        <v>-7.53439042318597</v>
      </c>
      <c r="M46" s="108">
        <v>1.1265738899933699</v>
      </c>
      <c r="N46" s="107">
        <v>1.88056844120462</v>
      </c>
      <c r="O46" s="107">
        <v>-1.1265738899933699</v>
      </c>
      <c r="P46" s="107">
        <v>-4.2544731610337996</v>
      </c>
      <c r="Q46" s="107">
        <v>-4.7978793903247201</v>
      </c>
      <c r="R46" s="108">
        <v>1.1441081959108701</v>
      </c>
      <c r="S46" s="107">
        <v>3.8560683639959001</v>
      </c>
      <c r="T46" s="107">
        <v>13.3655849429712</v>
      </c>
      <c r="U46" s="107">
        <v>19.555775274550701</v>
      </c>
      <c r="V46" s="107">
        <v>19.636992831667801</v>
      </c>
      <c r="W46" s="108">
        <v>17.377450980392201</v>
      </c>
      <c r="X46" s="107">
        <v>29.599673202614401</v>
      </c>
      <c r="Y46" s="107">
        <v>40.482026143790797</v>
      </c>
      <c r="Z46" s="107">
        <v>55.212418300653603</v>
      </c>
      <c r="AA46" s="299">
        <v>70.040849673202601</v>
      </c>
    </row>
    <row r="47" spans="1:27">
      <c r="A47" s="35" t="s">
        <v>39</v>
      </c>
      <c r="B47" s="33" t="s">
        <v>96</v>
      </c>
      <c r="C47" s="107">
        <v>-1.2796558908528799</v>
      </c>
      <c r="D47" s="107">
        <v>-2.83285167013912</v>
      </c>
      <c r="E47" s="107">
        <v>-4.6347200752738802</v>
      </c>
      <c r="F47" s="107">
        <v>-6.5219436790106897</v>
      </c>
      <c r="G47" s="107">
        <v>-8.4037905773237398</v>
      </c>
      <c r="H47" s="108">
        <v>-6.4549180327868898</v>
      </c>
      <c r="I47" s="107">
        <v>-14.2375341530055</v>
      </c>
      <c r="J47" s="107">
        <v>-18.9207650273224</v>
      </c>
      <c r="K47" s="107">
        <v>-21.358435792349699</v>
      </c>
      <c r="L47" s="107">
        <v>-23.061816939890701</v>
      </c>
      <c r="M47" s="108">
        <v>-0.20528935477211699</v>
      </c>
      <c r="N47" s="107">
        <v>-1.2374704681514801</v>
      </c>
      <c r="O47" s="107">
        <v>-6.7596394247310601</v>
      </c>
      <c r="P47" s="107">
        <v>-11.4124825102645</v>
      </c>
      <c r="Q47" s="107">
        <v>-13.3392205885726</v>
      </c>
      <c r="R47" s="108">
        <v>-0.55800062873310297</v>
      </c>
      <c r="S47" s="107">
        <v>0.52132453106989396</v>
      </c>
      <c r="T47" s="107">
        <v>8.9856439274861195</v>
      </c>
      <c r="U47" s="107">
        <v>13.7535366237032</v>
      </c>
      <c r="V47" s="107">
        <v>11.864717594048001</v>
      </c>
      <c r="W47" s="108">
        <v>13.5344524005165</v>
      </c>
      <c r="X47" s="107">
        <v>23.729310951989699</v>
      </c>
      <c r="Y47" s="107">
        <v>31.981453222209201</v>
      </c>
      <c r="Z47" s="107">
        <v>45.204836248386002</v>
      </c>
      <c r="AA47" s="299">
        <v>57.923465195445502</v>
      </c>
    </row>
    <row r="48" spans="1:27">
      <c r="A48" s="35" t="s">
        <v>53</v>
      </c>
      <c r="B48" s="33" t="s">
        <v>362</v>
      </c>
      <c r="C48" s="107">
        <v>-1.39818773359146E-2</v>
      </c>
      <c r="D48" s="107">
        <v>-0.12906348310075</v>
      </c>
      <c r="E48" s="107">
        <v>-0.56761044338684097</v>
      </c>
      <c r="F48" s="107">
        <v>-1.32343846629561</v>
      </c>
      <c r="G48" s="107">
        <v>-2.0827619585383599</v>
      </c>
      <c r="H48" s="108">
        <v>-2.7143145192561202</v>
      </c>
      <c r="I48" s="107">
        <v>-9.0937291579420805</v>
      </c>
      <c r="J48" s="107">
        <v>-13.8476571588107</v>
      </c>
      <c r="K48" s="107">
        <v>-15.910536193445299</v>
      </c>
      <c r="L48" s="107">
        <v>-16.985404743070699</v>
      </c>
      <c r="M48" s="108">
        <v>0.28024530113395602</v>
      </c>
      <c r="N48" s="107">
        <v>0.93285357183015705</v>
      </c>
      <c r="O48" s="107">
        <v>-1.62481727833375</v>
      </c>
      <c r="P48" s="107">
        <v>-4.6785396105974204</v>
      </c>
      <c r="Q48" s="107">
        <v>-6.0049475405015</v>
      </c>
      <c r="R48" s="108">
        <v>1.3777538675519301</v>
      </c>
      <c r="S48" s="107">
        <v>4.2329847397357296</v>
      </c>
      <c r="T48" s="107">
        <v>13.874637519518201</v>
      </c>
      <c r="U48" s="107">
        <v>21.196415215651299</v>
      </c>
      <c r="V48" s="107">
        <v>22.424584377583301</v>
      </c>
      <c r="W48" s="108">
        <v>18.7946510349881</v>
      </c>
      <c r="X48" s="107">
        <v>31.119863222812501</v>
      </c>
      <c r="Y48" s="107">
        <v>42.6299077975209</v>
      </c>
      <c r="Z48" s="107">
        <v>57.925749526775398</v>
      </c>
      <c r="AA48" s="299">
        <v>74.110032362459506</v>
      </c>
    </row>
    <row r="49" spans="1:27">
      <c r="A49" s="35" t="s">
        <v>98</v>
      </c>
      <c r="B49" s="33" t="s">
        <v>99</v>
      </c>
      <c r="C49" s="107">
        <v>1.64733557682883</v>
      </c>
      <c r="D49" s="107">
        <v>3.0783807625706499</v>
      </c>
      <c r="E49" s="107">
        <v>4.2536021171627398</v>
      </c>
      <c r="F49" s="107">
        <v>5.1553566177671799</v>
      </c>
      <c r="G49" s="107">
        <v>5.9100859280556701</v>
      </c>
      <c r="H49" s="108">
        <v>-2.3063500493134099</v>
      </c>
      <c r="I49" s="107">
        <v>-6.3064259160913396</v>
      </c>
      <c r="J49" s="107">
        <v>-7.7535847052575697</v>
      </c>
      <c r="K49" s="107">
        <v>-6.9285334951824602</v>
      </c>
      <c r="L49" s="107">
        <v>-5.9877854487519899</v>
      </c>
      <c r="M49" s="108">
        <v>2.9102867125680798</v>
      </c>
      <c r="N49" s="107">
        <v>5.3714931661699703</v>
      </c>
      <c r="O49" s="107">
        <v>4.1172541362655402</v>
      </c>
      <c r="P49" s="107">
        <v>2.29472818826431</v>
      </c>
      <c r="Q49" s="107">
        <v>2.1051279416298398</v>
      </c>
      <c r="R49" s="108">
        <v>1.0114770289139401</v>
      </c>
      <c r="S49" s="107">
        <v>3.9045737833327698</v>
      </c>
      <c r="T49" s="107">
        <v>15.4854749174131</v>
      </c>
      <c r="U49" s="107">
        <v>25.4844532234445</v>
      </c>
      <c r="V49" s="107">
        <v>29.201716445867199</v>
      </c>
      <c r="W49" s="108">
        <v>17.429340511440099</v>
      </c>
      <c r="X49" s="107">
        <v>30.136172907924902</v>
      </c>
      <c r="Y49" s="107">
        <v>40.970627820441798</v>
      </c>
      <c r="Z49" s="107">
        <v>58.700815454041603</v>
      </c>
      <c r="AA49" s="299">
        <v>78.968411052173195</v>
      </c>
    </row>
    <row r="50" spans="1:27">
      <c r="A50" s="35" t="s">
        <v>100</v>
      </c>
      <c r="B50" s="33" t="s">
        <v>101</v>
      </c>
      <c r="C50" s="107">
        <v>0.80882730305363104</v>
      </c>
      <c r="D50" s="107">
        <v>1.5268154991018701</v>
      </c>
      <c r="E50" s="107">
        <v>1.8029253271747501</v>
      </c>
      <c r="F50" s="107">
        <v>1.7334701907450201</v>
      </c>
      <c r="G50" s="107">
        <v>1.55914806261227</v>
      </c>
      <c r="H50" s="108">
        <v>-0.72971541098971404</v>
      </c>
      <c r="I50" s="107">
        <v>-5.9976609122442204</v>
      </c>
      <c r="J50" s="107">
        <v>-10.3069802776917</v>
      </c>
      <c r="K50" s="107">
        <v>-12.206239566569</v>
      </c>
      <c r="L50" s="107">
        <v>-12.5131198832455</v>
      </c>
      <c r="M50" s="108">
        <v>0.85057957973852705</v>
      </c>
      <c r="N50" s="107">
        <v>2.5954057058169702</v>
      </c>
      <c r="O50" s="107">
        <v>1.3004816598740301</v>
      </c>
      <c r="P50" s="107">
        <v>-0.32684062880431902</v>
      </c>
      <c r="Q50" s="107">
        <v>-1.17424442915365</v>
      </c>
      <c r="R50" s="108">
        <v>2.1040590336705698</v>
      </c>
      <c r="S50" s="107">
        <v>4.7988298281310096</v>
      </c>
      <c r="T50" s="107">
        <v>14.942194634837</v>
      </c>
      <c r="U50" s="107">
        <v>22.1085596947052</v>
      </c>
      <c r="V50" s="107">
        <v>24.4432776063984</v>
      </c>
      <c r="W50" s="108">
        <v>15.526157028354699</v>
      </c>
      <c r="X50" s="107">
        <v>29.957769542359699</v>
      </c>
      <c r="Y50" s="107">
        <v>44.301042833749896</v>
      </c>
      <c r="Z50" s="107">
        <v>59.525553736102701</v>
      </c>
      <c r="AA50" s="299">
        <v>73.806343187106805</v>
      </c>
    </row>
    <row r="51" spans="1:27">
      <c r="A51" s="35" t="s">
        <v>102</v>
      </c>
      <c r="B51" s="33" t="s">
        <v>363</v>
      </c>
      <c r="C51" s="107">
        <v>1.2637661917649701</v>
      </c>
      <c r="D51" s="107">
        <v>2.1905053703041801</v>
      </c>
      <c r="E51" s="107">
        <v>2.9950297026332402</v>
      </c>
      <c r="F51" s="107">
        <v>3.56355001787264</v>
      </c>
      <c r="G51" s="107">
        <v>3.8876406406917599</v>
      </c>
      <c r="H51" s="108">
        <v>-2.2844031108493899E-2</v>
      </c>
      <c r="I51" s="107">
        <v>-3.4474181168396001</v>
      </c>
      <c r="J51" s="107">
        <v>-6.5856803460109203</v>
      </c>
      <c r="K51" s="107">
        <v>-7.1720104777955997</v>
      </c>
      <c r="L51" s="107">
        <v>-7.2659248279083002</v>
      </c>
      <c r="M51" s="108">
        <v>2.0480365798363902</v>
      </c>
      <c r="N51" s="107">
        <v>3.6256697469170902</v>
      </c>
      <c r="O51" s="107">
        <v>2.7903620305385402</v>
      </c>
      <c r="P51" s="107">
        <v>1.92286814527202</v>
      </c>
      <c r="Q51" s="107">
        <v>2.3905893772870401</v>
      </c>
      <c r="R51" s="108">
        <v>-0.58498720821135397</v>
      </c>
      <c r="S51" s="107">
        <v>2.12359072428697</v>
      </c>
      <c r="T51" s="107">
        <v>13.4926453623998</v>
      </c>
      <c r="U51" s="107">
        <v>20.991863499566801</v>
      </c>
      <c r="V51" s="107">
        <v>21.161566186611399</v>
      </c>
      <c r="W51" s="108">
        <v>7.4404728143114802</v>
      </c>
      <c r="X51" s="107">
        <v>14.347781697730101</v>
      </c>
      <c r="Y51" s="107">
        <v>27.324084262588901</v>
      </c>
      <c r="Z51" s="107">
        <v>46.2593445486824</v>
      </c>
      <c r="AA51" s="299">
        <v>62.000158814787902</v>
      </c>
    </row>
    <row r="52" spans="1:27">
      <c r="A52" s="35" t="s">
        <v>57</v>
      </c>
      <c r="B52" s="33" t="s">
        <v>104</v>
      </c>
      <c r="C52" s="107">
        <v>-0.42293349906774402</v>
      </c>
      <c r="D52" s="107">
        <v>-1.22405220633934</v>
      </c>
      <c r="E52" s="107">
        <v>-2.32939714108142</v>
      </c>
      <c r="F52" s="107">
        <v>-3.53418272218769</v>
      </c>
      <c r="G52" s="107">
        <v>-4.6917339962709796</v>
      </c>
      <c r="H52" s="108">
        <v>-5.6017112626291601</v>
      </c>
      <c r="I52" s="107">
        <v>-12.6702190645352</v>
      </c>
      <c r="J52" s="107">
        <v>-16.9712943333524</v>
      </c>
      <c r="K52" s="107">
        <v>-18.124868694971301</v>
      </c>
      <c r="L52" s="107">
        <v>-18.653908592601098</v>
      </c>
      <c r="M52" s="108">
        <v>0.39663399866591398</v>
      </c>
      <c r="N52" s="107">
        <v>0.174457386217866</v>
      </c>
      <c r="O52" s="107">
        <v>-3.9766021858484302</v>
      </c>
      <c r="P52" s="107">
        <v>-7.7546308173841698</v>
      </c>
      <c r="Q52" s="107">
        <v>-9.4165939760890804</v>
      </c>
      <c r="R52" s="108">
        <v>1.07174954058296</v>
      </c>
      <c r="S52" s="107">
        <v>3.1589113492776799</v>
      </c>
      <c r="T52" s="107">
        <v>12.2600635806361</v>
      </c>
      <c r="U52" s="107">
        <v>17.746240828426199</v>
      </c>
      <c r="V52" s="107">
        <v>17.4658958297005</v>
      </c>
      <c r="W52" s="108">
        <v>17.515508684863502</v>
      </c>
      <c r="X52" s="107">
        <v>30.918114143920601</v>
      </c>
      <c r="Y52" s="107">
        <v>41.764888337469003</v>
      </c>
      <c r="Z52" s="107">
        <v>55.691687344913198</v>
      </c>
      <c r="AA52" s="299">
        <v>70.524193548387103</v>
      </c>
    </row>
    <row r="53" spans="1:27">
      <c r="A53" s="35" t="s">
        <v>105</v>
      </c>
      <c r="B53" s="33" t="s">
        <v>364</v>
      </c>
      <c r="C53" s="107">
        <v>0.65003033980582503</v>
      </c>
      <c r="D53" s="107">
        <v>1.0948118932038799</v>
      </c>
      <c r="E53" s="107">
        <v>1.26896237864078</v>
      </c>
      <c r="F53" s="107">
        <v>1.1911407766990301</v>
      </c>
      <c r="G53" s="107">
        <v>0.90518810679611705</v>
      </c>
      <c r="H53" s="108">
        <v>-2.5149092754726601</v>
      </c>
      <c r="I53" s="107">
        <v>-7.1192319079643003</v>
      </c>
      <c r="J53" s="107">
        <v>-10.4496045341116</v>
      </c>
      <c r="K53" s="107">
        <v>-11.342892187962599</v>
      </c>
      <c r="L53" s="107">
        <v>-11.5992048386415</v>
      </c>
      <c r="M53" s="108">
        <v>1.36500026153985</v>
      </c>
      <c r="N53" s="107">
        <v>2.4527682804468101</v>
      </c>
      <c r="O53" s="107">
        <v>0.31170795033595999</v>
      </c>
      <c r="P53" s="107">
        <v>-2.1900396113993299</v>
      </c>
      <c r="Q53" s="107">
        <v>-3.0552609929954899</v>
      </c>
      <c r="R53" s="108">
        <v>1.2599772423358999</v>
      </c>
      <c r="S53" s="107">
        <v>4.4161496357943202</v>
      </c>
      <c r="T53" s="107">
        <v>16.1189046420651</v>
      </c>
      <c r="U53" s="107">
        <v>25.309180308806599</v>
      </c>
      <c r="V53" s="107">
        <v>27.0176662596865</v>
      </c>
      <c r="W53" s="108">
        <v>12.5716506363548</v>
      </c>
      <c r="X53" s="107">
        <v>23.4683765665987</v>
      </c>
      <c r="Y53" s="107">
        <v>37.365199650247703</v>
      </c>
      <c r="Z53" s="107">
        <v>56.506363548042401</v>
      </c>
      <c r="AA53" s="299">
        <v>74.532206353832706</v>
      </c>
    </row>
    <row r="54" spans="1:27">
      <c r="A54" s="35" t="s">
        <v>107</v>
      </c>
      <c r="B54" s="33" t="s">
        <v>108</v>
      </c>
      <c r="C54" s="107">
        <v>3.8746003987658302</v>
      </c>
      <c r="D54" s="107">
        <v>7.2373770564843998</v>
      </c>
      <c r="E54" s="107">
        <v>10.193590786058801</v>
      </c>
      <c r="F54" s="107">
        <v>12.6966817781837</v>
      </c>
      <c r="G54" s="107">
        <v>14.869732782338501</v>
      </c>
      <c r="H54" s="108">
        <v>1.54645322873461</v>
      </c>
      <c r="I54" s="107">
        <v>-1.16083378609385</v>
      </c>
      <c r="J54" s="107">
        <v>-2.8073360454792402</v>
      </c>
      <c r="K54" s="107">
        <v>-2.1368087672104199</v>
      </c>
      <c r="L54" s="107">
        <v>-1.28407298941203</v>
      </c>
      <c r="M54" s="108">
        <v>4.7777579480576202</v>
      </c>
      <c r="N54" s="107">
        <v>9.2734705587032895</v>
      </c>
      <c r="O54" s="107">
        <v>10.954901100660701</v>
      </c>
      <c r="P54" s="107">
        <v>11.974000457010201</v>
      </c>
      <c r="Q54" s="107">
        <v>13.5868794710691</v>
      </c>
      <c r="R54" s="108">
        <v>2.58393020808581</v>
      </c>
      <c r="S54" s="107">
        <v>7.5549068196476501</v>
      </c>
      <c r="T54" s="107">
        <v>20.4161716283648</v>
      </c>
      <c r="U54" s="107">
        <v>30.837435079262701</v>
      </c>
      <c r="V54" s="107">
        <v>36.6434705862385</v>
      </c>
      <c r="W54" s="108">
        <v>16.1653035133928</v>
      </c>
      <c r="X54" s="107">
        <v>30.491505321688798</v>
      </c>
      <c r="Y54" s="107">
        <v>45.866642022087703</v>
      </c>
      <c r="Z54" s="107">
        <v>66.337045423039598</v>
      </c>
      <c r="AA54" s="299">
        <v>86.097376892626698</v>
      </c>
    </row>
    <row r="55" spans="1:27">
      <c r="A55" s="35" t="s">
        <v>109</v>
      </c>
      <c r="B55" s="33" t="s">
        <v>110</v>
      </c>
      <c r="C55" s="107">
        <v>0.666967102298333</v>
      </c>
      <c r="D55" s="107">
        <v>0.54529067147363697</v>
      </c>
      <c r="E55" s="107">
        <v>-9.4637223974763401E-2</v>
      </c>
      <c r="F55" s="107">
        <v>-0.75259125732311805</v>
      </c>
      <c r="G55" s="107">
        <v>-1.6313654799459201</v>
      </c>
      <c r="H55" s="108">
        <v>-4.3735891647855496</v>
      </c>
      <c r="I55" s="107">
        <v>-11.5124153498871</v>
      </c>
      <c r="J55" s="107">
        <v>-16.3092550790068</v>
      </c>
      <c r="K55" s="107">
        <v>-18.4255079006772</v>
      </c>
      <c r="L55" s="107">
        <v>-19.977426636568801</v>
      </c>
      <c r="M55" s="108">
        <v>0.50085968453315399</v>
      </c>
      <c r="N55" s="107">
        <v>0.62794348508634201</v>
      </c>
      <c r="O55" s="107">
        <v>-3.3116543320625</v>
      </c>
      <c r="P55" s="107">
        <v>-7.0120355834641499</v>
      </c>
      <c r="Q55" s="107">
        <v>-8.4772370486656197</v>
      </c>
      <c r="R55" s="108">
        <v>4.4790282786107403</v>
      </c>
      <c r="S55" s="107">
        <v>8.4456253558550003</v>
      </c>
      <c r="T55" s="107">
        <v>18.978933383943801</v>
      </c>
      <c r="U55" s="107">
        <v>27.026001138736</v>
      </c>
      <c r="V55" s="107">
        <v>28.0888214082369</v>
      </c>
      <c r="W55" s="108">
        <v>19.8720682302772</v>
      </c>
      <c r="X55" s="107">
        <v>37.3560767590618</v>
      </c>
      <c r="Y55" s="107">
        <v>51.2579957356077</v>
      </c>
      <c r="Z55" s="107">
        <v>68.272921108741997</v>
      </c>
      <c r="AA55" s="299">
        <v>86.183368869936004</v>
      </c>
    </row>
    <row r="56" spans="1:27">
      <c r="A56" s="35" t="s">
        <v>111</v>
      </c>
      <c r="B56" s="33" t="s">
        <v>112</v>
      </c>
      <c r="C56" s="107">
        <v>-7.3945193562418396E-2</v>
      </c>
      <c r="D56" s="107">
        <v>-0.72205306655067403</v>
      </c>
      <c r="E56" s="107">
        <v>-2.1835580687255298</v>
      </c>
      <c r="F56" s="107">
        <v>-3.9886907351022201</v>
      </c>
      <c r="G56" s="107">
        <v>-6.1374510656807297</v>
      </c>
      <c r="H56" s="108">
        <v>-3.94768133174792</v>
      </c>
      <c r="I56" s="107">
        <v>-9.1557669441141503</v>
      </c>
      <c r="J56" s="107">
        <v>-14.554102259215201</v>
      </c>
      <c r="K56" s="107">
        <v>-18.620689655172399</v>
      </c>
      <c r="L56" s="107">
        <v>-22.663495838287801</v>
      </c>
      <c r="M56" s="108">
        <v>-7.7497534169367305E-2</v>
      </c>
      <c r="N56" s="107">
        <v>-0.33817105819360299</v>
      </c>
      <c r="O56" s="107">
        <v>-3.8748767084683702</v>
      </c>
      <c r="P56" s="107">
        <v>-7.1579540650979299</v>
      </c>
      <c r="Q56" s="107">
        <v>-9.6096942370015501</v>
      </c>
      <c r="R56" s="108">
        <v>3.4850795033761699</v>
      </c>
      <c r="S56" s="107">
        <v>5.8157264212589803</v>
      </c>
      <c r="T56" s="107">
        <v>14.375952951426701</v>
      </c>
      <c r="U56" s="107">
        <v>19.211500762361101</v>
      </c>
      <c r="V56" s="107">
        <v>19.734262687867599</v>
      </c>
      <c r="W56" s="108">
        <v>18.667344862665299</v>
      </c>
      <c r="X56" s="107">
        <v>35.147507629704997</v>
      </c>
      <c r="Y56" s="107">
        <v>47.812817904374398</v>
      </c>
      <c r="Z56" s="107">
        <v>59.8168870803662</v>
      </c>
      <c r="AA56" s="299">
        <v>72.177009155646005</v>
      </c>
    </row>
    <row r="57" spans="1:27">
      <c r="A57" s="35" t="s">
        <v>113</v>
      </c>
      <c r="B57" s="33" t="s">
        <v>365</v>
      </c>
      <c r="C57" s="107">
        <v>0.177129398192655</v>
      </c>
      <c r="D57" s="107">
        <v>4.4943280138434898E-2</v>
      </c>
      <c r="E57" s="107">
        <v>-0.31075754662564897</v>
      </c>
      <c r="F57" s="107">
        <v>-0.95053835800807496</v>
      </c>
      <c r="G57" s="107">
        <v>-1.6179580849836599</v>
      </c>
      <c r="H57" s="108">
        <v>-1.82586344432298</v>
      </c>
      <c r="I57" s="107">
        <v>-7.2133423937128898</v>
      </c>
      <c r="J57" s="107">
        <v>-11.8459538511537</v>
      </c>
      <c r="K57" s="107">
        <v>-13.6732945312731</v>
      </c>
      <c r="L57" s="107">
        <v>-14.67781487281</v>
      </c>
      <c r="M57" s="108">
        <v>0.87792045485228498</v>
      </c>
      <c r="N57" s="107">
        <v>1.54137528013609</v>
      </c>
      <c r="O57" s="107">
        <v>-0.88563504584395703</v>
      </c>
      <c r="P57" s="107">
        <v>-3.2648149076756301</v>
      </c>
      <c r="Q57" s="107">
        <v>-4.0663609117103601</v>
      </c>
      <c r="R57" s="108">
        <v>-0.339926181047152</v>
      </c>
      <c r="S57" s="107">
        <v>1.20488685955327</v>
      </c>
      <c r="T57" s="107">
        <v>10.1214983676812</v>
      </c>
      <c r="U57" s="107">
        <v>15.442521063082699</v>
      </c>
      <c r="V57" s="107">
        <v>15.421205559980701</v>
      </c>
      <c r="W57" s="108">
        <v>13.511054275385501</v>
      </c>
      <c r="X57" s="107">
        <v>23.975112510144399</v>
      </c>
      <c r="Y57" s="107">
        <v>33.544008066301103</v>
      </c>
      <c r="Z57" s="107">
        <v>47.323119297641597</v>
      </c>
      <c r="AA57" s="299">
        <v>60.199690135995901</v>
      </c>
    </row>
    <row r="58" spans="1:27">
      <c r="A58" s="35" t="s">
        <v>115</v>
      </c>
      <c r="B58" s="33" t="s">
        <v>116</v>
      </c>
      <c r="C58" s="107">
        <v>-3.0003727171077199</v>
      </c>
      <c r="D58" s="107">
        <v>-6.1461051062243799</v>
      </c>
      <c r="E58" s="107">
        <v>-9.4371971673499804</v>
      </c>
      <c r="F58" s="107">
        <v>-12.661200149086801</v>
      </c>
      <c r="G58" s="113">
        <v>-15.9821095788297</v>
      </c>
      <c r="H58" s="107">
        <v>-6.7236598890942698</v>
      </c>
      <c r="I58" s="107">
        <v>-13.0314232902033</v>
      </c>
      <c r="J58" s="107">
        <v>-17.305914972273602</v>
      </c>
      <c r="K58" s="107">
        <v>-19.4316081330869</v>
      </c>
      <c r="L58" s="113">
        <v>-21.511090573012901</v>
      </c>
      <c r="M58" s="107">
        <v>-3.0780060152300499</v>
      </c>
      <c r="N58" s="107">
        <v>-6.4119792666538702</v>
      </c>
      <c r="O58" s="107">
        <v>-12.7087732770205</v>
      </c>
      <c r="P58" s="107">
        <v>-18.717604146669199</v>
      </c>
      <c r="Q58" s="113">
        <v>-22.531515965956402</v>
      </c>
      <c r="R58" s="107">
        <v>-0.48</v>
      </c>
      <c r="S58" s="107">
        <v>-1.2072727272727299</v>
      </c>
      <c r="T58" s="107">
        <v>2.95272727272727</v>
      </c>
      <c r="U58" s="107">
        <v>5.3672727272727299</v>
      </c>
      <c r="V58" s="113">
        <v>2.3854545454545502</v>
      </c>
      <c r="W58" s="107">
        <v>13.2911392405063</v>
      </c>
      <c r="X58" s="107">
        <v>25.253164556961998</v>
      </c>
      <c r="Y58" s="107">
        <v>30.6962025316456</v>
      </c>
      <c r="Z58" s="107">
        <v>38.8924050632911</v>
      </c>
      <c r="AA58" s="299">
        <v>44.177215189873401</v>
      </c>
    </row>
    <row r="59" spans="1:27">
      <c r="A59" s="35"/>
      <c r="B59" s="33"/>
      <c r="C59" s="107"/>
      <c r="D59" s="107"/>
      <c r="E59" s="107"/>
      <c r="F59" s="107"/>
      <c r="G59" s="113"/>
      <c r="H59" s="107"/>
      <c r="I59" s="107"/>
      <c r="J59" s="107"/>
      <c r="K59" s="107"/>
      <c r="L59" s="113"/>
      <c r="M59" s="107"/>
      <c r="N59" s="107"/>
      <c r="O59" s="107"/>
      <c r="P59" s="107"/>
      <c r="Q59" s="113"/>
      <c r="R59" s="107"/>
      <c r="S59" s="107"/>
      <c r="T59" s="107"/>
      <c r="U59" s="107"/>
      <c r="V59" s="113"/>
      <c r="W59" s="107"/>
      <c r="X59" s="107"/>
      <c r="Y59" s="107"/>
      <c r="Z59" s="107"/>
      <c r="AA59" s="299"/>
    </row>
    <row r="60" spans="1:27">
      <c r="A60" s="226" t="s">
        <v>117</v>
      </c>
      <c r="B60" s="30"/>
      <c r="C60" s="107"/>
      <c r="D60" s="107"/>
      <c r="E60" s="107"/>
      <c r="F60" s="107"/>
      <c r="G60" s="113"/>
      <c r="H60" s="107"/>
      <c r="I60" s="107"/>
      <c r="J60" s="107"/>
      <c r="K60" s="107"/>
      <c r="L60" s="113"/>
      <c r="M60" s="107"/>
      <c r="N60" s="107"/>
      <c r="O60" s="107"/>
      <c r="P60" s="107"/>
      <c r="Q60" s="113"/>
      <c r="R60" s="107"/>
      <c r="S60" s="107"/>
      <c r="T60" s="107"/>
      <c r="U60" s="107"/>
      <c r="V60" s="113"/>
      <c r="W60" s="107"/>
      <c r="X60" s="107"/>
      <c r="Y60" s="107"/>
      <c r="Z60" s="107"/>
      <c r="AA60" s="299"/>
    </row>
    <row r="61" spans="1:27" hidden="1">
      <c r="A61" s="273" t="s">
        <v>3</v>
      </c>
      <c r="B61" s="69" t="s">
        <v>4</v>
      </c>
      <c r="C61" s="110" t="s">
        <v>175</v>
      </c>
      <c r="D61" s="110" t="s">
        <v>176</v>
      </c>
      <c r="E61" s="110" t="s">
        <v>177</v>
      </c>
      <c r="F61" s="110" t="s">
        <v>178</v>
      </c>
      <c r="G61" s="110" t="s">
        <v>179</v>
      </c>
      <c r="H61" s="111" t="s">
        <v>180</v>
      </c>
      <c r="I61" s="110" t="s">
        <v>181</v>
      </c>
      <c r="J61" s="110" t="s">
        <v>182</v>
      </c>
      <c r="K61" s="110" t="s">
        <v>183</v>
      </c>
      <c r="L61" s="110" t="s">
        <v>184</v>
      </c>
      <c r="M61" s="111" t="s">
        <v>185</v>
      </c>
      <c r="N61" s="110" t="s">
        <v>186</v>
      </c>
      <c r="O61" s="110" t="s">
        <v>187</v>
      </c>
      <c r="P61" s="110" t="s">
        <v>188</v>
      </c>
      <c r="Q61" s="110" t="s">
        <v>189</v>
      </c>
      <c r="R61" s="111" t="s">
        <v>190</v>
      </c>
      <c r="S61" s="110" t="s">
        <v>191</v>
      </c>
      <c r="T61" s="110" t="s">
        <v>192</v>
      </c>
      <c r="U61" s="110" t="s">
        <v>193</v>
      </c>
      <c r="V61" s="110" t="s">
        <v>194</v>
      </c>
      <c r="W61" s="111" t="s">
        <v>195</v>
      </c>
      <c r="X61" s="110" t="s">
        <v>196</v>
      </c>
      <c r="Y61" s="110" t="s">
        <v>197</v>
      </c>
      <c r="Z61" s="110" t="s">
        <v>198</v>
      </c>
      <c r="AA61" s="300" t="s">
        <v>199</v>
      </c>
    </row>
    <row r="62" spans="1:27">
      <c r="A62" s="35" t="s">
        <v>118</v>
      </c>
      <c r="B62" s="33" t="s">
        <v>119</v>
      </c>
      <c r="C62" s="107">
        <v>0.91670956450118402</v>
      </c>
      <c r="D62" s="107">
        <v>1.8350664058478301</v>
      </c>
      <c r="E62" s="107">
        <v>2.2954802841552602</v>
      </c>
      <c r="F62" s="107">
        <v>2.3691959229898099</v>
      </c>
      <c r="G62" s="113">
        <v>2.3407803974055401</v>
      </c>
      <c r="H62" s="107">
        <v>0.35478844540333199</v>
      </c>
      <c r="I62" s="107">
        <v>-4.3281793119980803</v>
      </c>
      <c r="J62" s="107">
        <v>-8.57245595109673</v>
      </c>
      <c r="K62" s="107">
        <v>-10.5213951815894</v>
      </c>
      <c r="L62" s="113">
        <v>-10.6580366774542</v>
      </c>
      <c r="M62" s="107">
        <v>0.80795721169614299</v>
      </c>
      <c r="N62" s="107">
        <v>2.81775865983803</v>
      </c>
      <c r="O62" s="107">
        <v>2.0271463531548801</v>
      </c>
      <c r="P62" s="107">
        <v>0.87985972702273096</v>
      </c>
      <c r="Q62" s="113">
        <v>0.27499558493326898</v>
      </c>
      <c r="R62" s="107">
        <v>1.87256237958743</v>
      </c>
      <c r="S62" s="107">
        <v>4.2150274893097102</v>
      </c>
      <c r="T62" s="107">
        <v>13.9467130304027</v>
      </c>
      <c r="U62" s="107">
        <v>20.5511959024482</v>
      </c>
      <c r="V62" s="113">
        <v>22.7761853296368</v>
      </c>
      <c r="W62" s="107">
        <v>14.948929696838</v>
      </c>
      <c r="X62" s="107">
        <v>29.3654243181571</v>
      </c>
      <c r="Y62" s="107">
        <v>43.496685863305402</v>
      </c>
      <c r="Z62" s="107">
        <v>57.978376616320801</v>
      </c>
      <c r="AA62" s="299">
        <v>71.172443768336393</v>
      </c>
    </row>
    <row r="63" spans="1:27">
      <c r="A63" s="35" t="s">
        <v>120</v>
      </c>
      <c r="B63" s="33" t="s">
        <v>121</v>
      </c>
      <c r="C63" s="107">
        <v>1.04363202073393</v>
      </c>
      <c r="D63" s="107">
        <v>1.7979457197762601</v>
      </c>
      <c r="E63" s="107">
        <v>2.3768007990384499</v>
      </c>
      <c r="F63" s="107">
        <v>2.7138473602843201</v>
      </c>
      <c r="G63" s="113">
        <v>2.8184235373397</v>
      </c>
      <c r="H63" s="107">
        <v>-0.95144002592237298</v>
      </c>
      <c r="I63" s="107">
        <v>-4.8105697203814701</v>
      </c>
      <c r="J63" s="107">
        <v>-8.0171926324550604</v>
      </c>
      <c r="K63" s="107">
        <v>-8.7167154828994899</v>
      </c>
      <c r="L63" s="113">
        <v>-8.8758712268016993</v>
      </c>
      <c r="M63" s="107">
        <v>1.8130862740823299</v>
      </c>
      <c r="N63" s="107">
        <v>3.2211009991154702</v>
      </c>
      <c r="O63" s="107">
        <v>1.93107958890397</v>
      </c>
      <c r="P63" s="107">
        <v>0.49252639663560899</v>
      </c>
      <c r="Q63" s="113">
        <v>0.49244318555322503</v>
      </c>
      <c r="R63" s="107">
        <v>0.100746221222176</v>
      </c>
      <c r="S63" s="107">
        <v>2.97376148888296</v>
      </c>
      <c r="T63" s="107">
        <v>14.4775815821924</v>
      </c>
      <c r="U63" s="107">
        <v>22.6332583298374</v>
      </c>
      <c r="V63" s="113">
        <v>23.401408540228601</v>
      </c>
      <c r="W63" s="107">
        <v>9.3041955029721706</v>
      </c>
      <c r="X63" s="107">
        <v>17.672228125089699</v>
      </c>
      <c r="Y63" s="107">
        <v>30.972345863366201</v>
      </c>
      <c r="Z63" s="107">
        <v>49.977026677770397</v>
      </c>
      <c r="AA63" s="299">
        <v>66.566636992792098</v>
      </c>
    </row>
    <row r="64" spans="1:27">
      <c r="A64" s="35" t="s">
        <v>122</v>
      </c>
      <c r="B64" s="33" t="s">
        <v>123</v>
      </c>
      <c r="C64" s="107">
        <v>2.8087079973825499</v>
      </c>
      <c r="D64" s="107">
        <v>5.16295924966421</v>
      </c>
      <c r="E64" s="107">
        <v>7.1064544643984604</v>
      </c>
      <c r="F64" s="107">
        <v>8.6646028095498693</v>
      </c>
      <c r="G64" s="113">
        <v>10.010982577117201</v>
      </c>
      <c r="H64" s="107">
        <v>0.30265910838504301</v>
      </c>
      <c r="I64" s="107">
        <v>-3.2863325047835299</v>
      </c>
      <c r="J64" s="107">
        <v>-5.6731818100534701</v>
      </c>
      <c r="K64" s="107">
        <v>-5.5645464136907403</v>
      </c>
      <c r="L64" s="113">
        <v>-5.0517694604888996</v>
      </c>
      <c r="M64" s="107">
        <v>3.6547523679374199</v>
      </c>
      <c r="N64" s="107">
        <v>7.0813109655529898</v>
      </c>
      <c r="O64" s="107">
        <v>7.4865699071674303</v>
      </c>
      <c r="P64" s="107">
        <v>7.30832665755619</v>
      </c>
      <c r="Q64" s="113">
        <v>8.1274445125111896</v>
      </c>
      <c r="R64" s="107">
        <v>2.1354943163128901</v>
      </c>
      <c r="S64" s="107">
        <v>6.2804635804024898</v>
      </c>
      <c r="T64" s="107">
        <v>17.9396046836487</v>
      </c>
      <c r="U64" s="107">
        <v>27.179173911000401</v>
      </c>
      <c r="V64" s="113">
        <v>31.2340072877642</v>
      </c>
      <c r="W64" s="107">
        <v>17.027639151706499</v>
      </c>
      <c r="X64" s="107">
        <v>30.593276009137899</v>
      </c>
      <c r="Y64" s="107">
        <v>44.566783994980099</v>
      </c>
      <c r="Z64" s="107">
        <v>63.0847215004951</v>
      </c>
      <c r="AA64" s="299">
        <v>81.565401547164996</v>
      </c>
    </row>
    <row r="65" spans="1:27">
      <c r="A65" s="279" t="s">
        <v>124</v>
      </c>
      <c r="B65" s="25" t="s">
        <v>125</v>
      </c>
      <c r="C65" s="107">
        <v>-0.12845449388119001</v>
      </c>
      <c r="D65" s="107">
        <v>-0.33856066131777302</v>
      </c>
      <c r="E65" s="107">
        <v>-0.718858902666342</v>
      </c>
      <c r="F65" s="107">
        <v>-1.4510900397114801</v>
      </c>
      <c r="G65" s="113">
        <v>-2.2299213874706201</v>
      </c>
      <c r="H65" s="107">
        <v>-2.3190218501123101</v>
      </c>
      <c r="I65" s="107">
        <v>-8.0955176638758406</v>
      </c>
      <c r="J65" s="107">
        <v>-13.039871349806001</v>
      </c>
      <c r="K65" s="107">
        <v>-15.1763835001021</v>
      </c>
      <c r="L65" s="113">
        <v>-16.5228711455993</v>
      </c>
      <c r="M65" s="107">
        <v>0.44203908351427601</v>
      </c>
      <c r="N65" s="107">
        <v>0.96671743850666003</v>
      </c>
      <c r="O65" s="107">
        <v>-1.49593285154098</v>
      </c>
      <c r="P65" s="107">
        <v>-3.9932592280519801</v>
      </c>
      <c r="Q65" s="113">
        <v>-4.8961337783971199</v>
      </c>
      <c r="R65" s="107">
        <v>-0.169733115774864</v>
      </c>
      <c r="S65" s="107">
        <v>1.5838631632251201</v>
      </c>
      <c r="T65" s="107">
        <v>10.5825315553555</v>
      </c>
      <c r="U65" s="107">
        <v>15.989609707608899</v>
      </c>
      <c r="V65" s="113">
        <v>15.9867964515464</v>
      </c>
      <c r="W65" s="107">
        <v>14.1122131265852</v>
      </c>
      <c r="X65" s="107">
        <v>24.807720065158701</v>
      </c>
      <c r="Y65" s="107">
        <v>34.4536775470648</v>
      </c>
      <c r="Z65" s="107">
        <v>48.423613831783399</v>
      </c>
      <c r="AA65" s="299">
        <v>61.449161803822903</v>
      </c>
    </row>
    <row r="66" spans="1:27">
      <c r="A66" s="279"/>
      <c r="B66" s="25"/>
      <c r="C66" s="107"/>
      <c r="D66" s="107"/>
      <c r="E66" s="107"/>
      <c r="F66" s="107"/>
      <c r="G66" s="113"/>
      <c r="H66" s="107"/>
      <c r="I66" s="107"/>
      <c r="J66" s="107"/>
      <c r="K66" s="107"/>
      <c r="L66" s="113"/>
      <c r="M66" s="107"/>
      <c r="N66" s="107"/>
      <c r="O66" s="107"/>
      <c r="P66" s="107"/>
      <c r="Q66" s="113"/>
      <c r="R66" s="107"/>
      <c r="S66" s="107"/>
      <c r="T66" s="107"/>
      <c r="U66" s="107"/>
      <c r="V66" s="113"/>
      <c r="W66" s="107"/>
      <c r="X66" s="107"/>
      <c r="Y66" s="107"/>
      <c r="Z66" s="107"/>
      <c r="AA66" s="299"/>
    </row>
    <row r="67" spans="1:27">
      <c r="A67" s="226" t="s">
        <v>126</v>
      </c>
      <c r="B67" s="30"/>
      <c r="C67" s="107"/>
      <c r="D67" s="107"/>
      <c r="E67" s="107"/>
      <c r="F67" s="107"/>
      <c r="G67" s="113"/>
      <c r="H67" s="107"/>
      <c r="I67" s="107"/>
      <c r="J67" s="107"/>
      <c r="K67" s="107"/>
      <c r="L67" s="113"/>
      <c r="M67" s="107"/>
      <c r="N67" s="107"/>
      <c r="O67" s="107"/>
      <c r="P67" s="107"/>
      <c r="Q67" s="113"/>
      <c r="R67" s="107"/>
      <c r="S67" s="107"/>
      <c r="T67" s="107"/>
      <c r="U67" s="107"/>
      <c r="V67" s="113"/>
      <c r="W67" s="107"/>
      <c r="X67" s="107"/>
      <c r="Y67" s="107"/>
      <c r="Z67" s="107"/>
      <c r="AA67" s="299"/>
    </row>
    <row r="68" spans="1:27" hidden="1">
      <c r="A68" s="273" t="s">
        <v>3</v>
      </c>
      <c r="B68" s="69" t="s">
        <v>4</v>
      </c>
      <c r="C68" s="110" t="s">
        <v>175</v>
      </c>
      <c r="D68" s="110" t="s">
        <v>176</v>
      </c>
      <c r="E68" s="110" t="s">
        <v>177</v>
      </c>
      <c r="F68" s="110" t="s">
        <v>178</v>
      </c>
      <c r="G68" s="110" t="s">
        <v>179</v>
      </c>
      <c r="H68" s="111" t="s">
        <v>180</v>
      </c>
      <c r="I68" s="110" t="s">
        <v>181</v>
      </c>
      <c r="J68" s="110" t="s">
        <v>182</v>
      </c>
      <c r="K68" s="110" t="s">
        <v>183</v>
      </c>
      <c r="L68" s="110" t="s">
        <v>184</v>
      </c>
      <c r="M68" s="111" t="s">
        <v>185</v>
      </c>
      <c r="N68" s="110" t="s">
        <v>186</v>
      </c>
      <c r="O68" s="110" t="s">
        <v>187</v>
      </c>
      <c r="P68" s="110" t="s">
        <v>188</v>
      </c>
      <c r="Q68" s="110" t="s">
        <v>189</v>
      </c>
      <c r="R68" s="111" t="s">
        <v>190</v>
      </c>
      <c r="S68" s="110" t="s">
        <v>191</v>
      </c>
      <c r="T68" s="110" t="s">
        <v>192</v>
      </c>
      <c r="U68" s="110" t="s">
        <v>193</v>
      </c>
      <c r="V68" s="110" t="s">
        <v>194</v>
      </c>
      <c r="W68" s="111" t="s">
        <v>195</v>
      </c>
      <c r="X68" s="110" t="s">
        <v>196</v>
      </c>
      <c r="Y68" s="110" t="s">
        <v>197</v>
      </c>
      <c r="Z68" s="110" t="s">
        <v>198</v>
      </c>
      <c r="AA68" s="300" t="s">
        <v>199</v>
      </c>
    </row>
    <row r="69" spans="1:27">
      <c r="A69" s="279" t="s">
        <v>127</v>
      </c>
      <c r="B69" s="25" t="s">
        <v>128</v>
      </c>
      <c r="C69" s="107">
        <v>1.6224730900498801</v>
      </c>
      <c r="D69" s="107">
        <v>3.31845628773956</v>
      </c>
      <c r="E69" s="107">
        <v>4.2583355211341596</v>
      </c>
      <c r="F69" s="107">
        <v>4.4841165660278302</v>
      </c>
      <c r="G69" s="113">
        <v>4.8096613284326599</v>
      </c>
      <c r="H69" s="107">
        <v>-10.3960396039604</v>
      </c>
      <c r="I69" s="107">
        <v>-18.493635077793499</v>
      </c>
      <c r="J69" s="107">
        <v>-21.8175388967468</v>
      </c>
      <c r="K69" s="107">
        <v>-21.074964639321099</v>
      </c>
      <c r="L69" s="113">
        <v>-19.6605374823197</v>
      </c>
      <c r="M69" s="107">
        <v>3.48112227225494</v>
      </c>
      <c r="N69" s="107">
        <v>5.8711465188777296</v>
      </c>
      <c r="O69" s="107">
        <v>4.3297540699688302</v>
      </c>
      <c r="P69" s="107">
        <v>0.96986491167301703</v>
      </c>
      <c r="Q69" s="113">
        <v>-0.658122618635262</v>
      </c>
      <c r="R69" s="107">
        <v>4.3049903619618801</v>
      </c>
      <c r="S69" s="107">
        <v>10.216320411223</v>
      </c>
      <c r="T69" s="107">
        <v>19.875776397515502</v>
      </c>
      <c r="U69" s="107">
        <v>28.6571000214179</v>
      </c>
      <c r="V69" s="113">
        <v>33.154851145855602</v>
      </c>
      <c r="W69" s="107">
        <v>27.492130115424999</v>
      </c>
      <c r="X69" s="107">
        <v>49.5802728226653</v>
      </c>
      <c r="Y69" s="107">
        <v>66.631689401888806</v>
      </c>
      <c r="Z69" s="107">
        <v>82.161594963273899</v>
      </c>
      <c r="AA69" s="299">
        <v>96.904512067156304</v>
      </c>
    </row>
    <row r="70" spans="1:27">
      <c r="A70" s="296" t="s">
        <v>129</v>
      </c>
      <c r="B70" s="114" t="s">
        <v>130</v>
      </c>
      <c r="C70" s="115">
        <v>-1.54912352221769</v>
      </c>
      <c r="D70" s="115">
        <v>-2.82647098790597</v>
      </c>
      <c r="E70" s="115">
        <v>-4.4231553200163098</v>
      </c>
      <c r="F70" s="115">
        <v>-5.8839516238619396</v>
      </c>
      <c r="G70" s="116">
        <v>-7.4534583503193401</v>
      </c>
      <c r="H70" s="115">
        <v>-10.591603053435099</v>
      </c>
      <c r="I70" s="115">
        <v>-19.513358778625999</v>
      </c>
      <c r="J70" s="115">
        <v>-24.379770992366399</v>
      </c>
      <c r="K70" s="115">
        <v>-25.524809160305299</v>
      </c>
      <c r="L70" s="116">
        <v>-25.286259541984698</v>
      </c>
      <c r="M70" s="115">
        <v>-1.76056338028169</v>
      </c>
      <c r="N70" s="115">
        <v>-3.0099954566106302</v>
      </c>
      <c r="O70" s="115">
        <v>-8.0077237619263997</v>
      </c>
      <c r="P70" s="115">
        <v>-12.0286233530214</v>
      </c>
      <c r="Q70" s="116">
        <v>-13.845979100408901</v>
      </c>
      <c r="R70" s="115">
        <v>3.9025667888947102</v>
      </c>
      <c r="S70" s="115">
        <v>6.7574646411733896</v>
      </c>
      <c r="T70" s="115">
        <v>14.7983237297014</v>
      </c>
      <c r="U70" s="115">
        <v>19.0675746464117</v>
      </c>
      <c r="V70" s="116">
        <v>17.0770036668413</v>
      </c>
      <c r="W70" s="115">
        <v>19.9259716224553</v>
      </c>
      <c r="X70" s="115">
        <v>36.335595311536103</v>
      </c>
      <c r="Y70" s="115">
        <v>49.599012954966099</v>
      </c>
      <c r="Z70" s="115">
        <v>66.255397902529296</v>
      </c>
      <c r="AA70" s="302">
        <v>77.729796421961794</v>
      </c>
    </row>
    <row r="72" spans="1:27">
      <c r="A72" s="182" t="s">
        <v>232</v>
      </c>
    </row>
  </sheetData>
  <mergeCells count="34">
    <mergeCell ref="S4:S5"/>
    <mergeCell ref="T4:T5"/>
    <mergeCell ref="U4:U5"/>
    <mergeCell ref="AA4:AA5"/>
    <mergeCell ref="V4:V5"/>
    <mergeCell ref="W4:W5"/>
    <mergeCell ref="X4:X5"/>
    <mergeCell ref="Y4:Y5"/>
    <mergeCell ref="Z4:Z5"/>
    <mergeCell ref="N4:N5"/>
    <mergeCell ref="O4:O5"/>
    <mergeCell ref="P4:P5"/>
    <mergeCell ref="Q4:Q5"/>
    <mergeCell ref="R4:R5"/>
    <mergeCell ref="A1:J1"/>
    <mergeCell ref="L1:M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W3:AA3"/>
    <mergeCell ref="C3:G3"/>
    <mergeCell ref="H3:L3"/>
    <mergeCell ref="M3:Q3"/>
    <mergeCell ref="R3:V3"/>
  </mergeCells>
  <hyperlinks>
    <hyperlink ref="L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46" orientation="landscape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1"/>
  <sheetViews>
    <sheetView workbookViewId="0">
      <selection sqref="A1:H1"/>
    </sheetView>
  </sheetViews>
  <sheetFormatPr defaultColWidth="9.109375" defaultRowHeight="14.4"/>
  <cols>
    <col min="1" max="1" width="44.5546875" style="54" customWidth="1"/>
    <col min="2" max="2" width="10.88671875" style="54" customWidth="1"/>
    <col min="3" max="3" width="10.5546875" style="54" customWidth="1"/>
    <col min="4" max="4" width="10.33203125" style="54" customWidth="1"/>
    <col min="5" max="5" width="10.6640625" style="54" customWidth="1"/>
    <col min="6" max="6" width="10.44140625" style="54" customWidth="1"/>
    <col min="7" max="7" width="10.33203125" style="54" customWidth="1"/>
    <col min="8" max="8" width="11.44140625" style="54" customWidth="1"/>
    <col min="9" max="9" width="10.33203125" style="54" customWidth="1"/>
    <col min="10" max="10" width="11.33203125" style="54" customWidth="1"/>
    <col min="11" max="11" width="10.44140625" style="54" customWidth="1"/>
    <col min="12" max="13" width="10.5546875" style="54" customWidth="1"/>
    <col min="14" max="14" width="10.88671875" style="54" customWidth="1"/>
    <col min="15" max="16384" width="9.109375" style="54"/>
  </cols>
  <sheetData>
    <row r="1" spans="1:15" ht="18" customHeight="1">
      <c r="A1" s="486" t="s">
        <v>201</v>
      </c>
      <c r="B1" s="486"/>
      <c r="C1" s="486"/>
      <c r="D1" s="486"/>
      <c r="E1" s="486"/>
      <c r="F1" s="486"/>
      <c r="G1" s="486"/>
      <c r="H1" s="486"/>
      <c r="I1" s="444"/>
      <c r="J1" s="485" t="s">
        <v>372</v>
      </c>
      <c r="K1" s="485"/>
      <c r="L1" s="443"/>
    </row>
    <row r="2" spans="1:15" ht="15" customHeight="1"/>
    <row r="3" spans="1:15" s="90" customFormat="1" ht="18" customHeight="1">
      <c r="A3" s="303"/>
      <c r="B3" s="190"/>
      <c r="C3" s="548" t="str">
        <f>'[1]Metadata Text'!B14</f>
        <v>2018</v>
      </c>
      <c r="D3" s="549"/>
      <c r="E3" s="542" t="str">
        <f>TEXT(VALUE('[1]Metadata Text'!B14)+5,"0")</f>
        <v>2023</v>
      </c>
      <c r="F3" s="543"/>
      <c r="G3" s="542" t="str">
        <f>TEXT(VALUE('[1]Metadata Text'!B14)+10,"0")</f>
        <v>2028</v>
      </c>
      <c r="H3" s="543"/>
      <c r="I3" s="542" t="str">
        <f>TEXT(VALUE('[1]Metadata Text'!B14)+15,"0")</f>
        <v>2033</v>
      </c>
      <c r="J3" s="549"/>
      <c r="K3" s="542" t="str">
        <f>TEXT(VALUE('[1]Metadata Text'!B14)+20,"0")</f>
        <v>2038</v>
      </c>
      <c r="L3" s="543"/>
      <c r="M3" s="544">
        <f>VALUE('[1]Metadata Text'!B16)+25</f>
        <v>2041</v>
      </c>
      <c r="N3" s="545"/>
    </row>
    <row r="4" spans="1:15" s="90" customFormat="1" ht="18" customHeight="1">
      <c r="A4" s="550" t="s">
        <v>3</v>
      </c>
      <c r="B4" s="552" t="s">
        <v>4</v>
      </c>
      <c r="C4" s="532" t="str">
        <f>'[1]Metadata Text'!$B$16&amp;"-based"</f>
        <v>2016-based</v>
      </c>
      <c r="D4" s="536" t="str">
        <f>'[1]Metadata Text'!$B$14&amp;"-based"</f>
        <v>2018-based</v>
      </c>
      <c r="E4" s="534" t="str">
        <f>'[1]Metadata Text'!$B$16&amp;"-based"</f>
        <v>2016-based</v>
      </c>
      <c r="F4" s="534" t="str">
        <f>'[1]Metadata Text'!$B$14&amp;"-based"</f>
        <v>2018-based</v>
      </c>
      <c r="G4" s="538" t="str">
        <f>'[1]Metadata Text'!$B$16&amp;"-based"</f>
        <v>2016-based</v>
      </c>
      <c r="H4" s="534" t="str">
        <f>'[1]Metadata Text'!$B$14&amp;"-based"</f>
        <v>2018-based</v>
      </c>
      <c r="I4" s="538" t="str">
        <f>'[1]Metadata Text'!$B$16&amp;"-based"</f>
        <v>2016-based</v>
      </c>
      <c r="J4" s="534" t="str">
        <f>'[1]Metadata Text'!$B$14&amp;"-based"</f>
        <v>2018-based</v>
      </c>
      <c r="K4" s="538" t="str">
        <f>'[1]Metadata Text'!$B$16&amp;"-based"</f>
        <v>2016-based</v>
      </c>
      <c r="L4" s="536" t="str">
        <f>'[1]Metadata Text'!$B$14&amp;"-based"</f>
        <v>2018-based</v>
      </c>
      <c r="M4" s="538" t="str">
        <f>'[1]Metadata Text'!$B$16&amp;"-based"</f>
        <v>2016-based</v>
      </c>
      <c r="N4" s="540" t="str">
        <f>'[1]Metadata Text'!$B$14&amp;"-based"</f>
        <v>2018-based</v>
      </c>
    </row>
    <row r="5" spans="1:15" s="90" customFormat="1" ht="13.2">
      <c r="A5" s="551"/>
      <c r="B5" s="553"/>
      <c r="C5" s="533"/>
      <c r="D5" s="537"/>
      <c r="E5" s="535"/>
      <c r="F5" s="535"/>
      <c r="G5" s="539"/>
      <c r="H5" s="535"/>
      <c r="I5" s="539"/>
      <c r="J5" s="535"/>
      <c r="K5" s="539"/>
      <c r="L5" s="537"/>
      <c r="M5" s="539"/>
      <c r="N5" s="541"/>
    </row>
    <row r="6" spans="1:15" s="209" customFormat="1" ht="13.5" hidden="1" customHeight="1">
      <c r="A6" s="304" t="s">
        <v>166</v>
      </c>
      <c r="B6" s="191" t="s">
        <v>4</v>
      </c>
      <c r="C6" s="192" t="s">
        <v>234</v>
      </c>
      <c r="D6" s="193" t="s">
        <v>235</v>
      </c>
      <c r="E6" s="192" t="s">
        <v>236</v>
      </c>
      <c r="F6" s="193" t="s">
        <v>237</v>
      </c>
      <c r="G6" s="192" t="s">
        <v>238</v>
      </c>
      <c r="H6" s="193" t="s">
        <v>239</v>
      </c>
      <c r="I6" s="192" t="s">
        <v>240</v>
      </c>
      <c r="J6" s="193" t="s">
        <v>241</v>
      </c>
      <c r="K6" s="192" t="s">
        <v>242</v>
      </c>
      <c r="L6" s="193" t="s">
        <v>243</v>
      </c>
      <c r="M6" s="211" t="s">
        <v>244</v>
      </c>
      <c r="N6" s="212" t="s">
        <v>245</v>
      </c>
      <c r="O6" s="218"/>
    </row>
    <row r="7" spans="1:15" s="90" customFormat="1" ht="20.25" customHeight="1">
      <c r="A7" s="226" t="s">
        <v>23</v>
      </c>
      <c r="B7" s="30" t="s">
        <v>24</v>
      </c>
      <c r="C7" s="130">
        <v>5449080</v>
      </c>
      <c r="D7" s="194">
        <v>5438100</v>
      </c>
      <c r="E7" s="130">
        <v>5537959</v>
      </c>
      <c r="F7" s="194">
        <v>5495578</v>
      </c>
      <c r="G7" s="130">
        <v>5603543</v>
      </c>
      <c r="H7" s="194">
        <v>5537116</v>
      </c>
      <c r="I7" s="130">
        <v>5651785</v>
      </c>
      <c r="J7" s="194">
        <v>5562901</v>
      </c>
      <c r="K7" s="130">
        <v>5680804</v>
      </c>
      <c r="L7" s="194">
        <v>5573181</v>
      </c>
      <c r="M7" s="195">
        <v>5693201</v>
      </c>
      <c r="N7" s="213">
        <v>5575012</v>
      </c>
      <c r="O7" s="218"/>
    </row>
    <row r="8" spans="1:15" s="90" customFormat="1" ht="23.25" customHeight="1">
      <c r="A8" s="273" t="s">
        <v>26</v>
      </c>
      <c r="B8" s="69"/>
      <c r="C8" s="130"/>
      <c r="D8" s="194"/>
      <c r="E8" s="130"/>
      <c r="F8" s="194"/>
      <c r="G8" s="130"/>
      <c r="H8" s="194"/>
      <c r="I8" s="130"/>
      <c r="J8" s="194"/>
      <c r="K8" s="130"/>
      <c r="L8" s="194"/>
      <c r="M8" s="195"/>
      <c r="N8" s="213"/>
    </row>
    <row r="9" spans="1:15" s="90" customFormat="1" ht="14.25" hidden="1" customHeight="1">
      <c r="A9" s="273" t="s">
        <v>166</v>
      </c>
      <c r="B9" s="69" t="s">
        <v>4</v>
      </c>
      <c r="C9" s="130" t="s">
        <v>234</v>
      </c>
      <c r="D9" s="194" t="s">
        <v>235</v>
      </c>
      <c r="E9" s="130" t="s">
        <v>236</v>
      </c>
      <c r="F9" s="194" t="s">
        <v>237</v>
      </c>
      <c r="G9" s="130" t="s">
        <v>238</v>
      </c>
      <c r="H9" s="194" t="s">
        <v>239</v>
      </c>
      <c r="I9" s="130" t="s">
        <v>240</v>
      </c>
      <c r="J9" s="194" t="s">
        <v>241</v>
      </c>
      <c r="K9" s="130" t="s">
        <v>242</v>
      </c>
      <c r="L9" s="194" t="s">
        <v>243</v>
      </c>
      <c r="M9" s="195" t="s">
        <v>244</v>
      </c>
      <c r="N9" s="213" t="s">
        <v>245</v>
      </c>
    </row>
    <row r="10" spans="1:15" s="90" customFormat="1" ht="11.25" customHeight="1">
      <c r="A10" s="35" t="s">
        <v>27</v>
      </c>
      <c r="B10" s="33" t="s">
        <v>28</v>
      </c>
      <c r="C10" s="142">
        <v>232557</v>
      </c>
      <c r="D10" s="196">
        <v>227560</v>
      </c>
      <c r="E10" s="142">
        <v>235863</v>
      </c>
      <c r="F10" s="196">
        <v>228235</v>
      </c>
      <c r="G10" s="142">
        <v>238126</v>
      </c>
      <c r="H10" s="196">
        <v>230170</v>
      </c>
      <c r="I10" s="142">
        <v>240379</v>
      </c>
      <c r="J10" s="196">
        <v>231884</v>
      </c>
      <c r="K10" s="142">
        <v>242144</v>
      </c>
      <c r="L10" s="196">
        <v>232697</v>
      </c>
      <c r="M10" s="197">
        <v>243056</v>
      </c>
      <c r="N10" s="214">
        <v>232843</v>
      </c>
    </row>
    <row r="11" spans="1:15" s="90" customFormat="1" ht="11.25" customHeight="1">
      <c r="A11" s="35" t="s">
        <v>29</v>
      </c>
      <c r="B11" s="33" t="s">
        <v>30</v>
      </c>
      <c r="C11" s="142">
        <v>266078</v>
      </c>
      <c r="D11" s="196">
        <v>261470</v>
      </c>
      <c r="E11" s="142">
        <v>275757</v>
      </c>
      <c r="F11" s="196">
        <v>265294</v>
      </c>
      <c r="G11" s="142">
        <v>283745</v>
      </c>
      <c r="H11" s="196">
        <v>267896</v>
      </c>
      <c r="I11" s="142">
        <v>289487</v>
      </c>
      <c r="J11" s="196">
        <v>268490</v>
      </c>
      <c r="K11" s="142">
        <v>293560</v>
      </c>
      <c r="L11" s="196">
        <v>268077</v>
      </c>
      <c r="M11" s="197">
        <v>295760</v>
      </c>
      <c r="N11" s="214">
        <v>267864</v>
      </c>
    </row>
    <row r="12" spans="1:15" s="90" customFormat="1" ht="11.25" customHeight="1">
      <c r="A12" s="35" t="s">
        <v>31</v>
      </c>
      <c r="B12" s="33" t="s">
        <v>32</v>
      </c>
      <c r="C12" s="142">
        <v>116922</v>
      </c>
      <c r="D12" s="196">
        <v>116040</v>
      </c>
      <c r="E12" s="142">
        <v>118019</v>
      </c>
      <c r="F12" s="196">
        <v>115816</v>
      </c>
      <c r="G12" s="142">
        <v>118857</v>
      </c>
      <c r="H12" s="196">
        <v>115138</v>
      </c>
      <c r="I12" s="142">
        <v>119273</v>
      </c>
      <c r="J12" s="196">
        <v>114122</v>
      </c>
      <c r="K12" s="142">
        <v>119193</v>
      </c>
      <c r="L12" s="196">
        <v>112831</v>
      </c>
      <c r="M12" s="197">
        <v>119104</v>
      </c>
      <c r="N12" s="214">
        <v>112119</v>
      </c>
    </row>
    <row r="13" spans="1:15" s="90" customFormat="1" ht="11.25" customHeight="1">
      <c r="A13" s="35" t="s">
        <v>33</v>
      </c>
      <c r="B13" s="33" t="s">
        <v>34</v>
      </c>
      <c r="C13" s="142">
        <v>86626</v>
      </c>
      <c r="D13" s="196">
        <v>86260</v>
      </c>
      <c r="E13" s="142">
        <v>85168</v>
      </c>
      <c r="F13" s="196">
        <v>83796</v>
      </c>
      <c r="G13" s="142">
        <v>83479</v>
      </c>
      <c r="H13" s="196">
        <v>81197</v>
      </c>
      <c r="I13" s="142">
        <v>81643</v>
      </c>
      <c r="J13" s="196">
        <v>78521</v>
      </c>
      <c r="K13" s="142">
        <v>79690</v>
      </c>
      <c r="L13" s="196">
        <v>75868</v>
      </c>
      <c r="M13" s="197">
        <v>78504</v>
      </c>
      <c r="N13" s="214">
        <v>74374</v>
      </c>
    </row>
    <row r="14" spans="1:15" s="90" customFormat="1" ht="11.25" customHeight="1">
      <c r="A14" s="35" t="s">
        <v>35</v>
      </c>
      <c r="B14" s="33" t="s">
        <v>36</v>
      </c>
      <c r="C14" s="142">
        <v>518100</v>
      </c>
      <c r="D14" s="196">
        <v>518500</v>
      </c>
      <c r="E14" s="142">
        <v>537018</v>
      </c>
      <c r="F14" s="196">
        <v>537073</v>
      </c>
      <c r="G14" s="142">
        <v>552490</v>
      </c>
      <c r="H14" s="196">
        <v>552585</v>
      </c>
      <c r="I14" s="142">
        <v>566086</v>
      </c>
      <c r="J14" s="196">
        <v>566377</v>
      </c>
      <c r="K14" s="142">
        <v>577209</v>
      </c>
      <c r="L14" s="196">
        <v>577611</v>
      </c>
      <c r="M14" s="197">
        <v>583135</v>
      </c>
      <c r="N14" s="214">
        <v>583186</v>
      </c>
    </row>
    <row r="15" spans="1:15" s="90" customFormat="1" ht="15" customHeight="1">
      <c r="A15" s="35" t="s">
        <v>37</v>
      </c>
      <c r="B15" s="33" t="s">
        <v>38</v>
      </c>
      <c r="C15" s="142">
        <v>51500</v>
      </c>
      <c r="D15" s="196">
        <v>51400</v>
      </c>
      <c r="E15" s="142">
        <v>51602</v>
      </c>
      <c r="F15" s="196">
        <v>51410</v>
      </c>
      <c r="G15" s="142">
        <v>51367</v>
      </c>
      <c r="H15" s="196">
        <v>51194</v>
      </c>
      <c r="I15" s="142">
        <v>50881</v>
      </c>
      <c r="J15" s="196">
        <v>50832</v>
      </c>
      <c r="K15" s="142">
        <v>50173</v>
      </c>
      <c r="L15" s="196">
        <v>50384</v>
      </c>
      <c r="M15" s="197">
        <v>49691</v>
      </c>
      <c r="N15" s="214">
        <v>50093</v>
      </c>
    </row>
    <row r="16" spans="1:15" s="90" customFormat="1" ht="11.25" customHeight="1">
      <c r="A16" s="35" t="s">
        <v>39</v>
      </c>
      <c r="B16" s="33" t="s">
        <v>40</v>
      </c>
      <c r="C16" s="142">
        <v>149125</v>
      </c>
      <c r="D16" s="196">
        <v>148790</v>
      </c>
      <c r="E16" s="142">
        <v>148044</v>
      </c>
      <c r="F16" s="196">
        <v>146886</v>
      </c>
      <c r="G16" s="142">
        <v>146671</v>
      </c>
      <c r="H16" s="196">
        <v>144575</v>
      </c>
      <c r="I16" s="142">
        <v>144963</v>
      </c>
      <c r="J16" s="196">
        <v>141894</v>
      </c>
      <c r="K16" s="142">
        <v>143031</v>
      </c>
      <c r="L16" s="196">
        <v>139086</v>
      </c>
      <c r="M16" s="197">
        <v>141818</v>
      </c>
      <c r="N16" s="214">
        <v>137410</v>
      </c>
    </row>
    <row r="17" spans="1:14" s="90" customFormat="1" ht="11.25" customHeight="1">
      <c r="A17" s="35" t="s">
        <v>41</v>
      </c>
      <c r="B17" s="33" t="s">
        <v>42</v>
      </c>
      <c r="C17" s="142">
        <v>148793</v>
      </c>
      <c r="D17" s="196">
        <v>148750</v>
      </c>
      <c r="E17" s="142">
        <v>149170</v>
      </c>
      <c r="F17" s="196">
        <v>148309</v>
      </c>
      <c r="G17" s="142">
        <v>149532</v>
      </c>
      <c r="H17" s="196">
        <v>148350</v>
      </c>
      <c r="I17" s="142">
        <v>150137</v>
      </c>
      <c r="J17" s="196">
        <v>148599</v>
      </c>
      <c r="K17" s="142">
        <v>150260</v>
      </c>
      <c r="L17" s="196">
        <v>148294</v>
      </c>
      <c r="M17" s="197">
        <v>150357</v>
      </c>
      <c r="N17" s="214">
        <v>148052</v>
      </c>
    </row>
    <row r="18" spans="1:14" s="90" customFormat="1" ht="11.25" customHeight="1">
      <c r="A18" s="35" t="s">
        <v>43</v>
      </c>
      <c r="B18" s="33" t="s">
        <v>44</v>
      </c>
      <c r="C18" s="142">
        <v>122111</v>
      </c>
      <c r="D18" s="196">
        <v>121840</v>
      </c>
      <c r="E18" s="142">
        <v>122187</v>
      </c>
      <c r="F18" s="196">
        <v>120981</v>
      </c>
      <c r="G18" s="142">
        <v>121812</v>
      </c>
      <c r="H18" s="196">
        <v>119716</v>
      </c>
      <c r="I18" s="142">
        <v>120925</v>
      </c>
      <c r="J18" s="196">
        <v>118022</v>
      </c>
      <c r="K18" s="142">
        <v>119442</v>
      </c>
      <c r="L18" s="196">
        <v>115952</v>
      </c>
      <c r="M18" s="197">
        <v>118462</v>
      </c>
      <c r="N18" s="214">
        <v>114686</v>
      </c>
    </row>
    <row r="19" spans="1:14" s="90" customFormat="1" ht="11.25" customHeight="1">
      <c r="A19" s="35" t="s">
        <v>45</v>
      </c>
      <c r="B19" s="33" t="s">
        <v>46</v>
      </c>
      <c r="C19" s="142">
        <v>108464</v>
      </c>
      <c r="D19" s="196">
        <v>108330</v>
      </c>
      <c r="E19" s="142">
        <v>111085</v>
      </c>
      <c r="F19" s="196">
        <v>110392</v>
      </c>
      <c r="G19" s="142">
        <v>113651</v>
      </c>
      <c r="H19" s="196">
        <v>112399</v>
      </c>
      <c r="I19" s="142">
        <v>115860</v>
      </c>
      <c r="J19" s="196">
        <v>114125</v>
      </c>
      <c r="K19" s="142">
        <v>117428</v>
      </c>
      <c r="L19" s="196">
        <v>115407</v>
      </c>
      <c r="M19" s="197">
        <v>118171</v>
      </c>
      <c r="N19" s="214">
        <v>116073</v>
      </c>
    </row>
    <row r="20" spans="1:14" s="90" customFormat="1" ht="15" customHeight="1">
      <c r="A20" s="35" t="s">
        <v>47</v>
      </c>
      <c r="B20" s="33" t="s">
        <v>48</v>
      </c>
      <c r="C20" s="142">
        <v>105834</v>
      </c>
      <c r="D20" s="196">
        <v>105790</v>
      </c>
      <c r="E20" s="142">
        <v>110389</v>
      </c>
      <c r="F20" s="196">
        <v>109742</v>
      </c>
      <c r="G20" s="142">
        <v>114710</v>
      </c>
      <c r="H20" s="196">
        <v>113403</v>
      </c>
      <c r="I20" s="142">
        <v>118454</v>
      </c>
      <c r="J20" s="196">
        <v>116613</v>
      </c>
      <c r="K20" s="142">
        <v>121566</v>
      </c>
      <c r="L20" s="196">
        <v>119299</v>
      </c>
      <c r="M20" s="197">
        <v>123245</v>
      </c>
      <c r="N20" s="214">
        <v>120794</v>
      </c>
    </row>
    <row r="21" spans="1:14" s="90" customFormat="1" ht="11.25" customHeight="1">
      <c r="A21" s="35" t="s">
        <v>49</v>
      </c>
      <c r="B21" s="33" t="s">
        <v>50</v>
      </c>
      <c r="C21" s="142">
        <v>95109</v>
      </c>
      <c r="D21" s="196">
        <v>95170</v>
      </c>
      <c r="E21" s="142">
        <v>98697</v>
      </c>
      <c r="F21" s="196">
        <v>98246</v>
      </c>
      <c r="G21" s="142">
        <v>102465</v>
      </c>
      <c r="H21" s="196">
        <v>101230</v>
      </c>
      <c r="I21" s="142">
        <v>105859</v>
      </c>
      <c r="J21" s="196">
        <v>103892</v>
      </c>
      <c r="K21" s="142">
        <v>108605</v>
      </c>
      <c r="L21" s="196">
        <v>106049</v>
      </c>
      <c r="M21" s="197">
        <v>110044</v>
      </c>
      <c r="N21" s="214">
        <v>107233</v>
      </c>
    </row>
    <row r="22" spans="1:14" s="90" customFormat="1" ht="11.25" customHeight="1">
      <c r="A22" s="35" t="s">
        <v>51</v>
      </c>
      <c r="B22" s="33" t="s">
        <v>52</v>
      </c>
      <c r="C22" s="142">
        <v>160899</v>
      </c>
      <c r="D22" s="196">
        <v>160340</v>
      </c>
      <c r="E22" s="142">
        <v>164567</v>
      </c>
      <c r="F22" s="196">
        <v>163198</v>
      </c>
      <c r="G22" s="142">
        <v>167472</v>
      </c>
      <c r="H22" s="196">
        <v>165462</v>
      </c>
      <c r="I22" s="142">
        <v>169742</v>
      </c>
      <c r="J22" s="196">
        <v>167292</v>
      </c>
      <c r="K22" s="142">
        <v>171419</v>
      </c>
      <c r="L22" s="196">
        <v>168756</v>
      </c>
      <c r="M22" s="197">
        <v>172219</v>
      </c>
      <c r="N22" s="214">
        <v>169487</v>
      </c>
    </row>
    <row r="23" spans="1:14" s="90" customFormat="1" ht="11.25" customHeight="1">
      <c r="A23" s="35" t="s">
        <v>53</v>
      </c>
      <c r="B23" s="33" t="s">
        <v>54</v>
      </c>
      <c r="C23" s="142">
        <v>372102</v>
      </c>
      <c r="D23" s="196">
        <v>371910</v>
      </c>
      <c r="E23" s="142">
        <v>375880</v>
      </c>
      <c r="F23" s="196">
        <v>371858</v>
      </c>
      <c r="G23" s="142">
        <v>378473</v>
      </c>
      <c r="H23" s="196">
        <v>371430</v>
      </c>
      <c r="I23" s="142">
        <v>379962</v>
      </c>
      <c r="J23" s="196">
        <v>369799</v>
      </c>
      <c r="K23" s="142">
        <v>379910</v>
      </c>
      <c r="L23" s="196">
        <v>366988</v>
      </c>
      <c r="M23" s="197">
        <v>379788</v>
      </c>
      <c r="N23" s="214">
        <v>365285</v>
      </c>
    </row>
    <row r="24" spans="1:14" s="90" customFormat="1" ht="11.25" customHeight="1">
      <c r="A24" s="35" t="s">
        <v>55</v>
      </c>
      <c r="B24" s="33" t="s">
        <v>56</v>
      </c>
      <c r="C24" s="142">
        <v>623366</v>
      </c>
      <c r="D24" s="196">
        <v>626410</v>
      </c>
      <c r="E24" s="142">
        <v>635527</v>
      </c>
      <c r="F24" s="196">
        <v>636901</v>
      </c>
      <c r="G24" s="142">
        <v>642435</v>
      </c>
      <c r="H24" s="196">
        <v>644274</v>
      </c>
      <c r="I24" s="142">
        <v>649370</v>
      </c>
      <c r="J24" s="196">
        <v>651771</v>
      </c>
      <c r="K24" s="142">
        <v>655669</v>
      </c>
      <c r="L24" s="196">
        <v>658220</v>
      </c>
      <c r="M24" s="197">
        <v>658978</v>
      </c>
      <c r="N24" s="214">
        <v>661188</v>
      </c>
    </row>
    <row r="25" spans="1:14" s="90" customFormat="1" ht="15" customHeight="1">
      <c r="A25" s="35" t="s">
        <v>57</v>
      </c>
      <c r="B25" s="33" t="s">
        <v>58</v>
      </c>
      <c r="C25" s="142">
        <v>235757</v>
      </c>
      <c r="D25" s="196">
        <v>235540</v>
      </c>
      <c r="E25" s="142">
        <v>238002</v>
      </c>
      <c r="F25" s="196">
        <v>236643</v>
      </c>
      <c r="G25" s="142">
        <v>239096</v>
      </c>
      <c r="H25" s="196">
        <v>236664</v>
      </c>
      <c r="I25" s="142">
        <v>239155</v>
      </c>
      <c r="J25" s="196">
        <v>235783</v>
      </c>
      <c r="K25" s="142">
        <v>238553</v>
      </c>
      <c r="L25" s="196">
        <v>234559</v>
      </c>
      <c r="M25" s="197">
        <v>237988</v>
      </c>
      <c r="N25" s="214">
        <v>233782</v>
      </c>
    </row>
    <row r="26" spans="1:14" s="90" customFormat="1" ht="11.25" customHeight="1">
      <c r="A26" s="35" t="s">
        <v>59</v>
      </c>
      <c r="B26" s="33" t="s">
        <v>60</v>
      </c>
      <c r="C26" s="142">
        <v>78624</v>
      </c>
      <c r="D26" s="196">
        <v>78150</v>
      </c>
      <c r="E26" s="142">
        <v>77135</v>
      </c>
      <c r="F26" s="196">
        <v>75836</v>
      </c>
      <c r="G26" s="142">
        <v>75507</v>
      </c>
      <c r="H26" s="196">
        <v>73418</v>
      </c>
      <c r="I26" s="142">
        <v>73759</v>
      </c>
      <c r="J26" s="196">
        <v>70878</v>
      </c>
      <c r="K26" s="142">
        <v>71813</v>
      </c>
      <c r="L26" s="196">
        <v>68266</v>
      </c>
      <c r="M26" s="197">
        <v>70550</v>
      </c>
      <c r="N26" s="214">
        <v>66620</v>
      </c>
    </row>
    <row r="27" spans="1:14" s="90" customFormat="1" ht="11.25" customHeight="1">
      <c r="A27" s="35" t="s">
        <v>61</v>
      </c>
      <c r="B27" s="33" t="s">
        <v>62</v>
      </c>
      <c r="C27" s="142">
        <v>90792</v>
      </c>
      <c r="D27" s="196">
        <v>91340</v>
      </c>
      <c r="E27" s="142">
        <v>96815</v>
      </c>
      <c r="F27" s="196">
        <v>97726</v>
      </c>
      <c r="G27" s="142">
        <v>102724</v>
      </c>
      <c r="H27" s="196">
        <v>103945</v>
      </c>
      <c r="I27" s="142">
        <v>108042</v>
      </c>
      <c r="J27" s="196">
        <v>109588</v>
      </c>
      <c r="K27" s="142">
        <v>112876</v>
      </c>
      <c r="L27" s="196">
        <v>114694</v>
      </c>
      <c r="M27" s="197">
        <v>115697</v>
      </c>
      <c r="N27" s="214">
        <v>117671</v>
      </c>
    </row>
    <row r="28" spans="1:14" s="90" customFormat="1" ht="11.25" customHeight="1">
      <c r="A28" s="35" t="s">
        <v>63</v>
      </c>
      <c r="B28" s="33" t="s">
        <v>64</v>
      </c>
      <c r="C28" s="142">
        <v>96939</v>
      </c>
      <c r="D28" s="196">
        <v>95520</v>
      </c>
      <c r="E28" s="142">
        <v>99122</v>
      </c>
      <c r="F28" s="196">
        <v>95749</v>
      </c>
      <c r="G28" s="142">
        <v>100937</v>
      </c>
      <c r="H28" s="196">
        <v>95409</v>
      </c>
      <c r="I28" s="142">
        <v>102336</v>
      </c>
      <c r="J28" s="196">
        <v>94715</v>
      </c>
      <c r="K28" s="142">
        <v>103401</v>
      </c>
      <c r="L28" s="196">
        <v>93909</v>
      </c>
      <c r="M28" s="197">
        <v>103881</v>
      </c>
      <c r="N28" s="214">
        <v>93358</v>
      </c>
    </row>
    <row r="29" spans="1:14" s="90" customFormat="1" ht="11.25" customHeight="1">
      <c r="A29" s="35" t="s">
        <v>65</v>
      </c>
      <c r="B29" s="33" t="s">
        <v>66</v>
      </c>
      <c r="C29" s="142">
        <v>26681</v>
      </c>
      <c r="D29" s="196">
        <v>26830</v>
      </c>
      <c r="E29" s="142">
        <v>26027</v>
      </c>
      <c r="F29" s="196">
        <v>26025</v>
      </c>
      <c r="G29" s="142">
        <v>25323</v>
      </c>
      <c r="H29" s="196">
        <v>25181</v>
      </c>
      <c r="I29" s="142">
        <v>24530</v>
      </c>
      <c r="J29" s="196">
        <v>24298</v>
      </c>
      <c r="K29" s="142">
        <v>23686</v>
      </c>
      <c r="L29" s="196">
        <v>23433</v>
      </c>
      <c r="M29" s="197">
        <v>23127</v>
      </c>
      <c r="N29" s="214">
        <v>22889</v>
      </c>
    </row>
    <row r="30" spans="1:14" s="90" customFormat="1" ht="15" customHeight="1">
      <c r="A30" s="35" t="s">
        <v>67</v>
      </c>
      <c r="B30" s="33" t="s">
        <v>68</v>
      </c>
      <c r="C30" s="142">
        <v>135354</v>
      </c>
      <c r="D30" s="196">
        <v>135280</v>
      </c>
      <c r="E30" s="142">
        <v>133975</v>
      </c>
      <c r="F30" s="196">
        <v>133349</v>
      </c>
      <c r="G30" s="142">
        <v>132305</v>
      </c>
      <c r="H30" s="196">
        <v>131057</v>
      </c>
      <c r="I30" s="142">
        <v>130223</v>
      </c>
      <c r="J30" s="196">
        <v>128310</v>
      </c>
      <c r="K30" s="142">
        <v>127814</v>
      </c>
      <c r="L30" s="196">
        <v>125373</v>
      </c>
      <c r="M30" s="197">
        <v>126334</v>
      </c>
      <c r="N30" s="214">
        <v>123564</v>
      </c>
    </row>
    <row r="31" spans="1:14" s="90" customFormat="1" ht="11.25" customHeight="1">
      <c r="A31" s="35" t="s">
        <v>69</v>
      </c>
      <c r="B31" s="33" t="s">
        <v>70</v>
      </c>
      <c r="C31" s="142">
        <v>340433</v>
      </c>
      <c r="D31" s="196">
        <v>340180</v>
      </c>
      <c r="E31" s="142">
        <v>342372</v>
      </c>
      <c r="F31" s="196">
        <v>341013</v>
      </c>
      <c r="G31" s="142">
        <v>342919</v>
      </c>
      <c r="H31" s="196">
        <v>341174</v>
      </c>
      <c r="I31" s="142">
        <v>342403</v>
      </c>
      <c r="J31" s="196">
        <v>340516</v>
      </c>
      <c r="K31" s="142">
        <v>340921</v>
      </c>
      <c r="L31" s="196">
        <v>339164</v>
      </c>
      <c r="M31" s="197">
        <v>339623</v>
      </c>
      <c r="N31" s="214">
        <v>338079</v>
      </c>
    </row>
    <row r="32" spans="1:14" s="90" customFormat="1" ht="11.25" customHeight="1">
      <c r="A32" s="35" t="s">
        <v>71</v>
      </c>
      <c r="B32" s="33" t="s">
        <v>72</v>
      </c>
      <c r="C32" s="142">
        <v>21903</v>
      </c>
      <c r="D32" s="196">
        <v>22190</v>
      </c>
      <c r="E32" s="142">
        <v>21986</v>
      </c>
      <c r="F32" s="196">
        <v>22338</v>
      </c>
      <c r="G32" s="142">
        <v>21907</v>
      </c>
      <c r="H32" s="196">
        <v>22311</v>
      </c>
      <c r="I32" s="142">
        <v>21708</v>
      </c>
      <c r="J32" s="196">
        <v>22169</v>
      </c>
      <c r="K32" s="142">
        <v>21504</v>
      </c>
      <c r="L32" s="196">
        <v>22023</v>
      </c>
      <c r="M32" s="197">
        <v>21372</v>
      </c>
      <c r="N32" s="214">
        <v>21908</v>
      </c>
    </row>
    <row r="33" spans="1:14" s="90" customFormat="1" ht="11.25" customHeight="1">
      <c r="A33" s="35" t="s">
        <v>73</v>
      </c>
      <c r="B33" s="33" t="s">
        <v>74</v>
      </c>
      <c r="C33" s="142">
        <v>151967</v>
      </c>
      <c r="D33" s="196">
        <v>151290</v>
      </c>
      <c r="E33" s="142">
        <v>155650</v>
      </c>
      <c r="F33" s="196">
        <v>152692</v>
      </c>
      <c r="G33" s="142">
        <v>158519</v>
      </c>
      <c r="H33" s="196">
        <v>152779</v>
      </c>
      <c r="I33" s="142">
        <v>160584</v>
      </c>
      <c r="J33" s="196">
        <v>152066</v>
      </c>
      <c r="K33" s="142">
        <v>162020</v>
      </c>
      <c r="L33" s="196">
        <v>151000</v>
      </c>
      <c r="M33" s="197">
        <v>162684</v>
      </c>
      <c r="N33" s="214">
        <v>150290</v>
      </c>
    </row>
    <row r="34" spans="1:14" s="90" customFormat="1" ht="11.25" customHeight="1">
      <c r="A34" s="35" t="s">
        <v>75</v>
      </c>
      <c r="B34" s="33" t="s">
        <v>76</v>
      </c>
      <c r="C34" s="142">
        <v>176787</v>
      </c>
      <c r="D34" s="196">
        <v>177790</v>
      </c>
      <c r="E34" s="142">
        <v>178717</v>
      </c>
      <c r="F34" s="196">
        <v>180266</v>
      </c>
      <c r="G34" s="142">
        <v>180158</v>
      </c>
      <c r="H34" s="196">
        <v>182256</v>
      </c>
      <c r="I34" s="142">
        <v>181147</v>
      </c>
      <c r="J34" s="196">
        <v>183720</v>
      </c>
      <c r="K34" s="142">
        <v>181560</v>
      </c>
      <c r="L34" s="196">
        <v>184662</v>
      </c>
      <c r="M34" s="197">
        <v>181603</v>
      </c>
      <c r="N34" s="214">
        <v>185098</v>
      </c>
    </row>
    <row r="35" spans="1:14" s="90" customFormat="1" ht="15" customHeight="1">
      <c r="A35" s="35" t="s">
        <v>77</v>
      </c>
      <c r="B35" s="33" t="s">
        <v>78</v>
      </c>
      <c r="C35" s="142">
        <v>114941</v>
      </c>
      <c r="D35" s="196">
        <v>115270</v>
      </c>
      <c r="E35" s="142">
        <v>116149</v>
      </c>
      <c r="F35" s="196">
        <v>115873</v>
      </c>
      <c r="G35" s="142">
        <v>117118</v>
      </c>
      <c r="H35" s="196">
        <v>116435</v>
      </c>
      <c r="I35" s="142">
        <v>117583</v>
      </c>
      <c r="J35" s="196">
        <v>116554</v>
      </c>
      <c r="K35" s="142">
        <v>117473</v>
      </c>
      <c r="L35" s="196">
        <v>116306</v>
      </c>
      <c r="M35" s="197">
        <v>117318</v>
      </c>
      <c r="N35" s="214">
        <v>116194</v>
      </c>
    </row>
    <row r="36" spans="1:14" s="90" customFormat="1" ht="11.25" customHeight="1">
      <c r="A36" s="35" t="s">
        <v>79</v>
      </c>
      <c r="B36" s="33" t="s">
        <v>80</v>
      </c>
      <c r="C36" s="142">
        <v>23226</v>
      </c>
      <c r="D36" s="196">
        <v>22990</v>
      </c>
      <c r="E36" s="142">
        <v>23273</v>
      </c>
      <c r="F36" s="196">
        <v>22973</v>
      </c>
      <c r="G36" s="142">
        <v>23201</v>
      </c>
      <c r="H36" s="196">
        <v>22824</v>
      </c>
      <c r="I36" s="142">
        <v>23041</v>
      </c>
      <c r="J36" s="196">
        <v>22488</v>
      </c>
      <c r="K36" s="142">
        <v>22841</v>
      </c>
      <c r="L36" s="196">
        <v>22073</v>
      </c>
      <c r="M36" s="197">
        <v>22689</v>
      </c>
      <c r="N36" s="214">
        <v>21781</v>
      </c>
    </row>
    <row r="37" spans="1:14" s="90" customFormat="1" ht="11.25" customHeight="1">
      <c r="A37" s="35" t="s">
        <v>81</v>
      </c>
      <c r="B37" s="33" t="s">
        <v>82</v>
      </c>
      <c r="C37" s="142">
        <v>112444</v>
      </c>
      <c r="D37" s="196">
        <v>112550</v>
      </c>
      <c r="E37" s="142">
        <v>111971</v>
      </c>
      <c r="F37" s="196">
        <v>111780</v>
      </c>
      <c r="G37" s="142">
        <v>111064</v>
      </c>
      <c r="H37" s="196">
        <v>110612</v>
      </c>
      <c r="I37" s="142">
        <v>109762</v>
      </c>
      <c r="J37" s="196">
        <v>109077</v>
      </c>
      <c r="K37" s="142">
        <v>108063</v>
      </c>
      <c r="L37" s="196">
        <v>107203</v>
      </c>
      <c r="M37" s="197">
        <v>106974</v>
      </c>
      <c r="N37" s="214">
        <v>106025</v>
      </c>
    </row>
    <row r="38" spans="1:14" s="90" customFormat="1" ht="11.25" customHeight="1">
      <c r="A38" s="35" t="s">
        <v>83</v>
      </c>
      <c r="B38" s="33" t="s">
        <v>84</v>
      </c>
      <c r="C38" s="142">
        <v>318735</v>
      </c>
      <c r="D38" s="196">
        <v>319020</v>
      </c>
      <c r="E38" s="142">
        <v>322699</v>
      </c>
      <c r="F38" s="196">
        <v>322472</v>
      </c>
      <c r="G38" s="142">
        <v>325841</v>
      </c>
      <c r="H38" s="196">
        <v>325243</v>
      </c>
      <c r="I38" s="142">
        <v>327741</v>
      </c>
      <c r="J38" s="196">
        <v>327049</v>
      </c>
      <c r="K38" s="142">
        <v>328462</v>
      </c>
      <c r="L38" s="196">
        <v>327888</v>
      </c>
      <c r="M38" s="197">
        <v>328494</v>
      </c>
      <c r="N38" s="214">
        <v>328054</v>
      </c>
    </row>
    <row r="39" spans="1:14" s="90" customFormat="1" ht="11.25" customHeight="1">
      <c r="A39" s="35" t="s">
        <v>85</v>
      </c>
      <c r="B39" s="33" t="s">
        <v>86</v>
      </c>
      <c r="C39" s="142">
        <v>94706</v>
      </c>
      <c r="D39" s="196">
        <v>94330</v>
      </c>
      <c r="E39" s="142">
        <v>96798</v>
      </c>
      <c r="F39" s="196">
        <v>96504</v>
      </c>
      <c r="G39" s="142">
        <v>98784</v>
      </c>
      <c r="H39" s="196">
        <v>98836</v>
      </c>
      <c r="I39" s="142">
        <v>100607</v>
      </c>
      <c r="J39" s="196">
        <v>100965</v>
      </c>
      <c r="K39" s="142">
        <v>102011</v>
      </c>
      <c r="L39" s="196">
        <v>102709</v>
      </c>
      <c r="M39" s="197">
        <v>102787</v>
      </c>
      <c r="N39" s="214">
        <v>103659</v>
      </c>
    </row>
    <row r="40" spans="1:14" s="90" customFormat="1" ht="15" customHeight="1">
      <c r="A40" s="35" t="s">
        <v>87</v>
      </c>
      <c r="B40" s="33" t="s">
        <v>88</v>
      </c>
      <c r="C40" s="142">
        <v>89721</v>
      </c>
      <c r="D40" s="196">
        <v>89130</v>
      </c>
      <c r="E40" s="142">
        <v>89474</v>
      </c>
      <c r="F40" s="196">
        <v>88188</v>
      </c>
      <c r="G40" s="142">
        <v>88997</v>
      </c>
      <c r="H40" s="196">
        <v>87141</v>
      </c>
      <c r="I40" s="142">
        <v>88230</v>
      </c>
      <c r="J40" s="196">
        <v>85785</v>
      </c>
      <c r="K40" s="142">
        <v>87249</v>
      </c>
      <c r="L40" s="196">
        <v>84247</v>
      </c>
      <c r="M40" s="197">
        <v>86627</v>
      </c>
      <c r="N40" s="214">
        <v>83240</v>
      </c>
    </row>
    <row r="41" spans="1:14" s="90" customFormat="1" ht="11.25" customHeight="1">
      <c r="A41" s="35" t="s">
        <v>89</v>
      </c>
      <c r="B41" s="33" t="s">
        <v>90</v>
      </c>
      <c r="C41" s="142">
        <v>182484</v>
      </c>
      <c r="D41" s="196">
        <v>182140</v>
      </c>
      <c r="E41" s="142">
        <v>188821</v>
      </c>
      <c r="F41" s="196">
        <v>188014</v>
      </c>
      <c r="G41" s="142">
        <v>193858</v>
      </c>
      <c r="H41" s="196">
        <v>192812</v>
      </c>
      <c r="I41" s="142">
        <v>197913</v>
      </c>
      <c r="J41" s="196">
        <v>196707</v>
      </c>
      <c r="K41" s="142">
        <v>201258</v>
      </c>
      <c r="L41" s="196">
        <v>200153</v>
      </c>
      <c r="M41" s="197">
        <v>203121</v>
      </c>
      <c r="N41" s="214">
        <v>202113</v>
      </c>
    </row>
    <row r="42" spans="1:14" s="90" customFormat="1" ht="23.25" customHeight="1">
      <c r="A42" s="226" t="s">
        <v>91</v>
      </c>
      <c r="B42" s="30"/>
      <c r="C42" s="142"/>
      <c r="D42" s="196"/>
      <c r="E42" s="142"/>
      <c r="F42" s="196"/>
      <c r="G42" s="142"/>
      <c r="H42" s="196"/>
      <c r="I42" s="142"/>
      <c r="J42" s="196"/>
      <c r="K42" s="142"/>
      <c r="L42" s="196"/>
      <c r="M42" s="197"/>
      <c r="N42" s="214"/>
    </row>
    <row r="43" spans="1:14" s="90" customFormat="1" ht="6.75" hidden="1" customHeight="1">
      <c r="A43" s="226" t="s">
        <v>166</v>
      </c>
      <c r="B43" s="30" t="s">
        <v>4</v>
      </c>
      <c r="C43" s="142" t="s">
        <v>234</v>
      </c>
      <c r="D43" s="196" t="s">
        <v>235</v>
      </c>
      <c r="E43" s="142" t="s">
        <v>236</v>
      </c>
      <c r="F43" s="196" t="s">
        <v>237</v>
      </c>
      <c r="G43" s="142" t="s">
        <v>238</v>
      </c>
      <c r="H43" s="196" t="s">
        <v>239</v>
      </c>
      <c r="I43" s="142" t="s">
        <v>240</v>
      </c>
      <c r="J43" s="196" t="s">
        <v>241</v>
      </c>
      <c r="K43" s="142" t="s">
        <v>242</v>
      </c>
      <c r="L43" s="196" t="s">
        <v>243</v>
      </c>
      <c r="M43" s="197" t="s">
        <v>244</v>
      </c>
      <c r="N43" s="214" t="s">
        <v>245</v>
      </c>
    </row>
    <row r="44" spans="1:14" s="90" customFormat="1" ht="11.25" customHeight="1">
      <c r="A44" s="35" t="s">
        <v>92</v>
      </c>
      <c r="B44" s="33" t="s">
        <v>93</v>
      </c>
      <c r="C44" s="75">
        <v>369909</v>
      </c>
      <c r="D44" s="196">
        <v>369670</v>
      </c>
      <c r="E44" s="75">
        <v>368133</v>
      </c>
      <c r="F44" s="196">
        <v>366110</v>
      </c>
      <c r="G44" s="75">
        <v>365181</v>
      </c>
      <c r="H44" s="196">
        <v>361385</v>
      </c>
      <c r="I44" s="75">
        <v>360910</v>
      </c>
      <c r="J44" s="196">
        <v>355409</v>
      </c>
      <c r="K44" s="142">
        <v>355319</v>
      </c>
      <c r="L44" s="196">
        <v>348528</v>
      </c>
      <c r="M44" s="197">
        <v>351770</v>
      </c>
      <c r="N44" s="214">
        <v>344275</v>
      </c>
    </row>
    <row r="45" spans="1:14" s="90" customFormat="1" ht="11.25" customHeight="1">
      <c r="A45" s="35" t="s">
        <v>94</v>
      </c>
      <c r="B45" s="33" t="s">
        <v>95</v>
      </c>
      <c r="C45" s="82">
        <v>114941</v>
      </c>
      <c r="D45" s="198">
        <v>115270</v>
      </c>
      <c r="E45" s="82">
        <v>116149</v>
      </c>
      <c r="F45" s="199">
        <v>115873</v>
      </c>
      <c r="G45" s="82">
        <v>117118</v>
      </c>
      <c r="H45" s="200">
        <v>116435</v>
      </c>
      <c r="I45" s="82">
        <v>117583</v>
      </c>
      <c r="J45" s="199">
        <v>116554</v>
      </c>
      <c r="K45" s="82">
        <v>117473</v>
      </c>
      <c r="L45" s="201">
        <v>116306</v>
      </c>
      <c r="M45" s="202">
        <v>117318</v>
      </c>
      <c r="N45" s="215">
        <v>116194</v>
      </c>
    </row>
    <row r="46" spans="1:14" s="90" customFormat="1" ht="11.25" customHeight="1">
      <c r="A46" s="35" t="s">
        <v>39</v>
      </c>
      <c r="B46" s="33" t="s">
        <v>96</v>
      </c>
      <c r="C46" s="82">
        <v>149125</v>
      </c>
      <c r="D46" s="199">
        <v>148790</v>
      </c>
      <c r="E46" s="82">
        <v>148044</v>
      </c>
      <c r="F46" s="198">
        <v>146886</v>
      </c>
      <c r="G46" s="82">
        <v>146671</v>
      </c>
      <c r="H46" s="196">
        <v>144575</v>
      </c>
      <c r="I46" s="82">
        <v>144963</v>
      </c>
      <c r="J46" s="198">
        <v>141894</v>
      </c>
      <c r="K46" s="82">
        <v>143031</v>
      </c>
      <c r="L46" s="196">
        <v>139086</v>
      </c>
      <c r="M46" s="202">
        <v>141818</v>
      </c>
      <c r="N46" s="214">
        <v>137410</v>
      </c>
    </row>
    <row r="47" spans="1:14" s="90" customFormat="1" ht="11.25" customHeight="1">
      <c r="A47" s="35" t="s">
        <v>53</v>
      </c>
      <c r="B47" s="33" t="s">
        <v>362</v>
      </c>
      <c r="C47" s="82">
        <v>372102</v>
      </c>
      <c r="D47" s="199">
        <v>371910</v>
      </c>
      <c r="E47" s="82">
        <v>375880</v>
      </c>
      <c r="F47" s="199">
        <v>371858</v>
      </c>
      <c r="G47" s="82">
        <v>378473</v>
      </c>
      <c r="H47" s="196">
        <v>371430</v>
      </c>
      <c r="I47" s="82">
        <v>379962</v>
      </c>
      <c r="J47" s="199">
        <v>369799</v>
      </c>
      <c r="K47" s="82">
        <v>379910</v>
      </c>
      <c r="L47" s="196">
        <v>366988</v>
      </c>
      <c r="M47" s="202">
        <v>379788</v>
      </c>
      <c r="N47" s="214">
        <v>365285</v>
      </c>
    </row>
    <row r="48" spans="1:14" s="90" customFormat="1" ht="15" customHeight="1">
      <c r="A48" s="35" t="s">
        <v>98</v>
      </c>
      <c r="B48" s="33" t="s">
        <v>99</v>
      </c>
      <c r="C48" s="82">
        <v>307105</v>
      </c>
      <c r="D48" s="199">
        <v>306070</v>
      </c>
      <c r="E48" s="82">
        <v>312967</v>
      </c>
      <c r="F48" s="199">
        <v>311112</v>
      </c>
      <c r="G48" s="82">
        <v>317623</v>
      </c>
      <c r="H48" s="196">
        <v>315492</v>
      </c>
      <c r="I48" s="82">
        <v>321230</v>
      </c>
      <c r="J48" s="199">
        <v>319089</v>
      </c>
      <c r="K48" s="82">
        <v>323603</v>
      </c>
      <c r="L48" s="196">
        <v>321849</v>
      </c>
      <c r="M48" s="202">
        <v>324697</v>
      </c>
      <c r="N48" s="214">
        <v>323239</v>
      </c>
    </row>
    <row r="49" spans="1:14" s="90" customFormat="1" ht="11.25" customHeight="1">
      <c r="A49" s="35" t="s">
        <v>100</v>
      </c>
      <c r="B49" s="33" t="s">
        <v>101</v>
      </c>
      <c r="C49" s="82">
        <v>595574</v>
      </c>
      <c r="D49" s="199">
        <v>584550</v>
      </c>
      <c r="E49" s="82">
        <v>610742</v>
      </c>
      <c r="F49" s="199">
        <v>589278</v>
      </c>
      <c r="G49" s="82">
        <v>622808</v>
      </c>
      <c r="H49" s="196">
        <v>593475</v>
      </c>
      <c r="I49" s="82">
        <v>632202</v>
      </c>
      <c r="J49" s="199">
        <v>595089</v>
      </c>
      <c r="K49" s="82">
        <v>639105</v>
      </c>
      <c r="L49" s="196">
        <v>594683</v>
      </c>
      <c r="M49" s="202">
        <v>642697</v>
      </c>
      <c r="N49" s="214">
        <v>594065</v>
      </c>
    </row>
    <row r="50" spans="1:14" s="90" customFormat="1" ht="11.25" customHeight="1">
      <c r="A50" s="35" t="s">
        <v>102</v>
      </c>
      <c r="B50" s="33" t="s">
        <v>363</v>
      </c>
      <c r="C50" s="82">
        <v>1172071</v>
      </c>
      <c r="D50" s="199">
        <v>1174980</v>
      </c>
      <c r="E50" s="82">
        <v>1190635</v>
      </c>
      <c r="F50" s="199">
        <v>1189829</v>
      </c>
      <c r="G50" s="82">
        <v>1203213</v>
      </c>
      <c r="H50" s="196">
        <v>1200718</v>
      </c>
      <c r="I50" s="82">
        <v>1214225</v>
      </c>
      <c r="J50" s="199">
        <v>1210171</v>
      </c>
      <c r="K50" s="82">
        <v>1222324</v>
      </c>
      <c r="L50" s="196">
        <v>1216851</v>
      </c>
      <c r="M50" s="202">
        <v>1225973</v>
      </c>
      <c r="N50" s="214">
        <v>1219452</v>
      </c>
    </row>
    <row r="51" spans="1:14" s="90" customFormat="1" ht="11.25" customHeight="1">
      <c r="A51" s="35" t="s">
        <v>57</v>
      </c>
      <c r="B51" s="33" t="s">
        <v>104</v>
      </c>
      <c r="C51" s="82">
        <v>322383</v>
      </c>
      <c r="D51" s="199">
        <v>321800</v>
      </c>
      <c r="E51" s="82">
        <v>323170</v>
      </c>
      <c r="F51" s="199">
        <v>320439</v>
      </c>
      <c r="G51" s="82">
        <v>322575</v>
      </c>
      <c r="H51" s="196">
        <v>317861</v>
      </c>
      <c r="I51" s="82">
        <v>320798</v>
      </c>
      <c r="J51" s="199">
        <v>314304</v>
      </c>
      <c r="K51" s="82">
        <v>318243</v>
      </c>
      <c r="L51" s="196">
        <v>310427</v>
      </c>
      <c r="M51" s="202">
        <v>316492</v>
      </c>
      <c r="N51" s="214">
        <v>308156</v>
      </c>
    </row>
    <row r="52" spans="1:14" s="90" customFormat="1" ht="11.25" customHeight="1">
      <c r="A52" s="35" t="s">
        <v>105</v>
      </c>
      <c r="B52" s="33" t="s">
        <v>364</v>
      </c>
      <c r="C52" s="82">
        <v>659168</v>
      </c>
      <c r="D52" s="199">
        <v>659200</v>
      </c>
      <c r="E52" s="82">
        <v>665071</v>
      </c>
      <c r="F52" s="199">
        <v>663485</v>
      </c>
      <c r="G52" s="82">
        <v>668760</v>
      </c>
      <c r="H52" s="196">
        <v>666417</v>
      </c>
      <c r="I52" s="82">
        <v>670144</v>
      </c>
      <c r="J52" s="199">
        <v>667565</v>
      </c>
      <c r="K52" s="82">
        <v>669383</v>
      </c>
      <c r="L52" s="196">
        <v>667052</v>
      </c>
      <c r="M52" s="202">
        <v>668117</v>
      </c>
      <c r="N52" s="214">
        <v>666133</v>
      </c>
    </row>
    <row r="53" spans="1:14" s="90" customFormat="1" ht="15" customHeight="1">
      <c r="A53" s="35" t="s">
        <v>107</v>
      </c>
      <c r="B53" s="33" t="s">
        <v>108</v>
      </c>
      <c r="C53" s="82">
        <v>897210</v>
      </c>
      <c r="D53" s="199">
        <v>897770</v>
      </c>
      <c r="E53" s="82">
        <v>933043</v>
      </c>
      <c r="F53" s="199">
        <v>932555</v>
      </c>
      <c r="G53" s="82">
        <v>963782</v>
      </c>
      <c r="H53" s="196">
        <v>962745</v>
      </c>
      <c r="I53" s="82">
        <v>990495</v>
      </c>
      <c r="J53" s="199">
        <v>989285</v>
      </c>
      <c r="K53" s="82">
        <v>1012909</v>
      </c>
      <c r="L53" s="196">
        <v>1011757</v>
      </c>
      <c r="M53" s="202">
        <v>1025198</v>
      </c>
      <c r="N53" s="214">
        <v>1023764</v>
      </c>
    </row>
    <row r="54" spans="1:14" s="90" customFormat="1" ht="11.25" customHeight="1">
      <c r="A54" s="35" t="s">
        <v>109</v>
      </c>
      <c r="B54" s="33" t="s">
        <v>110</v>
      </c>
      <c r="C54" s="82">
        <v>21903</v>
      </c>
      <c r="D54" s="199">
        <v>22190</v>
      </c>
      <c r="E54" s="82">
        <v>21986</v>
      </c>
      <c r="F54" s="199">
        <v>22338</v>
      </c>
      <c r="G54" s="82">
        <v>21907</v>
      </c>
      <c r="H54" s="196">
        <v>22311</v>
      </c>
      <c r="I54" s="82">
        <v>21708</v>
      </c>
      <c r="J54" s="199">
        <v>22169</v>
      </c>
      <c r="K54" s="82">
        <v>21504</v>
      </c>
      <c r="L54" s="196">
        <v>22023</v>
      </c>
      <c r="M54" s="202">
        <v>21372</v>
      </c>
      <c r="N54" s="214">
        <v>21908</v>
      </c>
    </row>
    <row r="55" spans="1:14" s="90" customFormat="1" ht="11.25" customHeight="1">
      <c r="A55" s="35" t="s">
        <v>111</v>
      </c>
      <c r="B55" s="33" t="s">
        <v>112</v>
      </c>
      <c r="C55" s="82">
        <v>23226</v>
      </c>
      <c r="D55" s="199">
        <v>22990</v>
      </c>
      <c r="E55" s="82">
        <v>23273</v>
      </c>
      <c r="F55" s="199">
        <v>22973</v>
      </c>
      <c r="G55" s="82">
        <v>23201</v>
      </c>
      <c r="H55" s="196">
        <v>22824</v>
      </c>
      <c r="I55" s="82">
        <v>23041</v>
      </c>
      <c r="J55" s="199">
        <v>22488</v>
      </c>
      <c r="K55" s="82">
        <v>22841</v>
      </c>
      <c r="L55" s="196">
        <v>22073</v>
      </c>
      <c r="M55" s="202">
        <v>22689</v>
      </c>
      <c r="N55" s="214">
        <v>21781</v>
      </c>
    </row>
    <row r="56" spans="1:14" s="90" customFormat="1" ht="11.25" customHeight="1">
      <c r="A56" s="35" t="s">
        <v>113</v>
      </c>
      <c r="B56" s="33" t="s">
        <v>365</v>
      </c>
      <c r="C56" s="82">
        <v>417682</v>
      </c>
      <c r="D56" s="199">
        <v>416080</v>
      </c>
      <c r="E56" s="82">
        <v>422839</v>
      </c>
      <c r="F56" s="199">
        <v>416817</v>
      </c>
      <c r="G56" s="82">
        <v>426908</v>
      </c>
      <c r="H56" s="196">
        <v>416267</v>
      </c>
      <c r="I56" s="82">
        <v>429994</v>
      </c>
      <c r="J56" s="199">
        <v>414787</v>
      </c>
      <c r="K56" s="82">
        <v>431473</v>
      </c>
      <c r="L56" s="196">
        <v>412125</v>
      </c>
      <c r="M56" s="202">
        <v>432145</v>
      </c>
      <c r="N56" s="214">
        <v>410461</v>
      </c>
    </row>
    <row r="57" spans="1:14" s="90" customFormat="1" ht="11.25" customHeight="1">
      <c r="A57" s="35" t="s">
        <v>115</v>
      </c>
      <c r="B57" s="33" t="s">
        <v>116</v>
      </c>
      <c r="C57" s="82">
        <v>26681</v>
      </c>
      <c r="D57" s="199">
        <v>26830</v>
      </c>
      <c r="E57" s="82">
        <v>26027</v>
      </c>
      <c r="F57" s="199">
        <v>26025</v>
      </c>
      <c r="G57" s="82">
        <v>25323</v>
      </c>
      <c r="H57" s="196">
        <v>25181</v>
      </c>
      <c r="I57" s="82">
        <v>24530</v>
      </c>
      <c r="J57" s="199">
        <v>24298</v>
      </c>
      <c r="K57" s="82">
        <v>23686</v>
      </c>
      <c r="L57" s="196">
        <v>23433</v>
      </c>
      <c r="M57" s="202">
        <v>23127</v>
      </c>
      <c r="N57" s="214">
        <v>22889</v>
      </c>
    </row>
    <row r="58" spans="1:14" s="90" customFormat="1" ht="23.25" customHeight="1">
      <c r="A58" s="546" t="s">
        <v>117</v>
      </c>
      <c r="B58" s="547"/>
      <c r="C58" s="82"/>
      <c r="D58" s="199"/>
      <c r="E58" s="82"/>
      <c r="F58" s="199"/>
      <c r="G58" s="82"/>
      <c r="H58" s="196"/>
      <c r="I58" s="82"/>
      <c r="J58" s="199"/>
      <c r="K58" s="82"/>
      <c r="L58" s="196"/>
      <c r="M58" s="202"/>
      <c r="N58" s="214"/>
    </row>
    <row r="59" spans="1:14" s="90" customFormat="1" ht="11.25" hidden="1" customHeight="1">
      <c r="A59" s="277" t="s">
        <v>166</v>
      </c>
      <c r="B59" s="83" t="s">
        <v>4</v>
      </c>
      <c r="C59" s="82" t="s">
        <v>234</v>
      </c>
      <c r="D59" s="199" t="s">
        <v>235</v>
      </c>
      <c r="E59" s="82" t="s">
        <v>236</v>
      </c>
      <c r="F59" s="199" t="s">
        <v>237</v>
      </c>
      <c r="G59" s="82" t="s">
        <v>238</v>
      </c>
      <c r="H59" s="196" t="s">
        <v>239</v>
      </c>
      <c r="I59" s="82" t="s">
        <v>240</v>
      </c>
      <c r="J59" s="199" t="s">
        <v>241</v>
      </c>
      <c r="K59" s="82" t="s">
        <v>242</v>
      </c>
      <c r="L59" s="196" t="s">
        <v>243</v>
      </c>
      <c r="M59" s="202" t="s">
        <v>244</v>
      </c>
      <c r="N59" s="214" t="s">
        <v>245</v>
      </c>
    </row>
    <row r="60" spans="1:14" s="90" customFormat="1" ht="11.25" customHeight="1">
      <c r="A60" s="305" t="s">
        <v>118</v>
      </c>
      <c r="B60" s="84" t="s">
        <v>119</v>
      </c>
      <c r="C60" s="82">
        <v>495237</v>
      </c>
      <c r="D60" s="199">
        <v>485650</v>
      </c>
      <c r="E60" s="82">
        <v>508232</v>
      </c>
      <c r="F60" s="199">
        <v>490102</v>
      </c>
      <c r="G60" s="82">
        <v>518487</v>
      </c>
      <c r="H60" s="196">
        <v>494562</v>
      </c>
      <c r="I60" s="82">
        <v>526490</v>
      </c>
      <c r="J60" s="199">
        <v>496798</v>
      </c>
      <c r="K60" s="82">
        <v>532351</v>
      </c>
      <c r="L60" s="196">
        <v>497156</v>
      </c>
      <c r="M60" s="202">
        <v>535469</v>
      </c>
      <c r="N60" s="214">
        <v>497054</v>
      </c>
    </row>
    <row r="61" spans="1:14" s="90" customFormat="1" ht="11.25" customHeight="1">
      <c r="A61" s="306" t="s">
        <v>120</v>
      </c>
      <c r="B61" s="203" t="s">
        <v>121</v>
      </c>
      <c r="C61" s="82">
        <v>1828268</v>
      </c>
      <c r="D61" s="199">
        <v>1831201</v>
      </c>
      <c r="E61" s="82">
        <v>1852818</v>
      </c>
      <c r="F61" s="199">
        <v>1850312</v>
      </c>
      <c r="G61" s="82">
        <v>1869168</v>
      </c>
      <c r="H61" s="196">
        <v>1864125</v>
      </c>
      <c r="I61" s="82">
        <v>1881650</v>
      </c>
      <c r="J61" s="199">
        <v>1874725</v>
      </c>
      <c r="K61" s="82">
        <v>1889074</v>
      </c>
      <c r="L61" s="196">
        <v>1880897</v>
      </c>
      <c r="M61" s="202">
        <v>1891493</v>
      </c>
      <c r="N61" s="214">
        <v>1882580</v>
      </c>
    </row>
    <row r="62" spans="1:14" s="90" customFormat="1" ht="11.25" customHeight="1">
      <c r="A62" s="279" t="s">
        <v>122</v>
      </c>
      <c r="B62" s="25" t="s">
        <v>123</v>
      </c>
      <c r="C62" s="82">
        <v>1306197</v>
      </c>
      <c r="D62" s="199">
        <v>1306615</v>
      </c>
      <c r="E62" s="82">
        <v>1346814</v>
      </c>
      <c r="F62" s="199">
        <v>1343314</v>
      </c>
      <c r="G62" s="82">
        <v>1380583</v>
      </c>
      <c r="H62" s="196">
        <v>1374075</v>
      </c>
      <c r="I62" s="82">
        <v>1408594</v>
      </c>
      <c r="J62" s="199">
        <v>1399469</v>
      </c>
      <c r="K62" s="82">
        <v>1430752</v>
      </c>
      <c r="L62" s="196">
        <v>1419828</v>
      </c>
      <c r="M62" s="202">
        <v>1442637</v>
      </c>
      <c r="N62" s="214">
        <v>1430655</v>
      </c>
    </row>
    <row r="63" spans="1:14" s="90" customFormat="1" ht="11.25" customHeight="1">
      <c r="A63" s="279" t="s">
        <v>124</v>
      </c>
      <c r="B63" s="25" t="s">
        <v>125</v>
      </c>
      <c r="C63" s="82">
        <v>494918</v>
      </c>
      <c r="D63" s="199">
        <v>493560</v>
      </c>
      <c r="E63" s="82">
        <v>500315</v>
      </c>
      <c r="F63" s="199">
        <v>492926</v>
      </c>
      <c r="G63" s="82">
        <v>504934</v>
      </c>
      <c r="H63" s="196">
        <v>491889</v>
      </c>
      <c r="I63" s="82">
        <v>508702</v>
      </c>
      <c r="J63" s="199">
        <v>490012</v>
      </c>
      <c r="K63" s="82">
        <v>510299</v>
      </c>
      <c r="L63" s="196">
        <v>486398</v>
      </c>
      <c r="M63" s="202">
        <v>511104</v>
      </c>
      <c r="N63" s="214">
        <v>484097</v>
      </c>
    </row>
    <row r="64" spans="1:14" s="90" customFormat="1" ht="23.25" customHeight="1">
      <c r="A64" s="226" t="s">
        <v>126</v>
      </c>
      <c r="B64" s="30"/>
      <c r="C64" s="82"/>
      <c r="D64" s="199"/>
      <c r="E64" s="82"/>
      <c r="F64" s="199"/>
      <c r="G64" s="82"/>
      <c r="H64" s="196"/>
      <c r="I64" s="82"/>
      <c r="J64" s="199"/>
      <c r="K64" s="82"/>
      <c r="L64" s="196"/>
      <c r="M64" s="202"/>
      <c r="N64" s="214"/>
    </row>
    <row r="65" spans="1:27" s="90" customFormat="1" ht="4.5" hidden="1" customHeight="1">
      <c r="A65" s="226" t="s">
        <v>166</v>
      </c>
      <c r="B65" s="30" t="s">
        <v>4</v>
      </c>
      <c r="C65" s="82" t="s">
        <v>234</v>
      </c>
      <c r="D65" s="199" t="s">
        <v>235</v>
      </c>
      <c r="E65" s="82" t="s">
        <v>236</v>
      </c>
      <c r="F65" s="199" t="s">
        <v>237</v>
      </c>
      <c r="G65" s="82" t="s">
        <v>238</v>
      </c>
      <c r="H65" s="196" t="s">
        <v>239</v>
      </c>
      <c r="I65" s="82" t="s">
        <v>240</v>
      </c>
      <c r="J65" s="199" t="s">
        <v>241</v>
      </c>
      <c r="K65" s="82" t="s">
        <v>242</v>
      </c>
      <c r="L65" s="196" t="s">
        <v>243</v>
      </c>
      <c r="M65" s="202" t="s">
        <v>244</v>
      </c>
      <c r="N65" s="214" t="s">
        <v>245</v>
      </c>
    </row>
    <row r="66" spans="1:27" s="90" customFormat="1" ht="15" customHeight="1">
      <c r="A66" s="279" t="s">
        <v>127</v>
      </c>
      <c r="B66" s="25" t="s">
        <v>128</v>
      </c>
      <c r="C66" s="82">
        <v>18962</v>
      </c>
      <c r="D66" s="199">
        <v>19045</v>
      </c>
      <c r="E66" s="82">
        <v>18930</v>
      </c>
      <c r="F66" s="199">
        <v>19354</v>
      </c>
      <c r="G66" s="82">
        <v>18872</v>
      </c>
      <c r="H66" s="196">
        <v>19677</v>
      </c>
      <c r="I66" s="82">
        <v>18708</v>
      </c>
      <c r="J66" s="199">
        <v>19856</v>
      </c>
      <c r="K66" s="82">
        <v>18465</v>
      </c>
      <c r="L66" s="196">
        <v>19899</v>
      </c>
      <c r="M66" s="202">
        <v>18332</v>
      </c>
      <c r="N66" s="214">
        <v>19943</v>
      </c>
    </row>
    <row r="67" spans="1:27" s="90" customFormat="1" ht="15" customHeight="1">
      <c r="A67" s="307" t="s">
        <v>129</v>
      </c>
      <c r="B67" s="85" t="s">
        <v>130</v>
      </c>
      <c r="C67" s="204">
        <v>14702</v>
      </c>
      <c r="D67" s="205">
        <v>14718</v>
      </c>
      <c r="E67" s="204">
        <v>14166</v>
      </c>
      <c r="F67" s="205">
        <v>14490</v>
      </c>
      <c r="G67" s="204">
        <v>13576</v>
      </c>
      <c r="H67" s="206">
        <v>14302</v>
      </c>
      <c r="I67" s="204">
        <v>12970</v>
      </c>
      <c r="J67" s="205">
        <v>14067</v>
      </c>
      <c r="K67" s="204">
        <v>12356</v>
      </c>
      <c r="L67" s="206">
        <v>13852</v>
      </c>
      <c r="M67" s="216">
        <v>11983</v>
      </c>
      <c r="N67" s="217">
        <v>13710</v>
      </c>
    </row>
    <row r="68" spans="1:27" s="90" customFormat="1" ht="12" customHeight="1">
      <c r="B68" s="207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</row>
    <row r="69" spans="1:27" s="120" customFormat="1" ht="12" customHeight="1">
      <c r="A69" s="175" t="str">
        <f>'[1]Contents Text'!B22</f>
        <v>© Crown Copyright 2020</v>
      </c>
      <c r="B69" s="175"/>
      <c r="O69" s="90"/>
      <c r="X69" s="147"/>
      <c r="Y69" s="147"/>
      <c r="Z69" s="147"/>
      <c r="AA69" s="147"/>
    </row>
    <row r="70" spans="1:27" s="90" customFormat="1" ht="13.2">
      <c r="B70" s="207"/>
    </row>
    <row r="71" spans="1:27" s="90" customFormat="1" ht="13.2">
      <c r="B71" s="207"/>
    </row>
  </sheetData>
  <mergeCells count="23">
    <mergeCell ref="A1:H1"/>
    <mergeCell ref="J1:K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I3:J3"/>
    <mergeCell ref="K3:L3"/>
    <mergeCell ref="M3:N3"/>
    <mergeCell ref="A58:B58"/>
    <mergeCell ref="C3:D3"/>
    <mergeCell ref="E3:F3"/>
    <mergeCell ref="G3:H3"/>
    <mergeCell ref="J4:J5"/>
    <mergeCell ref="K4:K5"/>
    <mergeCell ref="L4:L5"/>
    <mergeCell ref="M4:M5"/>
    <mergeCell ref="N4:N5"/>
  </mergeCells>
  <hyperlinks>
    <hyperlink ref="J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7"/>
  <sheetViews>
    <sheetView workbookViewId="0">
      <selection sqref="A1:H1"/>
    </sheetView>
  </sheetViews>
  <sheetFormatPr defaultColWidth="9.109375" defaultRowHeight="14.4"/>
  <cols>
    <col min="1" max="1" width="44" style="54" customWidth="1"/>
    <col min="2" max="2" width="10.88671875" style="54" customWidth="1"/>
    <col min="3" max="3" width="12.109375" style="54" customWidth="1"/>
    <col min="4" max="4" width="10.6640625" style="54" customWidth="1"/>
    <col min="5" max="5" width="10" style="54" customWidth="1"/>
    <col min="6" max="6" width="10.5546875" style="54" customWidth="1"/>
    <col min="7" max="7" width="11.33203125" style="54" customWidth="1"/>
    <col min="8" max="8" width="9.6640625" style="54" customWidth="1"/>
    <col min="9" max="9" width="11.33203125" style="54" customWidth="1"/>
    <col min="10" max="10" width="9.88671875" style="54" customWidth="1"/>
    <col min="11" max="11" width="11.33203125" style="54" customWidth="1"/>
    <col min="12" max="12" width="11.6640625" style="54" customWidth="1"/>
    <col min="13" max="14" width="9.109375" style="54"/>
    <col min="15" max="15" width="10.44140625" style="54" customWidth="1"/>
    <col min="16" max="16" width="9.109375" style="54"/>
    <col min="17" max="17" width="11.33203125" style="54" customWidth="1"/>
    <col min="18" max="18" width="10.33203125" style="54" customWidth="1"/>
    <col min="19" max="19" width="10.5546875" style="54" customWidth="1"/>
    <col min="20" max="20" width="11.109375" style="54" customWidth="1"/>
    <col min="21" max="21" width="10.44140625" style="54" customWidth="1"/>
    <col min="22" max="22" width="10.33203125" style="54" customWidth="1"/>
    <col min="23" max="23" width="10.5546875" style="54" customWidth="1"/>
    <col min="24" max="24" width="10.109375" style="54" customWidth="1"/>
    <col min="25" max="25" width="11" style="54" customWidth="1"/>
    <col min="26" max="26" width="9.5546875" style="54" customWidth="1"/>
    <col min="27" max="27" width="10.33203125" style="54" customWidth="1"/>
    <col min="28" max="28" width="12.6640625" style="54" customWidth="1"/>
    <col min="29" max="30" width="9.88671875" style="54" customWidth="1"/>
    <col min="31" max="31" width="11.33203125" style="54" customWidth="1"/>
    <col min="32" max="32" width="9.109375" style="54"/>
    <col min="33" max="33" width="10.5546875" style="54" customWidth="1"/>
    <col min="34" max="16384" width="9.109375" style="54"/>
  </cols>
  <sheetData>
    <row r="1" spans="1:35" ht="18" customHeight="1">
      <c r="A1" s="560" t="s">
        <v>248</v>
      </c>
      <c r="B1" s="560"/>
      <c r="C1" s="560"/>
      <c r="D1" s="560"/>
      <c r="E1" s="560"/>
      <c r="F1" s="560"/>
      <c r="G1" s="560"/>
      <c r="H1" s="560"/>
      <c r="J1" s="485" t="s">
        <v>372</v>
      </c>
      <c r="K1" s="485"/>
      <c r="L1" s="443"/>
    </row>
    <row r="2" spans="1:35" s="90" customFormat="1" ht="15" customHeight="1">
      <c r="A2" s="117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18"/>
      <c r="O2" s="118"/>
      <c r="P2" s="118"/>
      <c r="Q2" s="118"/>
      <c r="R2" s="118"/>
      <c r="S2" s="96"/>
      <c r="T2" s="118"/>
      <c r="U2" s="118"/>
      <c r="V2" s="118"/>
      <c r="W2" s="118"/>
      <c r="X2" s="118"/>
      <c r="Y2" s="118"/>
      <c r="Z2" s="118"/>
      <c r="AA2" s="118"/>
      <c r="AB2" s="119"/>
      <c r="AC2" s="119"/>
      <c r="AD2" s="118"/>
      <c r="AE2" s="118"/>
      <c r="AH2" s="120"/>
    </row>
    <row r="3" spans="1:35" s="90" customFormat="1" ht="15" customHeight="1">
      <c r="A3" s="308"/>
      <c r="B3" s="121"/>
      <c r="C3" s="122" t="s">
        <v>12</v>
      </c>
      <c r="D3" s="554" t="s">
        <v>204</v>
      </c>
      <c r="E3" s="542"/>
      <c r="F3" s="542"/>
      <c r="G3" s="542"/>
      <c r="H3" s="542"/>
      <c r="I3" s="542"/>
      <c r="J3" s="542"/>
      <c r="K3" s="558"/>
      <c r="L3" s="557" t="s">
        <v>205</v>
      </c>
      <c r="M3" s="542"/>
      <c r="N3" s="542"/>
      <c r="O3" s="542"/>
      <c r="P3" s="542"/>
      <c r="Q3" s="542"/>
      <c r="R3" s="542"/>
      <c r="S3" s="558"/>
      <c r="T3" s="554" t="s">
        <v>246</v>
      </c>
      <c r="U3" s="555"/>
      <c r="V3" s="555"/>
      <c r="W3" s="555"/>
      <c r="X3" s="555"/>
      <c r="Y3" s="555"/>
      <c r="Z3" s="555"/>
      <c r="AA3" s="556"/>
      <c r="AB3" s="557" t="s">
        <v>247</v>
      </c>
      <c r="AC3" s="542"/>
      <c r="AD3" s="542"/>
      <c r="AE3" s="542"/>
      <c r="AF3" s="542"/>
      <c r="AG3" s="542"/>
      <c r="AH3" s="542"/>
      <c r="AI3" s="558"/>
    </row>
    <row r="4" spans="1:35" s="90" customFormat="1" ht="15" customHeight="1">
      <c r="A4" s="561" t="s">
        <v>3</v>
      </c>
      <c r="B4" s="563" t="s">
        <v>4</v>
      </c>
      <c r="C4" s="565" t="s">
        <v>206</v>
      </c>
      <c r="D4" s="567" t="s">
        <v>207</v>
      </c>
      <c r="E4" s="569" t="s">
        <v>208</v>
      </c>
      <c r="F4" s="569" t="s">
        <v>209</v>
      </c>
      <c r="G4" s="569" t="s">
        <v>210</v>
      </c>
      <c r="H4" s="571" t="s">
        <v>211</v>
      </c>
      <c r="I4" s="569" t="s">
        <v>212</v>
      </c>
      <c r="J4" s="569" t="s">
        <v>213</v>
      </c>
      <c r="K4" s="573" t="s">
        <v>214</v>
      </c>
      <c r="L4" s="567" t="s">
        <v>207</v>
      </c>
      <c r="M4" s="569" t="s">
        <v>208</v>
      </c>
      <c r="N4" s="569" t="s">
        <v>209</v>
      </c>
      <c r="O4" s="569" t="s">
        <v>210</v>
      </c>
      <c r="P4" s="571" t="s">
        <v>211</v>
      </c>
      <c r="Q4" s="569" t="s">
        <v>212</v>
      </c>
      <c r="R4" s="569" t="s">
        <v>213</v>
      </c>
      <c r="S4" s="573" t="s">
        <v>214</v>
      </c>
      <c r="T4" s="567" t="s">
        <v>207</v>
      </c>
      <c r="U4" s="569" t="s">
        <v>208</v>
      </c>
      <c r="V4" s="569" t="s">
        <v>209</v>
      </c>
      <c r="W4" s="569" t="s">
        <v>210</v>
      </c>
      <c r="X4" s="571" t="s">
        <v>211</v>
      </c>
      <c r="Y4" s="569" t="s">
        <v>212</v>
      </c>
      <c r="Z4" s="569" t="s">
        <v>213</v>
      </c>
      <c r="AA4" s="573" t="s">
        <v>214</v>
      </c>
      <c r="AB4" s="567" t="s">
        <v>207</v>
      </c>
      <c r="AC4" s="569" t="s">
        <v>208</v>
      </c>
      <c r="AD4" s="569" t="s">
        <v>209</v>
      </c>
      <c r="AE4" s="569" t="s">
        <v>210</v>
      </c>
      <c r="AF4" s="571" t="s">
        <v>211</v>
      </c>
      <c r="AG4" s="569" t="s">
        <v>212</v>
      </c>
      <c r="AH4" s="569" t="s">
        <v>213</v>
      </c>
      <c r="AI4" s="573" t="s">
        <v>214</v>
      </c>
    </row>
    <row r="5" spans="1:35" s="90" customFormat="1" ht="15" customHeight="1">
      <c r="A5" s="561"/>
      <c r="B5" s="563"/>
      <c r="C5" s="565"/>
      <c r="D5" s="567"/>
      <c r="E5" s="569"/>
      <c r="F5" s="569"/>
      <c r="G5" s="569"/>
      <c r="H5" s="571"/>
      <c r="I5" s="569"/>
      <c r="J5" s="569"/>
      <c r="K5" s="573"/>
      <c r="L5" s="567"/>
      <c r="M5" s="569"/>
      <c r="N5" s="569"/>
      <c r="O5" s="569"/>
      <c r="P5" s="571"/>
      <c r="Q5" s="569"/>
      <c r="R5" s="569"/>
      <c r="S5" s="573"/>
      <c r="T5" s="567"/>
      <c r="U5" s="569"/>
      <c r="V5" s="569"/>
      <c r="W5" s="569"/>
      <c r="X5" s="571"/>
      <c r="Y5" s="569"/>
      <c r="Z5" s="569"/>
      <c r="AA5" s="573"/>
      <c r="AB5" s="567"/>
      <c r="AC5" s="569"/>
      <c r="AD5" s="569"/>
      <c r="AE5" s="569"/>
      <c r="AF5" s="571"/>
      <c r="AG5" s="569"/>
      <c r="AH5" s="569"/>
      <c r="AI5" s="573"/>
    </row>
    <row r="6" spans="1:35" s="90" customFormat="1" ht="13.2">
      <c r="A6" s="562"/>
      <c r="B6" s="564"/>
      <c r="C6" s="566"/>
      <c r="D6" s="568"/>
      <c r="E6" s="570"/>
      <c r="F6" s="570"/>
      <c r="G6" s="570"/>
      <c r="H6" s="572"/>
      <c r="I6" s="570"/>
      <c r="J6" s="570"/>
      <c r="K6" s="574"/>
      <c r="L6" s="568"/>
      <c r="M6" s="570"/>
      <c r="N6" s="570"/>
      <c r="O6" s="570"/>
      <c r="P6" s="572"/>
      <c r="Q6" s="570"/>
      <c r="R6" s="570"/>
      <c r="S6" s="574"/>
      <c r="T6" s="568"/>
      <c r="U6" s="570"/>
      <c r="V6" s="570"/>
      <c r="W6" s="570"/>
      <c r="X6" s="572"/>
      <c r="Y6" s="570"/>
      <c r="Z6" s="570"/>
      <c r="AA6" s="574"/>
      <c r="AB6" s="568"/>
      <c r="AC6" s="570"/>
      <c r="AD6" s="570"/>
      <c r="AE6" s="570"/>
      <c r="AF6" s="572"/>
      <c r="AG6" s="570"/>
      <c r="AH6" s="570"/>
      <c r="AI6" s="574"/>
    </row>
    <row r="7" spans="1:35" s="90" customFormat="1" ht="13.2" hidden="1">
      <c r="A7" s="309" t="s">
        <v>166</v>
      </c>
      <c r="B7" s="123" t="s">
        <v>215</v>
      </c>
      <c r="C7" s="124" t="s">
        <v>12</v>
      </c>
      <c r="D7" s="125" t="s">
        <v>216</v>
      </c>
      <c r="E7" s="125" t="s">
        <v>217</v>
      </c>
      <c r="F7" s="125" t="s">
        <v>218</v>
      </c>
      <c r="G7" s="125" t="s">
        <v>219</v>
      </c>
      <c r="H7" s="126" t="s">
        <v>220</v>
      </c>
      <c r="I7" s="125" t="s">
        <v>221</v>
      </c>
      <c r="J7" s="125" t="s">
        <v>222</v>
      </c>
      <c r="K7" s="127" t="s">
        <v>223</v>
      </c>
      <c r="L7" s="183" t="s">
        <v>224</v>
      </c>
      <c r="M7" s="125" t="s">
        <v>225</v>
      </c>
      <c r="N7" s="125" t="s">
        <v>226</v>
      </c>
      <c r="O7" s="125" t="s">
        <v>227</v>
      </c>
      <c r="P7" s="126" t="s">
        <v>228</v>
      </c>
      <c r="Q7" s="125" t="s">
        <v>229</v>
      </c>
      <c r="R7" s="125" t="s">
        <v>230</v>
      </c>
      <c r="S7" s="127" t="s">
        <v>231</v>
      </c>
      <c r="T7" s="125" t="s">
        <v>216</v>
      </c>
      <c r="U7" s="125" t="s">
        <v>217</v>
      </c>
      <c r="V7" s="125" t="s">
        <v>218</v>
      </c>
      <c r="W7" s="125" t="s">
        <v>219</v>
      </c>
      <c r="X7" s="126" t="s">
        <v>220</v>
      </c>
      <c r="Y7" s="125" t="s">
        <v>221</v>
      </c>
      <c r="Z7" s="125" t="s">
        <v>222</v>
      </c>
      <c r="AA7" s="127" t="s">
        <v>223</v>
      </c>
      <c r="AB7" s="183" t="s">
        <v>224</v>
      </c>
      <c r="AC7" s="125" t="s">
        <v>225</v>
      </c>
      <c r="AD7" s="125" t="s">
        <v>226</v>
      </c>
      <c r="AE7" s="125" t="s">
        <v>227</v>
      </c>
      <c r="AF7" s="126" t="s">
        <v>228</v>
      </c>
      <c r="AG7" s="125" t="s">
        <v>229</v>
      </c>
      <c r="AH7" s="125" t="s">
        <v>230</v>
      </c>
      <c r="AI7" s="127" t="s">
        <v>231</v>
      </c>
    </row>
    <row r="8" spans="1:35" s="90" customFormat="1" ht="18" customHeight="1">
      <c r="A8" s="226" t="s">
        <v>23</v>
      </c>
      <c r="B8" s="128" t="s">
        <v>24</v>
      </c>
      <c r="C8" s="129">
        <v>5438100</v>
      </c>
      <c r="D8" s="29">
        <v>5331649</v>
      </c>
      <c r="E8" s="130">
        <v>5504223</v>
      </c>
      <c r="F8" s="131">
        <v>5487759</v>
      </c>
      <c r="G8" s="29">
        <v>5526248</v>
      </c>
      <c r="H8" s="130">
        <v>5537116</v>
      </c>
      <c r="I8" s="131">
        <v>5547911</v>
      </c>
      <c r="J8" s="131">
        <v>5565846</v>
      </c>
      <c r="K8" s="132">
        <v>5571766</v>
      </c>
      <c r="L8" s="184">
        <v>-1.9575035398392799</v>
      </c>
      <c r="M8" s="133">
        <v>1.21592100182049</v>
      </c>
      <c r="N8" s="133">
        <v>0.91316820212941996</v>
      </c>
      <c r="O8" s="133">
        <v>1.62093378201946</v>
      </c>
      <c r="P8" s="133">
        <v>1.8207829940604301</v>
      </c>
      <c r="Q8" s="133">
        <v>2.0192898254905201</v>
      </c>
      <c r="R8" s="133">
        <v>2.3490925139295</v>
      </c>
      <c r="S8" s="185">
        <v>2.4579540648388201</v>
      </c>
      <c r="T8" s="29">
        <v>4997587</v>
      </c>
      <c r="U8" s="130">
        <v>5454163</v>
      </c>
      <c r="V8" s="131">
        <v>5421465</v>
      </c>
      <c r="W8" s="29">
        <v>5509407</v>
      </c>
      <c r="X8" s="130">
        <v>5574819</v>
      </c>
      <c r="Y8" s="131">
        <v>5623802</v>
      </c>
      <c r="Z8" s="131">
        <v>5657744</v>
      </c>
      <c r="AA8" s="132">
        <v>5697907</v>
      </c>
      <c r="AB8" s="184">
        <v>-8.10049465806072</v>
      </c>
      <c r="AC8" s="133">
        <v>0.29537890071900103</v>
      </c>
      <c r="AD8" s="133">
        <v>-0.30589728030010499</v>
      </c>
      <c r="AE8" s="133">
        <v>1.31124841396811</v>
      </c>
      <c r="AF8" s="133">
        <v>2.5140949964141899</v>
      </c>
      <c r="AG8" s="133">
        <v>3.4148323863113998</v>
      </c>
      <c r="AH8" s="133">
        <v>4.0389842040418502</v>
      </c>
      <c r="AI8" s="185">
        <v>4.7775325941045601</v>
      </c>
    </row>
    <row r="9" spans="1:35" s="90" customFormat="1" ht="18" customHeight="1">
      <c r="A9" s="226"/>
      <c r="B9" s="128"/>
      <c r="C9" s="129"/>
      <c r="D9" s="29"/>
      <c r="E9" s="130"/>
      <c r="F9" s="131"/>
      <c r="G9" s="29"/>
      <c r="H9" s="130"/>
      <c r="I9" s="131"/>
      <c r="J9" s="131"/>
      <c r="K9" s="132"/>
      <c r="L9" s="184"/>
      <c r="M9" s="133"/>
      <c r="N9" s="133"/>
      <c r="O9" s="133"/>
      <c r="P9" s="133"/>
      <c r="Q9" s="133"/>
      <c r="R9" s="133"/>
      <c r="S9" s="185"/>
      <c r="T9" s="29"/>
      <c r="U9" s="130"/>
      <c r="V9" s="131"/>
      <c r="W9" s="29"/>
      <c r="X9" s="130"/>
      <c r="Y9" s="131"/>
      <c r="Z9" s="131"/>
      <c r="AA9" s="132"/>
      <c r="AB9" s="184"/>
      <c r="AC9" s="133"/>
      <c r="AD9" s="133"/>
      <c r="AE9" s="133"/>
      <c r="AF9" s="133"/>
      <c r="AG9" s="133"/>
      <c r="AH9" s="133"/>
      <c r="AI9" s="185"/>
    </row>
    <row r="10" spans="1:35" s="90" customFormat="1" ht="14.25" customHeight="1">
      <c r="A10" s="273" t="s">
        <v>26</v>
      </c>
      <c r="B10" s="137"/>
      <c r="C10" s="138"/>
      <c r="D10" s="29"/>
      <c r="E10" s="130"/>
      <c r="F10" s="131"/>
      <c r="G10" s="29"/>
      <c r="H10" s="130"/>
      <c r="I10" s="131"/>
      <c r="J10" s="131"/>
      <c r="K10" s="132"/>
      <c r="L10" s="186"/>
      <c r="M10" s="139"/>
      <c r="N10" s="139"/>
      <c r="O10" s="139"/>
      <c r="P10" s="133"/>
      <c r="Q10" s="139"/>
      <c r="R10" s="139"/>
      <c r="S10" s="187"/>
      <c r="T10" s="29"/>
      <c r="U10" s="130"/>
      <c r="V10" s="131"/>
      <c r="W10" s="29"/>
      <c r="X10" s="130"/>
      <c r="Y10" s="131"/>
      <c r="Z10" s="131"/>
      <c r="AA10" s="132"/>
      <c r="AB10" s="186"/>
      <c r="AC10" s="139"/>
      <c r="AD10" s="139"/>
      <c r="AE10" s="139"/>
      <c r="AF10" s="133"/>
      <c r="AG10" s="139"/>
      <c r="AH10" s="139"/>
      <c r="AI10" s="187"/>
    </row>
    <row r="11" spans="1:35" s="90" customFormat="1" ht="18.75" hidden="1" customHeight="1">
      <c r="A11" s="273" t="s">
        <v>166</v>
      </c>
      <c r="B11" s="137" t="s">
        <v>215</v>
      </c>
      <c r="C11" s="138" t="s">
        <v>12</v>
      </c>
      <c r="D11" s="29" t="s">
        <v>216</v>
      </c>
      <c r="E11" s="130" t="s">
        <v>217</v>
      </c>
      <c r="F11" s="131" t="s">
        <v>218</v>
      </c>
      <c r="G11" s="29" t="s">
        <v>219</v>
      </c>
      <c r="H11" s="130" t="s">
        <v>220</v>
      </c>
      <c r="I11" s="131" t="s">
        <v>221</v>
      </c>
      <c r="J11" s="131" t="s">
        <v>222</v>
      </c>
      <c r="K11" s="132" t="s">
        <v>223</v>
      </c>
      <c r="L11" s="186" t="s">
        <v>224</v>
      </c>
      <c r="M11" s="139" t="s">
        <v>225</v>
      </c>
      <c r="N11" s="139" t="s">
        <v>226</v>
      </c>
      <c r="O11" s="139" t="s">
        <v>227</v>
      </c>
      <c r="P11" s="133" t="s">
        <v>228</v>
      </c>
      <c r="Q11" s="139" t="s">
        <v>229</v>
      </c>
      <c r="R11" s="139" t="s">
        <v>230</v>
      </c>
      <c r="S11" s="187" t="s">
        <v>231</v>
      </c>
      <c r="T11" s="29" t="s">
        <v>216</v>
      </c>
      <c r="U11" s="130" t="s">
        <v>217</v>
      </c>
      <c r="V11" s="131" t="s">
        <v>218</v>
      </c>
      <c r="W11" s="29" t="s">
        <v>219</v>
      </c>
      <c r="X11" s="130" t="s">
        <v>220</v>
      </c>
      <c r="Y11" s="131" t="s">
        <v>221</v>
      </c>
      <c r="Z11" s="131" t="s">
        <v>222</v>
      </c>
      <c r="AA11" s="132" t="s">
        <v>223</v>
      </c>
      <c r="AB11" s="186" t="s">
        <v>224</v>
      </c>
      <c r="AC11" s="139" t="s">
        <v>225</v>
      </c>
      <c r="AD11" s="139" t="s">
        <v>226</v>
      </c>
      <c r="AE11" s="139" t="s">
        <v>227</v>
      </c>
      <c r="AF11" s="133" t="s">
        <v>228</v>
      </c>
      <c r="AG11" s="139" t="s">
        <v>229</v>
      </c>
      <c r="AH11" s="139" t="s">
        <v>230</v>
      </c>
      <c r="AI11" s="187" t="s">
        <v>231</v>
      </c>
    </row>
    <row r="12" spans="1:35" s="90" customFormat="1" ht="14.25" customHeight="1">
      <c r="A12" s="35" t="s">
        <v>27</v>
      </c>
      <c r="B12" s="140" t="s">
        <v>28</v>
      </c>
      <c r="C12" s="141">
        <v>227560</v>
      </c>
      <c r="D12" s="82">
        <v>211754</v>
      </c>
      <c r="E12" s="142">
        <v>227089</v>
      </c>
      <c r="F12" s="82">
        <v>228225</v>
      </c>
      <c r="G12" s="82">
        <v>229788</v>
      </c>
      <c r="H12" s="130">
        <v>230170</v>
      </c>
      <c r="I12" s="82">
        <v>230547</v>
      </c>
      <c r="J12" s="82">
        <v>231297</v>
      </c>
      <c r="K12" s="143">
        <v>233197</v>
      </c>
      <c r="L12" s="186">
        <v>-6.9458604324134301</v>
      </c>
      <c r="M12" s="139">
        <v>-0.206978379328529</v>
      </c>
      <c r="N12" s="139">
        <v>0.29223062049569298</v>
      </c>
      <c r="O12" s="139">
        <v>0.97908243979609799</v>
      </c>
      <c r="P12" s="133">
        <v>1.1469502548778301</v>
      </c>
      <c r="Q12" s="139">
        <v>1.3126208472490799</v>
      </c>
      <c r="R12" s="139">
        <v>1.64220425382317</v>
      </c>
      <c r="S12" s="187">
        <v>2.4771488838108602</v>
      </c>
      <c r="T12" s="82">
        <v>187587</v>
      </c>
      <c r="U12" s="142">
        <v>223348</v>
      </c>
      <c r="V12" s="82">
        <v>227227</v>
      </c>
      <c r="W12" s="82">
        <v>230619</v>
      </c>
      <c r="X12" s="130">
        <v>232902</v>
      </c>
      <c r="Y12" s="82">
        <v>234566</v>
      </c>
      <c r="Z12" s="82">
        <v>236198</v>
      </c>
      <c r="AA12" s="143">
        <v>241892</v>
      </c>
      <c r="AB12" s="186">
        <v>-17.5659166813148</v>
      </c>
      <c r="AC12" s="139">
        <v>-1.85094041132009</v>
      </c>
      <c r="AD12" s="139">
        <v>-0.14633503251889601</v>
      </c>
      <c r="AE12" s="139">
        <v>1.3442608542801899</v>
      </c>
      <c r="AF12" s="133">
        <v>2.3475127438917198</v>
      </c>
      <c r="AG12" s="139">
        <v>3.0787484619440999</v>
      </c>
      <c r="AH12" s="139">
        <v>3.7959219546493199</v>
      </c>
      <c r="AI12" s="187">
        <v>6.29811917735982</v>
      </c>
    </row>
    <row r="13" spans="1:35" s="90" customFormat="1" ht="11.25" customHeight="1">
      <c r="A13" s="35" t="s">
        <v>29</v>
      </c>
      <c r="B13" s="140" t="s">
        <v>30</v>
      </c>
      <c r="C13" s="141">
        <v>261470</v>
      </c>
      <c r="D13" s="82">
        <v>259266</v>
      </c>
      <c r="E13" s="142">
        <v>266507</v>
      </c>
      <c r="F13" s="82">
        <v>265377</v>
      </c>
      <c r="G13" s="82">
        <v>267454</v>
      </c>
      <c r="H13" s="130">
        <v>267896</v>
      </c>
      <c r="I13" s="82">
        <v>268385</v>
      </c>
      <c r="J13" s="82">
        <v>269432</v>
      </c>
      <c r="K13" s="143">
        <v>269212</v>
      </c>
      <c r="L13" s="186">
        <v>-0.842926530768348</v>
      </c>
      <c r="M13" s="139">
        <v>1.9264160324320201</v>
      </c>
      <c r="N13" s="139">
        <v>1.4942440815389899</v>
      </c>
      <c r="O13" s="139">
        <v>2.28859907446361</v>
      </c>
      <c r="P13" s="133">
        <v>2.45764332428194</v>
      </c>
      <c r="Q13" s="139">
        <v>2.644662867633</v>
      </c>
      <c r="R13" s="139">
        <v>3.04509121505335</v>
      </c>
      <c r="S13" s="187">
        <v>2.9609515431980702</v>
      </c>
      <c r="T13" s="82">
        <v>236374</v>
      </c>
      <c r="U13" s="142">
        <v>261493</v>
      </c>
      <c r="V13" s="82">
        <v>259915</v>
      </c>
      <c r="W13" s="82">
        <v>264936</v>
      </c>
      <c r="X13" s="130">
        <v>267796</v>
      </c>
      <c r="Y13" s="82">
        <v>270106</v>
      </c>
      <c r="Z13" s="82">
        <v>271941</v>
      </c>
      <c r="AA13" s="143">
        <v>273516</v>
      </c>
      <c r="AB13" s="186">
        <v>-9.5980418403641004</v>
      </c>
      <c r="AC13" s="139">
        <v>8.7964202394156098E-3</v>
      </c>
      <c r="AD13" s="139">
        <v>-0.59471449879527305</v>
      </c>
      <c r="AE13" s="139">
        <v>1.32558228477454</v>
      </c>
      <c r="AF13" s="133">
        <v>2.4193980188931801</v>
      </c>
      <c r="AG13" s="139">
        <v>3.3028645733736202</v>
      </c>
      <c r="AH13" s="139">
        <v>4.0046659272574301</v>
      </c>
      <c r="AI13" s="187">
        <v>4.6070294871304496</v>
      </c>
    </row>
    <row r="14" spans="1:35" s="90" customFormat="1" ht="11.25" customHeight="1">
      <c r="A14" s="35" t="s">
        <v>31</v>
      </c>
      <c r="B14" s="140" t="s">
        <v>32</v>
      </c>
      <c r="C14" s="141">
        <v>116040</v>
      </c>
      <c r="D14" s="32">
        <v>113990</v>
      </c>
      <c r="E14" s="142">
        <v>114714</v>
      </c>
      <c r="F14" s="82">
        <v>114120</v>
      </c>
      <c r="G14" s="32">
        <v>114887</v>
      </c>
      <c r="H14" s="130">
        <v>115138</v>
      </c>
      <c r="I14" s="82">
        <v>115407</v>
      </c>
      <c r="J14" s="82">
        <v>115762</v>
      </c>
      <c r="K14" s="143">
        <v>115517</v>
      </c>
      <c r="L14" s="186">
        <v>-1.7666321957945501</v>
      </c>
      <c r="M14" s="139">
        <v>-1.1427094105480899</v>
      </c>
      <c r="N14" s="139">
        <v>-1.6546018614270901</v>
      </c>
      <c r="O14" s="139">
        <v>-0.99362288865908299</v>
      </c>
      <c r="P14" s="133">
        <v>-0.77731816614960403</v>
      </c>
      <c r="Q14" s="139">
        <v>-0.54550155118924504</v>
      </c>
      <c r="R14" s="139">
        <v>-0.23957256118579801</v>
      </c>
      <c r="S14" s="187">
        <v>-0.45070665287831801</v>
      </c>
      <c r="T14" s="32">
        <v>106633</v>
      </c>
      <c r="U14" s="142">
        <v>109980</v>
      </c>
      <c r="V14" s="82">
        <v>108533</v>
      </c>
      <c r="W14" s="32">
        <v>110182</v>
      </c>
      <c r="X14" s="130">
        <v>111680</v>
      </c>
      <c r="Y14" s="82">
        <v>112908</v>
      </c>
      <c r="Z14" s="82">
        <v>113505</v>
      </c>
      <c r="AA14" s="143">
        <v>113365</v>
      </c>
      <c r="AB14" s="186">
        <v>-8.1066873491899294</v>
      </c>
      <c r="AC14" s="139">
        <v>-5.2223371251292701</v>
      </c>
      <c r="AD14" s="139">
        <v>-6.4693209238193701</v>
      </c>
      <c r="AE14" s="139">
        <v>-5.0482592209582897</v>
      </c>
      <c r="AF14" s="133">
        <v>-3.75732506032403</v>
      </c>
      <c r="AG14" s="139">
        <v>-2.69906928645295</v>
      </c>
      <c r="AH14" s="139">
        <v>-2.1845915201654602</v>
      </c>
      <c r="AI14" s="187">
        <v>-2.3052395725611898</v>
      </c>
    </row>
    <row r="15" spans="1:35" s="90" customFormat="1" ht="11.25" customHeight="1">
      <c r="A15" s="35" t="s">
        <v>33</v>
      </c>
      <c r="B15" s="140" t="s">
        <v>34</v>
      </c>
      <c r="C15" s="141">
        <v>86260</v>
      </c>
      <c r="D15" s="32">
        <v>77528</v>
      </c>
      <c r="E15" s="142">
        <v>80686</v>
      </c>
      <c r="F15" s="82">
        <v>80589</v>
      </c>
      <c r="G15" s="32">
        <v>80981</v>
      </c>
      <c r="H15" s="130">
        <v>81197</v>
      </c>
      <c r="I15" s="82">
        <v>81404</v>
      </c>
      <c r="J15" s="82">
        <v>81544</v>
      </c>
      <c r="K15" s="143">
        <v>81663</v>
      </c>
      <c r="L15" s="186">
        <v>-10.122884303269201</v>
      </c>
      <c r="M15" s="139">
        <v>-6.4618594945513603</v>
      </c>
      <c r="N15" s="139">
        <v>-6.5743102249014598</v>
      </c>
      <c r="O15" s="139">
        <v>-6.11987015998145</v>
      </c>
      <c r="P15" s="133">
        <v>-5.8694644099234896</v>
      </c>
      <c r="Q15" s="139">
        <v>-5.6294922327846004</v>
      </c>
      <c r="R15" s="139">
        <v>-5.4671922095988901</v>
      </c>
      <c r="S15" s="187">
        <v>-5.32923718989103</v>
      </c>
      <c r="T15" s="32">
        <v>62467</v>
      </c>
      <c r="U15" s="142">
        <v>71561</v>
      </c>
      <c r="V15" s="82">
        <v>71635</v>
      </c>
      <c r="W15" s="32">
        <v>72193</v>
      </c>
      <c r="X15" s="130">
        <v>73452</v>
      </c>
      <c r="Y15" s="82">
        <v>74334</v>
      </c>
      <c r="Z15" s="82">
        <v>74479</v>
      </c>
      <c r="AA15" s="143">
        <v>75208</v>
      </c>
      <c r="AB15" s="186">
        <v>-27.582888940412701</v>
      </c>
      <c r="AC15" s="139">
        <v>-17.040343148620501</v>
      </c>
      <c r="AD15" s="139">
        <v>-16.954555993507999</v>
      </c>
      <c r="AE15" s="139">
        <v>-16.307674472524901</v>
      </c>
      <c r="AF15" s="133">
        <v>-14.848133549733401</v>
      </c>
      <c r="AG15" s="139">
        <v>-13.8256434036633</v>
      </c>
      <c r="AH15" s="139">
        <v>-13.6575469510781</v>
      </c>
      <c r="AI15" s="187">
        <v>-12.8124275446325</v>
      </c>
    </row>
    <row r="16" spans="1:35" s="90" customFormat="1" ht="11.25" customHeight="1">
      <c r="A16" s="35" t="s">
        <v>35</v>
      </c>
      <c r="B16" s="140" t="s">
        <v>36</v>
      </c>
      <c r="C16" s="141">
        <v>518500</v>
      </c>
      <c r="D16" s="32">
        <v>497918</v>
      </c>
      <c r="E16" s="142">
        <v>545443</v>
      </c>
      <c r="F16" s="82">
        <v>548035</v>
      </c>
      <c r="G16" s="32">
        <v>551733</v>
      </c>
      <c r="H16" s="130">
        <v>552585</v>
      </c>
      <c r="I16" s="82">
        <v>553366</v>
      </c>
      <c r="J16" s="82">
        <v>555265</v>
      </c>
      <c r="K16" s="143">
        <v>560243</v>
      </c>
      <c r="L16" s="186">
        <v>-3.9695274831243998</v>
      </c>
      <c r="M16" s="139">
        <v>5.1963355834136902</v>
      </c>
      <c r="N16" s="139">
        <v>5.6962391513982604</v>
      </c>
      <c r="O16" s="139">
        <v>6.40945033751205</v>
      </c>
      <c r="P16" s="133">
        <v>6.5737704918032804</v>
      </c>
      <c r="Q16" s="139">
        <v>6.7243972999035702</v>
      </c>
      <c r="R16" s="139">
        <v>7.0906460945033798</v>
      </c>
      <c r="S16" s="187">
        <v>8.0507232401157207</v>
      </c>
      <c r="T16" s="32">
        <v>459778</v>
      </c>
      <c r="U16" s="142">
        <v>564059</v>
      </c>
      <c r="V16" s="82">
        <v>572491</v>
      </c>
      <c r="W16" s="32">
        <v>581264</v>
      </c>
      <c r="X16" s="130">
        <v>586566</v>
      </c>
      <c r="Y16" s="82">
        <v>590361</v>
      </c>
      <c r="Z16" s="82">
        <v>594623</v>
      </c>
      <c r="AA16" s="143">
        <v>610242</v>
      </c>
      <c r="AB16" s="186">
        <v>-11.325361620057899</v>
      </c>
      <c r="AC16" s="139">
        <v>8.7866923818707807</v>
      </c>
      <c r="AD16" s="139">
        <v>10.4129218900675</v>
      </c>
      <c r="AE16" s="139">
        <v>12.1049180327869</v>
      </c>
      <c r="AF16" s="133">
        <v>13.127483124397299</v>
      </c>
      <c r="AG16" s="139">
        <v>13.859402121504299</v>
      </c>
      <c r="AH16" s="139">
        <v>14.681388621022201</v>
      </c>
      <c r="AI16" s="187">
        <v>17.693731918997099</v>
      </c>
    </row>
    <row r="17" spans="1:35" s="90" customFormat="1" ht="18" customHeight="1">
      <c r="A17" s="35" t="s">
        <v>37</v>
      </c>
      <c r="B17" s="140" t="s">
        <v>38</v>
      </c>
      <c r="C17" s="141">
        <v>51400</v>
      </c>
      <c r="D17" s="32">
        <v>50440</v>
      </c>
      <c r="E17" s="142">
        <v>51023</v>
      </c>
      <c r="F17" s="82">
        <v>50754</v>
      </c>
      <c r="G17" s="32">
        <v>51082</v>
      </c>
      <c r="H17" s="130">
        <v>51194</v>
      </c>
      <c r="I17" s="82">
        <v>51297</v>
      </c>
      <c r="J17" s="82">
        <v>51473</v>
      </c>
      <c r="K17" s="143">
        <v>51393</v>
      </c>
      <c r="L17" s="186">
        <v>-1.8677042801556401</v>
      </c>
      <c r="M17" s="139">
        <v>-0.73346303501945498</v>
      </c>
      <c r="N17" s="139">
        <v>-1.2568093385214001</v>
      </c>
      <c r="O17" s="139">
        <v>-0.618677042801556</v>
      </c>
      <c r="P17" s="133">
        <v>-0.40077821011673198</v>
      </c>
      <c r="Q17" s="139">
        <v>-0.20038910505836599</v>
      </c>
      <c r="R17" s="139">
        <v>0.142023346303502</v>
      </c>
      <c r="S17" s="187">
        <v>-1.36186770428016E-2</v>
      </c>
      <c r="T17" s="32">
        <v>47274</v>
      </c>
      <c r="U17" s="142">
        <v>49199</v>
      </c>
      <c r="V17" s="82">
        <v>48489</v>
      </c>
      <c r="W17" s="32">
        <v>49259</v>
      </c>
      <c r="X17" s="130">
        <v>49924</v>
      </c>
      <c r="Y17" s="82">
        <v>50395</v>
      </c>
      <c r="Z17" s="82">
        <v>50757</v>
      </c>
      <c r="AA17" s="143">
        <v>50666</v>
      </c>
      <c r="AB17" s="186">
        <v>-8.0272373540855995</v>
      </c>
      <c r="AC17" s="139">
        <v>-4.2821011673151803</v>
      </c>
      <c r="AD17" s="139">
        <v>-5.6634241245136199</v>
      </c>
      <c r="AE17" s="139">
        <v>-4.1653696498054504</v>
      </c>
      <c r="AF17" s="133">
        <v>-2.8715953307393001</v>
      </c>
      <c r="AG17" s="139">
        <v>-1.9552529182879399</v>
      </c>
      <c r="AH17" s="139">
        <v>-1.25097276264591</v>
      </c>
      <c r="AI17" s="187">
        <v>-1.42801556420233</v>
      </c>
    </row>
    <row r="18" spans="1:35" s="90" customFormat="1" ht="11.25" customHeight="1">
      <c r="A18" s="35" t="s">
        <v>39</v>
      </c>
      <c r="B18" s="140" t="s">
        <v>40</v>
      </c>
      <c r="C18" s="141">
        <v>148790</v>
      </c>
      <c r="D18" s="32">
        <v>138605</v>
      </c>
      <c r="E18" s="142">
        <v>144051</v>
      </c>
      <c r="F18" s="82">
        <v>143442</v>
      </c>
      <c r="G18" s="32">
        <v>144231</v>
      </c>
      <c r="H18" s="130">
        <v>144575</v>
      </c>
      <c r="I18" s="82">
        <v>144918</v>
      </c>
      <c r="J18" s="82">
        <v>145229</v>
      </c>
      <c r="K18" s="143">
        <v>145189</v>
      </c>
      <c r="L18" s="186">
        <v>-6.8452180926137496</v>
      </c>
      <c r="M18" s="139">
        <v>-3.1850258753948499</v>
      </c>
      <c r="N18" s="139">
        <v>-3.5943275757779398</v>
      </c>
      <c r="O18" s="139">
        <v>-3.0640500033604399</v>
      </c>
      <c r="P18" s="133">
        <v>-2.83285167013912</v>
      </c>
      <c r="Q18" s="139">
        <v>-2.6023254250957701</v>
      </c>
      <c r="R18" s="139">
        <v>-2.3933060017474301</v>
      </c>
      <c r="S18" s="187">
        <v>-2.4201895288661901</v>
      </c>
      <c r="T18" s="32">
        <v>119531</v>
      </c>
      <c r="U18" s="142">
        <v>134283</v>
      </c>
      <c r="V18" s="82">
        <v>132950</v>
      </c>
      <c r="W18" s="32">
        <v>134229</v>
      </c>
      <c r="X18" s="130">
        <v>136286</v>
      </c>
      <c r="Y18" s="82">
        <v>137785</v>
      </c>
      <c r="Z18" s="82">
        <v>138206</v>
      </c>
      <c r="AA18" s="143">
        <v>138645</v>
      </c>
      <c r="AB18" s="186">
        <v>-19.664627999193499</v>
      </c>
      <c r="AC18" s="139">
        <v>-9.7499831977955491</v>
      </c>
      <c r="AD18" s="139">
        <v>-10.6458767390282</v>
      </c>
      <c r="AE18" s="139">
        <v>-9.7862759594058701</v>
      </c>
      <c r="AF18" s="133">
        <v>-8.4037905773237505</v>
      </c>
      <c r="AG18" s="139">
        <v>-7.3963303985482902</v>
      </c>
      <c r="AH18" s="139">
        <v>-7.1133812756233601</v>
      </c>
      <c r="AI18" s="187">
        <v>-6.8183345654949896</v>
      </c>
    </row>
    <row r="19" spans="1:35" s="90" customFormat="1" ht="11.25" customHeight="1">
      <c r="A19" s="35" t="s">
        <v>41</v>
      </c>
      <c r="B19" s="140" t="s">
        <v>42</v>
      </c>
      <c r="C19" s="141">
        <v>148750</v>
      </c>
      <c r="D19" s="32">
        <v>142596</v>
      </c>
      <c r="E19" s="142">
        <v>147061</v>
      </c>
      <c r="F19" s="82">
        <v>146999</v>
      </c>
      <c r="G19" s="32">
        <v>148061</v>
      </c>
      <c r="H19" s="130">
        <v>148350</v>
      </c>
      <c r="I19" s="82">
        <v>148637</v>
      </c>
      <c r="J19" s="82">
        <v>149087</v>
      </c>
      <c r="K19" s="143">
        <v>149706</v>
      </c>
      <c r="L19" s="186">
        <v>-4.1371428571428597</v>
      </c>
      <c r="M19" s="139">
        <v>-1.1354621848739499</v>
      </c>
      <c r="N19" s="139">
        <v>-1.1771428571428599</v>
      </c>
      <c r="O19" s="139">
        <v>-0.46319327731092402</v>
      </c>
      <c r="P19" s="133">
        <v>-0.26890756302521002</v>
      </c>
      <c r="Q19" s="139">
        <v>-7.5966386554621804E-2</v>
      </c>
      <c r="R19" s="139">
        <v>0.22655462184874001</v>
      </c>
      <c r="S19" s="187">
        <v>0.64268907563025202</v>
      </c>
      <c r="T19" s="32">
        <v>132836</v>
      </c>
      <c r="U19" s="142">
        <v>143747</v>
      </c>
      <c r="V19" s="82">
        <v>143560</v>
      </c>
      <c r="W19" s="32">
        <v>146182</v>
      </c>
      <c r="X19" s="130">
        <v>147897</v>
      </c>
      <c r="Y19" s="82">
        <v>148994</v>
      </c>
      <c r="Z19" s="82">
        <v>150249</v>
      </c>
      <c r="AA19" s="143">
        <v>152523</v>
      </c>
      <c r="AB19" s="186">
        <v>-10.698487394958001</v>
      </c>
      <c r="AC19" s="139">
        <v>-3.3633613445378199</v>
      </c>
      <c r="AD19" s="139">
        <v>-3.4890756302521</v>
      </c>
      <c r="AE19" s="139">
        <v>-1.72638655462185</v>
      </c>
      <c r="AF19" s="133">
        <v>-0.57344537815126095</v>
      </c>
      <c r="AG19" s="139">
        <v>0.16403361344537801</v>
      </c>
      <c r="AH19" s="139">
        <v>1.00773109243697</v>
      </c>
      <c r="AI19" s="187">
        <v>2.5364705882352898</v>
      </c>
    </row>
    <row r="20" spans="1:35" s="90" customFormat="1" ht="11.25" customHeight="1">
      <c r="A20" s="35" t="s">
        <v>43</v>
      </c>
      <c r="B20" s="140" t="s">
        <v>44</v>
      </c>
      <c r="C20" s="141">
        <v>121840</v>
      </c>
      <c r="D20" s="32">
        <v>119027</v>
      </c>
      <c r="E20" s="142">
        <v>119466</v>
      </c>
      <c r="F20" s="82">
        <v>118597</v>
      </c>
      <c r="G20" s="32">
        <v>119414</v>
      </c>
      <c r="H20" s="130">
        <v>119716</v>
      </c>
      <c r="I20" s="82">
        <v>119987</v>
      </c>
      <c r="J20" s="82">
        <v>120415</v>
      </c>
      <c r="K20" s="143">
        <v>120035</v>
      </c>
      <c r="L20" s="186">
        <v>-2.3087655942219301</v>
      </c>
      <c r="M20" s="139">
        <v>-1.94845699277741</v>
      </c>
      <c r="N20" s="139">
        <v>-2.6616874589625699</v>
      </c>
      <c r="O20" s="139">
        <v>-1.9911359159553501</v>
      </c>
      <c r="P20" s="133">
        <v>-1.7432698621142499</v>
      </c>
      <c r="Q20" s="139">
        <v>-1.5208470124753799</v>
      </c>
      <c r="R20" s="139">
        <v>-1.1695666447800399</v>
      </c>
      <c r="S20" s="187">
        <v>-1.4814510833880501</v>
      </c>
      <c r="T20" s="32">
        <v>110722</v>
      </c>
      <c r="U20" s="142">
        <v>112839</v>
      </c>
      <c r="V20" s="82">
        <v>110493</v>
      </c>
      <c r="W20" s="32">
        <v>112317</v>
      </c>
      <c r="X20" s="130">
        <v>113792</v>
      </c>
      <c r="Y20" s="82">
        <v>114946</v>
      </c>
      <c r="Z20" s="82">
        <v>115728</v>
      </c>
      <c r="AA20" s="143">
        <v>115129</v>
      </c>
      <c r="AB20" s="186">
        <v>-9.1250820748522692</v>
      </c>
      <c r="AC20" s="139">
        <v>-7.3875574523965897</v>
      </c>
      <c r="AD20" s="139">
        <v>-9.3130334865397195</v>
      </c>
      <c r="AE20" s="139">
        <v>-7.8159881812212699</v>
      </c>
      <c r="AF20" s="133">
        <v>-6.6053841103086004</v>
      </c>
      <c r="AG20" s="139">
        <v>-5.6582403151674301</v>
      </c>
      <c r="AH20" s="139">
        <v>-5.0164149704530496</v>
      </c>
      <c r="AI20" s="187">
        <v>-5.5080433355220002</v>
      </c>
    </row>
    <row r="21" spans="1:35" s="90" customFormat="1" ht="11.25" customHeight="1">
      <c r="A21" s="35" t="s">
        <v>45</v>
      </c>
      <c r="B21" s="140" t="s">
        <v>46</v>
      </c>
      <c r="C21" s="141">
        <v>108330</v>
      </c>
      <c r="D21" s="32">
        <v>112370</v>
      </c>
      <c r="E21" s="142">
        <v>112065</v>
      </c>
      <c r="F21" s="82">
        <v>111310</v>
      </c>
      <c r="G21" s="32">
        <v>112204</v>
      </c>
      <c r="H21" s="130">
        <v>112399</v>
      </c>
      <c r="I21" s="82">
        <v>112630</v>
      </c>
      <c r="J21" s="82">
        <v>113018</v>
      </c>
      <c r="K21" s="143">
        <v>112718</v>
      </c>
      <c r="L21" s="186">
        <v>3.7293455183236399</v>
      </c>
      <c r="M21" s="139">
        <v>3.44779839379673</v>
      </c>
      <c r="N21" s="139">
        <v>2.7508538724268399</v>
      </c>
      <c r="O21" s="139">
        <v>3.5761100341549001</v>
      </c>
      <c r="P21" s="133">
        <v>3.75611557278686</v>
      </c>
      <c r="Q21" s="139">
        <v>3.96935290316625</v>
      </c>
      <c r="R21" s="139">
        <v>4.32751776977753</v>
      </c>
      <c r="S21" s="187">
        <v>4.0505861718822098</v>
      </c>
      <c r="T21" s="32">
        <v>112461</v>
      </c>
      <c r="U21" s="142">
        <v>114759</v>
      </c>
      <c r="V21" s="82">
        <v>112761</v>
      </c>
      <c r="W21" s="32">
        <v>115354</v>
      </c>
      <c r="X21" s="130">
        <v>116536</v>
      </c>
      <c r="Y21" s="82">
        <v>117648</v>
      </c>
      <c r="Z21" s="82">
        <v>118549</v>
      </c>
      <c r="AA21" s="143">
        <v>118093</v>
      </c>
      <c r="AB21" s="186">
        <v>3.8133481030185501</v>
      </c>
      <c r="AC21" s="139">
        <v>5.9346441428967003</v>
      </c>
      <c r="AD21" s="139">
        <v>4.0902797009138698</v>
      </c>
      <c r="AE21" s="139">
        <v>6.4838918120557603</v>
      </c>
      <c r="AF21" s="133">
        <v>7.5750023077633202</v>
      </c>
      <c r="AG21" s="139">
        <v>8.6014954306286295</v>
      </c>
      <c r="AH21" s="139">
        <v>9.4332133296409104</v>
      </c>
      <c r="AI21" s="187">
        <v>9.0122773008400294</v>
      </c>
    </row>
    <row r="22" spans="1:35" s="90" customFormat="1" ht="18" customHeight="1">
      <c r="A22" s="35" t="s">
        <v>47</v>
      </c>
      <c r="B22" s="140" t="s">
        <v>48</v>
      </c>
      <c r="C22" s="141">
        <v>105790</v>
      </c>
      <c r="D22" s="32">
        <v>110377</v>
      </c>
      <c r="E22" s="142">
        <v>112896</v>
      </c>
      <c r="F22" s="82">
        <v>112344</v>
      </c>
      <c r="G22" s="32">
        <v>113204</v>
      </c>
      <c r="H22" s="130">
        <v>113403</v>
      </c>
      <c r="I22" s="82">
        <v>113612</v>
      </c>
      <c r="J22" s="82">
        <v>114030</v>
      </c>
      <c r="K22" s="143">
        <v>113863</v>
      </c>
      <c r="L22" s="186">
        <v>4.3359485773702602</v>
      </c>
      <c r="M22" s="139">
        <v>6.7170810095472202</v>
      </c>
      <c r="N22" s="139">
        <v>6.1952925607335301</v>
      </c>
      <c r="O22" s="139">
        <v>7.0082238396823904</v>
      </c>
      <c r="P22" s="133">
        <v>7.1963323565554402</v>
      </c>
      <c r="Q22" s="139">
        <v>7.3938935627185902</v>
      </c>
      <c r="R22" s="139">
        <v>7.7890159750449</v>
      </c>
      <c r="S22" s="187">
        <v>7.6311560639001801</v>
      </c>
      <c r="T22" s="32">
        <v>109784</v>
      </c>
      <c r="U22" s="142">
        <v>119448</v>
      </c>
      <c r="V22" s="82">
        <v>118277</v>
      </c>
      <c r="W22" s="32">
        <v>120422</v>
      </c>
      <c r="X22" s="130">
        <v>121743</v>
      </c>
      <c r="Y22" s="82">
        <v>122783</v>
      </c>
      <c r="Z22" s="82">
        <v>123576</v>
      </c>
      <c r="AA22" s="143">
        <v>123936</v>
      </c>
      <c r="AB22" s="186">
        <v>3.7754041024671499</v>
      </c>
      <c r="AC22" s="139">
        <v>12.9104830324227</v>
      </c>
      <c r="AD22" s="139">
        <v>11.8035731165517</v>
      </c>
      <c r="AE22" s="139">
        <v>13.8311749692788</v>
      </c>
      <c r="AF22" s="133">
        <v>15.0798752245014</v>
      </c>
      <c r="AG22" s="139">
        <v>16.062954910672101</v>
      </c>
      <c r="AH22" s="139">
        <v>16.812553171377299</v>
      </c>
      <c r="AI22" s="187">
        <v>17.152849985821</v>
      </c>
    </row>
    <row r="23" spans="1:35" s="90" customFormat="1" ht="11.25" customHeight="1">
      <c r="A23" s="35" t="s">
        <v>49</v>
      </c>
      <c r="B23" s="140" t="s">
        <v>50</v>
      </c>
      <c r="C23" s="141">
        <v>95170</v>
      </c>
      <c r="D23" s="32">
        <v>101256</v>
      </c>
      <c r="E23" s="142">
        <v>100956</v>
      </c>
      <c r="F23" s="82">
        <v>100232</v>
      </c>
      <c r="G23" s="32">
        <v>101066</v>
      </c>
      <c r="H23" s="130">
        <v>101230</v>
      </c>
      <c r="I23" s="82">
        <v>101415</v>
      </c>
      <c r="J23" s="82">
        <v>101842</v>
      </c>
      <c r="K23" s="143">
        <v>101589</v>
      </c>
      <c r="L23" s="186">
        <v>6.3948723337186104</v>
      </c>
      <c r="M23" s="139">
        <v>6.0796469475675101</v>
      </c>
      <c r="N23" s="139">
        <v>5.3189030156561898</v>
      </c>
      <c r="O23" s="139">
        <v>6.1952295891562503</v>
      </c>
      <c r="P23" s="133">
        <v>6.36755280025218</v>
      </c>
      <c r="Q23" s="139">
        <v>6.5619417883786904</v>
      </c>
      <c r="R23" s="139">
        <v>7.01061258800042</v>
      </c>
      <c r="S23" s="187">
        <v>6.74477251234633</v>
      </c>
      <c r="T23" s="32">
        <v>104476</v>
      </c>
      <c r="U23" s="142">
        <v>106285</v>
      </c>
      <c r="V23" s="82">
        <v>104232</v>
      </c>
      <c r="W23" s="32">
        <v>106915</v>
      </c>
      <c r="X23" s="130">
        <v>107971</v>
      </c>
      <c r="Y23" s="82">
        <v>108811</v>
      </c>
      <c r="Z23" s="82">
        <v>110008</v>
      </c>
      <c r="AA23" s="143">
        <v>109455</v>
      </c>
      <c r="AB23" s="186">
        <v>9.7782914784070591</v>
      </c>
      <c r="AC23" s="139">
        <v>11.6791005568982</v>
      </c>
      <c r="AD23" s="139">
        <v>9.5219081643374999</v>
      </c>
      <c r="AE23" s="139">
        <v>12.341073867815499</v>
      </c>
      <c r="AF23" s="133">
        <v>13.450667227067401</v>
      </c>
      <c r="AG23" s="139">
        <v>14.3332983082904</v>
      </c>
      <c r="AH23" s="139">
        <v>15.591047599033301</v>
      </c>
      <c r="AI23" s="187">
        <v>15.0099821372281</v>
      </c>
    </row>
    <row r="24" spans="1:35" s="90" customFormat="1" ht="11.25" customHeight="1">
      <c r="A24" s="35" t="s">
        <v>51</v>
      </c>
      <c r="B24" s="140" t="s">
        <v>52</v>
      </c>
      <c r="C24" s="141">
        <v>160340</v>
      </c>
      <c r="D24" s="32">
        <v>162033</v>
      </c>
      <c r="E24" s="142">
        <v>164900</v>
      </c>
      <c r="F24" s="82">
        <v>164046</v>
      </c>
      <c r="G24" s="32">
        <v>165139</v>
      </c>
      <c r="H24" s="130">
        <v>165462</v>
      </c>
      <c r="I24" s="82">
        <v>165769</v>
      </c>
      <c r="J24" s="82">
        <v>166317</v>
      </c>
      <c r="K24" s="143">
        <v>166040</v>
      </c>
      <c r="L24" s="186">
        <v>1.0558812523387799</v>
      </c>
      <c r="M24" s="139">
        <v>2.84395659224149</v>
      </c>
      <c r="N24" s="139">
        <v>2.31133840588749</v>
      </c>
      <c r="O24" s="139">
        <v>2.99301484345765</v>
      </c>
      <c r="P24" s="133">
        <v>3.1944617687414198</v>
      </c>
      <c r="Q24" s="139">
        <v>3.3859298989647</v>
      </c>
      <c r="R24" s="139">
        <v>3.7277036297867001</v>
      </c>
      <c r="S24" s="187">
        <v>3.5549457403018598</v>
      </c>
      <c r="T24" s="32">
        <v>158286</v>
      </c>
      <c r="U24" s="142">
        <v>167277</v>
      </c>
      <c r="V24" s="82">
        <v>165386</v>
      </c>
      <c r="W24" s="32">
        <v>167947</v>
      </c>
      <c r="X24" s="130">
        <v>169962</v>
      </c>
      <c r="Y24" s="82">
        <v>171423</v>
      </c>
      <c r="Z24" s="82">
        <v>172462</v>
      </c>
      <c r="AA24" s="143">
        <v>172306</v>
      </c>
      <c r="AB24" s="186">
        <v>-1.28102781589123</v>
      </c>
      <c r="AC24" s="139">
        <v>4.3264313334164903</v>
      </c>
      <c r="AD24" s="139">
        <v>3.14706249220407</v>
      </c>
      <c r="AE24" s="139">
        <v>4.7442933765747801</v>
      </c>
      <c r="AF24" s="133">
        <v>6.0009978795060501</v>
      </c>
      <c r="AG24" s="139">
        <v>6.9121866034676298</v>
      </c>
      <c r="AH24" s="139">
        <v>7.5601846077086199</v>
      </c>
      <c r="AI24" s="187">
        <v>7.4628913558687797</v>
      </c>
    </row>
    <row r="25" spans="1:35" s="90" customFormat="1" ht="11.25" customHeight="1">
      <c r="A25" s="35" t="s">
        <v>53</v>
      </c>
      <c r="B25" s="140" t="s">
        <v>54</v>
      </c>
      <c r="C25" s="141">
        <v>371910</v>
      </c>
      <c r="D25" s="32">
        <v>364683</v>
      </c>
      <c r="E25" s="142">
        <v>369731</v>
      </c>
      <c r="F25" s="82">
        <v>368082</v>
      </c>
      <c r="G25" s="32">
        <v>370647</v>
      </c>
      <c r="H25" s="130">
        <v>371430</v>
      </c>
      <c r="I25" s="82">
        <v>372201</v>
      </c>
      <c r="J25" s="82">
        <v>373364</v>
      </c>
      <c r="K25" s="143">
        <v>373199</v>
      </c>
      <c r="L25" s="186">
        <v>-1.9432120674356701</v>
      </c>
      <c r="M25" s="139">
        <v>-0.58589443682611397</v>
      </c>
      <c r="N25" s="139">
        <v>-1.0292812777284801</v>
      </c>
      <c r="O25" s="139">
        <v>-0.33959828990884899</v>
      </c>
      <c r="P25" s="133">
        <v>-0.12906348310075</v>
      </c>
      <c r="Q25" s="139">
        <v>7.8244736629829795E-2</v>
      </c>
      <c r="R25" s="139">
        <v>0.39095480089268903</v>
      </c>
      <c r="S25" s="187">
        <v>0.34658922857680602</v>
      </c>
      <c r="T25" s="32">
        <v>341645</v>
      </c>
      <c r="U25" s="142">
        <v>357164</v>
      </c>
      <c r="V25" s="82">
        <v>353912</v>
      </c>
      <c r="W25" s="32">
        <v>359605</v>
      </c>
      <c r="X25" s="130">
        <v>364164</v>
      </c>
      <c r="Y25" s="82">
        <v>367668</v>
      </c>
      <c r="Z25" s="82">
        <v>369722</v>
      </c>
      <c r="AA25" s="143">
        <v>370501</v>
      </c>
      <c r="AB25" s="186">
        <v>-8.1377214917587608</v>
      </c>
      <c r="AC25" s="139">
        <v>-3.96493775375763</v>
      </c>
      <c r="AD25" s="139">
        <v>-4.8393428517652097</v>
      </c>
      <c r="AE25" s="139">
        <v>-3.3085961657390199</v>
      </c>
      <c r="AF25" s="133">
        <v>-2.0827619585383599</v>
      </c>
      <c r="AG25" s="139">
        <v>-1.14059853190288</v>
      </c>
      <c r="AH25" s="139">
        <v>-0.58831437713425305</v>
      </c>
      <c r="AI25" s="187">
        <v>-0.37885509935199402</v>
      </c>
    </row>
    <row r="26" spans="1:35" s="90" customFormat="1" ht="11.25" customHeight="1">
      <c r="A26" s="35" t="s">
        <v>55</v>
      </c>
      <c r="B26" s="140" t="s">
        <v>56</v>
      </c>
      <c r="C26" s="141">
        <v>626410</v>
      </c>
      <c r="D26" s="32">
        <v>599582</v>
      </c>
      <c r="E26" s="142">
        <v>638154</v>
      </c>
      <c r="F26" s="82">
        <v>638510</v>
      </c>
      <c r="G26" s="32">
        <v>643121</v>
      </c>
      <c r="H26" s="130">
        <v>644274</v>
      </c>
      <c r="I26" s="82">
        <v>645449</v>
      </c>
      <c r="J26" s="82">
        <v>647749</v>
      </c>
      <c r="K26" s="143">
        <v>650870</v>
      </c>
      <c r="L26" s="186">
        <v>-4.2828179626761997</v>
      </c>
      <c r="M26" s="139">
        <v>1.87481042767516</v>
      </c>
      <c r="N26" s="139">
        <v>1.93164221516259</v>
      </c>
      <c r="O26" s="139">
        <v>2.6677415750067799</v>
      </c>
      <c r="P26" s="133">
        <v>2.8518063249309602</v>
      </c>
      <c r="Q26" s="139">
        <v>3.0393831516099699</v>
      </c>
      <c r="R26" s="139">
        <v>3.4065548123433498</v>
      </c>
      <c r="S26" s="187">
        <v>3.9047907919733098</v>
      </c>
      <c r="T26" s="32">
        <v>557813</v>
      </c>
      <c r="U26" s="142">
        <v>643051</v>
      </c>
      <c r="V26" s="82">
        <v>645696</v>
      </c>
      <c r="W26" s="32">
        <v>655761</v>
      </c>
      <c r="X26" s="130">
        <v>662738</v>
      </c>
      <c r="Y26" s="82">
        <v>667923</v>
      </c>
      <c r="Z26" s="82">
        <v>672075</v>
      </c>
      <c r="AA26" s="143">
        <v>683325</v>
      </c>
      <c r="AB26" s="186">
        <v>-10.950814961447</v>
      </c>
      <c r="AC26" s="139">
        <v>2.6565667853322901</v>
      </c>
      <c r="AD26" s="139">
        <v>3.07881419517568</v>
      </c>
      <c r="AE26" s="139">
        <v>4.6855893105154802</v>
      </c>
      <c r="AF26" s="133">
        <v>5.7993965613575797</v>
      </c>
      <c r="AG26" s="139">
        <v>6.6271291965326196</v>
      </c>
      <c r="AH26" s="139">
        <v>7.28995386408263</v>
      </c>
      <c r="AI26" s="187">
        <v>9.0859022046263593</v>
      </c>
    </row>
    <row r="27" spans="1:35" s="90" customFormat="1" ht="18" customHeight="1">
      <c r="A27" s="35" t="s">
        <v>57</v>
      </c>
      <c r="B27" s="140" t="s">
        <v>58</v>
      </c>
      <c r="C27" s="141">
        <v>235540</v>
      </c>
      <c r="D27" s="32">
        <v>226547</v>
      </c>
      <c r="E27" s="142">
        <v>235578</v>
      </c>
      <c r="F27" s="82">
        <v>234723</v>
      </c>
      <c r="G27" s="32">
        <v>236184</v>
      </c>
      <c r="H27" s="130">
        <v>236664</v>
      </c>
      <c r="I27" s="82">
        <v>237170</v>
      </c>
      <c r="J27" s="82">
        <v>237791</v>
      </c>
      <c r="K27" s="143">
        <v>237886</v>
      </c>
      <c r="L27" s="186">
        <v>-3.81803515326484</v>
      </c>
      <c r="M27" s="139">
        <v>1.6133140867793199E-2</v>
      </c>
      <c r="N27" s="139">
        <v>-0.34686252865755302</v>
      </c>
      <c r="O27" s="139">
        <v>0.273414282075231</v>
      </c>
      <c r="P27" s="133">
        <v>0.47720132461577702</v>
      </c>
      <c r="Q27" s="139">
        <v>0.692026831960601</v>
      </c>
      <c r="R27" s="139">
        <v>0.95567631824743104</v>
      </c>
      <c r="S27" s="187">
        <v>0.99600917041691395</v>
      </c>
      <c r="T27" s="32">
        <v>203338</v>
      </c>
      <c r="U27" s="142">
        <v>228743</v>
      </c>
      <c r="V27" s="82">
        <v>227282</v>
      </c>
      <c r="W27" s="32">
        <v>230315</v>
      </c>
      <c r="X27" s="130">
        <v>233250</v>
      </c>
      <c r="Y27" s="82">
        <v>235511</v>
      </c>
      <c r="Z27" s="82">
        <v>236409</v>
      </c>
      <c r="AA27" s="143">
        <v>237781</v>
      </c>
      <c r="AB27" s="186">
        <v>-13.6715632164388</v>
      </c>
      <c r="AC27" s="139">
        <v>-2.8857094336418401</v>
      </c>
      <c r="AD27" s="139">
        <v>-3.5059862443746299</v>
      </c>
      <c r="AE27" s="139">
        <v>-2.2183068693215602</v>
      </c>
      <c r="AF27" s="133">
        <v>-0.97223401545385102</v>
      </c>
      <c r="AG27" s="139">
        <v>-1.2312133820157899E-2</v>
      </c>
      <c r="AH27" s="139">
        <v>0.36893945826611202</v>
      </c>
      <c r="AI27" s="187">
        <v>0.95143075486117001</v>
      </c>
    </row>
    <row r="28" spans="1:35" s="90" customFormat="1" ht="11.25" customHeight="1">
      <c r="A28" s="35" t="s">
        <v>59</v>
      </c>
      <c r="B28" s="140" t="s">
        <v>60</v>
      </c>
      <c r="C28" s="141">
        <v>78150</v>
      </c>
      <c r="D28" s="32">
        <v>72716</v>
      </c>
      <c r="E28" s="142">
        <v>73264</v>
      </c>
      <c r="F28" s="82">
        <v>72787</v>
      </c>
      <c r="G28" s="32">
        <v>73238</v>
      </c>
      <c r="H28" s="130">
        <v>73418</v>
      </c>
      <c r="I28" s="82">
        <v>73603</v>
      </c>
      <c r="J28" s="82">
        <v>73760</v>
      </c>
      <c r="K28" s="143">
        <v>73648</v>
      </c>
      <c r="L28" s="186">
        <v>-6.9532949456174</v>
      </c>
      <c r="M28" s="139">
        <v>-6.2520793346129198</v>
      </c>
      <c r="N28" s="139">
        <v>-6.8624440179142701</v>
      </c>
      <c r="O28" s="139">
        <v>-6.2853486884197096</v>
      </c>
      <c r="P28" s="133">
        <v>-6.0550223928342897</v>
      </c>
      <c r="Q28" s="139">
        <v>-5.8182981445937303</v>
      </c>
      <c r="R28" s="139">
        <v>-5.6174024312220103</v>
      </c>
      <c r="S28" s="187">
        <v>-5.7607165706973804</v>
      </c>
      <c r="T28" s="32">
        <v>63041</v>
      </c>
      <c r="U28" s="142">
        <v>64999</v>
      </c>
      <c r="V28" s="82">
        <v>63709</v>
      </c>
      <c r="W28" s="32">
        <v>64505</v>
      </c>
      <c r="X28" s="130">
        <v>65517</v>
      </c>
      <c r="Y28" s="82">
        <v>66267</v>
      </c>
      <c r="Z28" s="82">
        <v>66488</v>
      </c>
      <c r="AA28" s="143">
        <v>66344</v>
      </c>
      <c r="AB28" s="186">
        <v>-19.3333333333333</v>
      </c>
      <c r="AC28" s="139">
        <v>-16.827895073576499</v>
      </c>
      <c r="AD28" s="139">
        <v>-18.478566858605198</v>
      </c>
      <c r="AE28" s="139">
        <v>-17.4600127959053</v>
      </c>
      <c r="AF28" s="133">
        <v>-16.165067178502898</v>
      </c>
      <c r="AG28" s="139">
        <v>-15.2053742802303</v>
      </c>
      <c r="AH28" s="139">
        <v>-14.9225847728727</v>
      </c>
      <c r="AI28" s="187">
        <v>-15.106845809340999</v>
      </c>
    </row>
    <row r="29" spans="1:35" s="90" customFormat="1" ht="11.25" customHeight="1">
      <c r="A29" s="35" t="s">
        <v>61</v>
      </c>
      <c r="B29" s="140" t="s">
        <v>62</v>
      </c>
      <c r="C29" s="141">
        <v>91340</v>
      </c>
      <c r="D29" s="32">
        <v>101906</v>
      </c>
      <c r="E29" s="142">
        <v>103607</v>
      </c>
      <c r="F29" s="82">
        <v>102775</v>
      </c>
      <c r="G29" s="32">
        <v>103763</v>
      </c>
      <c r="H29" s="130">
        <v>103945</v>
      </c>
      <c r="I29" s="82">
        <v>104095</v>
      </c>
      <c r="J29" s="82">
        <v>104604</v>
      </c>
      <c r="K29" s="143">
        <v>104315</v>
      </c>
      <c r="L29" s="186">
        <v>11.567768776001801</v>
      </c>
      <c r="M29" s="139">
        <v>13.430041602802699</v>
      </c>
      <c r="N29" s="139">
        <v>12.5191591854609</v>
      </c>
      <c r="O29" s="139">
        <v>13.600832056054299</v>
      </c>
      <c r="P29" s="133">
        <v>13.8000875848478</v>
      </c>
      <c r="Q29" s="139">
        <v>13.964309174512801</v>
      </c>
      <c r="R29" s="139">
        <v>14.521567768776</v>
      </c>
      <c r="S29" s="187">
        <v>14.2051675060215</v>
      </c>
      <c r="T29" s="32">
        <v>109391</v>
      </c>
      <c r="U29" s="142">
        <v>117567</v>
      </c>
      <c r="V29" s="82">
        <v>115552</v>
      </c>
      <c r="W29" s="32">
        <v>118504</v>
      </c>
      <c r="X29" s="130">
        <v>119637</v>
      </c>
      <c r="Y29" s="82">
        <v>120483</v>
      </c>
      <c r="Z29" s="82">
        <v>121579</v>
      </c>
      <c r="AA29" s="143">
        <v>121846</v>
      </c>
      <c r="AB29" s="186">
        <v>19.762426100284699</v>
      </c>
      <c r="AC29" s="139">
        <v>28.7135975476243</v>
      </c>
      <c r="AD29" s="139">
        <v>26.507554193124601</v>
      </c>
      <c r="AE29" s="139">
        <v>29.739435077731599</v>
      </c>
      <c r="AF29" s="133">
        <v>30.979855485001099</v>
      </c>
      <c r="AG29" s="139">
        <v>31.906065250711599</v>
      </c>
      <c r="AH29" s="139">
        <v>33.105977665863797</v>
      </c>
      <c r="AI29" s="187">
        <v>33.398292095467497</v>
      </c>
    </row>
    <row r="30" spans="1:35" s="90" customFormat="1" ht="11.25" customHeight="1">
      <c r="A30" s="35" t="s">
        <v>63</v>
      </c>
      <c r="B30" s="140" t="s">
        <v>64</v>
      </c>
      <c r="C30" s="141">
        <v>95520</v>
      </c>
      <c r="D30" s="32">
        <v>93134</v>
      </c>
      <c r="E30" s="142">
        <v>95064</v>
      </c>
      <c r="F30" s="82">
        <v>94574</v>
      </c>
      <c r="G30" s="32">
        <v>95203</v>
      </c>
      <c r="H30" s="130">
        <v>95409</v>
      </c>
      <c r="I30" s="82">
        <v>95614</v>
      </c>
      <c r="J30" s="82">
        <v>95854</v>
      </c>
      <c r="K30" s="143">
        <v>95875</v>
      </c>
      <c r="L30" s="186">
        <v>-2.4979061976549399</v>
      </c>
      <c r="M30" s="139">
        <v>-0.47738693467336701</v>
      </c>
      <c r="N30" s="139">
        <v>-0.99036850921273001</v>
      </c>
      <c r="O30" s="139">
        <v>-0.33186767169179199</v>
      </c>
      <c r="P30" s="133">
        <v>-0.11620603015075399</v>
      </c>
      <c r="Q30" s="139">
        <v>9.8408710217755394E-2</v>
      </c>
      <c r="R30" s="139">
        <v>0.34966499162479098</v>
      </c>
      <c r="S30" s="187">
        <v>0.371649916247906</v>
      </c>
      <c r="T30" s="32">
        <v>85970</v>
      </c>
      <c r="U30" s="142">
        <v>91674</v>
      </c>
      <c r="V30" s="82">
        <v>90579</v>
      </c>
      <c r="W30" s="32">
        <v>91689</v>
      </c>
      <c r="X30" s="130">
        <v>92966</v>
      </c>
      <c r="Y30" s="82">
        <v>93923</v>
      </c>
      <c r="Z30" s="82">
        <v>94164</v>
      </c>
      <c r="AA30" s="143">
        <v>94791</v>
      </c>
      <c r="AB30" s="186">
        <v>-9.9979061976549399</v>
      </c>
      <c r="AC30" s="139">
        <v>-4.02638190954774</v>
      </c>
      <c r="AD30" s="139">
        <v>-5.1727386934673403</v>
      </c>
      <c r="AE30" s="139">
        <v>-4.0106783919598001</v>
      </c>
      <c r="AF30" s="133">
        <v>-2.6737855946398699</v>
      </c>
      <c r="AG30" s="139">
        <v>-1.67190117252931</v>
      </c>
      <c r="AH30" s="139">
        <v>-1.4195979899497499</v>
      </c>
      <c r="AI30" s="187">
        <v>-0.763190954773869</v>
      </c>
    </row>
    <row r="31" spans="1:35" s="90" customFormat="1" ht="11.25" customHeight="1">
      <c r="A31" s="35" t="s">
        <v>65</v>
      </c>
      <c r="B31" s="140" t="s">
        <v>66</v>
      </c>
      <c r="C31" s="141">
        <v>26830</v>
      </c>
      <c r="D31" s="32">
        <v>24657</v>
      </c>
      <c r="E31" s="142">
        <v>25104</v>
      </c>
      <c r="F31" s="82">
        <v>24961</v>
      </c>
      <c r="G31" s="32">
        <v>25126</v>
      </c>
      <c r="H31" s="130">
        <v>25181</v>
      </c>
      <c r="I31" s="82">
        <v>25248</v>
      </c>
      <c r="J31" s="82">
        <v>25287</v>
      </c>
      <c r="K31" s="143">
        <v>25239</v>
      </c>
      <c r="L31" s="186">
        <v>-8.0991427506522609</v>
      </c>
      <c r="M31" s="139">
        <v>-6.4330972791651098</v>
      </c>
      <c r="N31" s="139">
        <v>-6.9660827431979104</v>
      </c>
      <c r="O31" s="139">
        <v>-6.3510995154677596</v>
      </c>
      <c r="P31" s="133">
        <v>-6.1461051062243799</v>
      </c>
      <c r="Q31" s="139">
        <v>-5.8963846440551597</v>
      </c>
      <c r="R31" s="139">
        <v>-5.7510249720462197</v>
      </c>
      <c r="S31" s="187">
        <v>-5.9299291837495298</v>
      </c>
      <c r="T31" s="32">
        <v>20921</v>
      </c>
      <c r="U31" s="142">
        <v>22221</v>
      </c>
      <c r="V31" s="82">
        <v>21919</v>
      </c>
      <c r="W31" s="32">
        <v>22199</v>
      </c>
      <c r="X31" s="130">
        <v>22542</v>
      </c>
      <c r="Y31" s="82">
        <v>22840</v>
      </c>
      <c r="Z31" s="82">
        <v>22862</v>
      </c>
      <c r="AA31" s="143">
        <v>22695</v>
      </c>
      <c r="AB31" s="186">
        <v>-22.023853894893801</v>
      </c>
      <c r="AC31" s="139">
        <v>-17.1785314945956</v>
      </c>
      <c r="AD31" s="139">
        <v>-18.3041371598956</v>
      </c>
      <c r="AE31" s="139">
        <v>-17.260529258293001</v>
      </c>
      <c r="AF31" s="133">
        <v>-15.9821095788297</v>
      </c>
      <c r="AG31" s="139">
        <v>-14.8714125978382</v>
      </c>
      <c r="AH31" s="139">
        <v>-14.789414834140899</v>
      </c>
      <c r="AI31" s="187">
        <v>-15.4118524040253</v>
      </c>
    </row>
    <row r="32" spans="1:35" s="90" customFormat="1" ht="18" customHeight="1">
      <c r="A32" s="35" t="s">
        <v>67</v>
      </c>
      <c r="B32" s="140" t="s">
        <v>68</v>
      </c>
      <c r="C32" s="141">
        <v>135280</v>
      </c>
      <c r="D32" s="32">
        <v>129337</v>
      </c>
      <c r="E32" s="142">
        <v>130636</v>
      </c>
      <c r="F32" s="82">
        <v>129891</v>
      </c>
      <c r="G32" s="32">
        <v>130746</v>
      </c>
      <c r="H32" s="130">
        <v>131057</v>
      </c>
      <c r="I32" s="82">
        <v>131357</v>
      </c>
      <c r="J32" s="82">
        <v>131717</v>
      </c>
      <c r="K32" s="143">
        <v>131467</v>
      </c>
      <c r="L32" s="186">
        <v>-4.3931105854524004</v>
      </c>
      <c r="M32" s="139">
        <v>-3.4328799526907199</v>
      </c>
      <c r="N32" s="139">
        <v>-3.9835895919574198</v>
      </c>
      <c r="O32" s="139">
        <v>-3.3515671200473101</v>
      </c>
      <c r="P32" s="133">
        <v>-3.12167356593732</v>
      </c>
      <c r="Q32" s="139">
        <v>-2.8999112950916599</v>
      </c>
      <c r="R32" s="139">
        <v>-2.6337965700768802</v>
      </c>
      <c r="S32" s="187">
        <v>-2.8185984624482598</v>
      </c>
      <c r="T32" s="32">
        <v>116801</v>
      </c>
      <c r="U32" s="142">
        <v>120918</v>
      </c>
      <c r="V32" s="82">
        <v>118798</v>
      </c>
      <c r="W32" s="32">
        <v>120504</v>
      </c>
      <c r="X32" s="130">
        <v>122334</v>
      </c>
      <c r="Y32" s="82">
        <v>123649</v>
      </c>
      <c r="Z32" s="82">
        <v>124204</v>
      </c>
      <c r="AA32" s="143">
        <v>124012</v>
      </c>
      <c r="AB32" s="186">
        <v>-13.6598166765228</v>
      </c>
      <c r="AC32" s="139">
        <v>-10.616499112950899</v>
      </c>
      <c r="AD32" s="139">
        <v>-12.1836191602602</v>
      </c>
      <c r="AE32" s="139">
        <v>-10.9225310467179</v>
      </c>
      <c r="AF32" s="133">
        <v>-9.5697811945594307</v>
      </c>
      <c r="AG32" s="139">
        <v>-8.5977232406859905</v>
      </c>
      <c r="AH32" s="139">
        <v>-8.1874630396215196</v>
      </c>
      <c r="AI32" s="187">
        <v>-8.3293908929627403</v>
      </c>
    </row>
    <row r="33" spans="1:35" s="90" customFormat="1" ht="11.25" customHeight="1">
      <c r="A33" s="35" t="s">
        <v>69</v>
      </c>
      <c r="B33" s="140" t="s">
        <v>70</v>
      </c>
      <c r="C33" s="141">
        <v>340180</v>
      </c>
      <c r="D33" s="32">
        <v>338727</v>
      </c>
      <c r="E33" s="142">
        <v>340165</v>
      </c>
      <c r="F33" s="82">
        <v>337897</v>
      </c>
      <c r="G33" s="32">
        <v>340481</v>
      </c>
      <c r="H33" s="130">
        <v>341174</v>
      </c>
      <c r="I33" s="82">
        <v>341867</v>
      </c>
      <c r="J33" s="82">
        <v>343067</v>
      </c>
      <c r="K33" s="143">
        <v>342161</v>
      </c>
      <c r="L33" s="186">
        <v>-0.42712681521547402</v>
      </c>
      <c r="M33" s="139">
        <v>-4.4094303016050298E-3</v>
      </c>
      <c r="N33" s="139">
        <v>-0.67111529190428598</v>
      </c>
      <c r="O33" s="139">
        <v>8.8482568052207694E-2</v>
      </c>
      <c r="P33" s="133">
        <v>0.29219824798636002</v>
      </c>
      <c r="Q33" s="139">
        <v>0.49591392792051298</v>
      </c>
      <c r="R33" s="139">
        <v>0.848668352048915</v>
      </c>
      <c r="S33" s="187">
        <v>0.58233876183197097</v>
      </c>
      <c r="T33" s="32">
        <v>325482</v>
      </c>
      <c r="U33" s="142">
        <v>332963</v>
      </c>
      <c r="V33" s="82">
        <v>327111</v>
      </c>
      <c r="W33" s="32">
        <v>333041</v>
      </c>
      <c r="X33" s="130">
        <v>337166</v>
      </c>
      <c r="Y33" s="82">
        <v>340259</v>
      </c>
      <c r="Z33" s="82">
        <v>342678</v>
      </c>
      <c r="AA33" s="143">
        <v>341271</v>
      </c>
      <c r="AB33" s="186">
        <v>-4.3206537715327196</v>
      </c>
      <c r="AC33" s="139">
        <v>-2.1215238991122298</v>
      </c>
      <c r="AD33" s="139">
        <v>-3.8417896407784098</v>
      </c>
      <c r="AE33" s="139">
        <v>-2.0985948615438899</v>
      </c>
      <c r="AF33" s="133">
        <v>-0.88600152860250503</v>
      </c>
      <c r="AG33" s="139">
        <v>2.32229995884532E-2</v>
      </c>
      <c r="AH33" s="139">
        <v>0.73431712622729095</v>
      </c>
      <c r="AI33" s="187">
        <v>0.32071256393673903</v>
      </c>
    </row>
    <row r="34" spans="1:35" s="90" customFormat="1" ht="11.25" customHeight="1">
      <c r="A34" s="35" t="s">
        <v>71</v>
      </c>
      <c r="B34" s="140" t="s">
        <v>72</v>
      </c>
      <c r="C34" s="141">
        <v>22190</v>
      </c>
      <c r="D34" s="32">
        <v>20777</v>
      </c>
      <c r="E34" s="142">
        <v>22240</v>
      </c>
      <c r="F34" s="82">
        <v>22166</v>
      </c>
      <c r="G34" s="32">
        <v>22262</v>
      </c>
      <c r="H34" s="130">
        <v>22311</v>
      </c>
      <c r="I34" s="82">
        <v>22353</v>
      </c>
      <c r="J34" s="82">
        <v>22407</v>
      </c>
      <c r="K34" s="143">
        <v>22354</v>
      </c>
      <c r="L34" s="186">
        <v>-6.36773321315908</v>
      </c>
      <c r="M34" s="139">
        <v>0.22532672374943699</v>
      </c>
      <c r="N34" s="139">
        <v>-0.10815682739973</v>
      </c>
      <c r="O34" s="139">
        <v>0.324470482199189</v>
      </c>
      <c r="P34" s="133">
        <v>0.54529067147363697</v>
      </c>
      <c r="Q34" s="139">
        <v>0.73456511942316405</v>
      </c>
      <c r="R34" s="139">
        <v>0.97791798107255501</v>
      </c>
      <c r="S34" s="187">
        <v>0.73907165389815199</v>
      </c>
      <c r="T34" s="32">
        <v>17893</v>
      </c>
      <c r="U34" s="142">
        <v>21586</v>
      </c>
      <c r="V34" s="82">
        <v>21356</v>
      </c>
      <c r="W34" s="32">
        <v>21564</v>
      </c>
      <c r="X34" s="130">
        <v>21828</v>
      </c>
      <c r="Y34" s="82">
        <v>22071</v>
      </c>
      <c r="Z34" s="82">
        <v>22090</v>
      </c>
      <c r="AA34" s="143">
        <v>21983</v>
      </c>
      <c r="AB34" s="186">
        <v>-19.3645786390266</v>
      </c>
      <c r="AC34" s="139">
        <v>-2.7219468228931998</v>
      </c>
      <c r="AD34" s="139">
        <v>-3.7584497521406002</v>
      </c>
      <c r="AE34" s="139">
        <v>-2.8210905813429501</v>
      </c>
      <c r="AF34" s="133">
        <v>-1.6313654799459201</v>
      </c>
      <c r="AG34" s="139">
        <v>-0.53627760252365897</v>
      </c>
      <c r="AH34" s="139">
        <v>-0.45065344749887298</v>
      </c>
      <c r="AI34" s="187">
        <v>-0.93285263632266802</v>
      </c>
    </row>
    <row r="35" spans="1:35" s="90" customFormat="1" ht="11.25" customHeight="1">
      <c r="A35" s="35" t="s">
        <v>73</v>
      </c>
      <c r="B35" s="140" t="s">
        <v>74</v>
      </c>
      <c r="C35" s="141">
        <v>151290</v>
      </c>
      <c r="D35" s="32">
        <v>148989</v>
      </c>
      <c r="E35" s="142">
        <v>152004</v>
      </c>
      <c r="F35" s="82">
        <v>151570</v>
      </c>
      <c r="G35" s="32">
        <v>152436</v>
      </c>
      <c r="H35" s="130">
        <v>152779</v>
      </c>
      <c r="I35" s="82">
        <v>153122</v>
      </c>
      <c r="J35" s="82">
        <v>153475</v>
      </c>
      <c r="K35" s="143">
        <v>153585</v>
      </c>
      <c r="L35" s="186">
        <v>-1.52092008724965</v>
      </c>
      <c r="M35" s="139">
        <v>0.47194130477890101</v>
      </c>
      <c r="N35" s="139">
        <v>0.18507502148192201</v>
      </c>
      <c r="O35" s="139">
        <v>0.757485623636724</v>
      </c>
      <c r="P35" s="133">
        <v>0.98420252495207905</v>
      </c>
      <c r="Q35" s="139">
        <v>1.2109194262674301</v>
      </c>
      <c r="R35" s="139">
        <v>1.4442461497785699</v>
      </c>
      <c r="S35" s="187">
        <v>1.51695419393218</v>
      </c>
      <c r="T35" s="32">
        <v>138923</v>
      </c>
      <c r="U35" s="142">
        <v>146839</v>
      </c>
      <c r="V35" s="82">
        <v>146206</v>
      </c>
      <c r="W35" s="32">
        <v>147758</v>
      </c>
      <c r="X35" s="130">
        <v>149771</v>
      </c>
      <c r="Y35" s="82">
        <v>151359</v>
      </c>
      <c r="Z35" s="82">
        <v>151698</v>
      </c>
      <c r="AA35" s="143">
        <v>152871</v>
      </c>
      <c r="AB35" s="186">
        <v>-8.1743671095247503</v>
      </c>
      <c r="AC35" s="139">
        <v>-2.9420318593429799</v>
      </c>
      <c r="AD35" s="139">
        <v>-3.3604336043360399</v>
      </c>
      <c r="AE35" s="139">
        <v>-2.3345891995505301</v>
      </c>
      <c r="AF35" s="133">
        <v>-1.00403199153943</v>
      </c>
      <c r="AG35" s="139">
        <v>4.5607773150902198E-2</v>
      </c>
      <c r="AH35" s="139">
        <v>0.26968074558794403</v>
      </c>
      <c r="AI35" s="187">
        <v>1.0450128891532799</v>
      </c>
    </row>
    <row r="36" spans="1:35" s="90" customFormat="1" ht="11.25" customHeight="1">
      <c r="A36" s="35" t="s">
        <v>75</v>
      </c>
      <c r="B36" s="140" t="s">
        <v>76</v>
      </c>
      <c r="C36" s="141">
        <v>177790</v>
      </c>
      <c r="D36" s="32">
        <v>179860</v>
      </c>
      <c r="E36" s="142">
        <v>181558</v>
      </c>
      <c r="F36" s="82">
        <v>180570</v>
      </c>
      <c r="G36" s="32">
        <v>181887</v>
      </c>
      <c r="H36" s="130">
        <v>182256</v>
      </c>
      <c r="I36" s="82">
        <v>182625</v>
      </c>
      <c r="J36" s="82">
        <v>183187</v>
      </c>
      <c r="K36" s="143">
        <v>182986</v>
      </c>
      <c r="L36" s="186">
        <v>1.16429495472186</v>
      </c>
      <c r="M36" s="139">
        <v>2.1193542943922599</v>
      </c>
      <c r="N36" s="139">
        <v>1.5636424995781499</v>
      </c>
      <c r="O36" s="139">
        <v>2.3044040722200299</v>
      </c>
      <c r="P36" s="133">
        <v>2.5119523032791502</v>
      </c>
      <c r="Q36" s="139">
        <v>2.7195005343382599</v>
      </c>
      <c r="R36" s="139">
        <v>3.0356038022386</v>
      </c>
      <c r="S36" s="187">
        <v>2.9225490747511098</v>
      </c>
      <c r="T36" s="32">
        <v>175688</v>
      </c>
      <c r="U36" s="142">
        <v>182484</v>
      </c>
      <c r="V36" s="82">
        <v>180071</v>
      </c>
      <c r="W36" s="32">
        <v>183015</v>
      </c>
      <c r="X36" s="130">
        <v>185360</v>
      </c>
      <c r="Y36" s="82">
        <v>187043</v>
      </c>
      <c r="Z36" s="82">
        <v>188016</v>
      </c>
      <c r="AA36" s="143">
        <v>188500</v>
      </c>
      <c r="AB36" s="186">
        <v>-1.1822937173069401</v>
      </c>
      <c r="AC36" s="139">
        <v>2.6401934866977901</v>
      </c>
      <c r="AD36" s="139">
        <v>1.2829742955171799</v>
      </c>
      <c r="AE36" s="139">
        <v>2.9388604533438301</v>
      </c>
      <c r="AF36" s="133">
        <v>4.25783227403116</v>
      </c>
      <c r="AG36" s="139">
        <v>5.2044546937398097</v>
      </c>
      <c r="AH36" s="139">
        <v>5.7517295685921601</v>
      </c>
      <c r="AI36" s="187">
        <v>6.0239608526913804</v>
      </c>
    </row>
    <row r="37" spans="1:35" s="90" customFormat="1" ht="18" customHeight="1">
      <c r="A37" s="35" t="s">
        <v>77</v>
      </c>
      <c r="B37" s="140" t="s">
        <v>78</v>
      </c>
      <c r="C37" s="141">
        <v>115270</v>
      </c>
      <c r="D37" s="32">
        <v>113130</v>
      </c>
      <c r="E37" s="142">
        <v>115934</v>
      </c>
      <c r="F37" s="82">
        <v>115453</v>
      </c>
      <c r="G37" s="32">
        <v>116186</v>
      </c>
      <c r="H37" s="130">
        <v>116435</v>
      </c>
      <c r="I37" s="82">
        <v>116662</v>
      </c>
      <c r="J37" s="82">
        <v>116996</v>
      </c>
      <c r="K37" s="143">
        <v>116942</v>
      </c>
      <c r="L37" s="186">
        <v>-1.8565108007287201</v>
      </c>
      <c r="M37" s="139">
        <v>0.57603886527283799</v>
      </c>
      <c r="N37" s="139">
        <v>0.158757699314653</v>
      </c>
      <c r="O37" s="139">
        <v>0.79465602498481802</v>
      </c>
      <c r="P37" s="133">
        <v>1.0106705994621299</v>
      </c>
      <c r="Q37" s="139">
        <v>1.20759954888523</v>
      </c>
      <c r="R37" s="139">
        <v>1.4973540383447601</v>
      </c>
      <c r="S37" s="187">
        <v>1.45050750412076</v>
      </c>
      <c r="T37" s="32">
        <v>105458</v>
      </c>
      <c r="U37" s="142">
        <v>114030</v>
      </c>
      <c r="V37" s="82">
        <v>112887</v>
      </c>
      <c r="W37" s="32">
        <v>114738</v>
      </c>
      <c r="X37" s="130">
        <v>116138</v>
      </c>
      <c r="Y37" s="82">
        <v>117185</v>
      </c>
      <c r="Z37" s="82">
        <v>117711</v>
      </c>
      <c r="AA37" s="143">
        <v>118106</v>
      </c>
      <c r="AB37" s="186">
        <v>-8.5121887741823503</v>
      </c>
      <c r="AC37" s="139">
        <v>-1.0757352303287899</v>
      </c>
      <c r="AD37" s="139">
        <v>-2.0673202047367099</v>
      </c>
      <c r="AE37" s="139">
        <v>-0.46152511494751502</v>
      </c>
      <c r="AF37" s="133">
        <v>0.75301466123015504</v>
      </c>
      <c r="AG37" s="139">
        <v>1.66131690812874</v>
      </c>
      <c r="AH37" s="139">
        <v>2.1176368526069198</v>
      </c>
      <c r="AI37" s="187">
        <v>2.4603105751713401</v>
      </c>
    </row>
    <row r="38" spans="1:35" s="90" customFormat="1" ht="11.25" customHeight="1">
      <c r="A38" s="35" t="s">
        <v>79</v>
      </c>
      <c r="B38" s="140" t="s">
        <v>80</v>
      </c>
      <c r="C38" s="141">
        <v>22990</v>
      </c>
      <c r="D38" s="32">
        <v>21801</v>
      </c>
      <c r="E38" s="142">
        <v>22717</v>
      </c>
      <c r="F38" s="82">
        <v>22592</v>
      </c>
      <c r="G38" s="32">
        <v>22777</v>
      </c>
      <c r="H38" s="130">
        <v>22824</v>
      </c>
      <c r="I38" s="82">
        <v>22863</v>
      </c>
      <c r="J38" s="82">
        <v>22924</v>
      </c>
      <c r="K38" s="143">
        <v>22897</v>
      </c>
      <c r="L38" s="186">
        <v>-5.1718138321009102</v>
      </c>
      <c r="M38" s="139">
        <v>-1.1874728142670701</v>
      </c>
      <c r="N38" s="139">
        <v>-1.73118747281427</v>
      </c>
      <c r="O38" s="139">
        <v>-0.92648977816441902</v>
      </c>
      <c r="P38" s="133">
        <v>-0.72205306655067403</v>
      </c>
      <c r="Q38" s="139">
        <v>-0.55241409308394995</v>
      </c>
      <c r="R38" s="139">
        <v>-0.28708133971291899</v>
      </c>
      <c r="S38" s="187">
        <v>-0.40452370595911302</v>
      </c>
      <c r="T38" s="32">
        <v>19041</v>
      </c>
      <c r="U38" s="142">
        <v>21248</v>
      </c>
      <c r="V38" s="82">
        <v>20956</v>
      </c>
      <c r="W38" s="32">
        <v>21314</v>
      </c>
      <c r="X38" s="130">
        <v>21579</v>
      </c>
      <c r="Y38" s="82">
        <v>21833</v>
      </c>
      <c r="Z38" s="82">
        <v>21862</v>
      </c>
      <c r="AA38" s="143">
        <v>21989</v>
      </c>
      <c r="AB38" s="186">
        <v>-17.177033492823</v>
      </c>
      <c r="AC38" s="139">
        <v>-7.5772074815136996</v>
      </c>
      <c r="AD38" s="139">
        <v>-8.8473249238799507</v>
      </c>
      <c r="AE38" s="139">
        <v>-7.2901261418007799</v>
      </c>
      <c r="AF38" s="133">
        <v>-6.1374510656807297</v>
      </c>
      <c r="AG38" s="139">
        <v>-5.0326228795128296</v>
      </c>
      <c r="AH38" s="139">
        <v>-4.9064810787298798</v>
      </c>
      <c r="AI38" s="187">
        <v>-4.3540669856459298</v>
      </c>
    </row>
    <row r="39" spans="1:35" s="90" customFormat="1" ht="11.25" customHeight="1">
      <c r="A39" s="35" t="s">
        <v>81</v>
      </c>
      <c r="B39" s="140" t="s">
        <v>82</v>
      </c>
      <c r="C39" s="141">
        <v>112550</v>
      </c>
      <c r="D39" s="32">
        <v>108785</v>
      </c>
      <c r="E39" s="142">
        <v>110185</v>
      </c>
      <c r="F39" s="82">
        <v>109752</v>
      </c>
      <c r="G39" s="32">
        <v>110347</v>
      </c>
      <c r="H39" s="130">
        <v>110612</v>
      </c>
      <c r="I39" s="82">
        <v>110899</v>
      </c>
      <c r="J39" s="82">
        <v>111114</v>
      </c>
      <c r="K39" s="143">
        <v>110993</v>
      </c>
      <c r="L39" s="186">
        <v>-3.3451799200355401</v>
      </c>
      <c r="M39" s="139">
        <v>-2.10128831630387</v>
      </c>
      <c r="N39" s="139">
        <v>-2.4860062194580199</v>
      </c>
      <c r="O39" s="139">
        <v>-1.9573522878720599</v>
      </c>
      <c r="P39" s="133">
        <v>-1.7219013771656999</v>
      </c>
      <c r="Q39" s="139">
        <v>-1.4669035984007099</v>
      </c>
      <c r="R39" s="139">
        <v>-1.2758773878276299</v>
      </c>
      <c r="S39" s="187">
        <v>-1.3833851621501601</v>
      </c>
      <c r="T39" s="32">
        <v>99348</v>
      </c>
      <c r="U39" s="142">
        <v>103513</v>
      </c>
      <c r="V39" s="82">
        <v>102602</v>
      </c>
      <c r="W39" s="32">
        <v>103611</v>
      </c>
      <c r="X39" s="130">
        <v>105191</v>
      </c>
      <c r="Y39" s="82">
        <v>106386</v>
      </c>
      <c r="Z39" s="82">
        <v>106629</v>
      </c>
      <c r="AA39" s="143">
        <v>106652</v>
      </c>
      <c r="AB39" s="186">
        <v>-11.729897823189701</v>
      </c>
      <c r="AC39" s="139">
        <v>-8.0293203020879602</v>
      </c>
      <c r="AD39" s="139">
        <v>-8.8387383385162206</v>
      </c>
      <c r="AE39" s="139">
        <v>-7.9422478898267403</v>
      </c>
      <c r="AF39" s="133">
        <v>-6.5384273656152798</v>
      </c>
      <c r="AG39" s="139">
        <v>-5.4766770324300298</v>
      </c>
      <c r="AH39" s="139">
        <v>-5.2607729897823203</v>
      </c>
      <c r="AI39" s="187">
        <v>-5.2403376277210096</v>
      </c>
    </row>
    <row r="40" spans="1:35" s="90" customFormat="1" ht="11.25" customHeight="1">
      <c r="A40" s="35" t="s">
        <v>83</v>
      </c>
      <c r="B40" s="140" t="s">
        <v>84</v>
      </c>
      <c r="C40" s="141">
        <v>319020</v>
      </c>
      <c r="D40" s="32">
        <v>323380</v>
      </c>
      <c r="E40" s="142">
        <v>324311</v>
      </c>
      <c r="F40" s="82">
        <v>322189</v>
      </c>
      <c r="G40" s="32">
        <v>324560</v>
      </c>
      <c r="H40" s="130">
        <v>325243</v>
      </c>
      <c r="I40" s="82">
        <v>325932</v>
      </c>
      <c r="J40" s="82">
        <v>326986</v>
      </c>
      <c r="K40" s="143">
        <v>326349</v>
      </c>
      <c r="L40" s="186">
        <v>1.3666854742649399</v>
      </c>
      <c r="M40" s="139">
        <v>1.65851670741646</v>
      </c>
      <c r="N40" s="139">
        <v>0.99335464861137202</v>
      </c>
      <c r="O40" s="139">
        <v>1.7365682402357201</v>
      </c>
      <c r="P40" s="133">
        <v>1.95066140053915</v>
      </c>
      <c r="Q40" s="139">
        <v>2.1666353206695499</v>
      </c>
      <c r="R40" s="139">
        <v>2.4970221302739599</v>
      </c>
      <c r="S40" s="187">
        <v>2.2973481286439701</v>
      </c>
      <c r="T40" s="32">
        <v>316099</v>
      </c>
      <c r="U40" s="142">
        <v>323542</v>
      </c>
      <c r="V40" s="82">
        <v>318285</v>
      </c>
      <c r="W40" s="32">
        <v>323731</v>
      </c>
      <c r="X40" s="130">
        <v>328001</v>
      </c>
      <c r="Y40" s="82">
        <v>331108</v>
      </c>
      <c r="Z40" s="82">
        <v>332903</v>
      </c>
      <c r="AA40" s="143">
        <v>332665</v>
      </c>
      <c r="AB40" s="186">
        <v>-0.91561657576327504</v>
      </c>
      <c r="AC40" s="139">
        <v>1.4174659895931301</v>
      </c>
      <c r="AD40" s="139">
        <v>-0.230393078803837</v>
      </c>
      <c r="AE40" s="139">
        <v>1.47670992414269</v>
      </c>
      <c r="AF40" s="133">
        <v>2.81518400100307</v>
      </c>
      <c r="AG40" s="139">
        <v>3.7891041314024201</v>
      </c>
      <c r="AH40" s="139">
        <v>4.35176477963764</v>
      </c>
      <c r="AI40" s="187">
        <v>4.27716130650116</v>
      </c>
    </row>
    <row r="41" spans="1:35" s="90" customFormat="1" ht="11.25" customHeight="1">
      <c r="A41" s="35" t="s">
        <v>85</v>
      </c>
      <c r="B41" s="140" t="s">
        <v>86</v>
      </c>
      <c r="C41" s="141">
        <v>94330</v>
      </c>
      <c r="D41" s="32">
        <v>93140</v>
      </c>
      <c r="E41" s="142">
        <v>98137</v>
      </c>
      <c r="F41" s="82">
        <v>98027</v>
      </c>
      <c r="G41" s="32">
        <v>98630</v>
      </c>
      <c r="H41" s="130">
        <v>98836</v>
      </c>
      <c r="I41" s="82">
        <v>99002</v>
      </c>
      <c r="J41" s="82">
        <v>99300</v>
      </c>
      <c r="K41" s="143">
        <v>99607</v>
      </c>
      <c r="L41" s="186">
        <v>-1.26152867592494</v>
      </c>
      <c r="M41" s="139">
        <v>4.0358316548287902</v>
      </c>
      <c r="N41" s="139">
        <v>3.9192197604155599</v>
      </c>
      <c r="O41" s="139">
        <v>4.5584649634262702</v>
      </c>
      <c r="P41" s="133">
        <v>4.7768472384183198</v>
      </c>
      <c r="Q41" s="139">
        <v>4.9528251881691903</v>
      </c>
      <c r="R41" s="139">
        <v>5.2687374112159402</v>
      </c>
      <c r="S41" s="187">
        <v>5.5941906074419601</v>
      </c>
      <c r="T41" s="32">
        <v>89829</v>
      </c>
      <c r="U41" s="142">
        <v>101978</v>
      </c>
      <c r="V41" s="82">
        <v>101413</v>
      </c>
      <c r="W41" s="32">
        <v>103142</v>
      </c>
      <c r="X41" s="130">
        <v>104273</v>
      </c>
      <c r="Y41" s="82">
        <v>105069</v>
      </c>
      <c r="Z41" s="82">
        <v>105811</v>
      </c>
      <c r="AA41" s="143">
        <v>107117</v>
      </c>
      <c r="AB41" s="186">
        <v>-4.7715466977631698</v>
      </c>
      <c r="AC41" s="139">
        <v>8.1077069861125803</v>
      </c>
      <c r="AD41" s="139">
        <v>7.5087458920809897</v>
      </c>
      <c r="AE41" s="139">
        <v>9.3416728506307596</v>
      </c>
      <c r="AF41" s="133">
        <v>10.540655146824999</v>
      </c>
      <c r="AG41" s="139">
        <v>11.384501219124401</v>
      </c>
      <c r="AH41" s="139">
        <v>12.1711014523481</v>
      </c>
      <c r="AI41" s="187">
        <v>13.555602671472499</v>
      </c>
    </row>
    <row r="42" spans="1:35" s="90" customFormat="1" ht="18" customHeight="1">
      <c r="A42" s="35" t="s">
        <v>87</v>
      </c>
      <c r="B42" s="140" t="s">
        <v>88</v>
      </c>
      <c r="C42" s="141">
        <v>89130</v>
      </c>
      <c r="D42" s="32">
        <v>86083</v>
      </c>
      <c r="E42" s="142">
        <v>86931</v>
      </c>
      <c r="F42" s="82">
        <v>86266</v>
      </c>
      <c r="G42" s="32">
        <v>86926</v>
      </c>
      <c r="H42" s="130">
        <v>87141</v>
      </c>
      <c r="I42" s="82">
        <v>87325</v>
      </c>
      <c r="J42" s="82">
        <v>87610</v>
      </c>
      <c r="K42" s="143">
        <v>87372</v>
      </c>
      <c r="L42" s="186">
        <v>-3.4186020419611798</v>
      </c>
      <c r="M42" s="139">
        <v>-2.4671827667452</v>
      </c>
      <c r="N42" s="139">
        <v>-3.2132839672388598</v>
      </c>
      <c r="O42" s="139">
        <v>-2.4727925502075601</v>
      </c>
      <c r="P42" s="133">
        <v>-2.2315718613261502</v>
      </c>
      <c r="Q42" s="139">
        <v>-2.0251318299113699</v>
      </c>
      <c r="R42" s="139">
        <v>-1.70537417255694</v>
      </c>
      <c r="S42" s="187">
        <v>-1.9723998653652</v>
      </c>
      <c r="T42" s="32">
        <v>78365</v>
      </c>
      <c r="U42" s="142">
        <v>81605</v>
      </c>
      <c r="V42" s="82">
        <v>79992</v>
      </c>
      <c r="W42" s="32">
        <v>81392</v>
      </c>
      <c r="X42" s="130">
        <v>82537</v>
      </c>
      <c r="Y42" s="82">
        <v>83330</v>
      </c>
      <c r="Z42" s="82">
        <v>83928</v>
      </c>
      <c r="AA42" s="143">
        <v>83446</v>
      </c>
      <c r="AB42" s="186">
        <v>-12.0778637944575</v>
      </c>
      <c r="AC42" s="139">
        <v>-8.4427241108493192</v>
      </c>
      <c r="AD42" s="139">
        <v>-10.2524402558061</v>
      </c>
      <c r="AE42" s="139">
        <v>-8.6817008863457907</v>
      </c>
      <c r="AF42" s="133">
        <v>-7.3970604734657197</v>
      </c>
      <c r="AG42" s="139">
        <v>-6.5073488163356901</v>
      </c>
      <c r="AH42" s="139">
        <v>-5.83641871423763</v>
      </c>
      <c r="AI42" s="187">
        <v>-6.37720184000898</v>
      </c>
    </row>
    <row r="43" spans="1:35" s="90" customFormat="1" ht="11.25" customHeight="1">
      <c r="A43" s="35" t="s">
        <v>89</v>
      </c>
      <c r="B43" s="140" t="s">
        <v>90</v>
      </c>
      <c r="C43" s="141">
        <v>182140</v>
      </c>
      <c r="D43" s="32">
        <v>187255</v>
      </c>
      <c r="E43" s="142">
        <v>192046</v>
      </c>
      <c r="F43" s="82">
        <v>190904</v>
      </c>
      <c r="G43" s="32">
        <v>192484</v>
      </c>
      <c r="H43" s="130">
        <v>192812</v>
      </c>
      <c r="I43" s="82">
        <v>193150</v>
      </c>
      <c r="J43" s="82">
        <v>193943</v>
      </c>
      <c r="K43" s="143">
        <v>193656</v>
      </c>
      <c r="L43" s="186">
        <v>2.8082793455583599</v>
      </c>
      <c r="M43" s="139">
        <v>5.4386735478203603</v>
      </c>
      <c r="N43" s="139">
        <v>4.8116833205226701</v>
      </c>
      <c r="O43" s="139">
        <v>5.6791479082024798</v>
      </c>
      <c r="P43" s="133">
        <v>5.8592291643790499</v>
      </c>
      <c r="Q43" s="139">
        <v>6.0448007027561204</v>
      </c>
      <c r="R43" s="139">
        <v>6.4801800812561803</v>
      </c>
      <c r="S43" s="187">
        <v>6.3226089821016798</v>
      </c>
      <c r="T43" s="32">
        <v>184332</v>
      </c>
      <c r="U43" s="142">
        <v>199760</v>
      </c>
      <c r="V43" s="82">
        <v>197190</v>
      </c>
      <c r="W43" s="32">
        <v>201200</v>
      </c>
      <c r="X43" s="130">
        <v>203320</v>
      </c>
      <c r="Y43" s="82">
        <v>204835</v>
      </c>
      <c r="Z43" s="82">
        <v>206634</v>
      </c>
      <c r="AA43" s="143">
        <v>207036</v>
      </c>
      <c r="AB43" s="186">
        <v>1.20346985835072</v>
      </c>
      <c r="AC43" s="139">
        <v>9.6738772372900002</v>
      </c>
      <c r="AD43" s="139">
        <v>8.2628747117601904</v>
      </c>
      <c r="AE43" s="139">
        <v>10.4644778741627</v>
      </c>
      <c r="AF43" s="133">
        <v>11.6284177006698</v>
      </c>
      <c r="AG43" s="139">
        <v>12.4601954540463</v>
      </c>
      <c r="AH43" s="139">
        <v>13.4478972219172</v>
      </c>
      <c r="AI43" s="187">
        <v>13.6686065663775</v>
      </c>
    </row>
    <row r="44" spans="1:35" s="90" customFormat="1" ht="11.25" customHeight="1">
      <c r="A44" s="35"/>
      <c r="B44" s="140"/>
      <c r="C44" s="141"/>
      <c r="D44" s="32"/>
      <c r="E44" s="142"/>
      <c r="F44" s="82"/>
      <c r="G44" s="32"/>
      <c r="H44" s="130"/>
      <c r="I44" s="82"/>
      <c r="J44" s="82"/>
      <c r="K44" s="143"/>
      <c r="L44" s="186"/>
      <c r="M44" s="139"/>
      <c r="N44" s="139"/>
      <c r="O44" s="139"/>
      <c r="P44" s="133"/>
      <c r="Q44" s="139"/>
      <c r="R44" s="139"/>
      <c r="S44" s="187"/>
      <c r="T44" s="32"/>
      <c r="U44" s="142"/>
      <c r="V44" s="82"/>
      <c r="W44" s="32"/>
      <c r="X44" s="130"/>
      <c r="Y44" s="82"/>
      <c r="Z44" s="82"/>
      <c r="AA44" s="143"/>
      <c r="AB44" s="186"/>
      <c r="AC44" s="139"/>
      <c r="AD44" s="139"/>
      <c r="AE44" s="139"/>
      <c r="AF44" s="133"/>
      <c r="AG44" s="139"/>
      <c r="AH44" s="139"/>
      <c r="AI44" s="187"/>
    </row>
    <row r="45" spans="1:35" s="90" customFormat="1" ht="15" customHeight="1">
      <c r="A45" s="226" t="s">
        <v>91</v>
      </c>
      <c r="B45" s="128"/>
      <c r="C45" s="141"/>
      <c r="D45" s="32"/>
      <c r="E45" s="142"/>
      <c r="F45" s="82"/>
      <c r="G45" s="32"/>
      <c r="H45" s="130"/>
      <c r="I45" s="82"/>
      <c r="J45" s="82"/>
      <c r="K45" s="143"/>
      <c r="L45" s="186"/>
      <c r="M45" s="139"/>
      <c r="N45" s="139"/>
      <c r="O45" s="139"/>
      <c r="P45" s="133"/>
      <c r="Q45" s="139"/>
      <c r="R45" s="139"/>
      <c r="S45" s="187"/>
      <c r="T45" s="32"/>
      <c r="U45" s="142"/>
      <c r="V45" s="82"/>
      <c r="W45" s="32"/>
      <c r="X45" s="130"/>
      <c r="Y45" s="82"/>
      <c r="Z45" s="82"/>
      <c r="AA45" s="143"/>
      <c r="AB45" s="186"/>
      <c r="AC45" s="139"/>
      <c r="AD45" s="139"/>
      <c r="AE45" s="139"/>
      <c r="AF45" s="133"/>
      <c r="AG45" s="139"/>
      <c r="AH45" s="139"/>
      <c r="AI45" s="187"/>
    </row>
    <row r="46" spans="1:35" s="90" customFormat="1" ht="6.75" hidden="1" customHeight="1">
      <c r="A46" s="226" t="s">
        <v>166</v>
      </c>
      <c r="B46" s="128" t="s">
        <v>215</v>
      </c>
      <c r="C46" s="141" t="s">
        <v>12</v>
      </c>
      <c r="D46" s="32" t="s">
        <v>216</v>
      </c>
      <c r="E46" s="142" t="s">
        <v>217</v>
      </c>
      <c r="F46" s="82" t="s">
        <v>218</v>
      </c>
      <c r="G46" s="32" t="s">
        <v>219</v>
      </c>
      <c r="H46" s="130" t="s">
        <v>220</v>
      </c>
      <c r="I46" s="82" t="s">
        <v>221</v>
      </c>
      <c r="J46" s="82" t="s">
        <v>222</v>
      </c>
      <c r="K46" s="143" t="s">
        <v>223</v>
      </c>
      <c r="L46" s="186" t="s">
        <v>224</v>
      </c>
      <c r="M46" s="139" t="s">
        <v>225</v>
      </c>
      <c r="N46" s="139" t="s">
        <v>226</v>
      </c>
      <c r="O46" s="139" t="s">
        <v>227</v>
      </c>
      <c r="P46" s="133" t="s">
        <v>228</v>
      </c>
      <c r="Q46" s="139" t="s">
        <v>229</v>
      </c>
      <c r="R46" s="139" t="s">
        <v>230</v>
      </c>
      <c r="S46" s="187" t="s">
        <v>231</v>
      </c>
      <c r="T46" s="32" t="s">
        <v>216</v>
      </c>
      <c r="U46" s="142" t="s">
        <v>217</v>
      </c>
      <c r="V46" s="82" t="s">
        <v>218</v>
      </c>
      <c r="W46" s="32" t="s">
        <v>219</v>
      </c>
      <c r="X46" s="130" t="s">
        <v>220</v>
      </c>
      <c r="Y46" s="82" t="s">
        <v>221</v>
      </c>
      <c r="Z46" s="82" t="s">
        <v>222</v>
      </c>
      <c r="AA46" s="143" t="s">
        <v>223</v>
      </c>
      <c r="AB46" s="186" t="s">
        <v>224</v>
      </c>
      <c r="AC46" s="139" t="s">
        <v>225</v>
      </c>
      <c r="AD46" s="139" t="s">
        <v>226</v>
      </c>
      <c r="AE46" s="139" t="s">
        <v>227</v>
      </c>
      <c r="AF46" s="133" t="s">
        <v>228</v>
      </c>
      <c r="AG46" s="139" t="s">
        <v>229</v>
      </c>
      <c r="AH46" s="139" t="s">
        <v>230</v>
      </c>
      <c r="AI46" s="187" t="s">
        <v>231</v>
      </c>
    </row>
    <row r="47" spans="1:35" s="90" customFormat="1" ht="12.75" customHeight="1">
      <c r="A47" s="35" t="s">
        <v>92</v>
      </c>
      <c r="B47" s="140" t="s">
        <v>93</v>
      </c>
      <c r="C47" s="141">
        <v>369670</v>
      </c>
      <c r="D47" s="32">
        <v>357149</v>
      </c>
      <c r="E47" s="75">
        <v>360287</v>
      </c>
      <c r="F47" s="82">
        <v>358240</v>
      </c>
      <c r="G47" s="32">
        <v>360507</v>
      </c>
      <c r="H47" s="70">
        <v>361385</v>
      </c>
      <c r="I47" s="82">
        <v>362243</v>
      </c>
      <c r="J47" s="145">
        <v>363246</v>
      </c>
      <c r="K47" s="146">
        <v>362495</v>
      </c>
      <c r="L47" s="186">
        <v>-3.3870749587469899</v>
      </c>
      <c r="M47" s="139">
        <v>-2.53820975464604</v>
      </c>
      <c r="N47" s="139">
        <v>-3.0919468715340699</v>
      </c>
      <c r="O47" s="139">
        <v>-2.4786972164362799</v>
      </c>
      <c r="P47" s="133">
        <v>-2.2411880866719001</v>
      </c>
      <c r="Q47" s="139">
        <v>-2.0090891876538501</v>
      </c>
      <c r="R47" s="139">
        <v>-1.7377661157248401</v>
      </c>
      <c r="S47" s="187">
        <v>-1.9409202802499499</v>
      </c>
      <c r="T47" s="32">
        <v>326871</v>
      </c>
      <c r="U47" s="75">
        <v>337270</v>
      </c>
      <c r="V47" s="82">
        <v>331893</v>
      </c>
      <c r="W47" s="32">
        <v>336432</v>
      </c>
      <c r="X47" s="70">
        <v>341317</v>
      </c>
      <c r="Y47" s="82">
        <v>344981</v>
      </c>
      <c r="Z47" s="145">
        <v>346561</v>
      </c>
      <c r="AA47" s="146">
        <v>345793</v>
      </c>
      <c r="AB47" s="186">
        <v>-11.5776232856331</v>
      </c>
      <c r="AC47" s="139">
        <v>-8.7645738090729601</v>
      </c>
      <c r="AD47" s="139">
        <v>-10.219114345226799</v>
      </c>
      <c r="AE47" s="139">
        <v>-8.9912624773446606</v>
      </c>
      <c r="AF47" s="133">
        <v>-7.6698136175507896</v>
      </c>
      <c r="AG47" s="139">
        <v>-6.6786593448210603</v>
      </c>
      <c r="AH47" s="139">
        <v>-6.2512511158600903</v>
      </c>
      <c r="AI47" s="187">
        <v>-6.4590039765196003</v>
      </c>
    </row>
    <row r="48" spans="1:35" s="90" customFormat="1" ht="11.25" customHeight="1">
      <c r="A48" s="35" t="s">
        <v>94</v>
      </c>
      <c r="B48" s="140" t="s">
        <v>95</v>
      </c>
      <c r="C48" s="141">
        <v>115270</v>
      </c>
      <c r="D48" s="82">
        <v>113130</v>
      </c>
      <c r="E48" s="82">
        <v>115934</v>
      </c>
      <c r="F48" s="145">
        <v>115453</v>
      </c>
      <c r="G48" s="82">
        <v>116186</v>
      </c>
      <c r="H48" s="131">
        <v>116435</v>
      </c>
      <c r="I48" s="145">
        <v>116662</v>
      </c>
      <c r="J48" s="144">
        <v>116996</v>
      </c>
      <c r="K48" s="143">
        <v>116942</v>
      </c>
      <c r="L48" s="186">
        <v>-1.8565108007287201</v>
      </c>
      <c r="M48" s="139">
        <v>0.57603886527283799</v>
      </c>
      <c r="N48" s="139">
        <v>0.158757699314653</v>
      </c>
      <c r="O48" s="139">
        <v>0.79465602498481802</v>
      </c>
      <c r="P48" s="133">
        <v>1.0106705994621299</v>
      </c>
      <c r="Q48" s="139">
        <v>1.20759954888523</v>
      </c>
      <c r="R48" s="139">
        <v>1.4973540383447601</v>
      </c>
      <c r="S48" s="187">
        <v>1.45050750412076</v>
      </c>
      <c r="T48" s="82">
        <v>105458</v>
      </c>
      <c r="U48" s="82">
        <v>114030</v>
      </c>
      <c r="V48" s="145">
        <v>112887</v>
      </c>
      <c r="W48" s="82">
        <v>114738</v>
      </c>
      <c r="X48" s="131">
        <v>116138</v>
      </c>
      <c r="Y48" s="145">
        <v>117185</v>
      </c>
      <c r="Z48" s="144">
        <v>117711</v>
      </c>
      <c r="AA48" s="143">
        <v>118106</v>
      </c>
      <c r="AB48" s="186">
        <v>-8.5121887741823503</v>
      </c>
      <c r="AC48" s="139">
        <v>-1.0757352303287899</v>
      </c>
      <c r="AD48" s="139">
        <v>-2.0673202047367099</v>
      </c>
      <c r="AE48" s="139">
        <v>-0.46152511494751502</v>
      </c>
      <c r="AF48" s="133">
        <v>0.75301466123015504</v>
      </c>
      <c r="AG48" s="139">
        <v>1.66131690812874</v>
      </c>
      <c r="AH48" s="139">
        <v>2.1176368526069198</v>
      </c>
      <c r="AI48" s="187">
        <v>2.4603105751713401</v>
      </c>
    </row>
    <row r="49" spans="1:35" s="90" customFormat="1" ht="11.25" customHeight="1">
      <c r="A49" s="35" t="s">
        <v>39</v>
      </c>
      <c r="B49" s="140" t="s">
        <v>96</v>
      </c>
      <c r="C49" s="141">
        <v>148790</v>
      </c>
      <c r="D49" s="82">
        <v>138605</v>
      </c>
      <c r="E49" s="82">
        <v>144051</v>
      </c>
      <c r="F49" s="144">
        <v>143442</v>
      </c>
      <c r="G49" s="82">
        <v>144231</v>
      </c>
      <c r="H49" s="131">
        <v>144575</v>
      </c>
      <c r="I49" s="144">
        <v>144918</v>
      </c>
      <c r="J49" s="144">
        <v>145229</v>
      </c>
      <c r="K49" s="143">
        <v>145189</v>
      </c>
      <c r="L49" s="186">
        <v>-6.8452180926137496</v>
      </c>
      <c r="M49" s="139">
        <v>-3.1850258753948499</v>
      </c>
      <c r="N49" s="139">
        <v>-3.5943275757779398</v>
      </c>
      <c r="O49" s="139">
        <v>-3.0640500033604399</v>
      </c>
      <c r="P49" s="133">
        <v>-2.83285167013912</v>
      </c>
      <c r="Q49" s="139">
        <v>-2.6023254250957701</v>
      </c>
      <c r="R49" s="139">
        <v>-2.3933060017474301</v>
      </c>
      <c r="S49" s="187">
        <v>-2.4201895288661901</v>
      </c>
      <c r="T49" s="82">
        <v>119531</v>
      </c>
      <c r="U49" s="82">
        <v>134283</v>
      </c>
      <c r="V49" s="144">
        <v>132950</v>
      </c>
      <c r="W49" s="82">
        <v>134229</v>
      </c>
      <c r="X49" s="131">
        <v>136286</v>
      </c>
      <c r="Y49" s="144">
        <v>137785</v>
      </c>
      <c r="Z49" s="144">
        <v>138206</v>
      </c>
      <c r="AA49" s="143">
        <v>138645</v>
      </c>
      <c r="AB49" s="186">
        <v>-19.664627999193499</v>
      </c>
      <c r="AC49" s="139">
        <v>-9.7499831977955491</v>
      </c>
      <c r="AD49" s="139">
        <v>-10.6458767390282</v>
      </c>
      <c r="AE49" s="139">
        <v>-9.7862759594058701</v>
      </c>
      <c r="AF49" s="133">
        <v>-8.4037905773237505</v>
      </c>
      <c r="AG49" s="139">
        <v>-7.3963303985482902</v>
      </c>
      <c r="AH49" s="139">
        <v>-7.1133812756233601</v>
      </c>
      <c r="AI49" s="187">
        <v>-6.8183345654949896</v>
      </c>
    </row>
    <row r="50" spans="1:35" s="90" customFormat="1" ht="11.25" customHeight="1">
      <c r="A50" s="35" t="s">
        <v>53</v>
      </c>
      <c r="B50" s="140" t="s">
        <v>362</v>
      </c>
      <c r="C50" s="141">
        <v>371910</v>
      </c>
      <c r="D50" s="82">
        <v>364683</v>
      </c>
      <c r="E50" s="82">
        <v>369731</v>
      </c>
      <c r="F50" s="144">
        <v>368082</v>
      </c>
      <c r="G50" s="82">
        <v>370647</v>
      </c>
      <c r="H50" s="131">
        <v>371430</v>
      </c>
      <c r="I50" s="144">
        <v>372201</v>
      </c>
      <c r="J50" s="144">
        <v>373364</v>
      </c>
      <c r="K50" s="143">
        <v>373199</v>
      </c>
      <c r="L50" s="186">
        <v>-1.9432120674356701</v>
      </c>
      <c r="M50" s="139">
        <v>-0.58589443682611397</v>
      </c>
      <c r="N50" s="139">
        <v>-1.0292812777284801</v>
      </c>
      <c r="O50" s="139">
        <v>-0.33959828990884899</v>
      </c>
      <c r="P50" s="133">
        <v>-0.12906348310075</v>
      </c>
      <c r="Q50" s="139">
        <v>7.8244736629829795E-2</v>
      </c>
      <c r="R50" s="139">
        <v>0.39095480089268903</v>
      </c>
      <c r="S50" s="187">
        <v>0.34658922857680602</v>
      </c>
      <c r="T50" s="82">
        <v>341645</v>
      </c>
      <c r="U50" s="82">
        <v>357164</v>
      </c>
      <c r="V50" s="144">
        <v>353912</v>
      </c>
      <c r="W50" s="82">
        <v>359605</v>
      </c>
      <c r="X50" s="131">
        <v>364164</v>
      </c>
      <c r="Y50" s="144">
        <v>367668</v>
      </c>
      <c r="Z50" s="144">
        <v>369722</v>
      </c>
      <c r="AA50" s="143">
        <v>370501</v>
      </c>
      <c r="AB50" s="186">
        <v>-8.1377214917587608</v>
      </c>
      <c r="AC50" s="139">
        <v>-3.96493775375763</v>
      </c>
      <c r="AD50" s="139">
        <v>-4.8393428517652097</v>
      </c>
      <c r="AE50" s="139">
        <v>-3.3085961657390199</v>
      </c>
      <c r="AF50" s="133">
        <v>-2.0827619585383599</v>
      </c>
      <c r="AG50" s="139">
        <v>-1.14059853190288</v>
      </c>
      <c r="AH50" s="139">
        <v>-0.58831437713425305</v>
      </c>
      <c r="AI50" s="187">
        <v>-0.37885509935199402</v>
      </c>
    </row>
    <row r="51" spans="1:35" s="90" customFormat="1" ht="18" customHeight="1">
      <c r="A51" s="35" t="s">
        <v>98</v>
      </c>
      <c r="B51" s="140" t="s">
        <v>99</v>
      </c>
      <c r="C51" s="141">
        <v>306070</v>
      </c>
      <c r="D51" s="82">
        <v>305613</v>
      </c>
      <c r="E51" s="82">
        <v>314060</v>
      </c>
      <c r="F51" s="144">
        <v>312827</v>
      </c>
      <c r="G51" s="82">
        <v>314851</v>
      </c>
      <c r="H51" s="131">
        <v>315492</v>
      </c>
      <c r="I51" s="144">
        <v>316068</v>
      </c>
      <c r="J51" s="144">
        <v>317090</v>
      </c>
      <c r="K51" s="143">
        <v>317040</v>
      </c>
      <c r="L51" s="186">
        <v>-0.149312248831967</v>
      </c>
      <c r="M51" s="139">
        <v>2.6105139347208199</v>
      </c>
      <c r="N51" s="139">
        <v>2.2076649132551398</v>
      </c>
      <c r="O51" s="139">
        <v>2.86895154703172</v>
      </c>
      <c r="P51" s="133">
        <v>3.0783807625706499</v>
      </c>
      <c r="Q51" s="139">
        <v>3.2665730061750602</v>
      </c>
      <c r="R51" s="139">
        <v>3.60048354951482</v>
      </c>
      <c r="S51" s="187">
        <v>3.5841474172574901</v>
      </c>
      <c r="T51" s="82">
        <v>295389</v>
      </c>
      <c r="U51" s="82">
        <v>318454</v>
      </c>
      <c r="V51" s="144">
        <v>315288</v>
      </c>
      <c r="W51" s="82">
        <v>320348</v>
      </c>
      <c r="X51" s="131">
        <v>324159</v>
      </c>
      <c r="Y51" s="144">
        <v>326887</v>
      </c>
      <c r="Z51" s="144">
        <v>329030</v>
      </c>
      <c r="AA51" s="143">
        <v>330089</v>
      </c>
      <c r="AB51" s="186">
        <v>-3.48972457281014</v>
      </c>
      <c r="AC51" s="139">
        <v>4.0461332374946899</v>
      </c>
      <c r="AD51" s="139">
        <v>3.0117293429607601</v>
      </c>
      <c r="AE51" s="139">
        <v>4.66494592740223</v>
      </c>
      <c r="AF51" s="133">
        <v>5.9100859280556701</v>
      </c>
      <c r="AG51" s="139">
        <v>6.8013853040154197</v>
      </c>
      <c r="AH51" s="139">
        <v>7.5015519325644497</v>
      </c>
      <c r="AI51" s="187">
        <v>7.8475512137746302</v>
      </c>
    </row>
    <row r="52" spans="1:35" s="90" customFormat="1" ht="11.25" customHeight="1">
      <c r="A52" s="35" t="s">
        <v>100</v>
      </c>
      <c r="B52" s="140" t="s">
        <v>101</v>
      </c>
      <c r="C52" s="141">
        <v>584550</v>
      </c>
      <c r="D52" s="82">
        <v>564154</v>
      </c>
      <c r="E52" s="82">
        <v>588660</v>
      </c>
      <c r="F52" s="144">
        <v>588176</v>
      </c>
      <c r="G52" s="82">
        <v>592445</v>
      </c>
      <c r="H52" s="131">
        <v>593475</v>
      </c>
      <c r="I52" s="144">
        <v>594546</v>
      </c>
      <c r="J52" s="144">
        <v>596583</v>
      </c>
      <c r="K52" s="143">
        <v>598284</v>
      </c>
      <c r="L52" s="186">
        <v>-3.4891797108887199</v>
      </c>
      <c r="M52" s="139">
        <v>0.70310495252758498</v>
      </c>
      <c r="N52" s="139">
        <v>0.62030621845864298</v>
      </c>
      <c r="O52" s="139">
        <v>1.3506115815584601</v>
      </c>
      <c r="P52" s="133">
        <v>1.5268154991018701</v>
      </c>
      <c r="Q52" s="139">
        <v>1.7100333589940999</v>
      </c>
      <c r="R52" s="139">
        <v>2.0585065434950001</v>
      </c>
      <c r="S52" s="187">
        <v>2.3494996150885301</v>
      </c>
      <c r="T52" s="82">
        <v>509931</v>
      </c>
      <c r="U52" s="82">
        <v>576515</v>
      </c>
      <c r="V52" s="144">
        <v>577721</v>
      </c>
      <c r="W52" s="82">
        <v>587244</v>
      </c>
      <c r="X52" s="131">
        <v>593664</v>
      </c>
      <c r="Y52" s="144">
        <v>598595</v>
      </c>
      <c r="Z52" s="144">
        <v>602303</v>
      </c>
      <c r="AA52" s="143">
        <v>610199</v>
      </c>
      <c r="AB52" s="186">
        <v>-12.765204003079299</v>
      </c>
      <c r="AC52" s="139">
        <v>-1.3745616286032001</v>
      </c>
      <c r="AD52" s="139">
        <v>-1.16824908048927</v>
      </c>
      <c r="AE52" s="139">
        <v>0.46086733384654899</v>
      </c>
      <c r="AF52" s="133">
        <v>1.55914806261227</v>
      </c>
      <c r="AG52" s="139">
        <v>2.40270293388076</v>
      </c>
      <c r="AH52" s="139">
        <v>3.0370370370370399</v>
      </c>
      <c r="AI52" s="187">
        <v>4.3878196903601099</v>
      </c>
    </row>
    <row r="53" spans="1:35" s="90" customFormat="1" ht="11.25" customHeight="1">
      <c r="A53" s="35" t="s">
        <v>102</v>
      </c>
      <c r="B53" s="140" t="s">
        <v>363</v>
      </c>
      <c r="C53" s="141">
        <v>1174980</v>
      </c>
      <c r="D53" s="82">
        <v>1151867</v>
      </c>
      <c r="E53" s="82">
        <v>1192928</v>
      </c>
      <c r="F53" s="144">
        <v>1189675</v>
      </c>
      <c r="G53" s="82">
        <v>1198442</v>
      </c>
      <c r="H53" s="131">
        <v>1200718</v>
      </c>
      <c r="I53" s="144">
        <v>1203047</v>
      </c>
      <c r="J53" s="144">
        <v>1207166</v>
      </c>
      <c r="K53" s="143">
        <v>1209183</v>
      </c>
      <c r="L53" s="186">
        <v>-1.96709731229468</v>
      </c>
      <c r="M53" s="139">
        <v>1.5275153619636099</v>
      </c>
      <c r="N53" s="139">
        <v>1.25065958569508</v>
      </c>
      <c r="O53" s="139">
        <v>1.9967999455309899</v>
      </c>
      <c r="P53" s="133">
        <v>2.1905053703041801</v>
      </c>
      <c r="Q53" s="139">
        <v>2.3887215101533599</v>
      </c>
      <c r="R53" s="139">
        <v>2.73928066860713</v>
      </c>
      <c r="S53" s="187">
        <v>2.9109431649900399</v>
      </c>
      <c r="T53" s="82">
        <v>1091844</v>
      </c>
      <c r="U53" s="82">
        <v>1193183</v>
      </c>
      <c r="V53" s="144">
        <v>1186461</v>
      </c>
      <c r="W53" s="82">
        <v>1206942</v>
      </c>
      <c r="X53" s="131">
        <v>1220659</v>
      </c>
      <c r="Y53" s="144">
        <v>1231022</v>
      </c>
      <c r="Z53" s="144">
        <v>1239064</v>
      </c>
      <c r="AA53" s="143">
        <v>1249163</v>
      </c>
      <c r="AB53" s="186">
        <v>-7.0755246897819504</v>
      </c>
      <c r="AC53" s="139">
        <v>1.54921785902739</v>
      </c>
      <c r="AD53" s="139">
        <v>0.977123014859827</v>
      </c>
      <c r="AE53" s="139">
        <v>2.7202165143236501</v>
      </c>
      <c r="AF53" s="133">
        <v>3.8876406406917599</v>
      </c>
      <c r="AG53" s="139">
        <v>4.7696130997974402</v>
      </c>
      <c r="AH53" s="139">
        <v>5.4540502817069196</v>
      </c>
      <c r="AI53" s="187">
        <v>6.3135542732642298</v>
      </c>
    </row>
    <row r="54" spans="1:35" s="90" customFormat="1" ht="11.25" customHeight="1">
      <c r="A54" s="35" t="s">
        <v>57</v>
      </c>
      <c r="B54" s="140" t="s">
        <v>104</v>
      </c>
      <c r="C54" s="141">
        <v>321800</v>
      </c>
      <c r="D54" s="82">
        <v>304075</v>
      </c>
      <c r="E54" s="82">
        <v>316264</v>
      </c>
      <c r="F54" s="144">
        <v>315312</v>
      </c>
      <c r="G54" s="82">
        <v>317165</v>
      </c>
      <c r="H54" s="131">
        <v>317861</v>
      </c>
      <c r="I54" s="144">
        <v>318574</v>
      </c>
      <c r="J54" s="144">
        <v>319335</v>
      </c>
      <c r="K54" s="143">
        <v>319549</v>
      </c>
      <c r="L54" s="186">
        <v>-5.5080795525170902</v>
      </c>
      <c r="M54" s="139">
        <v>-1.7203231821006799</v>
      </c>
      <c r="N54" s="139">
        <v>-2.0161591050341801</v>
      </c>
      <c r="O54" s="139">
        <v>-1.4403356121814801</v>
      </c>
      <c r="P54" s="133">
        <v>-1.22405220633934</v>
      </c>
      <c r="Q54" s="139">
        <v>-1.0024860161591</v>
      </c>
      <c r="R54" s="139">
        <v>-0.76600372902423897</v>
      </c>
      <c r="S54" s="187">
        <v>-0.69950279676817895</v>
      </c>
      <c r="T54" s="82">
        <v>265805</v>
      </c>
      <c r="U54" s="82">
        <v>300304</v>
      </c>
      <c r="V54" s="144">
        <v>298917</v>
      </c>
      <c r="W54" s="82">
        <v>302508</v>
      </c>
      <c r="X54" s="131">
        <v>306702</v>
      </c>
      <c r="Y54" s="144">
        <v>309845</v>
      </c>
      <c r="Z54" s="144">
        <v>310888</v>
      </c>
      <c r="AA54" s="143">
        <v>312989</v>
      </c>
      <c r="AB54" s="186">
        <v>-17.400559353635799</v>
      </c>
      <c r="AC54" s="139">
        <v>-6.6799254195152296</v>
      </c>
      <c r="AD54" s="139">
        <v>-7.1109384711000603</v>
      </c>
      <c r="AE54" s="139">
        <v>-5.9950279676817901</v>
      </c>
      <c r="AF54" s="133">
        <v>-4.6917339962709796</v>
      </c>
      <c r="AG54" s="139">
        <v>-3.7150403977625901</v>
      </c>
      <c r="AH54" s="139">
        <v>-3.3909260410192701</v>
      </c>
      <c r="AI54" s="187">
        <v>-2.7380360472343099</v>
      </c>
    </row>
    <row r="55" spans="1:35" s="90" customFormat="1" ht="11.25" customHeight="1">
      <c r="A55" s="35" t="s">
        <v>105</v>
      </c>
      <c r="B55" s="140" t="s">
        <v>364</v>
      </c>
      <c r="C55" s="141">
        <v>659200</v>
      </c>
      <c r="D55" s="82">
        <v>662107</v>
      </c>
      <c r="E55" s="82">
        <v>664476</v>
      </c>
      <c r="F55" s="144">
        <v>660086</v>
      </c>
      <c r="G55" s="82">
        <v>665041</v>
      </c>
      <c r="H55" s="131">
        <v>666417</v>
      </c>
      <c r="I55" s="144">
        <v>667799</v>
      </c>
      <c r="J55" s="144">
        <v>670053</v>
      </c>
      <c r="K55" s="143">
        <v>668510</v>
      </c>
      <c r="L55" s="186">
        <v>0.44098907766990297</v>
      </c>
      <c r="M55" s="139">
        <v>0.80036407766990303</v>
      </c>
      <c r="N55" s="139">
        <v>0.134405339805825</v>
      </c>
      <c r="O55" s="139">
        <v>0.88607402912621402</v>
      </c>
      <c r="P55" s="133">
        <v>1.0948118932038799</v>
      </c>
      <c r="Q55" s="139">
        <v>1.30445995145631</v>
      </c>
      <c r="R55" s="139">
        <v>1.6463895631068</v>
      </c>
      <c r="S55" s="187">
        <v>1.41231796116505</v>
      </c>
      <c r="T55" s="82">
        <v>641581</v>
      </c>
      <c r="U55" s="82">
        <v>656505</v>
      </c>
      <c r="V55" s="144">
        <v>645396</v>
      </c>
      <c r="W55" s="82">
        <v>656772</v>
      </c>
      <c r="X55" s="131">
        <v>665167</v>
      </c>
      <c r="Y55" s="144">
        <v>671367</v>
      </c>
      <c r="Z55" s="144">
        <v>675581</v>
      </c>
      <c r="AA55" s="143">
        <v>673936</v>
      </c>
      <c r="AB55" s="186">
        <v>-2.67278519417476</v>
      </c>
      <c r="AC55" s="139">
        <v>-0.40882888349514601</v>
      </c>
      <c r="AD55" s="139">
        <v>-2.0940533980582501</v>
      </c>
      <c r="AE55" s="139">
        <v>-0.36832524271844702</v>
      </c>
      <c r="AF55" s="133">
        <v>0.90518810679611705</v>
      </c>
      <c r="AG55" s="139">
        <v>1.84572208737864</v>
      </c>
      <c r="AH55" s="139">
        <v>2.4849817961165099</v>
      </c>
      <c r="AI55" s="187">
        <v>2.2354368932038802</v>
      </c>
    </row>
    <row r="56" spans="1:35" s="90" customFormat="1" ht="18" customHeight="1">
      <c r="A56" s="35" t="s">
        <v>107</v>
      </c>
      <c r="B56" s="140" t="s">
        <v>108</v>
      </c>
      <c r="C56" s="141">
        <v>897770</v>
      </c>
      <c r="D56" s="82">
        <v>897456</v>
      </c>
      <c r="E56" s="82">
        <v>953992</v>
      </c>
      <c r="F56" s="144">
        <v>954058</v>
      </c>
      <c r="G56" s="82">
        <v>961184</v>
      </c>
      <c r="H56" s="131">
        <v>962745</v>
      </c>
      <c r="I56" s="144">
        <v>964223</v>
      </c>
      <c r="J56" s="144">
        <v>967842</v>
      </c>
      <c r="K56" s="143">
        <v>972077</v>
      </c>
      <c r="L56" s="186">
        <v>-3.49755505307595E-2</v>
      </c>
      <c r="M56" s="139">
        <v>6.2624057386635803</v>
      </c>
      <c r="N56" s="139">
        <v>6.2697572875012497</v>
      </c>
      <c r="O56" s="139">
        <v>7.06350178776301</v>
      </c>
      <c r="P56" s="133">
        <v>7.2373770564843998</v>
      </c>
      <c r="Q56" s="139">
        <v>7.40200719560689</v>
      </c>
      <c r="R56" s="139">
        <v>7.8051171235394401</v>
      </c>
      <c r="S56" s="187">
        <v>8.2768415072902908</v>
      </c>
      <c r="T56" s="82">
        <v>863285</v>
      </c>
      <c r="U56" s="82">
        <v>1000834</v>
      </c>
      <c r="V56" s="144">
        <v>1003510</v>
      </c>
      <c r="W56" s="82">
        <v>1021390</v>
      </c>
      <c r="X56" s="131">
        <v>1031266</v>
      </c>
      <c r="Y56" s="144">
        <v>1038462</v>
      </c>
      <c r="Z56" s="144">
        <v>1046412</v>
      </c>
      <c r="AA56" s="143">
        <v>1063060</v>
      </c>
      <c r="AB56" s="186">
        <v>-3.8411842676854899</v>
      </c>
      <c r="AC56" s="139">
        <v>11.4800004455484</v>
      </c>
      <c r="AD56" s="139">
        <v>11.778072334785101</v>
      </c>
      <c r="AE56" s="139">
        <v>13.7696737471736</v>
      </c>
      <c r="AF56" s="133">
        <v>14.869732782338501</v>
      </c>
      <c r="AG56" s="139">
        <v>15.671274379852299</v>
      </c>
      <c r="AH56" s="139">
        <v>16.556801853481399</v>
      </c>
      <c r="AI56" s="187">
        <v>18.4111743542333</v>
      </c>
    </row>
    <row r="57" spans="1:35" s="90" customFormat="1" ht="11.25" customHeight="1">
      <c r="A57" s="35" t="s">
        <v>109</v>
      </c>
      <c r="B57" s="140" t="s">
        <v>110</v>
      </c>
      <c r="C57" s="141">
        <v>22190</v>
      </c>
      <c r="D57" s="82">
        <v>20777</v>
      </c>
      <c r="E57" s="82">
        <v>22240</v>
      </c>
      <c r="F57" s="144">
        <v>22166</v>
      </c>
      <c r="G57" s="82">
        <v>22262</v>
      </c>
      <c r="H57" s="131">
        <v>22311</v>
      </c>
      <c r="I57" s="144">
        <v>22353</v>
      </c>
      <c r="J57" s="144">
        <v>22407</v>
      </c>
      <c r="K57" s="143">
        <v>22354</v>
      </c>
      <c r="L57" s="186">
        <v>-6.36773321315908</v>
      </c>
      <c r="M57" s="139">
        <v>0.22532672374943699</v>
      </c>
      <c r="N57" s="139">
        <v>-0.10815682739973</v>
      </c>
      <c r="O57" s="139">
        <v>0.324470482199189</v>
      </c>
      <c r="P57" s="133">
        <v>0.54529067147363697</v>
      </c>
      <c r="Q57" s="139">
        <v>0.73456511942316405</v>
      </c>
      <c r="R57" s="139">
        <v>0.97791798107255501</v>
      </c>
      <c r="S57" s="187">
        <v>0.73907165389815199</v>
      </c>
      <c r="T57" s="82">
        <v>17893</v>
      </c>
      <c r="U57" s="82">
        <v>21586</v>
      </c>
      <c r="V57" s="144">
        <v>21356</v>
      </c>
      <c r="W57" s="82">
        <v>21564</v>
      </c>
      <c r="X57" s="131">
        <v>21828</v>
      </c>
      <c r="Y57" s="144">
        <v>22071</v>
      </c>
      <c r="Z57" s="144">
        <v>22090</v>
      </c>
      <c r="AA57" s="143">
        <v>21983</v>
      </c>
      <c r="AB57" s="186">
        <v>-19.3645786390266</v>
      </c>
      <c r="AC57" s="139">
        <v>-2.7219468228931998</v>
      </c>
      <c r="AD57" s="139">
        <v>-3.7584497521406002</v>
      </c>
      <c r="AE57" s="139">
        <v>-2.8210905813429501</v>
      </c>
      <c r="AF57" s="133">
        <v>-1.6313654799459201</v>
      </c>
      <c r="AG57" s="139">
        <v>-0.53627760252365897</v>
      </c>
      <c r="AH57" s="139">
        <v>-0.45065344749887298</v>
      </c>
      <c r="AI57" s="187">
        <v>-0.93285263632266802</v>
      </c>
    </row>
    <row r="58" spans="1:35" s="90" customFormat="1" ht="11.25" customHeight="1">
      <c r="A58" s="35" t="s">
        <v>111</v>
      </c>
      <c r="B58" s="140" t="s">
        <v>112</v>
      </c>
      <c r="C58" s="141">
        <v>22990</v>
      </c>
      <c r="D58" s="82">
        <v>21801</v>
      </c>
      <c r="E58" s="82">
        <v>22717</v>
      </c>
      <c r="F58" s="144">
        <v>22592</v>
      </c>
      <c r="G58" s="82">
        <v>22777</v>
      </c>
      <c r="H58" s="131">
        <v>22824</v>
      </c>
      <c r="I58" s="144">
        <v>22863</v>
      </c>
      <c r="J58" s="144">
        <v>22924</v>
      </c>
      <c r="K58" s="143">
        <v>22897</v>
      </c>
      <c r="L58" s="186">
        <v>-5.1718138321009102</v>
      </c>
      <c r="M58" s="139">
        <v>-1.1874728142670701</v>
      </c>
      <c r="N58" s="139">
        <v>-1.73118747281427</v>
      </c>
      <c r="O58" s="139">
        <v>-0.92648977816441902</v>
      </c>
      <c r="P58" s="133">
        <v>-0.72205306655067403</v>
      </c>
      <c r="Q58" s="139">
        <v>-0.55241409308394995</v>
      </c>
      <c r="R58" s="139">
        <v>-0.28708133971291899</v>
      </c>
      <c r="S58" s="187">
        <v>-0.40452370595911302</v>
      </c>
      <c r="T58" s="82">
        <v>19041</v>
      </c>
      <c r="U58" s="82">
        <v>21248</v>
      </c>
      <c r="V58" s="144">
        <v>20956</v>
      </c>
      <c r="W58" s="82">
        <v>21314</v>
      </c>
      <c r="X58" s="131">
        <v>21579</v>
      </c>
      <c r="Y58" s="144">
        <v>21833</v>
      </c>
      <c r="Z58" s="144">
        <v>21862</v>
      </c>
      <c r="AA58" s="143">
        <v>21989</v>
      </c>
      <c r="AB58" s="186">
        <v>-17.177033492823</v>
      </c>
      <c r="AC58" s="139">
        <v>-7.5772074815136996</v>
      </c>
      <c r="AD58" s="139">
        <v>-8.8473249238799507</v>
      </c>
      <c r="AE58" s="139">
        <v>-7.2901261418007799</v>
      </c>
      <c r="AF58" s="133">
        <v>-6.1374510656807297</v>
      </c>
      <c r="AG58" s="139">
        <v>-5.0326228795128296</v>
      </c>
      <c r="AH58" s="139">
        <v>-4.9064810787298798</v>
      </c>
      <c r="AI58" s="187">
        <v>-4.3540669856459298</v>
      </c>
    </row>
    <row r="59" spans="1:35" s="90" customFormat="1" ht="11.25" customHeight="1">
      <c r="A59" s="35" t="s">
        <v>113</v>
      </c>
      <c r="B59" s="140" t="s">
        <v>365</v>
      </c>
      <c r="C59" s="141">
        <v>416080</v>
      </c>
      <c r="D59" s="82">
        <v>405575</v>
      </c>
      <c r="E59" s="82">
        <v>413779</v>
      </c>
      <c r="F59" s="144">
        <v>412689</v>
      </c>
      <c r="G59" s="82">
        <v>415384</v>
      </c>
      <c r="H59" s="131">
        <v>416267</v>
      </c>
      <c r="I59" s="144">
        <v>417166</v>
      </c>
      <c r="J59" s="144">
        <v>418324</v>
      </c>
      <c r="K59" s="143">
        <v>418808</v>
      </c>
      <c r="L59" s="186">
        <v>-2.52475485483561</v>
      </c>
      <c r="M59" s="139">
        <v>-0.55301865025956498</v>
      </c>
      <c r="N59" s="139">
        <v>-0.81498750240338402</v>
      </c>
      <c r="O59" s="139">
        <v>-0.16727552393770401</v>
      </c>
      <c r="P59" s="133">
        <v>4.4943280138434898E-2</v>
      </c>
      <c r="Q59" s="139">
        <v>0.26100749855797001</v>
      </c>
      <c r="R59" s="139">
        <v>0.53931936166121897</v>
      </c>
      <c r="S59" s="187">
        <v>0.65564314554893299</v>
      </c>
      <c r="T59" s="82">
        <v>378392</v>
      </c>
      <c r="U59" s="82">
        <v>400566</v>
      </c>
      <c r="V59" s="144">
        <v>398299</v>
      </c>
      <c r="W59" s="82">
        <v>404122</v>
      </c>
      <c r="X59" s="131">
        <v>409348</v>
      </c>
      <c r="Y59" s="144">
        <v>413261</v>
      </c>
      <c r="Z59" s="144">
        <v>415452</v>
      </c>
      <c r="AA59" s="143">
        <v>418759</v>
      </c>
      <c r="AB59" s="186">
        <v>-9.0578734858681003</v>
      </c>
      <c r="AC59" s="139">
        <v>-3.7286098827148599</v>
      </c>
      <c r="AD59" s="139">
        <v>-4.2734570274947101</v>
      </c>
      <c r="AE59" s="139">
        <v>-2.8739665448952101</v>
      </c>
      <c r="AF59" s="133">
        <v>-1.6179580849836599</v>
      </c>
      <c r="AG59" s="139">
        <v>-0.67751393962699502</v>
      </c>
      <c r="AH59" s="139">
        <v>-0.15093251297827301</v>
      </c>
      <c r="AI59" s="187">
        <v>0.64386656412228405</v>
      </c>
    </row>
    <row r="60" spans="1:35" s="90" customFormat="1" ht="11.25" customHeight="1">
      <c r="A60" s="35" t="s">
        <v>115</v>
      </c>
      <c r="B60" s="140" t="s">
        <v>116</v>
      </c>
      <c r="C60" s="141">
        <v>26830</v>
      </c>
      <c r="D60" s="82">
        <v>24657</v>
      </c>
      <c r="E60" s="82">
        <v>25104</v>
      </c>
      <c r="F60" s="144">
        <v>24961</v>
      </c>
      <c r="G60" s="82">
        <v>25126</v>
      </c>
      <c r="H60" s="131">
        <v>25181</v>
      </c>
      <c r="I60" s="144">
        <v>25248</v>
      </c>
      <c r="J60" s="144">
        <v>25287</v>
      </c>
      <c r="K60" s="143">
        <v>25239</v>
      </c>
      <c r="L60" s="186">
        <v>-8.0991427506522609</v>
      </c>
      <c r="M60" s="139">
        <v>-6.4330972791651098</v>
      </c>
      <c r="N60" s="139">
        <v>-6.9660827431979104</v>
      </c>
      <c r="O60" s="139">
        <v>-6.3510995154677596</v>
      </c>
      <c r="P60" s="133">
        <v>-6.1461051062243799</v>
      </c>
      <c r="Q60" s="139">
        <v>-5.8963846440551597</v>
      </c>
      <c r="R60" s="139">
        <v>-5.7510249720462197</v>
      </c>
      <c r="S60" s="187">
        <v>-5.9299291837495298</v>
      </c>
      <c r="T60" s="82">
        <v>20921</v>
      </c>
      <c r="U60" s="82">
        <v>22221</v>
      </c>
      <c r="V60" s="144">
        <v>21919</v>
      </c>
      <c r="W60" s="82">
        <v>22199</v>
      </c>
      <c r="X60" s="131">
        <v>22542</v>
      </c>
      <c r="Y60" s="144">
        <v>22840</v>
      </c>
      <c r="Z60" s="144">
        <v>22862</v>
      </c>
      <c r="AA60" s="143">
        <v>22695</v>
      </c>
      <c r="AB60" s="186">
        <v>-22.023853894893801</v>
      </c>
      <c r="AC60" s="139">
        <v>-17.1785314945956</v>
      </c>
      <c r="AD60" s="139">
        <v>-18.3041371598956</v>
      </c>
      <c r="AE60" s="139">
        <v>-17.260529258293001</v>
      </c>
      <c r="AF60" s="133">
        <v>-15.9821095788297</v>
      </c>
      <c r="AG60" s="139">
        <v>-14.8714125978382</v>
      </c>
      <c r="AH60" s="139">
        <v>-14.789414834140899</v>
      </c>
      <c r="AI60" s="187">
        <v>-15.4118524040253</v>
      </c>
    </row>
    <row r="61" spans="1:35" s="90" customFormat="1" ht="11.25" customHeight="1">
      <c r="A61" s="35"/>
      <c r="B61" s="140"/>
      <c r="C61" s="141"/>
      <c r="D61" s="82"/>
      <c r="E61" s="82"/>
      <c r="F61" s="144"/>
      <c r="G61" s="82"/>
      <c r="H61" s="131"/>
      <c r="I61" s="144"/>
      <c r="J61" s="144"/>
      <c r="K61" s="143"/>
      <c r="L61" s="186"/>
      <c r="M61" s="139"/>
      <c r="N61" s="139"/>
      <c r="O61" s="139"/>
      <c r="P61" s="133"/>
      <c r="Q61" s="139"/>
      <c r="R61" s="139"/>
      <c r="S61" s="187"/>
      <c r="T61" s="82"/>
      <c r="U61" s="82"/>
      <c r="V61" s="144"/>
      <c r="W61" s="82"/>
      <c r="X61" s="131"/>
      <c r="Y61" s="144"/>
      <c r="Z61" s="144"/>
      <c r="AA61" s="143"/>
      <c r="AB61" s="186"/>
      <c r="AC61" s="139"/>
      <c r="AD61" s="139"/>
      <c r="AE61" s="139"/>
      <c r="AF61" s="133"/>
      <c r="AG61" s="139"/>
      <c r="AH61" s="139"/>
      <c r="AI61" s="187"/>
    </row>
    <row r="62" spans="1:35" s="90" customFormat="1" ht="15" customHeight="1">
      <c r="A62" s="226" t="s">
        <v>117</v>
      </c>
      <c r="B62" s="128"/>
      <c r="C62" s="141"/>
      <c r="D62" s="82"/>
      <c r="E62" s="82"/>
      <c r="F62" s="144"/>
      <c r="G62" s="82"/>
      <c r="H62" s="131"/>
      <c r="I62" s="144"/>
      <c r="J62" s="144"/>
      <c r="K62" s="143"/>
      <c r="L62" s="186"/>
      <c r="M62" s="139"/>
      <c r="N62" s="139"/>
      <c r="O62" s="139"/>
      <c r="P62" s="133"/>
      <c r="Q62" s="139"/>
      <c r="R62" s="139"/>
      <c r="S62" s="187"/>
      <c r="T62" s="82"/>
      <c r="U62" s="82"/>
      <c r="V62" s="144"/>
      <c r="W62" s="82"/>
      <c r="X62" s="131"/>
      <c r="Y62" s="144"/>
      <c r="Z62" s="144"/>
      <c r="AA62" s="143"/>
      <c r="AB62" s="186"/>
      <c r="AC62" s="139"/>
      <c r="AD62" s="139"/>
      <c r="AE62" s="139"/>
      <c r="AF62" s="133"/>
      <c r="AG62" s="139"/>
      <c r="AH62" s="139"/>
      <c r="AI62" s="187"/>
    </row>
    <row r="63" spans="1:35" s="90" customFormat="1" ht="9" hidden="1" customHeight="1">
      <c r="A63" s="35" t="s">
        <v>166</v>
      </c>
      <c r="B63" s="140" t="s">
        <v>215</v>
      </c>
      <c r="C63" s="141" t="s">
        <v>12</v>
      </c>
      <c r="D63" s="82" t="s">
        <v>216</v>
      </c>
      <c r="E63" s="82" t="s">
        <v>217</v>
      </c>
      <c r="F63" s="144" t="s">
        <v>218</v>
      </c>
      <c r="G63" s="82" t="s">
        <v>219</v>
      </c>
      <c r="H63" s="131" t="s">
        <v>220</v>
      </c>
      <c r="I63" s="144" t="s">
        <v>221</v>
      </c>
      <c r="J63" s="144" t="s">
        <v>222</v>
      </c>
      <c r="K63" s="143" t="s">
        <v>223</v>
      </c>
      <c r="L63" s="186" t="s">
        <v>224</v>
      </c>
      <c r="M63" s="139" t="s">
        <v>225</v>
      </c>
      <c r="N63" s="139" t="s">
        <v>226</v>
      </c>
      <c r="O63" s="139" t="s">
        <v>227</v>
      </c>
      <c r="P63" s="133" t="s">
        <v>228</v>
      </c>
      <c r="Q63" s="139" t="s">
        <v>229</v>
      </c>
      <c r="R63" s="139" t="s">
        <v>230</v>
      </c>
      <c r="S63" s="187" t="s">
        <v>231</v>
      </c>
      <c r="T63" s="82" t="s">
        <v>216</v>
      </c>
      <c r="U63" s="82" t="s">
        <v>217</v>
      </c>
      <c r="V63" s="144" t="s">
        <v>218</v>
      </c>
      <c r="W63" s="82" t="s">
        <v>219</v>
      </c>
      <c r="X63" s="131" t="s">
        <v>220</v>
      </c>
      <c r="Y63" s="144" t="s">
        <v>221</v>
      </c>
      <c r="Z63" s="144" t="s">
        <v>222</v>
      </c>
      <c r="AA63" s="143" t="s">
        <v>223</v>
      </c>
      <c r="AB63" s="186" t="s">
        <v>224</v>
      </c>
      <c r="AC63" s="139" t="s">
        <v>225</v>
      </c>
      <c r="AD63" s="139" t="s">
        <v>226</v>
      </c>
      <c r="AE63" s="139" t="s">
        <v>227</v>
      </c>
      <c r="AF63" s="133" t="s">
        <v>228</v>
      </c>
      <c r="AG63" s="139" t="s">
        <v>229</v>
      </c>
      <c r="AH63" s="139" t="s">
        <v>230</v>
      </c>
      <c r="AI63" s="187" t="s">
        <v>231</v>
      </c>
    </row>
    <row r="64" spans="1:35" s="90" customFormat="1" ht="11.25" customHeight="1">
      <c r="A64" s="35" t="s">
        <v>118</v>
      </c>
      <c r="B64" s="140" t="s">
        <v>119</v>
      </c>
      <c r="C64" s="141">
        <v>485650</v>
      </c>
      <c r="D64" s="82">
        <v>467821</v>
      </c>
      <c r="E64" s="82">
        <v>490114</v>
      </c>
      <c r="F64" s="144">
        <v>490120</v>
      </c>
      <c r="G64" s="82">
        <v>493737</v>
      </c>
      <c r="H64" s="131">
        <v>494562</v>
      </c>
      <c r="I64" s="144">
        <v>495411</v>
      </c>
      <c r="J64" s="144">
        <v>497218</v>
      </c>
      <c r="K64" s="143">
        <v>498919</v>
      </c>
      <c r="L64" s="186">
        <v>-3.6711623597240801</v>
      </c>
      <c r="M64" s="139">
        <v>0.919180479769381</v>
      </c>
      <c r="N64" s="139">
        <v>0.92041593740348004</v>
      </c>
      <c r="O64" s="139">
        <v>1.66519098115927</v>
      </c>
      <c r="P64" s="133">
        <v>1.8350664058478301</v>
      </c>
      <c r="Q64" s="139">
        <v>2.0098836610727902</v>
      </c>
      <c r="R64" s="139">
        <v>2.3819623185421599</v>
      </c>
      <c r="S64" s="187">
        <v>2.7322145578091201</v>
      </c>
      <c r="T64" s="82">
        <v>421063</v>
      </c>
      <c r="U64" s="82">
        <v>481174</v>
      </c>
      <c r="V64" s="144">
        <v>483500</v>
      </c>
      <c r="W64" s="82">
        <v>491902</v>
      </c>
      <c r="X64" s="131">
        <v>497018</v>
      </c>
      <c r="Y64" s="144">
        <v>500932</v>
      </c>
      <c r="Z64" s="144">
        <v>504427</v>
      </c>
      <c r="AA64" s="143">
        <v>511689</v>
      </c>
      <c r="AB64" s="186">
        <v>-13.2990837022547</v>
      </c>
      <c r="AC64" s="139">
        <v>-0.92165139503757898</v>
      </c>
      <c r="AD64" s="139">
        <v>-0.44270565221867603</v>
      </c>
      <c r="AE64" s="139">
        <v>1.28734685473077</v>
      </c>
      <c r="AF64" s="133">
        <v>2.3407803974055401</v>
      </c>
      <c r="AG64" s="139">
        <v>3.1467105940492099</v>
      </c>
      <c r="AH64" s="139">
        <v>3.8663646659116599</v>
      </c>
      <c r="AI64" s="187">
        <v>5.3616802223823701</v>
      </c>
    </row>
    <row r="65" spans="1:35" s="90" customFormat="1" ht="11.25" customHeight="1">
      <c r="A65" s="35" t="s">
        <v>120</v>
      </c>
      <c r="B65" s="140" t="s">
        <v>121</v>
      </c>
      <c r="C65" s="141">
        <v>1831201</v>
      </c>
      <c r="D65" s="82">
        <v>1811251</v>
      </c>
      <c r="E65" s="82">
        <v>1854386</v>
      </c>
      <c r="F65" s="144">
        <v>1846795</v>
      </c>
      <c r="G65" s="82">
        <v>1860487</v>
      </c>
      <c r="H65" s="131">
        <v>1864125</v>
      </c>
      <c r="I65" s="144">
        <v>1867823</v>
      </c>
      <c r="J65" s="144">
        <v>1874194</v>
      </c>
      <c r="K65" s="143">
        <v>1874675</v>
      </c>
      <c r="L65" s="186">
        <v>-1.0894489463472301</v>
      </c>
      <c r="M65" s="139">
        <v>1.26610896346168</v>
      </c>
      <c r="N65" s="139">
        <v>0.85157227415231895</v>
      </c>
      <c r="O65" s="139">
        <v>1.59927828785589</v>
      </c>
      <c r="P65" s="133">
        <v>1.7979457197762601</v>
      </c>
      <c r="Q65" s="139">
        <v>1.99988968988112</v>
      </c>
      <c r="R65" s="139">
        <v>2.3478034361055902</v>
      </c>
      <c r="S65" s="187">
        <v>2.3740703505513601</v>
      </c>
      <c r="T65" s="82">
        <v>1731076</v>
      </c>
      <c r="U65" s="82">
        <v>1846654</v>
      </c>
      <c r="V65" s="144">
        <v>1828965</v>
      </c>
      <c r="W65" s="82">
        <v>1860736</v>
      </c>
      <c r="X65" s="131">
        <v>1882812</v>
      </c>
      <c r="Y65" s="144">
        <v>1899347</v>
      </c>
      <c r="Z65" s="144">
        <v>1911585</v>
      </c>
      <c r="AA65" s="143">
        <v>1920127</v>
      </c>
      <c r="AB65" s="186">
        <v>-5.4677230953893101</v>
      </c>
      <c r="AC65" s="139">
        <v>0.84387240941873698</v>
      </c>
      <c r="AD65" s="139">
        <v>-0.122105656342477</v>
      </c>
      <c r="AE65" s="139">
        <v>1.61287592132158</v>
      </c>
      <c r="AF65" s="133">
        <v>2.8184235373397</v>
      </c>
      <c r="AG65" s="139">
        <v>3.72138285201898</v>
      </c>
      <c r="AH65" s="139">
        <v>4.3896874237181001</v>
      </c>
      <c r="AI65" s="187">
        <v>4.8561572432518298</v>
      </c>
    </row>
    <row r="66" spans="1:35" s="90" customFormat="1" ht="11.25" customHeight="1">
      <c r="A66" s="35" t="s">
        <v>122</v>
      </c>
      <c r="B66" s="140" t="s">
        <v>123</v>
      </c>
      <c r="C66" s="141">
        <v>1306615</v>
      </c>
      <c r="D66" s="82">
        <v>1299268</v>
      </c>
      <c r="E66" s="82">
        <v>1363799</v>
      </c>
      <c r="F66" s="144">
        <v>1361554</v>
      </c>
      <c r="G66" s="82">
        <v>1371643</v>
      </c>
      <c r="H66" s="131">
        <v>1374075</v>
      </c>
      <c r="I66" s="144">
        <v>1376387</v>
      </c>
      <c r="J66" s="144">
        <v>1381359</v>
      </c>
      <c r="K66" s="143">
        <v>1384964</v>
      </c>
      <c r="L66" s="186">
        <v>-0.56229264167333104</v>
      </c>
      <c r="M66" s="139">
        <v>4.3764995809783303</v>
      </c>
      <c r="N66" s="139">
        <v>4.2046815626638301</v>
      </c>
      <c r="O66" s="139">
        <v>4.9768294409600404</v>
      </c>
      <c r="P66" s="133">
        <v>5.16295924966421</v>
      </c>
      <c r="Q66" s="139">
        <v>5.3399050217546904</v>
      </c>
      <c r="R66" s="139">
        <v>5.7204302721153502</v>
      </c>
      <c r="S66" s="187">
        <v>5.9963340387183699</v>
      </c>
      <c r="T66" s="82">
        <v>1237893</v>
      </c>
      <c r="U66" s="82">
        <v>1400215</v>
      </c>
      <c r="V66" s="144">
        <v>1397860</v>
      </c>
      <c r="W66" s="82">
        <v>1422493</v>
      </c>
      <c r="X66" s="131">
        <v>1437420</v>
      </c>
      <c r="Y66" s="144">
        <v>1448457</v>
      </c>
      <c r="Z66" s="144">
        <v>1458689</v>
      </c>
      <c r="AA66" s="143">
        <v>1475523</v>
      </c>
      <c r="AB66" s="186">
        <v>-5.25954470138488</v>
      </c>
      <c r="AC66" s="139">
        <v>7.1635485586802501</v>
      </c>
      <c r="AD66" s="139">
        <v>6.9833118401365404</v>
      </c>
      <c r="AE66" s="139">
        <v>8.8685649560122908</v>
      </c>
      <c r="AF66" s="133">
        <v>10.010982577117201</v>
      </c>
      <c r="AG66" s="139">
        <v>10.855684344661601</v>
      </c>
      <c r="AH66" s="139">
        <v>11.6387765332558</v>
      </c>
      <c r="AI66" s="187">
        <v>12.92714380288</v>
      </c>
    </row>
    <row r="67" spans="1:35" s="90" customFormat="1" ht="11.25" customHeight="1">
      <c r="A67" s="35" t="s">
        <v>124</v>
      </c>
      <c r="B67" s="140" t="s">
        <v>125</v>
      </c>
      <c r="C67" s="141">
        <v>493560</v>
      </c>
      <c r="D67" s="82">
        <v>480837</v>
      </c>
      <c r="E67" s="82">
        <v>488735</v>
      </c>
      <c r="F67" s="144">
        <v>487815</v>
      </c>
      <c r="G67" s="82">
        <v>490845</v>
      </c>
      <c r="H67" s="131">
        <v>491889</v>
      </c>
      <c r="I67" s="144">
        <v>492951</v>
      </c>
      <c r="J67" s="144">
        <v>494254</v>
      </c>
      <c r="K67" s="143">
        <v>495148</v>
      </c>
      <c r="L67" s="186">
        <v>-2.5778020909311898</v>
      </c>
      <c r="M67" s="139">
        <v>-0.97759137693492204</v>
      </c>
      <c r="N67" s="139">
        <v>-1.1639922197909101</v>
      </c>
      <c r="O67" s="139">
        <v>-0.55008509603695599</v>
      </c>
      <c r="P67" s="133">
        <v>-0.33856066131777302</v>
      </c>
      <c r="Q67" s="139">
        <v>-0.12338925358619</v>
      </c>
      <c r="R67" s="139">
        <v>0.14061107058918901</v>
      </c>
      <c r="S67" s="187">
        <v>0.32174406353837398</v>
      </c>
      <c r="T67" s="82">
        <v>450233</v>
      </c>
      <c r="U67" s="82">
        <v>471459</v>
      </c>
      <c r="V67" s="144">
        <v>469805</v>
      </c>
      <c r="W67" s="82">
        <v>476439</v>
      </c>
      <c r="X67" s="131">
        <v>482554</v>
      </c>
      <c r="Y67" s="144">
        <v>487155</v>
      </c>
      <c r="Z67" s="144">
        <v>489665</v>
      </c>
      <c r="AA67" s="143">
        <v>493897</v>
      </c>
      <c r="AB67" s="186">
        <v>-8.7784666504579008</v>
      </c>
      <c r="AC67" s="139">
        <v>-4.4778750303914396</v>
      </c>
      <c r="AD67" s="139">
        <v>-4.8129913283086196</v>
      </c>
      <c r="AE67" s="139">
        <v>-3.4688791636275198</v>
      </c>
      <c r="AF67" s="133">
        <v>-2.2299213874706201</v>
      </c>
      <c r="AG67" s="139">
        <v>-1.2977145635789</v>
      </c>
      <c r="AH67" s="139">
        <v>-0.78916443796093705</v>
      </c>
      <c r="AI67" s="187">
        <v>6.82794391765945E-2</v>
      </c>
    </row>
    <row r="68" spans="1:35" s="90" customFormat="1" ht="11.25" customHeight="1">
      <c r="A68" s="35"/>
      <c r="B68" s="140"/>
      <c r="C68" s="141"/>
      <c r="D68" s="82"/>
      <c r="E68" s="82"/>
      <c r="F68" s="144"/>
      <c r="G68" s="82"/>
      <c r="H68" s="131"/>
      <c r="I68" s="144"/>
      <c r="J68" s="144"/>
      <c r="K68" s="143"/>
      <c r="L68" s="186"/>
      <c r="M68" s="139"/>
      <c r="N68" s="139"/>
      <c r="O68" s="139"/>
      <c r="P68" s="133"/>
      <c r="Q68" s="139"/>
      <c r="R68" s="139"/>
      <c r="S68" s="187"/>
      <c r="T68" s="82"/>
      <c r="U68" s="82"/>
      <c r="V68" s="144"/>
      <c r="W68" s="82"/>
      <c r="X68" s="131"/>
      <c r="Y68" s="144"/>
      <c r="Z68" s="144"/>
      <c r="AA68" s="143"/>
      <c r="AB68" s="186"/>
      <c r="AC68" s="139"/>
      <c r="AD68" s="139"/>
      <c r="AE68" s="139"/>
      <c r="AF68" s="133"/>
      <c r="AG68" s="139"/>
      <c r="AH68" s="139"/>
      <c r="AI68" s="187"/>
    </row>
    <row r="69" spans="1:35" s="90" customFormat="1" ht="15" customHeight="1">
      <c r="A69" s="226" t="s">
        <v>126</v>
      </c>
      <c r="B69" s="128"/>
      <c r="C69" s="141"/>
      <c r="D69" s="82"/>
      <c r="E69" s="82"/>
      <c r="F69" s="144"/>
      <c r="G69" s="82"/>
      <c r="H69" s="131"/>
      <c r="I69" s="144"/>
      <c r="J69" s="144"/>
      <c r="K69" s="143"/>
      <c r="L69" s="186"/>
      <c r="M69" s="139"/>
      <c r="N69" s="139"/>
      <c r="O69" s="139"/>
      <c r="P69" s="133"/>
      <c r="Q69" s="139"/>
      <c r="R69" s="139"/>
      <c r="S69" s="187"/>
      <c r="T69" s="82"/>
      <c r="U69" s="82"/>
      <c r="V69" s="144"/>
      <c r="W69" s="82"/>
      <c r="X69" s="131"/>
      <c r="Y69" s="144"/>
      <c r="Z69" s="144"/>
      <c r="AA69" s="143"/>
      <c r="AB69" s="186"/>
      <c r="AC69" s="139"/>
      <c r="AD69" s="139"/>
      <c r="AE69" s="139"/>
      <c r="AF69" s="133"/>
      <c r="AG69" s="139"/>
      <c r="AH69" s="139"/>
      <c r="AI69" s="187"/>
    </row>
    <row r="70" spans="1:35" s="90" customFormat="1" ht="3" hidden="1" customHeight="1">
      <c r="A70" s="226" t="s">
        <v>166</v>
      </c>
      <c r="B70" s="128" t="s">
        <v>215</v>
      </c>
      <c r="C70" s="141" t="s">
        <v>12</v>
      </c>
      <c r="D70" s="82" t="s">
        <v>216</v>
      </c>
      <c r="E70" s="82" t="s">
        <v>217</v>
      </c>
      <c r="F70" s="144" t="s">
        <v>218</v>
      </c>
      <c r="G70" s="82" t="s">
        <v>219</v>
      </c>
      <c r="H70" s="131" t="s">
        <v>220</v>
      </c>
      <c r="I70" s="144" t="s">
        <v>221</v>
      </c>
      <c r="J70" s="144" t="s">
        <v>222</v>
      </c>
      <c r="K70" s="143" t="s">
        <v>223</v>
      </c>
      <c r="L70" s="186" t="s">
        <v>224</v>
      </c>
      <c r="M70" s="139" t="s">
        <v>225</v>
      </c>
      <c r="N70" s="139" t="s">
        <v>226</v>
      </c>
      <c r="O70" s="139" t="s">
        <v>227</v>
      </c>
      <c r="P70" s="133" t="s">
        <v>228</v>
      </c>
      <c r="Q70" s="139" t="s">
        <v>229</v>
      </c>
      <c r="R70" s="139" t="s">
        <v>230</v>
      </c>
      <c r="S70" s="187" t="s">
        <v>231</v>
      </c>
      <c r="T70" s="82" t="s">
        <v>216</v>
      </c>
      <c r="U70" s="82" t="s">
        <v>217</v>
      </c>
      <c r="V70" s="144" t="s">
        <v>218</v>
      </c>
      <c r="W70" s="82" t="s">
        <v>219</v>
      </c>
      <c r="X70" s="131" t="s">
        <v>220</v>
      </c>
      <c r="Y70" s="144" t="s">
        <v>221</v>
      </c>
      <c r="Z70" s="144" t="s">
        <v>222</v>
      </c>
      <c r="AA70" s="143" t="s">
        <v>223</v>
      </c>
      <c r="AB70" s="186" t="s">
        <v>224</v>
      </c>
      <c r="AC70" s="139" t="s">
        <v>225</v>
      </c>
      <c r="AD70" s="139" t="s">
        <v>226</v>
      </c>
      <c r="AE70" s="139" t="s">
        <v>227</v>
      </c>
      <c r="AF70" s="133" t="s">
        <v>228</v>
      </c>
      <c r="AG70" s="139" t="s">
        <v>229</v>
      </c>
      <c r="AH70" s="139" t="s">
        <v>230</v>
      </c>
      <c r="AI70" s="187" t="s">
        <v>231</v>
      </c>
    </row>
    <row r="71" spans="1:35" s="90" customFormat="1" ht="12.75" customHeight="1">
      <c r="A71" s="35" t="s">
        <v>127</v>
      </c>
      <c r="B71" s="140" t="s">
        <v>128</v>
      </c>
      <c r="C71" s="141">
        <v>19045</v>
      </c>
      <c r="D71" s="82">
        <v>17785</v>
      </c>
      <c r="E71" s="82">
        <v>19580</v>
      </c>
      <c r="F71" s="144">
        <v>19567</v>
      </c>
      <c r="G71" s="82">
        <v>19652</v>
      </c>
      <c r="H71" s="131">
        <v>19677</v>
      </c>
      <c r="I71" s="144">
        <v>19720</v>
      </c>
      <c r="J71" s="144">
        <v>19750</v>
      </c>
      <c r="K71" s="143">
        <v>19738</v>
      </c>
      <c r="L71" s="186">
        <v>-6.6159096875820396</v>
      </c>
      <c r="M71" s="139">
        <v>2.80913625623523</v>
      </c>
      <c r="N71" s="139">
        <v>2.7408768705697</v>
      </c>
      <c r="O71" s="139">
        <v>3.1871882383827801</v>
      </c>
      <c r="P71" s="133">
        <v>3.31845628773956</v>
      </c>
      <c r="Q71" s="139">
        <v>3.5442373326332399</v>
      </c>
      <c r="R71" s="139">
        <v>3.70175899186138</v>
      </c>
      <c r="S71" s="187">
        <v>3.6387503281701199</v>
      </c>
      <c r="T71" s="82">
        <v>15238</v>
      </c>
      <c r="U71" s="82">
        <v>19716</v>
      </c>
      <c r="V71" s="144">
        <v>19644</v>
      </c>
      <c r="W71" s="82">
        <v>19763</v>
      </c>
      <c r="X71" s="131">
        <v>19961</v>
      </c>
      <c r="Y71" s="144">
        <v>20151</v>
      </c>
      <c r="Z71" s="144">
        <v>20155</v>
      </c>
      <c r="AA71" s="143">
        <v>20381</v>
      </c>
      <c r="AB71" s="186">
        <v>-19.989498556051501</v>
      </c>
      <c r="AC71" s="139">
        <v>3.5232344447361501</v>
      </c>
      <c r="AD71" s="139">
        <v>3.1451824625886098</v>
      </c>
      <c r="AE71" s="139">
        <v>3.77001837752691</v>
      </c>
      <c r="AF71" s="133">
        <v>4.8096613284326599</v>
      </c>
      <c r="AG71" s="139">
        <v>5.8072985035442404</v>
      </c>
      <c r="AH71" s="139">
        <v>5.82830139144132</v>
      </c>
      <c r="AI71" s="187">
        <v>7.0149645576266701</v>
      </c>
    </row>
    <row r="72" spans="1:35" s="90" customFormat="1" ht="11.25" customHeight="1">
      <c r="A72" s="296" t="s">
        <v>129</v>
      </c>
      <c r="B72" s="149" t="s">
        <v>130</v>
      </c>
      <c r="C72" s="150">
        <v>14718</v>
      </c>
      <c r="D72" s="151">
        <v>13150</v>
      </c>
      <c r="E72" s="151">
        <v>14239</v>
      </c>
      <c r="F72" s="152">
        <v>14214</v>
      </c>
      <c r="G72" s="151">
        <v>14260</v>
      </c>
      <c r="H72" s="153">
        <v>14302</v>
      </c>
      <c r="I72" s="152">
        <v>14334</v>
      </c>
      <c r="J72" s="152">
        <v>14355</v>
      </c>
      <c r="K72" s="154">
        <v>14350</v>
      </c>
      <c r="L72" s="188">
        <v>-10.6536214159533</v>
      </c>
      <c r="M72" s="155">
        <v>-3.2545182769398</v>
      </c>
      <c r="N72" s="155">
        <v>-3.4243783122706901</v>
      </c>
      <c r="O72" s="155">
        <v>-3.1118358472618599</v>
      </c>
      <c r="P72" s="156">
        <v>-2.82647098790597</v>
      </c>
      <c r="Q72" s="155">
        <v>-2.6090501426824302</v>
      </c>
      <c r="R72" s="155">
        <v>-2.4663677130044799</v>
      </c>
      <c r="S72" s="189">
        <v>-2.5003397200706599</v>
      </c>
      <c r="T72" s="151">
        <v>10755</v>
      </c>
      <c r="U72" s="151">
        <v>13410</v>
      </c>
      <c r="V72" s="152">
        <v>13312</v>
      </c>
      <c r="W72" s="151">
        <v>13418</v>
      </c>
      <c r="X72" s="153">
        <v>13621</v>
      </c>
      <c r="Y72" s="152">
        <v>13718</v>
      </c>
      <c r="Z72" s="152">
        <v>13745</v>
      </c>
      <c r="AA72" s="154">
        <v>13728</v>
      </c>
      <c r="AB72" s="188">
        <v>-26.926212800652301</v>
      </c>
      <c r="AC72" s="155">
        <v>-8.8870770485120296</v>
      </c>
      <c r="AD72" s="155">
        <v>-9.5529283870091106</v>
      </c>
      <c r="AE72" s="155">
        <v>-8.8327218372061402</v>
      </c>
      <c r="AF72" s="156">
        <v>-7.4534583503193401</v>
      </c>
      <c r="AG72" s="155">
        <v>-6.79440141323549</v>
      </c>
      <c r="AH72" s="155">
        <v>-6.6109525750781399</v>
      </c>
      <c r="AI72" s="189">
        <v>-6.7264573991031398</v>
      </c>
    </row>
    <row r="73" spans="1:35" s="90" customFormat="1" ht="12.75" customHeight="1">
      <c r="A73" s="32"/>
      <c r="B73" s="157"/>
      <c r="C73" s="32"/>
      <c r="D73" s="82"/>
      <c r="E73" s="82"/>
      <c r="F73" s="144"/>
      <c r="G73" s="82"/>
      <c r="H73" s="131"/>
      <c r="I73" s="144"/>
      <c r="J73" s="144"/>
      <c r="K73" s="144"/>
      <c r="L73" s="158"/>
      <c r="M73" s="158"/>
      <c r="N73" s="158"/>
      <c r="O73" s="158"/>
      <c r="P73" s="159"/>
      <c r="Q73" s="158"/>
      <c r="R73" s="158"/>
      <c r="S73" s="158"/>
      <c r="T73" s="144"/>
      <c r="U73" s="147"/>
      <c r="V73" s="147"/>
      <c r="W73" s="82"/>
      <c r="X73" s="147"/>
      <c r="Y73" s="82"/>
      <c r="Z73" s="147"/>
      <c r="AA73" s="82"/>
      <c r="AB73" s="135"/>
      <c r="AC73" s="135"/>
      <c r="AD73" s="82"/>
      <c r="AE73" s="148"/>
      <c r="AF73" s="136"/>
    </row>
    <row r="74" spans="1:35" s="169" customFormat="1" ht="10.5" customHeight="1">
      <c r="A74" s="160" t="s">
        <v>131</v>
      </c>
      <c r="B74" s="161"/>
      <c r="C74" s="100"/>
      <c r="D74" s="87"/>
      <c r="E74" s="87"/>
      <c r="F74" s="162"/>
      <c r="G74" s="87"/>
      <c r="H74" s="163"/>
      <c r="I74" s="162"/>
      <c r="J74" s="162"/>
      <c r="K74" s="162"/>
      <c r="L74" s="162"/>
      <c r="M74" s="162"/>
      <c r="N74" s="162"/>
      <c r="O74" s="162"/>
      <c r="P74" s="164"/>
      <c r="Q74" s="162"/>
      <c r="R74" s="162"/>
      <c r="S74" s="162"/>
      <c r="T74" s="162"/>
      <c r="U74" s="165"/>
      <c r="V74" s="165"/>
      <c r="W74" s="87"/>
      <c r="X74" s="165"/>
      <c r="Y74" s="87"/>
      <c r="Z74" s="165"/>
      <c r="AA74" s="87"/>
      <c r="AB74" s="166"/>
      <c r="AC74" s="166"/>
      <c r="AD74" s="87"/>
      <c r="AE74" s="167"/>
      <c r="AF74" s="168"/>
    </row>
    <row r="75" spans="1:35" s="169" customFormat="1" ht="10.5" customHeight="1">
      <c r="A75" s="559" t="s">
        <v>233</v>
      </c>
      <c r="B75" s="559"/>
      <c r="C75" s="559"/>
      <c r="D75" s="559"/>
      <c r="E75" s="559"/>
      <c r="F75" s="559"/>
      <c r="G75" s="559"/>
      <c r="H75" s="559"/>
      <c r="I75" s="559"/>
      <c r="J75" s="559"/>
      <c r="K75" s="559"/>
      <c r="L75" s="559"/>
      <c r="M75" s="559"/>
      <c r="N75" s="170"/>
      <c r="O75" s="170"/>
      <c r="P75" s="170"/>
      <c r="Q75" s="170"/>
      <c r="R75" s="170"/>
      <c r="S75" s="170"/>
      <c r="T75" s="162"/>
      <c r="U75" s="165"/>
      <c r="V75" s="165"/>
      <c r="W75" s="87"/>
      <c r="X75" s="165"/>
      <c r="Y75" s="87"/>
      <c r="Z75" s="165"/>
      <c r="AA75" s="87"/>
      <c r="AB75" s="166"/>
      <c r="AC75" s="166"/>
      <c r="AD75" s="87"/>
      <c r="AE75" s="167"/>
      <c r="AF75" s="168"/>
    </row>
    <row r="76" spans="1:35" s="169" customFormat="1" ht="12" customHeight="1">
      <c r="A76" s="171"/>
      <c r="B76" s="170"/>
      <c r="C76" s="171"/>
      <c r="D76" s="171"/>
      <c r="E76" s="171"/>
      <c r="F76" s="171"/>
      <c r="G76" s="171"/>
      <c r="H76" s="172"/>
      <c r="I76" s="171"/>
      <c r="J76" s="171"/>
      <c r="K76" s="171"/>
      <c r="L76" s="173"/>
      <c r="M76" s="173"/>
      <c r="N76" s="173"/>
      <c r="O76" s="173"/>
      <c r="P76" s="174"/>
      <c r="Q76" s="173"/>
      <c r="R76" s="173"/>
      <c r="S76" s="162"/>
      <c r="T76" s="162"/>
      <c r="U76" s="165"/>
      <c r="V76" s="165"/>
      <c r="W76" s="87"/>
      <c r="X76" s="165"/>
      <c r="Y76" s="87"/>
      <c r="Z76" s="165"/>
      <c r="AA76" s="87"/>
      <c r="AB76" s="166"/>
      <c r="AC76" s="166"/>
      <c r="AD76" s="87"/>
      <c r="AE76" s="167"/>
      <c r="AF76" s="168"/>
    </row>
    <row r="77" spans="1:35" s="169" customFormat="1" ht="12" customHeight="1">
      <c r="A77" s="175" t="s">
        <v>232</v>
      </c>
      <c r="B77" s="176"/>
      <c r="E77" s="177"/>
      <c r="F77" s="177"/>
      <c r="H77" s="178"/>
      <c r="I77" s="177"/>
      <c r="N77" s="177"/>
      <c r="P77" s="179"/>
      <c r="R77" s="177"/>
      <c r="V77" s="177"/>
      <c r="X77" s="177"/>
      <c r="Z77" s="177"/>
      <c r="AB77" s="180"/>
      <c r="AC77" s="180"/>
      <c r="AH77" s="181"/>
    </row>
  </sheetData>
  <mergeCells count="42">
    <mergeCell ref="AH4:AH6"/>
    <mergeCell ref="AI4:AI6"/>
    <mergeCell ref="AC4:AC6"/>
    <mergeCell ref="AD4:AD6"/>
    <mergeCell ref="AE4:AE6"/>
    <mergeCell ref="AF4:AF6"/>
    <mergeCell ref="AG4:AG6"/>
    <mergeCell ref="X4:X6"/>
    <mergeCell ref="Y4:Y6"/>
    <mergeCell ref="Z4:Z6"/>
    <mergeCell ref="AA4:AA6"/>
    <mergeCell ref="AB4:AB6"/>
    <mergeCell ref="S4:S6"/>
    <mergeCell ref="T4:T6"/>
    <mergeCell ref="U4:U6"/>
    <mergeCell ref="V4:V6"/>
    <mergeCell ref="W4:W6"/>
    <mergeCell ref="N4:N6"/>
    <mergeCell ref="O4:O6"/>
    <mergeCell ref="P4:P6"/>
    <mergeCell ref="Q4:Q6"/>
    <mergeCell ref="R4:R6"/>
    <mergeCell ref="A75:M75"/>
    <mergeCell ref="A1:H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3:AA3"/>
    <mergeCell ref="AB3:AI3"/>
    <mergeCell ref="D3:K3"/>
    <mergeCell ref="L3:S3"/>
    <mergeCell ref="J1:K1"/>
  </mergeCells>
  <hyperlinks>
    <hyperlink ref="J1" location="Contents!A1" display="back to content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8" orientation="landscape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workbookViewId="0">
      <selection sqref="A1:I1"/>
    </sheetView>
  </sheetViews>
  <sheetFormatPr defaultColWidth="9.109375" defaultRowHeight="14.4"/>
  <cols>
    <col min="1" max="1" width="41.109375" style="54" customWidth="1"/>
    <col min="2" max="2" width="10.6640625" style="54" customWidth="1"/>
    <col min="3" max="3" width="15.44140625" style="54" customWidth="1"/>
    <col min="4" max="4" width="11" style="54" customWidth="1"/>
    <col min="5" max="5" width="12.109375" style="54" customWidth="1"/>
    <col min="6" max="6" width="13.44140625" style="54" customWidth="1"/>
    <col min="7" max="7" width="9.88671875" style="54" customWidth="1"/>
    <col min="8" max="8" width="11.88671875" style="54" customWidth="1"/>
    <col min="9" max="9" width="13" style="54" customWidth="1"/>
    <col min="10" max="10" width="10.6640625" style="54" customWidth="1"/>
    <col min="11" max="11" width="11.88671875" style="54" customWidth="1"/>
    <col min="12" max="12" width="13.6640625" style="54" customWidth="1"/>
    <col min="13" max="13" width="12.33203125" style="54" customWidth="1"/>
    <col min="14" max="14" width="12.109375" style="54" customWidth="1"/>
    <col min="15" max="15" width="13.33203125" style="54" customWidth="1"/>
    <col min="16" max="16" width="11.109375" style="54" customWidth="1"/>
    <col min="17" max="17" width="12.5546875" style="54" customWidth="1"/>
    <col min="18" max="18" width="13.44140625" style="54" customWidth="1"/>
    <col min="19" max="19" width="10.109375" style="54" customWidth="1"/>
    <col min="20" max="20" width="12.109375" style="54" customWidth="1"/>
    <col min="21" max="21" width="13.6640625" style="54" customWidth="1"/>
    <col min="22" max="22" width="11.109375" style="54" customWidth="1"/>
    <col min="23" max="23" width="12.44140625" style="54" customWidth="1"/>
    <col min="24" max="24" width="13.5546875" style="54" customWidth="1"/>
    <col min="25" max="16384" width="9.109375" style="54"/>
  </cols>
  <sheetData>
    <row r="1" spans="1:27" ht="18" customHeight="1">
      <c r="A1" s="486" t="s">
        <v>202</v>
      </c>
      <c r="B1" s="486"/>
      <c r="C1" s="486"/>
      <c r="D1" s="486"/>
      <c r="E1" s="486"/>
      <c r="F1" s="486"/>
      <c r="G1" s="486"/>
      <c r="H1" s="486"/>
      <c r="I1" s="486"/>
      <c r="K1" s="485" t="s">
        <v>372</v>
      </c>
      <c r="L1" s="485"/>
      <c r="M1" s="435"/>
    </row>
    <row r="2" spans="1:27" ht="15" customHeight="1"/>
    <row r="3" spans="1:27">
      <c r="A3" s="313"/>
      <c r="B3" s="219"/>
      <c r="C3" s="220"/>
      <c r="D3" s="575" t="s">
        <v>249</v>
      </c>
      <c r="E3" s="576"/>
      <c r="F3" s="576"/>
      <c r="G3" s="576"/>
      <c r="H3" s="576"/>
      <c r="I3" s="577"/>
      <c r="J3" s="575" t="s">
        <v>250</v>
      </c>
      <c r="K3" s="576"/>
      <c r="L3" s="576"/>
      <c r="M3" s="576"/>
      <c r="N3" s="576"/>
      <c r="O3" s="577"/>
      <c r="P3" s="575" t="s">
        <v>251</v>
      </c>
      <c r="Q3" s="576"/>
      <c r="R3" s="576"/>
      <c r="S3" s="576"/>
      <c r="T3" s="576"/>
      <c r="U3" s="577"/>
      <c r="V3" s="575" t="s">
        <v>207</v>
      </c>
      <c r="W3" s="576"/>
      <c r="X3" s="576"/>
      <c r="Y3" s="576"/>
      <c r="Z3" s="576"/>
      <c r="AA3" s="577"/>
    </row>
    <row r="4" spans="1:27">
      <c r="A4" s="561" t="s">
        <v>3</v>
      </c>
      <c r="B4" s="563" t="s">
        <v>4</v>
      </c>
      <c r="C4" s="565" t="str">
        <f>"Base population mid-"&amp;'[2]Metadata Text'!B14</f>
        <v>Base population mid-2018</v>
      </c>
      <c r="D4" s="584" t="s">
        <v>0</v>
      </c>
      <c r="E4" s="578" t="s">
        <v>7</v>
      </c>
      <c r="F4" s="590" t="str">
        <f>"Population at mid-"&amp;'[2]Metadata Text'!$B15</f>
        <v>Population at mid-2028</v>
      </c>
      <c r="G4" s="584" t="s">
        <v>0</v>
      </c>
      <c r="H4" s="578" t="s">
        <v>7</v>
      </c>
      <c r="I4" s="581" t="s">
        <v>260</v>
      </c>
      <c r="J4" s="584" t="s">
        <v>0</v>
      </c>
      <c r="K4" s="578" t="s">
        <v>7</v>
      </c>
      <c r="L4" s="587" t="str">
        <f>"Population at mid-"&amp;'[2]Metadata Text'!$B15</f>
        <v>Population at mid-2028</v>
      </c>
      <c r="M4" s="578" t="s">
        <v>0</v>
      </c>
      <c r="N4" s="578" t="s">
        <v>7</v>
      </c>
      <c r="O4" s="581" t="s">
        <v>260</v>
      </c>
      <c r="P4" s="584" t="s">
        <v>0</v>
      </c>
      <c r="Q4" s="578" t="s">
        <v>7</v>
      </c>
      <c r="R4" s="587" t="str">
        <f>"Population at mid-"&amp;'[2]Metadata Text'!$B15</f>
        <v>Population at mid-2028</v>
      </c>
      <c r="S4" s="578" t="s">
        <v>0</v>
      </c>
      <c r="T4" s="578" t="s">
        <v>7</v>
      </c>
      <c r="U4" s="581" t="s">
        <v>260</v>
      </c>
      <c r="V4" s="584" t="s">
        <v>0</v>
      </c>
      <c r="W4" s="578" t="s">
        <v>7</v>
      </c>
      <c r="X4" s="587" t="str">
        <f>"Population at mid-"&amp;'[2]Metadata Text'!$B15</f>
        <v>Population at mid-2028</v>
      </c>
      <c r="Y4" s="578" t="s">
        <v>0</v>
      </c>
      <c r="Z4" s="578" t="s">
        <v>7</v>
      </c>
      <c r="AA4" s="581" t="s">
        <v>260</v>
      </c>
    </row>
    <row r="5" spans="1:27">
      <c r="A5" s="561"/>
      <c r="B5" s="563"/>
      <c r="C5" s="565"/>
      <c r="D5" s="585"/>
      <c r="E5" s="579"/>
      <c r="F5" s="591"/>
      <c r="G5" s="585"/>
      <c r="H5" s="579"/>
      <c r="I5" s="582"/>
      <c r="J5" s="585"/>
      <c r="K5" s="579"/>
      <c r="L5" s="588"/>
      <c r="M5" s="579"/>
      <c r="N5" s="579"/>
      <c r="O5" s="582"/>
      <c r="P5" s="585"/>
      <c r="Q5" s="579"/>
      <c r="R5" s="588"/>
      <c r="S5" s="579"/>
      <c r="T5" s="579"/>
      <c r="U5" s="582"/>
      <c r="V5" s="585"/>
      <c r="W5" s="579"/>
      <c r="X5" s="588"/>
      <c r="Y5" s="579"/>
      <c r="Z5" s="579"/>
      <c r="AA5" s="582"/>
    </row>
    <row r="6" spans="1:27">
      <c r="A6" s="562"/>
      <c r="B6" s="564"/>
      <c r="C6" s="566"/>
      <c r="D6" s="586"/>
      <c r="E6" s="580"/>
      <c r="F6" s="592"/>
      <c r="G6" s="586"/>
      <c r="H6" s="580"/>
      <c r="I6" s="583"/>
      <c r="J6" s="586"/>
      <c r="K6" s="580"/>
      <c r="L6" s="589"/>
      <c r="M6" s="580"/>
      <c r="N6" s="580"/>
      <c r="O6" s="583"/>
      <c r="P6" s="586"/>
      <c r="Q6" s="580"/>
      <c r="R6" s="589"/>
      <c r="S6" s="580"/>
      <c r="T6" s="580"/>
      <c r="U6" s="583"/>
      <c r="V6" s="586"/>
      <c r="W6" s="580"/>
      <c r="X6" s="589"/>
      <c r="Y6" s="580"/>
      <c r="Z6" s="580"/>
      <c r="AA6" s="583"/>
    </row>
    <row r="7" spans="1:27" ht="40.200000000000003" hidden="1">
      <c r="A7" s="314" t="s">
        <v>3</v>
      </c>
      <c r="B7" s="221" t="s">
        <v>4</v>
      </c>
      <c r="C7" s="124" t="s">
        <v>12</v>
      </c>
      <c r="D7" s="222" t="s">
        <v>252</v>
      </c>
      <c r="E7" s="223" t="s">
        <v>253</v>
      </c>
      <c r="F7" s="224" t="s">
        <v>223</v>
      </c>
      <c r="G7" s="222" t="s">
        <v>252</v>
      </c>
      <c r="H7" s="223" t="s">
        <v>253</v>
      </c>
      <c r="I7" s="224" t="s">
        <v>223</v>
      </c>
      <c r="J7" s="222" t="s">
        <v>254</v>
      </c>
      <c r="K7" s="223" t="s">
        <v>255</v>
      </c>
      <c r="L7" s="224" t="s">
        <v>220</v>
      </c>
      <c r="M7" s="222" t="s">
        <v>254</v>
      </c>
      <c r="N7" s="223" t="s">
        <v>255</v>
      </c>
      <c r="O7" s="224" t="s">
        <v>220</v>
      </c>
      <c r="P7" s="222" t="s">
        <v>256</v>
      </c>
      <c r="Q7" s="223" t="s">
        <v>257</v>
      </c>
      <c r="R7" s="239" t="s">
        <v>217</v>
      </c>
      <c r="S7" s="223" t="s">
        <v>256</v>
      </c>
      <c r="T7" s="223" t="s">
        <v>257</v>
      </c>
      <c r="U7" s="224" t="s">
        <v>217</v>
      </c>
      <c r="V7" s="223" t="s">
        <v>258</v>
      </c>
      <c r="W7" s="223" t="s">
        <v>259</v>
      </c>
      <c r="X7" s="239" t="s">
        <v>216</v>
      </c>
      <c r="Y7" s="223" t="s">
        <v>258</v>
      </c>
      <c r="Z7" s="223" t="s">
        <v>259</v>
      </c>
      <c r="AA7" s="224" t="s">
        <v>216</v>
      </c>
    </row>
    <row r="8" spans="1:27">
      <c r="A8" s="226" t="s">
        <v>23</v>
      </c>
      <c r="B8" s="225" t="s">
        <v>24</v>
      </c>
      <c r="C8" s="129">
        <v>5438100</v>
      </c>
      <c r="D8" s="226">
        <v>-88321</v>
      </c>
      <c r="E8" s="130">
        <v>221987</v>
      </c>
      <c r="F8" s="213">
        <v>5571766</v>
      </c>
      <c r="G8" s="226">
        <v>-312245</v>
      </c>
      <c r="H8" s="130">
        <v>572052</v>
      </c>
      <c r="I8" s="213">
        <v>5697907</v>
      </c>
      <c r="J8" s="226">
        <v>-90876</v>
      </c>
      <c r="K8" s="130">
        <v>189892</v>
      </c>
      <c r="L8" s="194">
        <v>5537116</v>
      </c>
      <c r="M8" s="29">
        <v>-333612</v>
      </c>
      <c r="N8" s="130">
        <v>470331</v>
      </c>
      <c r="O8" s="213">
        <v>5574819</v>
      </c>
      <c r="P8" s="226">
        <v>-93214</v>
      </c>
      <c r="Q8" s="130">
        <v>159337</v>
      </c>
      <c r="R8" s="194">
        <v>5504223</v>
      </c>
      <c r="S8" s="29">
        <v>-354530</v>
      </c>
      <c r="T8" s="130">
        <v>370593</v>
      </c>
      <c r="U8" s="213">
        <v>5454163</v>
      </c>
      <c r="V8" s="29">
        <v>-106451</v>
      </c>
      <c r="W8" s="130">
        <v>0</v>
      </c>
      <c r="X8" s="194">
        <v>5331649</v>
      </c>
      <c r="Y8" s="29">
        <v>-440513</v>
      </c>
      <c r="Z8" s="130">
        <v>0</v>
      </c>
      <c r="AA8" s="213">
        <v>4997587</v>
      </c>
    </row>
    <row r="9" spans="1:27">
      <c r="A9" s="226"/>
      <c r="B9" s="225"/>
      <c r="C9" s="129"/>
      <c r="D9" s="226"/>
      <c r="E9" s="130"/>
      <c r="F9" s="213"/>
      <c r="G9" s="226"/>
      <c r="H9" s="130"/>
      <c r="I9" s="213"/>
      <c r="J9" s="226"/>
      <c r="K9" s="130"/>
      <c r="L9" s="194"/>
      <c r="M9" s="29"/>
      <c r="N9" s="130"/>
      <c r="O9" s="213"/>
      <c r="P9" s="226"/>
      <c r="Q9" s="130"/>
      <c r="R9" s="194"/>
      <c r="S9" s="29"/>
      <c r="T9" s="130"/>
      <c r="U9" s="213"/>
      <c r="V9" s="29"/>
      <c r="W9" s="130"/>
      <c r="X9" s="194"/>
      <c r="Y9" s="48"/>
      <c r="Z9" s="48"/>
      <c r="AA9" s="58"/>
    </row>
    <row r="10" spans="1:27">
      <c r="A10" s="273" t="s">
        <v>26</v>
      </c>
      <c r="B10" s="137"/>
      <c r="C10" s="138"/>
      <c r="D10" s="226"/>
      <c r="E10" s="130"/>
      <c r="F10" s="213"/>
      <c r="G10" s="226"/>
      <c r="H10" s="130"/>
      <c r="I10" s="213"/>
      <c r="J10" s="226"/>
      <c r="K10" s="130"/>
      <c r="L10" s="194"/>
      <c r="M10" s="29"/>
      <c r="N10" s="130"/>
      <c r="O10" s="213"/>
      <c r="P10" s="226"/>
      <c r="Q10" s="130"/>
      <c r="R10" s="194"/>
      <c r="S10" s="29"/>
      <c r="T10" s="130"/>
      <c r="U10" s="213"/>
      <c r="V10" s="29"/>
      <c r="W10" s="130"/>
      <c r="X10" s="194"/>
      <c r="Y10" s="48"/>
      <c r="Z10" s="48"/>
      <c r="AA10" s="58"/>
    </row>
    <row r="11" spans="1:27" hidden="1">
      <c r="A11" s="273" t="s">
        <v>3</v>
      </c>
      <c r="B11" s="137" t="s">
        <v>4</v>
      </c>
      <c r="C11" s="138" t="s">
        <v>12</v>
      </c>
      <c r="D11" s="226" t="s">
        <v>252</v>
      </c>
      <c r="E11" s="130" t="s">
        <v>253</v>
      </c>
      <c r="F11" s="213" t="s">
        <v>223</v>
      </c>
      <c r="G11" s="226" t="s">
        <v>252</v>
      </c>
      <c r="H11" s="130" t="s">
        <v>253</v>
      </c>
      <c r="I11" s="213" t="s">
        <v>223</v>
      </c>
      <c r="J11" s="226" t="s">
        <v>254</v>
      </c>
      <c r="K11" s="130" t="s">
        <v>255</v>
      </c>
      <c r="L11" s="194" t="s">
        <v>220</v>
      </c>
      <c r="M11" s="29" t="s">
        <v>254</v>
      </c>
      <c r="N11" s="130" t="s">
        <v>255</v>
      </c>
      <c r="O11" s="213" t="s">
        <v>220</v>
      </c>
      <c r="P11" s="226" t="s">
        <v>256</v>
      </c>
      <c r="Q11" s="130" t="s">
        <v>257</v>
      </c>
      <c r="R11" s="194" t="s">
        <v>217</v>
      </c>
      <c r="S11" s="29" t="s">
        <v>256</v>
      </c>
      <c r="T11" s="130" t="s">
        <v>257</v>
      </c>
      <c r="U11" s="213" t="s">
        <v>217</v>
      </c>
      <c r="V11" s="29" t="s">
        <v>258</v>
      </c>
      <c r="W11" s="130" t="s">
        <v>259</v>
      </c>
      <c r="X11" s="194" t="s">
        <v>216</v>
      </c>
      <c r="Y11" s="48"/>
      <c r="Z11" s="48"/>
      <c r="AA11" s="58"/>
    </row>
    <row r="12" spans="1:27">
      <c r="A12" s="35" t="s">
        <v>27</v>
      </c>
      <c r="B12" s="227" t="s">
        <v>28</v>
      </c>
      <c r="C12" s="138">
        <v>227560</v>
      </c>
      <c r="D12" s="228">
        <v>355</v>
      </c>
      <c r="E12" s="142">
        <v>5079</v>
      </c>
      <c r="F12" s="213">
        <v>233197</v>
      </c>
      <c r="G12" s="228">
        <v>-1256</v>
      </c>
      <c r="H12" s="142">
        <v>14924</v>
      </c>
      <c r="I12" s="213">
        <v>241892</v>
      </c>
      <c r="J12" s="228">
        <v>138</v>
      </c>
      <c r="K12" s="142">
        <v>2253</v>
      </c>
      <c r="L12" s="194">
        <v>230170</v>
      </c>
      <c r="M12" s="82">
        <v>-2715</v>
      </c>
      <c r="N12" s="142">
        <v>7366</v>
      </c>
      <c r="O12" s="213">
        <v>232902</v>
      </c>
      <c r="P12" s="228">
        <v>-35</v>
      </c>
      <c r="Q12" s="142">
        <v>-640</v>
      </c>
      <c r="R12" s="194">
        <v>227089</v>
      </c>
      <c r="S12" s="82">
        <v>-4302</v>
      </c>
      <c r="T12" s="142">
        <v>-532</v>
      </c>
      <c r="U12" s="213">
        <v>223348</v>
      </c>
      <c r="V12" s="82">
        <v>-1279</v>
      </c>
      <c r="W12" s="142">
        <v>-14708</v>
      </c>
      <c r="X12" s="194">
        <v>211754</v>
      </c>
      <c r="Y12" s="82">
        <v>-11418</v>
      </c>
      <c r="Z12" s="142">
        <v>-29045</v>
      </c>
      <c r="AA12" s="213">
        <v>187587</v>
      </c>
    </row>
    <row r="13" spans="1:27">
      <c r="A13" s="35" t="s">
        <v>29</v>
      </c>
      <c r="B13" s="227" t="s">
        <v>30</v>
      </c>
      <c r="C13" s="138">
        <v>261470</v>
      </c>
      <c r="D13" s="228">
        <v>-794</v>
      </c>
      <c r="E13" s="142">
        <v>8441</v>
      </c>
      <c r="F13" s="213">
        <v>269212</v>
      </c>
      <c r="G13" s="228">
        <v>-9960</v>
      </c>
      <c r="H13" s="142">
        <v>21844</v>
      </c>
      <c r="I13" s="213">
        <v>273516</v>
      </c>
      <c r="J13" s="228">
        <v>-909</v>
      </c>
      <c r="K13" s="142">
        <v>7256</v>
      </c>
      <c r="L13" s="194">
        <v>267896</v>
      </c>
      <c r="M13" s="82">
        <v>-11063</v>
      </c>
      <c r="N13" s="142">
        <v>17289</v>
      </c>
      <c r="O13" s="213">
        <v>267796</v>
      </c>
      <c r="P13" s="228">
        <v>-1011</v>
      </c>
      <c r="Q13" s="142">
        <v>5986</v>
      </c>
      <c r="R13" s="194">
        <v>266507</v>
      </c>
      <c r="S13" s="82">
        <v>-12010</v>
      </c>
      <c r="T13" s="142">
        <v>11961</v>
      </c>
      <c r="U13" s="213">
        <v>261493</v>
      </c>
      <c r="V13" s="82">
        <v>-1888</v>
      </c>
      <c r="W13" s="142">
        <v>-402</v>
      </c>
      <c r="X13" s="194">
        <v>259266</v>
      </c>
      <c r="Y13" s="82">
        <v>-17587</v>
      </c>
      <c r="Z13" s="142">
        <v>-7714</v>
      </c>
      <c r="AA13" s="213">
        <v>236374</v>
      </c>
    </row>
    <row r="14" spans="1:27">
      <c r="A14" s="35" t="s">
        <v>31</v>
      </c>
      <c r="B14" s="227" t="s">
        <v>32</v>
      </c>
      <c r="C14" s="138">
        <v>116040</v>
      </c>
      <c r="D14" s="35">
        <v>-4432</v>
      </c>
      <c r="E14" s="142">
        <v>4099</v>
      </c>
      <c r="F14" s="213">
        <v>115517</v>
      </c>
      <c r="G14" s="35">
        <v>-13477</v>
      </c>
      <c r="H14" s="142">
        <v>11385</v>
      </c>
      <c r="I14" s="213">
        <v>113365</v>
      </c>
      <c r="J14" s="35">
        <v>-4480</v>
      </c>
      <c r="K14" s="142">
        <v>3732</v>
      </c>
      <c r="L14" s="194">
        <v>115138</v>
      </c>
      <c r="M14" s="32">
        <v>-13828</v>
      </c>
      <c r="N14" s="142">
        <v>10005</v>
      </c>
      <c r="O14" s="213">
        <v>111680</v>
      </c>
      <c r="P14" s="35">
        <v>-4501</v>
      </c>
      <c r="Q14" s="142">
        <v>3304</v>
      </c>
      <c r="R14" s="194">
        <v>114714</v>
      </c>
      <c r="S14" s="32">
        <v>-14095</v>
      </c>
      <c r="T14" s="142">
        <v>8495</v>
      </c>
      <c r="U14" s="213">
        <v>109980</v>
      </c>
      <c r="V14" s="32">
        <v>-4690</v>
      </c>
      <c r="W14" s="142">
        <v>2771</v>
      </c>
      <c r="X14" s="194">
        <v>113990</v>
      </c>
      <c r="Y14" s="32">
        <v>-15056</v>
      </c>
      <c r="Z14" s="142">
        <v>6075</v>
      </c>
      <c r="AA14" s="213">
        <v>106633</v>
      </c>
    </row>
    <row r="15" spans="1:27">
      <c r="A15" s="35" t="s">
        <v>33</v>
      </c>
      <c r="B15" s="227" t="s">
        <v>34</v>
      </c>
      <c r="C15" s="138">
        <v>86260</v>
      </c>
      <c r="D15" s="35">
        <v>-5312</v>
      </c>
      <c r="E15" s="142">
        <v>863</v>
      </c>
      <c r="F15" s="213">
        <v>81663</v>
      </c>
      <c r="G15" s="35">
        <v>-14797</v>
      </c>
      <c r="H15" s="142">
        <v>4161</v>
      </c>
      <c r="I15" s="213">
        <v>75208</v>
      </c>
      <c r="J15" s="35">
        <v>-5329</v>
      </c>
      <c r="K15" s="142">
        <v>411</v>
      </c>
      <c r="L15" s="194">
        <v>81197</v>
      </c>
      <c r="M15" s="32">
        <v>-14962</v>
      </c>
      <c r="N15" s="142">
        <v>2567</v>
      </c>
      <c r="O15" s="213">
        <v>73452</v>
      </c>
      <c r="P15" s="35">
        <v>-5383</v>
      </c>
      <c r="Q15" s="142">
        <v>-61</v>
      </c>
      <c r="R15" s="194">
        <v>80686</v>
      </c>
      <c r="S15" s="32">
        <v>-15249</v>
      </c>
      <c r="T15" s="142">
        <v>909</v>
      </c>
      <c r="U15" s="213">
        <v>71561</v>
      </c>
      <c r="V15" s="32">
        <v>-5614</v>
      </c>
      <c r="W15" s="142">
        <v>-2990</v>
      </c>
      <c r="X15" s="194">
        <v>77528</v>
      </c>
      <c r="Y15" s="32">
        <v>-16526</v>
      </c>
      <c r="Z15" s="142">
        <v>-6904</v>
      </c>
      <c r="AA15" s="213">
        <v>62467</v>
      </c>
    </row>
    <row r="16" spans="1:27">
      <c r="A16" s="35" t="s">
        <v>35</v>
      </c>
      <c r="B16" s="227" t="s">
        <v>36</v>
      </c>
      <c r="C16" s="138">
        <v>518500</v>
      </c>
      <c r="D16" s="35">
        <v>6719</v>
      </c>
      <c r="E16" s="142">
        <v>34934</v>
      </c>
      <c r="F16" s="213">
        <v>560243</v>
      </c>
      <c r="G16" s="35">
        <v>11718</v>
      </c>
      <c r="H16" s="142">
        <v>79825</v>
      </c>
      <c r="I16" s="213">
        <v>610242</v>
      </c>
      <c r="J16" s="35">
        <v>6135</v>
      </c>
      <c r="K16" s="142">
        <v>27893</v>
      </c>
      <c r="L16" s="194">
        <v>552585</v>
      </c>
      <c r="M16" s="32">
        <v>7425</v>
      </c>
      <c r="N16" s="142">
        <v>60543</v>
      </c>
      <c r="O16" s="213">
        <v>586566</v>
      </c>
      <c r="P16" s="35">
        <v>5658</v>
      </c>
      <c r="Q16" s="142">
        <v>21257</v>
      </c>
      <c r="R16" s="194">
        <v>545443</v>
      </c>
      <c r="S16" s="32">
        <v>3402</v>
      </c>
      <c r="T16" s="142">
        <v>42129</v>
      </c>
      <c r="U16" s="213">
        <v>564059</v>
      </c>
      <c r="V16" s="32">
        <v>2200</v>
      </c>
      <c r="W16" s="142">
        <v>-22572</v>
      </c>
      <c r="X16" s="194">
        <v>497918</v>
      </c>
      <c r="Y16" s="32">
        <v>-16636</v>
      </c>
      <c r="Z16" s="142">
        <v>-41480</v>
      </c>
      <c r="AA16" s="213">
        <v>459778</v>
      </c>
    </row>
    <row r="17" spans="1:27">
      <c r="A17" s="35" t="s">
        <v>37</v>
      </c>
      <c r="B17" s="227" t="s">
        <v>38</v>
      </c>
      <c r="C17" s="138">
        <v>51400</v>
      </c>
      <c r="D17" s="35">
        <v>-858</v>
      </c>
      <c r="E17" s="142">
        <v>907</v>
      </c>
      <c r="F17" s="213">
        <v>51393</v>
      </c>
      <c r="G17" s="35">
        <v>-3281</v>
      </c>
      <c r="H17" s="142">
        <v>2688</v>
      </c>
      <c r="I17" s="213">
        <v>50666</v>
      </c>
      <c r="J17" s="35">
        <v>-882</v>
      </c>
      <c r="K17" s="142">
        <v>727</v>
      </c>
      <c r="L17" s="194">
        <v>51194</v>
      </c>
      <c r="M17" s="32">
        <v>-3441</v>
      </c>
      <c r="N17" s="142">
        <v>2114</v>
      </c>
      <c r="O17" s="213">
        <v>49924</v>
      </c>
      <c r="P17" s="35">
        <v>-896</v>
      </c>
      <c r="Q17" s="142">
        <v>556</v>
      </c>
      <c r="R17" s="194">
        <v>51023</v>
      </c>
      <c r="S17" s="32">
        <v>-3592</v>
      </c>
      <c r="T17" s="142">
        <v>1488</v>
      </c>
      <c r="U17" s="213">
        <v>49199</v>
      </c>
      <c r="V17" s="32">
        <v>-978</v>
      </c>
      <c r="W17" s="142">
        <v>73</v>
      </c>
      <c r="X17" s="194">
        <v>50440</v>
      </c>
      <c r="Y17" s="32">
        <v>-4086</v>
      </c>
      <c r="Z17" s="142">
        <v>97</v>
      </c>
      <c r="AA17" s="213">
        <v>47274</v>
      </c>
    </row>
    <row r="18" spans="1:27">
      <c r="A18" s="35" t="s">
        <v>39</v>
      </c>
      <c r="B18" s="227" t="s">
        <v>40</v>
      </c>
      <c r="C18" s="138">
        <v>148790</v>
      </c>
      <c r="D18" s="35">
        <v>-8550</v>
      </c>
      <c r="E18" s="142">
        <v>4915</v>
      </c>
      <c r="F18" s="213">
        <v>145189</v>
      </c>
      <c r="G18" s="35">
        <v>-24672</v>
      </c>
      <c r="H18" s="142">
        <v>14522</v>
      </c>
      <c r="I18" s="213">
        <v>138645</v>
      </c>
      <c r="J18" s="35">
        <v>-8570</v>
      </c>
      <c r="K18" s="142">
        <v>4326</v>
      </c>
      <c r="L18" s="194">
        <v>144575</v>
      </c>
      <c r="M18" s="32">
        <v>-24961</v>
      </c>
      <c r="N18" s="142">
        <v>12458</v>
      </c>
      <c r="O18" s="213">
        <v>136286</v>
      </c>
      <c r="P18" s="35">
        <v>-8626</v>
      </c>
      <c r="Q18" s="142">
        <v>3878</v>
      </c>
      <c r="R18" s="194">
        <v>144051</v>
      </c>
      <c r="S18" s="32">
        <v>-25321</v>
      </c>
      <c r="T18" s="142">
        <v>10876</v>
      </c>
      <c r="U18" s="213">
        <v>134283</v>
      </c>
      <c r="V18" s="32">
        <v>-8736</v>
      </c>
      <c r="W18" s="142">
        <v>-1456</v>
      </c>
      <c r="X18" s="194">
        <v>138605</v>
      </c>
      <c r="Y18" s="32">
        <v>-25675</v>
      </c>
      <c r="Z18" s="142">
        <v>-3419</v>
      </c>
      <c r="AA18" s="213">
        <v>119531</v>
      </c>
    </row>
    <row r="19" spans="1:27">
      <c r="A19" s="35" t="s">
        <v>41</v>
      </c>
      <c r="B19" s="227" t="s">
        <v>42</v>
      </c>
      <c r="C19" s="138">
        <v>148750</v>
      </c>
      <c r="D19" s="35">
        <v>-2187</v>
      </c>
      <c r="E19" s="142">
        <v>3117</v>
      </c>
      <c r="F19" s="213">
        <v>149706</v>
      </c>
      <c r="G19" s="35">
        <v>-4994</v>
      </c>
      <c r="H19" s="142">
        <v>8617</v>
      </c>
      <c r="I19" s="213">
        <v>152523</v>
      </c>
      <c r="J19" s="35">
        <v>-2298</v>
      </c>
      <c r="K19" s="142">
        <v>1877</v>
      </c>
      <c r="L19" s="194">
        <v>148350</v>
      </c>
      <c r="M19" s="32">
        <v>-5810</v>
      </c>
      <c r="N19" s="142">
        <v>4849</v>
      </c>
      <c r="O19" s="213">
        <v>147897</v>
      </c>
      <c r="P19" s="35">
        <v>-2395</v>
      </c>
      <c r="Q19" s="142">
        <v>700</v>
      </c>
      <c r="R19" s="194">
        <v>147061</v>
      </c>
      <c r="S19" s="32">
        <v>-6637</v>
      </c>
      <c r="T19" s="142">
        <v>1565</v>
      </c>
      <c r="U19" s="213">
        <v>143747</v>
      </c>
      <c r="V19" s="32">
        <v>-2516</v>
      </c>
      <c r="W19" s="142">
        <v>-3584</v>
      </c>
      <c r="X19" s="194">
        <v>142596</v>
      </c>
      <c r="Y19" s="32">
        <v>-8275</v>
      </c>
      <c r="Z19" s="142">
        <v>-7584</v>
      </c>
      <c r="AA19" s="213">
        <v>132836</v>
      </c>
    </row>
    <row r="20" spans="1:27">
      <c r="A20" s="35" t="s">
        <v>43</v>
      </c>
      <c r="B20" s="227" t="s">
        <v>44</v>
      </c>
      <c r="C20" s="138">
        <v>121840</v>
      </c>
      <c r="D20" s="35">
        <v>-3569</v>
      </c>
      <c r="E20" s="142">
        <v>1644</v>
      </c>
      <c r="F20" s="213">
        <v>120035</v>
      </c>
      <c r="G20" s="35">
        <v>-11703</v>
      </c>
      <c r="H20" s="142">
        <v>4641</v>
      </c>
      <c r="I20" s="213">
        <v>115129</v>
      </c>
      <c r="J20" s="35">
        <v>-3614</v>
      </c>
      <c r="K20" s="142">
        <v>1368</v>
      </c>
      <c r="L20" s="194">
        <v>119716</v>
      </c>
      <c r="M20" s="32">
        <v>-11997</v>
      </c>
      <c r="N20" s="142">
        <v>3588</v>
      </c>
      <c r="O20" s="213">
        <v>113792</v>
      </c>
      <c r="P20" s="35">
        <v>-3622</v>
      </c>
      <c r="Q20" s="142">
        <v>1127</v>
      </c>
      <c r="R20" s="194">
        <v>119466</v>
      </c>
      <c r="S20" s="32">
        <v>-12105</v>
      </c>
      <c r="T20" s="142">
        <v>2749</v>
      </c>
      <c r="U20" s="213">
        <v>112839</v>
      </c>
      <c r="V20" s="32">
        <v>-3673</v>
      </c>
      <c r="W20" s="142">
        <v>721</v>
      </c>
      <c r="X20" s="194">
        <v>119027</v>
      </c>
      <c r="Y20" s="32">
        <v>-12625</v>
      </c>
      <c r="Z20" s="142">
        <v>1114</v>
      </c>
      <c r="AA20" s="213">
        <v>110722</v>
      </c>
    </row>
    <row r="21" spans="1:27">
      <c r="A21" s="35" t="s">
        <v>45</v>
      </c>
      <c r="B21" s="227" t="s">
        <v>46</v>
      </c>
      <c r="C21" s="138">
        <v>108330</v>
      </c>
      <c r="D21" s="35">
        <v>-2224</v>
      </c>
      <c r="E21" s="142">
        <v>6888</v>
      </c>
      <c r="F21" s="213">
        <v>112718</v>
      </c>
      <c r="G21" s="35">
        <v>-6337</v>
      </c>
      <c r="H21" s="142">
        <v>17134</v>
      </c>
      <c r="I21" s="213">
        <v>118093</v>
      </c>
      <c r="J21" s="35">
        <v>-2238</v>
      </c>
      <c r="K21" s="142">
        <v>6568</v>
      </c>
      <c r="L21" s="194">
        <v>112399</v>
      </c>
      <c r="M21" s="32">
        <v>-6568</v>
      </c>
      <c r="N21" s="142">
        <v>15773</v>
      </c>
      <c r="O21" s="213">
        <v>116536</v>
      </c>
      <c r="P21" s="35">
        <v>-2257</v>
      </c>
      <c r="Q21" s="142">
        <v>6232</v>
      </c>
      <c r="R21" s="194">
        <v>112065</v>
      </c>
      <c r="S21" s="32">
        <v>-6873</v>
      </c>
      <c r="T21" s="142">
        <v>14271</v>
      </c>
      <c r="U21" s="213">
        <v>114759</v>
      </c>
      <c r="V21" s="32">
        <v>-2228</v>
      </c>
      <c r="W21" s="142">
        <v>6491</v>
      </c>
      <c r="X21" s="194">
        <v>112370</v>
      </c>
      <c r="Y21" s="32">
        <v>-7497</v>
      </c>
      <c r="Z21" s="142">
        <v>12532</v>
      </c>
      <c r="AA21" s="213">
        <v>112461</v>
      </c>
    </row>
    <row r="22" spans="1:27">
      <c r="A22" s="35" t="s">
        <v>47</v>
      </c>
      <c r="B22" s="227" t="s">
        <v>48</v>
      </c>
      <c r="C22" s="138">
        <v>105790</v>
      </c>
      <c r="D22" s="35">
        <v>-1471</v>
      </c>
      <c r="E22" s="142">
        <v>9536</v>
      </c>
      <c r="F22" s="213">
        <v>113863</v>
      </c>
      <c r="G22" s="35">
        <v>-6147</v>
      </c>
      <c r="H22" s="142">
        <v>24203</v>
      </c>
      <c r="I22" s="213">
        <v>123936</v>
      </c>
      <c r="J22" s="35">
        <v>-1516</v>
      </c>
      <c r="K22" s="142">
        <v>9130</v>
      </c>
      <c r="L22" s="194">
        <v>113403</v>
      </c>
      <c r="M22" s="32">
        <v>-6703</v>
      </c>
      <c r="N22" s="142">
        <v>22558</v>
      </c>
      <c r="O22" s="213">
        <v>121743</v>
      </c>
      <c r="P22" s="35">
        <v>-1573</v>
      </c>
      <c r="Q22" s="142">
        <v>8680</v>
      </c>
      <c r="R22" s="194">
        <v>112896</v>
      </c>
      <c r="S22" s="32">
        <v>-7192</v>
      </c>
      <c r="T22" s="142">
        <v>20736</v>
      </c>
      <c r="U22" s="213">
        <v>119448</v>
      </c>
      <c r="V22" s="32">
        <v>-1872</v>
      </c>
      <c r="W22" s="142">
        <v>6425</v>
      </c>
      <c r="X22" s="194">
        <v>110377</v>
      </c>
      <c r="Y22" s="32">
        <v>-9315</v>
      </c>
      <c r="Z22" s="142">
        <v>13143</v>
      </c>
      <c r="AA22" s="213">
        <v>109784</v>
      </c>
    </row>
    <row r="23" spans="1:27">
      <c r="A23" s="35" t="s">
        <v>49</v>
      </c>
      <c r="B23" s="227" t="s">
        <v>50</v>
      </c>
      <c r="C23" s="138">
        <v>95170</v>
      </c>
      <c r="D23" s="35">
        <v>-925</v>
      </c>
      <c r="E23" s="142">
        <v>7644</v>
      </c>
      <c r="F23" s="213">
        <v>101589</v>
      </c>
      <c r="G23" s="35">
        <v>-2690</v>
      </c>
      <c r="H23" s="142">
        <v>17902</v>
      </c>
      <c r="I23" s="213">
        <v>109455</v>
      </c>
      <c r="J23" s="35">
        <v>-956</v>
      </c>
      <c r="K23" s="142">
        <v>7325</v>
      </c>
      <c r="L23" s="194">
        <v>101230</v>
      </c>
      <c r="M23" s="32">
        <v>-2876</v>
      </c>
      <c r="N23" s="142">
        <v>16599</v>
      </c>
      <c r="O23" s="213">
        <v>107971</v>
      </c>
      <c r="P23" s="35">
        <v>-974</v>
      </c>
      <c r="Q23" s="142">
        <v>7055</v>
      </c>
      <c r="R23" s="194">
        <v>100956</v>
      </c>
      <c r="S23" s="32">
        <v>-3091</v>
      </c>
      <c r="T23" s="142">
        <v>15077</v>
      </c>
      <c r="U23" s="213">
        <v>106285</v>
      </c>
      <c r="V23" s="32">
        <v>-819</v>
      </c>
      <c r="W23" s="142">
        <v>7149</v>
      </c>
      <c r="X23" s="194">
        <v>101256</v>
      </c>
      <c r="Y23" s="32">
        <v>-2978</v>
      </c>
      <c r="Z23" s="142">
        <v>13016</v>
      </c>
      <c r="AA23" s="213">
        <v>104476</v>
      </c>
    </row>
    <row r="24" spans="1:27">
      <c r="A24" s="35" t="s">
        <v>51</v>
      </c>
      <c r="B24" s="227" t="s">
        <v>52</v>
      </c>
      <c r="C24" s="138">
        <v>160340</v>
      </c>
      <c r="D24" s="35">
        <v>-2707</v>
      </c>
      <c r="E24" s="142">
        <v>8246</v>
      </c>
      <c r="F24" s="213">
        <v>166040</v>
      </c>
      <c r="G24" s="35">
        <v>-9582</v>
      </c>
      <c r="H24" s="142">
        <v>21098</v>
      </c>
      <c r="I24" s="213">
        <v>172306</v>
      </c>
      <c r="J24" s="35">
        <v>-2755</v>
      </c>
      <c r="K24" s="142">
        <v>7713</v>
      </c>
      <c r="L24" s="194">
        <v>165462</v>
      </c>
      <c r="M24" s="32">
        <v>-9986</v>
      </c>
      <c r="N24" s="142">
        <v>19163</v>
      </c>
      <c r="O24" s="213">
        <v>169962</v>
      </c>
      <c r="P24" s="35">
        <v>-2799</v>
      </c>
      <c r="Q24" s="142">
        <v>7193</v>
      </c>
      <c r="R24" s="194">
        <v>164900</v>
      </c>
      <c r="S24" s="32">
        <v>-10503</v>
      </c>
      <c r="T24" s="142">
        <v>16981</v>
      </c>
      <c r="U24" s="213">
        <v>167277</v>
      </c>
      <c r="V24" s="32">
        <v>-2974</v>
      </c>
      <c r="W24" s="142">
        <v>4533</v>
      </c>
      <c r="X24" s="194">
        <v>162033</v>
      </c>
      <c r="Y24" s="32">
        <v>-11940</v>
      </c>
      <c r="Z24" s="142">
        <v>9503</v>
      </c>
      <c r="AA24" s="213">
        <v>158286</v>
      </c>
    </row>
    <row r="25" spans="1:27">
      <c r="A25" s="35" t="s">
        <v>53</v>
      </c>
      <c r="B25" s="227" t="s">
        <v>54</v>
      </c>
      <c r="C25" s="138">
        <v>371910</v>
      </c>
      <c r="D25" s="35">
        <v>-8572</v>
      </c>
      <c r="E25" s="142">
        <v>10074</v>
      </c>
      <c r="F25" s="213">
        <v>373199</v>
      </c>
      <c r="G25" s="35">
        <v>-30960</v>
      </c>
      <c r="H25" s="142">
        <v>30172</v>
      </c>
      <c r="I25" s="213">
        <v>370501</v>
      </c>
      <c r="J25" s="35">
        <v>-8668</v>
      </c>
      <c r="K25" s="142">
        <v>8374</v>
      </c>
      <c r="L25" s="194">
        <v>371430</v>
      </c>
      <c r="M25" s="32">
        <v>-31944</v>
      </c>
      <c r="N25" s="142">
        <v>24717</v>
      </c>
      <c r="O25" s="213">
        <v>364164</v>
      </c>
      <c r="P25" s="35">
        <v>-8812</v>
      </c>
      <c r="Q25" s="142">
        <v>6808</v>
      </c>
      <c r="R25" s="194">
        <v>369731</v>
      </c>
      <c r="S25" s="32">
        <v>-33173</v>
      </c>
      <c r="T25" s="142">
        <v>18914</v>
      </c>
      <c r="U25" s="213">
        <v>357164</v>
      </c>
      <c r="V25" s="32">
        <v>-8553</v>
      </c>
      <c r="W25" s="142">
        <v>1465</v>
      </c>
      <c r="X25" s="194">
        <v>364683</v>
      </c>
      <c r="Y25" s="32">
        <v>-33582</v>
      </c>
      <c r="Z25" s="142">
        <v>3624</v>
      </c>
      <c r="AA25" s="213">
        <v>341645</v>
      </c>
    </row>
    <row r="26" spans="1:27">
      <c r="A26" s="35" t="s">
        <v>55</v>
      </c>
      <c r="B26" s="227" t="s">
        <v>56</v>
      </c>
      <c r="C26" s="138">
        <v>626410</v>
      </c>
      <c r="D26" s="35">
        <v>1931</v>
      </c>
      <c r="E26" s="142">
        <v>21708</v>
      </c>
      <c r="F26" s="213">
        <v>650870</v>
      </c>
      <c r="G26" s="35">
        <v>2458</v>
      </c>
      <c r="H26" s="142">
        <v>51519</v>
      </c>
      <c r="I26" s="213">
        <v>683325</v>
      </c>
      <c r="J26" s="35">
        <v>1444</v>
      </c>
      <c r="K26" s="142">
        <v>15665</v>
      </c>
      <c r="L26" s="194">
        <v>644274</v>
      </c>
      <c r="M26" s="32">
        <v>-1320</v>
      </c>
      <c r="N26" s="142">
        <v>34850</v>
      </c>
      <c r="O26" s="213">
        <v>662738</v>
      </c>
      <c r="P26" s="35">
        <v>1018</v>
      </c>
      <c r="Q26" s="142">
        <v>9965</v>
      </c>
      <c r="R26" s="194">
        <v>638154</v>
      </c>
      <c r="S26" s="32">
        <v>-4975</v>
      </c>
      <c r="T26" s="142">
        <v>18876</v>
      </c>
      <c r="U26" s="213">
        <v>643051</v>
      </c>
      <c r="V26" s="32">
        <v>-2359</v>
      </c>
      <c r="W26" s="142">
        <v>-25060</v>
      </c>
      <c r="X26" s="194">
        <v>599582</v>
      </c>
      <c r="Y26" s="32">
        <v>-25119</v>
      </c>
      <c r="Z26" s="142">
        <v>-45769</v>
      </c>
      <c r="AA26" s="213">
        <v>557813</v>
      </c>
    </row>
    <row r="27" spans="1:27">
      <c r="A27" s="35" t="s">
        <v>57</v>
      </c>
      <c r="B27" s="227" t="s">
        <v>58</v>
      </c>
      <c r="C27" s="138">
        <v>235540</v>
      </c>
      <c r="D27" s="35">
        <v>-6115</v>
      </c>
      <c r="E27" s="142">
        <v>8608</v>
      </c>
      <c r="F27" s="213">
        <v>237886</v>
      </c>
      <c r="G27" s="35">
        <v>-20394</v>
      </c>
      <c r="H27" s="142">
        <v>23340</v>
      </c>
      <c r="I27" s="213">
        <v>237781</v>
      </c>
      <c r="J27" s="35">
        <v>-6200</v>
      </c>
      <c r="K27" s="142">
        <v>7484</v>
      </c>
      <c r="L27" s="194">
        <v>236664</v>
      </c>
      <c r="M27" s="32">
        <v>-21095</v>
      </c>
      <c r="N27" s="142">
        <v>19558</v>
      </c>
      <c r="O27" s="213">
        <v>233250</v>
      </c>
      <c r="P27" s="35">
        <v>-6274</v>
      </c>
      <c r="Q27" s="142">
        <v>6482</v>
      </c>
      <c r="R27" s="194">
        <v>235578</v>
      </c>
      <c r="S27" s="32">
        <v>-21873</v>
      </c>
      <c r="T27" s="142">
        <v>15844</v>
      </c>
      <c r="U27" s="213">
        <v>228743</v>
      </c>
      <c r="V27" s="32">
        <v>-7133</v>
      </c>
      <c r="W27" s="142">
        <v>-1722</v>
      </c>
      <c r="X27" s="194">
        <v>226547</v>
      </c>
      <c r="Y27" s="32">
        <v>-26718</v>
      </c>
      <c r="Z27" s="142">
        <v>-4753</v>
      </c>
      <c r="AA27" s="213">
        <v>203338</v>
      </c>
    </row>
    <row r="28" spans="1:27">
      <c r="A28" s="35" t="s">
        <v>59</v>
      </c>
      <c r="B28" s="227" t="s">
        <v>60</v>
      </c>
      <c r="C28" s="138">
        <v>78150</v>
      </c>
      <c r="D28" s="35">
        <v>-3958</v>
      </c>
      <c r="E28" s="142">
        <v>-399</v>
      </c>
      <c r="F28" s="213">
        <v>73648</v>
      </c>
      <c r="G28" s="35">
        <v>-11160</v>
      </c>
      <c r="H28" s="142">
        <v>-409</v>
      </c>
      <c r="I28" s="213">
        <v>66344</v>
      </c>
      <c r="J28" s="35">
        <v>-3976</v>
      </c>
      <c r="K28" s="142">
        <v>-615</v>
      </c>
      <c r="L28" s="194">
        <v>73418</v>
      </c>
      <c r="M28" s="32">
        <v>-11290</v>
      </c>
      <c r="N28" s="142">
        <v>-1126</v>
      </c>
      <c r="O28" s="213">
        <v>65517</v>
      </c>
      <c r="P28" s="35">
        <v>-3990</v>
      </c>
      <c r="Q28" s="142">
        <v>-767</v>
      </c>
      <c r="R28" s="194">
        <v>73264</v>
      </c>
      <c r="S28" s="32">
        <v>-11383</v>
      </c>
      <c r="T28" s="142">
        <v>-1585</v>
      </c>
      <c r="U28" s="213">
        <v>64999</v>
      </c>
      <c r="V28" s="32">
        <v>-4126</v>
      </c>
      <c r="W28" s="142">
        <v>-1210</v>
      </c>
      <c r="X28" s="194">
        <v>72716</v>
      </c>
      <c r="Y28" s="32">
        <v>-12179</v>
      </c>
      <c r="Z28" s="142">
        <v>-2834</v>
      </c>
      <c r="AA28" s="213">
        <v>63041</v>
      </c>
    </row>
    <row r="29" spans="1:27">
      <c r="A29" s="35" t="s">
        <v>61</v>
      </c>
      <c r="B29" s="227" t="s">
        <v>62</v>
      </c>
      <c r="C29" s="138">
        <v>91340</v>
      </c>
      <c r="D29" s="35">
        <v>1274</v>
      </c>
      <c r="E29" s="142">
        <v>11683</v>
      </c>
      <c r="F29" s="213">
        <v>104315</v>
      </c>
      <c r="G29" s="35">
        <v>1994</v>
      </c>
      <c r="H29" s="142">
        <v>28368</v>
      </c>
      <c r="I29" s="213">
        <v>121846</v>
      </c>
      <c r="J29" s="35">
        <v>1237</v>
      </c>
      <c r="K29" s="142">
        <v>11353</v>
      </c>
      <c r="L29" s="194">
        <v>103945</v>
      </c>
      <c r="M29" s="32">
        <v>1534</v>
      </c>
      <c r="N29" s="142">
        <v>26618</v>
      </c>
      <c r="O29" s="213">
        <v>119637</v>
      </c>
      <c r="P29" s="35">
        <v>1202</v>
      </c>
      <c r="Q29" s="142">
        <v>11061</v>
      </c>
      <c r="R29" s="194">
        <v>103607</v>
      </c>
      <c r="S29" s="32">
        <v>1150</v>
      </c>
      <c r="T29" s="142">
        <v>24923</v>
      </c>
      <c r="U29" s="213">
        <v>117567</v>
      </c>
      <c r="V29" s="32">
        <v>1042</v>
      </c>
      <c r="W29" s="142">
        <v>9484</v>
      </c>
      <c r="X29" s="194">
        <v>101906</v>
      </c>
      <c r="Y29" s="32">
        <v>-429</v>
      </c>
      <c r="Z29" s="142">
        <v>18293</v>
      </c>
      <c r="AA29" s="213">
        <v>109391</v>
      </c>
    </row>
    <row r="30" spans="1:27">
      <c r="A30" s="35" t="s">
        <v>63</v>
      </c>
      <c r="B30" s="227" t="s">
        <v>64</v>
      </c>
      <c r="C30" s="138">
        <v>95520</v>
      </c>
      <c r="D30" s="35">
        <v>-2416</v>
      </c>
      <c r="E30" s="142">
        <v>2946</v>
      </c>
      <c r="F30" s="213">
        <v>95875</v>
      </c>
      <c r="G30" s="35">
        <v>-8941</v>
      </c>
      <c r="H30" s="142">
        <v>8770</v>
      </c>
      <c r="I30" s="213">
        <v>94791</v>
      </c>
      <c r="J30" s="35">
        <v>-2460</v>
      </c>
      <c r="K30" s="142">
        <v>2489</v>
      </c>
      <c r="L30" s="194">
        <v>95409</v>
      </c>
      <c r="M30" s="32">
        <v>-9211</v>
      </c>
      <c r="N30" s="142">
        <v>7148</v>
      </c>
      <c r="O30" s="213">
        <v>92966</v>
      </c>
      <c r="P30" s="35">
        <v>-2480</v>
      </c>
      <c r="Q30" s="142">
        <v>2150</v>
      </c>
      <c r="R30" s="194">
        <v>95064</v>
      </c>
      <c r="S30" s="32">
        <v>-9352</v>
      </c>
      <c r="T30" s="142">
        <v>5968</v>
      </c>
      <c r="U30" s="213">
        <v>91674</v>
      </c>
      <c r="V30" s="32">
        <v>-2543</v>
      </c>
      <c r="W30" s="142">
        <v>270</v>
      </c>
      <c r="X30" s="194">
        <v>93134</v>
      </c>
      <c r="Y30" s="32">
        <v>-9701</v>
      </c>
      <c r="Z30" s="142">
        <v>564</v>
      </c>
      <c r="AA30" s="213">
        <v>85970</v>
      </c>
    </row>
    <row r="31" spans="1:27">
      <c r="A31" s="35" t="s">
        <v>65</v>
      </c>
      <c r="B31" s="227" t="s">
        <v>66</v>
      </c>
      <c r="C31" s="138">
        <v>26830</v>
      </c>
      <c r="D31" s="35">
        <v>-1462</v>
      </c>
      <c r="E31" s="142">
        <v>16</v>
      </c>
      <c r="F31" s="213">
        <v>25239</v>
      </c>
      <c r="G31" s="35">
        <v>-4033</v>
      </c>
      <c r="H31" s="142">
        <v>391</v>
      </c>
      <c r="I31" s="213">
        <v>22695</v>
      </c>
      <c r="J31" s="35">
        <v>-1471</v>
      </c>
      <c r="K31" s="142">
        <v>-46</v>
      </c>
      <c r="L31" s="194">
        <v>25181</v>
      </c>
      <c r="M31" s="32">
        <v>-4092</v>
      </c>
      <c r="N31" s="142">
        <v>283</v>
      </c>
      <c r="O31" s="213">
        <v>22542</v>
      </c>
      <c r="P31" s="35">
        <v>-1474</v>
      </c>
      <c r="Q31" s="142">
        <v>-111</v>
      </c>
      <c r="R31" s="194">
        <v>25104</v>
      </c>
      <c r="S31" s="32">
        <v>-4140</v>
      </c>
      <c r="T31" s="142">
        <v>20</v>
      </c>
      <c r="U31" s="213">
        <v>22221</v>
      </c>
      <c r="V31" s="32">
        <v>-1520</v>
      </c>
      <c r="W31" s="142">
        <v>-524</v>
      </c>
      <c r="X31" s="194">
        <v>24657</v>
      </c>
      <c r="Y31" s="32">
        <v>-4382</v>
      </c>
      <c r="Z31" s="142">
        <v>-1078</v>
      </c>
      <c r="AA31" s="213">
        <v>20921</v>
      </c>
    </row>
    <row r="32" spans="1:27">
      <c r="A32" s="35" t="s">
        <v>67</v>
      </c>
      <c r="B32" s="227" t="s">
        <v>68</v>
      </c>
      <c r="C32" s="138">
        <v>135280</v>
      </c>
      <c r="D32" s="35">
        <v>-5982</v>
      </c>
      <c r="E32" s="142">
        <v>2077</v>
      </c>
      <c r="F32" s="213">
        <v>131467</v>
      </c>
      <c r="G32" s="35">
        <v>-18151</v>
      </c>
      <c r="H32" s="142">
        <v>6747</v>
      </c>
      <c r="I32" s="213">
        <v>124012</v>
      </c>
      <c r="J32" s="35">
        <v>-6001</v>
      </c>
      <c r="K32" s="142">
        <v>1692</v>
      </c>
      <c r="L32" s="194">
        <v>131057</v>
      </c>
      <c r="M32" s="32">
        <v>-18429</v>
      </c>
      <c r="N32" s="142">
        <v>5359</v>
      </c>
      <c r="O32" s="213">
        <v>122334</v>
      </c>
      <c r="P32" s="35">
        <v>-6018</v>
      </c>
      <c r="Q32" s="142">
        <v>1300</v>
      </c>
      <c r="R32" s="194">
        <v>130636</v>
      </c>
      <c r="S32" s="32">
        <v>-18467</v>
      </c>
      <c r="T32" s="142">
        <v>3998</v>
      </c>
      <c r="U32" s="213">
        <v>120918</v>
      </c>
      <c r="V32" s="32">
        <v>-6051</v>
      </c>
      <c r="W32" s="142">
        <v>4</v>
      </c>
      <c r="X32" s="194">
        <v>129337</v>
      </c>
      <c r="Y32" s="32">
        <v>-18554</v>
      </c>
      <c r="Z32" s="142">
        <v>-72</v>
      </c>
      <c r="AA32" s="213">
        <v>116801</v>
      </c>
    </row>
    <row r="33" spans="1:27">
      <c r="A33" s="35" t="s">
        <v>69</v>
      </c>
      <c r="B33" s="227" t="s">
        <v>70</v>
      </c>
      <c r="C33" s="138">
        <v>340180</v>
      </c>
      <c r="D33" s="35">
        <v>-5874</v>
      </c>
      <c r="E33" s="142">
        <v>7379</v>
      </c>
      <c r="F33" s="213">
        <v>342161</v>
      </c>
      <c r="G33" s="35">
        <v>-21143</v>
      </c>
      <c r="H33" s="142">
        <v>20539</v>
      </c>
      <c r="I33" s="213">
        <v>341271</v>
      </c>
      <c r="J33" s="35">
        <v>-5953</v>
      </c>
      <c r="K33" s="142">
        <v>6453</v>
      </c>
      <c r="L33" s="194">
        <v>341174</v>
      </c>
      <c r="M33" s="32">
        <v>-21772</v>
      </c>
      <c r="N33" s="142">
        <v>17017</v>
      </c>
      <c r="O33" s="213">
        <v>337166</v>
      </c>
      <c r="P33" s="35">
        <v>-6039</v>
      </c>
      <c r="Q33" s="142">
        <v>5542</v>
      </c>
      <c r="R33" s="194">
        <v>340165</v>
      </c>
      <c r="S33" s="32">
        <v>-22517</v>
      </c>
      <c r="T33" s="142">
        <v>13583</v>
      </c>
      <c r="U33" s="213">
        <v>332963</v>
      </c>
      <c r="V33" s="32">
        <v>-6199</v>
      </c>
      <c r="W33" s="142">
        <v>4239</v>
      </c>
      <c r="X33" s="194">
        <v>338727</v>
      </c>
      <c r="Y33" s="32">
        <v>-24342</v>
      </c>
      <c r="Z33" s="142">
        <v>7840</v>
      </c>
      <c r="AA33" s="213">
        <v>325482</v>
      </c>
    </row>
    <row r="34" spans="1:27">
      <c r="A34" s="35" t="s">
        <v>71</v>
      </c>
      <c r="B34" s="227" t="s">
        <v>72</v>
      </c>
      <c r="C34" s="138">
        <v>22190</v>
      </c>
      <c r="D34" s="35">
        <v>-765</v>
      </c>
      <c r="E34" s="142">
        <v>1078</v>
      </c>
      <c r="F34" s="213">
        <v>22354</v>
      </c>
      <c r="G34" s="35">
        <v>-2617</v>
      </c>
      <c r="H34" s="142">
        <v>2901</v>
      </c>
      <c r="I34" s="213">
        <v>21983</v>
      </c>
      <c r="J34" s="35">
        <v>-770</v>
      </c>
      <c r="K34" s="142">
        <v>1037</v>
      </c>
      <c r="L34" s="194">
        <v>22311</v>
      </c>
      <c r="M34" s="32">
        <v>-2676</v>
      </c>
      <c r="N34" s="142">
        <v>2793</v>
      </c>
      <c r="O34" s="213">
        <v>21828</v>
      </c>
      <c r="P34" s="35">
        <v>-760</v>
      </c>
      <c r="Q34" s="142">
        <v>955</v>
      </c>
      <c r="R34" s="194">
        <v>22240</v>
      </c>
      <c r="S34" s="32">
        <v>-2660</v>
      </c>
      <c r="T34" s="142">
        <v>2517</v>
      </c>
      <c r="U34" s="213">
        <v>21586</v>
      </c>
      <c r="V34" s="32">
        <v>-828</v>
      </c>
      <c r="W34" s="142">
        <v>-452</v>
      </c>
      <c r="X34" s="194">
        <v>20777</v>
      </c>
      <c r="Y34" s="32">
        <v>-2883</v>
      </c>
      <c r="Z34" s="142">
        <v>-966</v>
      </c>
      <c r="AA34" s="213">
        <v>17893</v>
      </c>
    </row>
    <row r="35" spans="1:27">
      <c r="A35" s="35" t="s">
        <v>73</v>
      </c>
      <c r="B35" s="227" t="s">
        <v>74</v>
      </c>
      <c r="C35" s="138">
        <v>151290</v>
      </c>
      <c r="D35" s="35">
        <v>-5258</v>
      </c>
      <c r="E35" s="142">
        <v>7765</v>
      </c>
      <c r="F35" s="213">
        <v>153585</v>
      </c>
      <c r="G35" s="35">
        <v>-17076</v>
      </c>
      <c r="H35" s="142">
        <v>19632</v>
      </c>
      <c r="I35" s="213">
        <v>152871</v>
      </c>
      <c r="J35" s="35">
        <v>-5308</v>
      </c>
      <c r="K35" s="142">
        <v>7022</v>
      </c>
      <c r="L35" s="194">
        <v>152779</v>
      </c>
      <c r="M35" s="32">
        <v>-17558</v>
      </c>
      <c r="N35" s="142">
        <v>17072</v>
      </c>
      <c r="O35" s="213">
        <v>149771</v>
      </c>
      <c r="P35" s="35">
        <v>-5356</v>
      </c>
      <c r="Q35" s="142">
        <v>6307</v>
      </c>
      <c r="R35" s="194">
        <v>152004</v>
      </c>
      <c r="S35" s="32">
        <v>-18012</v>
      </c>
      <c r="T35" s="142">
        <v>14652</v>
      </c>
      <c r="U35" s="213">
        <v>146839</v>
      </c>
      <c r="V35" s="32">
        <v>-5534</v>
      </c>
      <c r="W35" s="142">
        <v>3517</v>
      </c>
      <c r="X35" s="194">
        <v>148989</v>
      </c>
      <c r="Y35" s="32">
        <v>-19200</v>
      </c>
      <c r="Z35" s="142">
        <v>7965</v>
      </c>
      <c r="AA35" s="213">
        <v>138923</v>
      </c>
    </row>
    <row r="36" spans="1:27">
      <c r="A36" s="35" t="s">
        <v>75</v>
      </c>
      <c r="B36" s="227" t="s">
        <v>76</v>
      </c>
      <c r="C36" s="138">
        <v>177790</v>
      </c>
      <c r="D36" s="35">
        <v>-4474</v>
      </c>
      <c r="E36" s="142">
        <v>9468</v>
      </c>
      <c r="F36" s="213">
        <v>182986</v>
      </c>
      <c r="G36" s="35">
        <v>-14177</v>
      </c>
      <c r="H36" s="142">
        <v>24194</v>
      </c>
      <c r="I36" s="213">
        <v>188500</v>
      </c>
      <c r="J36" s="35">
        <v>-4540</v>
      </c>
      <c r="K36" s="142">
        <v>8829</v>
      </c>
      <c r="L36" s="194">
        <v>182256</v>
      </c>
      <c r="M36" s="32">
        <v>-14867</v>
      </c>
      <c r="N36" s="142">
        <v>21823</v>
      </c>
      <c r="O36" s="213">
        <v>185360</v>
      </c>
      <c r="P36" s="35">
        <v>-4587</v>
      </c>
      <c r="Q36" s="142">
        <v>8185</v>
      </c>
      <c r="R36" s="194">
        <v>181558</v>
      </c>
      <c r="S36" s="32">
        <v>-15310</v>
      </c>
      <c r="T36" s="142">
        <v>19392</v>
      </c>
      <c r="U36" s="213">
        <v>182484</v>
      </c>
      <c r="V36" s="32">
        <v>-4750</v>
      </c>
      <c r="W36" s="142">
        <v>6627</v>
      </c>
      <c r="X36" s="194">
        <v>179860</v>
      </c>
      <c r="Y36" s="32">
        <v>-16835</v>
      </c>
      <c r="Z36" s="142">
        <v>14111</v>
      </c>
      <c r="AA36" s="213">
        <v>175688</v>
      </c>
    </row>
    <row r="37" spans="1:27">
      <c r="A37" s="35" t="s">
        <v>77</v>
      </c>
      <c r="B37" s="227" t="s">
        <v>78</v>
      </c>
      <c r="C37" s="138">
        <v>115270</v>
      </c>
      <c r="D37" s="35">
        <v>-4369</v>
      </c>
      <c r="E37" s="142">
        <v>6086</v>
      </c>
      <c r="F37" s="213">
        <v>116942</v>
      </c>
      <c r="G37" s="35">
        <v>-13013</v>
      </c>
      <c r="H37" s="142">
        <v>16029</v>
      </c>
      <c r="I37" s="213">
        <v>118106</v>
      </c>
      <c r="J37" s="35">
        <v>-4379</v>
      </c>
      <c r="K37" s="142">
        <v>5590</v>
      </c>
      <c r="L37" s="194">
        <v>116435</v>
      </c>
      <c r="M37" s="32">
        <v>-13204</v>
      </c>
      <c r="N37" s="142">
        <v>14259</v>
      </c>
      <c r="O37" s="213">
        <v>116138</v>
      </c>
      <c r="P37" s="35">
        <v>-4406</v>
      </c>
      <c r="Q37" s="142">
        <v>5093</v>
      </c>
      <c r="R37" s="194">
        <v>115934</v>
      </c>
      <c r="S37" s="32">
        <v>-13591</v>
      </c>
      <c r="T37" s="142">
        <v>12457</v>
      </c>
      <c r="U37" s="213">
        <v>114030</v>
      </c>
      <c r="V37" s="32">
        <v>-4822</v>
      </c>
      <c r="W37" s="142">
        <v>2660</v>
      </c>
      <c r="X37" s="194">
        <v>113130</v>
      </c>
      <c r="Y37" s="32">
        <v>-15729</v>
      </c>
      <c r="Z37" s="142">
        <v>5978</v>
      </c>
      <c r="AA37" s="213">
        <v>105458</v>
      </c>
    </row>
    <row r="38" spans="1:27">
      <c r="A38" s="35" t="s">
        <v>79</v>
      </c>
      <c r="B38" s="227" t="s">
        <v>80</v>
      </c>
      <c r="C38" s="138">
        <v>22990</v>
      </c>
      <c r="D38" s="35">
        <v>-287</v>
      </c>
      <c r="E38" s="142">
        <v>320</v>
      </c>
      <c r="F38" s="213">
        <v>22897</v>
      </c>
      <c r="G38" s="35">
        <v>-1703</v>
      </c>
      <c r="H38" s="142">
        <v>1061</v>
      </c>
      <c r="I38" s="213">
        <v>21989</v>
      </c>
      <c r="J38" s="35">
        <v>-289</v>
      </c>
      <c r="K38" s="142">
        <v>243</v>
      </c>
      <c r="L38" s="194">
        <v>22824</v>
      </c>
      <c r="M38" s="32">
        <v>-1757</v>
      </c>
      <c r="N38" s="142">
        <v>692</v>
      </c>
      <c r="O38" s="213">
        <v>21579</v>
      </c>
      <c r="P38" s="35">
        <v>-303</v>
      </c>
      <c r="Q38" s="142">
        <v>143</v>
      </c>
      <c r="R38" s="194">
        <v>22717</v>
      </c>
      <c r="S38" s="32">
        <v>-1800</v>
      </c>
      <c r="T38" s="142">
        <v>394</v>
      </c>
      <c r="U38" s="213">
        <v>21248</v>
      </c>
      <c r="V38" s="32">
        <v>-337</v>
      </c>
      <c r="W38" s="142">
        <v>-737</v>
      </c>
      <c r="X38" s="194">
        <v>21801</v>
      </c>
      <c r="Y38" s="32">
        <v>-1843</v>
      </c>
      <c r="Z38" s="142">
        <v>-1788</v>
      </c>
      <c r="AA38" s="213">
        <v>19041</v>
      </c>
    </row>
    <row r="39" spans="1:27">
      <c r="A39" s="35" t="s">
        <v>81</v>
      </c>
      <c r="B39" s="227" t="s">
        <v>82</v>
      </c>
      <c r="C39" s="138">
        <v>112550</v>
      </c>
      <c r="D39" s="35">
        <v>-6553</v>
      </c>
      <c r="E39" s="142">
        <v>5168</v>
      </c>
      <c r="F39" s="213">
        <v>110993</v>
      </c>
      <c r="G39" s="35">
        <v>-19171</v>
      </c>
      <c r="H39" s="142">
        <v>13879</v>
      </c>
      <c r="I39" s="213">
        <v>106652</v>
      </c>
      <c r="J39" s="35">
        <v>-6562</v>
      </c>
      <c r="K39" s="142">
        <v>4792</v>
      </c>
      <c r="L39" s="194">
        <v>110612</v>
      </c>
      <c r="M39" s="32">
        <v>-19383</v>
      </c>
      <c r="N39" s="142">
        <v>12596</v>
      </c>
      <c r="O39" s="213">
        <v>105191</v>
      </c>
      <c r="P39" s="35">
        <v>-6590</v>
      </c>
      <c r="Q39" s="142">
        <v>4382</v>
      </c>
      <c r="R39" s="194">
        <v>110185</v>
      </c>
      <c r="S39" s="32">
        <v>-19610</v>
      </c>
      <c r="T39" s="142">
        <v>11120</v>
      </c>
      <c r="U39" s="213">
        <v>103513</v>
      </c>
      <c r="V39" s="32">
        <v>-6646</v>
      </c>
      <c r="W39" s="142">
        <v>3004</v>
      </c>
      <c r="X39" s="194">
        <v>108785</v>
      </c>
      <c r="Y39" s="32">
        <v>-19897</v>
      </c>
      <c r="Z39" s="142">
        <v>7126</v>
      </c>
      <c r="AA39" s="213">
        <v>99348</v>
      </c>
    </row>
    <row r="40" spans="1:27">
      <c r="A40" s="35" t="s">
        <v>83</v>
      </c>
      <c r="B40" s="227" t="s">
        <v>84</v>
      </c>
      <c r="C40" s="138">
        <v>319020</v>
      </c>
      <c r="D40" s="35">
        <v>-6833</v>
      </c>
      <c r="E40" s="142">
        <v>13961</v>
      </c>
      <c r="F40" s="213">
        <v>326349</v>
      </c>
      <c r="G40" s="35">
        <v>-23771</v>
      </c>
      <c r="H40" s="142">
        <v>36778</v>
      </c>
      <c r="I40" s="213">
        <v>332665</v>
      </c>
      <c r="J40" s="35">
        <v>-6920</v>
      </c>
      <c r="K40" s="142">
        <v>12955</v>
      </c>
      <c r="L40" s="194">
        <v>325243</v>
      </c>
      <c r="M40" s="32">
        <v>-24527</v>
      </c>
      <c r="N40" s="142">
        <v>32865</v>
      </c>
      <c r="O40" s="213">
        <v>328001</v>
      </c>
      <c r="P40" s="35">
        <v>-6984</v>
      </c>
      <c r="Q40" s="142">
        <v>12081</v>
      </c>
      <c r="R40" s="194">
        <v>324311</v>
      </c>
      <c r="S40" s="32">
        <v>-25349</v>
      </c>
      <c r="T40" s="142">
        <v>29234</v>
      </c>
      <c r="U40" s="213">
        <v>323542</v>
      </c>
      <c r="V40" s="32">
        <v>-7250</v>
      </c>
      <c r="W40" s="142">
        <v>11415</v>
      </c>
      <c r="X40" s="194">
        <v>323380</v>
      </c>
      <c r="Y40" s="32">
        <v>-27812</v>
      </c>
      <c r="Z40" s="142">
        <v>24208</v>
      </c>
      <c r="AA40" s="213">
        <v>316099</v>
      </c>
    </row>
    <row r="41" spans="1:27">
      <c r="A41" s="35" t="s">
        <v>85</v>
      </c>
      <c r="B41" s="227" t="s">
        <v>86</v>
      </c>
      <c r="C41" s="138">
        <v>94330</v>
      </c>
      <c r="D41" s="35">
        <v>-1547</v>
      </c>
      <c r="E41" s="142">
        <v>7092</v>
      </c>
      <c r="F41" s="213">
        <v>99607</v>
      </c>
      <c r="G41" s="35">
        <v>-4385</v>
      </c>
      <c r="H41" s="142">
        <v>17911</v>
      </c>
      <c r="I41" s="213">
        <v>107117</v>
      </c>
      <c r="J41" s="35">
        <v>-1606</v>
      </c>
      <c r="K41" s="142">
        <v>6347</v>
      </c>
      <c r="L41" s="194">
        <v>98836</v>
      </c>
      <c r="M41" s="32">
        <v>-4941</v>
      </c>
      <c r="N41" s="142">
        <v>15534</v>
      </c>
      <c r="O41" s="213">
        <v>104273</v>
      </c>
      <c r="P41" s="35">
        <v>-1675</v>
      </c>
      <c r="Q41" s="142">
        <v>5726</v>
      </c>
      <c r="R41" s="194">
        <v>98137</v>
      </c>
      <c r="S41" s="32">
        <v>-5376</v>
      </c>
      <c r="T41" s="142">
        <v>13699</v>
      </c>
      <c r="U41" s="213">
        <v>101978</v>
      </c>
      <c r="V41" s="32">
        <v>-1958</v>
      </c>
      <c r="W41" s="142">
        <v>970</v>
      </c>
      <c r="X41" s="194">
        <v>93140</v>
      </c>
      <c r="Y41" s="32">
        <v>-7302</v>
      </c>
      <c r="Z41" s="142">
        <v>3329</v>
      </c>
      <c r="AA41" s="213">
        <v>89829</v>
      </c>
    </row>
    <row r="42" spans="1:27">
      <c r="A42" s="35" t="s">
        <v>87</v>
      </c>
      <c r="B42" s="227" t="s">
        <v>88</v>
      </c>
      <c r="C42" s="138">
        <v>89130</v>
      </c>
      <c r="D42" s="35">
        <v>-2604</v>
      </c>
      <c r="E42" s="142">
        <v>884</v>
      </c>
      <c r="F42" s="213">
        <v>87372</v>
      </c>
      <c r="G42" s="35">
        <v>-8506</v>
      </c>
      <c r="H42" s="142">
        <v>2738</v>
      </c>
      <c r="I42" s="213">
        <v>83446</v>
      </c>
      <c r="J42" s="35">
        <v>-2628</v>
      </c>
      <c r="K42" s="142">
        <v>646</v>
      </c>
      <c r="L42" s="194">
        <v>87141</v>
      </c>
      <c r="M42" s="32">
        <v>-8622</v>
      </c>
      <c r="N42" s="142">
        <v>1871</v>
      </c>
      <c r="O42" s="213">
        <v>82537</v>
      </c>
      <c r="P42" s="35">
        <v>-2645</v>
      </c>
      <c r="Q42" s="142">
        <v>450</v>
      </c>
      <c r="R42" s="194">
        <v>86931</v>
      </c>
      <c r="S42" s="32">
        <v>-8878</v>
      </c>
      <c r="T42" s="142">
        <v>1180</v>
      </c>
      <c r="U42" s="213">
        <v>81605</v>
      </c>
      <c r="V42" s="32">
        <v>-2683</v>
      </c>
      <c r="W42" s="142">
        <v>-376</v>
      </c>
      <c r="X42" s="194">
        <v>86083</v>
      </c>
      <c r="Y42" s="32">
        <v>-9404</v>
      </c>
      <c r="Z42" s="142">
        <v>-1633</v>
      </c>
      <c r="AA42" s="213">
        <v>78365</v>
      </c>
    </row>
    <row r="43" spans="1:27">
      <c r="A43" s="35" t="s">
        <v>89</v>
      </c>
      <c r="B43" s="227" t="s">
        <v>90</v>
      </c>
      <c r="C43" s="138">
        <v>182140</v>
      </c>
      <c r="D43" s="35">
        <v>1498</v>
      </c>
      <c r="E43" s="142">
        <v>9760</v>
      </c>
      <c r="F43" s="213">
        <v>193656</v>
      </c>
      <c r="G43" s="35">
        <v>-318</v>
      </c>
      <c r="H43" s="142">
        <v>24548</v>
      </c>
      <c r="I43" s="213">
        <v>207036</v>
      </c>
      <c r="J43" s="35">
        <v>1448</v>
      </c>
      <c r="K43" s="142">
        <v>9003</v>
      </c>
      <c r="L43" s="194">
        <v>192812</v>
      </c>
      <c r="M43" s="32">
        <v>-973</v>
      </c>
      <c r="N43" s="142">
        <v>21530</v>
      </c>
      <c r="O43" s="213">
        <v>203320</v>
      </c>
      <c r="P43" s="35">
        <v>1373</v>
      </c>
      <c r="Q43" s="142">
        <v>8318</v>
      </c>
      <c r="R43" s="194">
        <v>192046</v>
      </c>
      <c r="S43" s="32">
        <v>-1646</v>
      </c>
      <c r="T43" s="142">
        <v>18702</v>
      </c>
      <c r="U43" s="213">
        <v>199760</v>
      </c>
      <c r="V43" s="32">
        <v>866</v>
      </c>
      <c r="W43" s="142">
        <v>3975</v>
      </c>
      <c r="X43" s="194">
        <v>187255</v>
      </c>
      <c r="Y43" s="32">
        <v>-4988</v>
      </c>
      <c r="Z43" s="142">
        <v>6521</v>
      </c>
      <c r="AA43" s="213">
        <v>184332</v>
      </c>
    </row>
    <row r="44" spans="1:27">
      <c r="A44" s="35"/>
      <c r="B44" s="227"/>
      <c r="C44" s="138"/>
      <c r="D44" s="35"/>
      <c r="E44" s="142"/>
      <c r="F44" s="213"/>
      <c r="G44" s="35"/>
      <c r="H44" s="142"/>
      <c r="I44" s="213"/>
      <c r="J44" s="35"/>
      <c r="K44" s="142"/>
      <c r="L44" s="194"/>
      <c r="M44" s="32"/>
      <c r="N44" s="142"/>
      <c r="O44" s="213"/>
      <c r="P44" s="35"/>
      <c r="Q44" s="142"/>
      <c r="R44" s="194"/>
      <c r="S44" s="32"/>
      <c r="T44" s="142"/>
      <c r="U44" s="213"/>
      <c r="V44" s="32"/>
      <c r="W44" s="142"/>
      <c r="X44" s="194"/>
      <c r="Y44" s="48"/>
      <c r="Z44" s="48"/>
      <c r="AA44" s="58"/>
    </row>
    <row r="45" spans="1:27">
      <c r="A45" s="226" t="s">
        <v>91</v>
      </c>
      <c r="B45" s="225"/>
      <c r="C45" s="138"/>
      <c r="D45" s="35"/>
      <c r="E45" s="142"/>
      <c r="F45" s="213"/>
      <c r="G45" s="35"/>
      <c r="H45" s="142"/>
      <c r="I45" s="213"/>
      <c r="J45" s="35"/>
      <c r="K45" s="142"/>
      <c r="L45" s="194"/>
      <c r="M45" s="32"/>
      <c r="N45" s="142"/>
      <c r="O45" s="213"/>
      <c r="P45" s="35"/>
      <c r="Q45" s="142"/>
      <c r="R45" s="194"/>
      <c r="S45" s="32"/>
      <c r="T45" s="142"/>
      <c r="U45" s="213"/>
      <c r="V45" s="32"/>
      <c r="W45" s="142"/>
      <c r="X45" s="194"/>
      <c r="Y45" s="48"/>
      <c r="Z45" s="48"/>
      <c r="AA45" s="58"/>
    </row>
    <row r="46" spans="1:27" hidden="1">
      <c r="A46" s="226" t="s">
        <v>3</v>
      </c>
      <c r="B46" s="225" t="s">
        <v>4</v>
      </c>
      <c r="C46" s="138" t="s">
        <v>12</v>
      </c>
      <c r="D46" s="35" t="s">
        <v>252</v>
      </c>
      <c r="E46" s="142" t="s">
        <v>253</v>
      </c>
      <c r="F46" s="213" t="s">
        <v>223</v>
      </c>
      <c r="G46" s="35" t="s">
        <v>252</v>
      </c>
      <c r="H46" s="142" t="s">
        <v>253</v>
      </c>
      <c r="I46" s="213" t="s">
        <v>223</v>
      </c>
      <c r="J46" s="35" t="s">
        <v>254</v>
      </c>
      <c r="K46" s="142" t="s">
        <v>255</v>
      </c>
      <c r="L46" s="194" t="s">
        <v>220</v>
      </c>
      <c r="M46" s="32" t="s">
        <v>254</v>
      </c>
      <c r="N46" s="142" t="s">
        <v>255</v>
      </c>
      <c r="O46" s="213" t="s">
        <v>220</v>
      </c>
      <c r="P46" s="35" t="s">
        <v>256</v>
      </c>
      <c r="Q46" s="142" t="s">
        <v>257</v>
      </c>
      <c r="R46" s="194" t="s">
        <v>217</v>
      </c>
      <c r="S46" s="32" t="s">
        <v>256</v>
      </c>
      <c r="T46" s="142" t="s">
        <v>257</v>
      </c>
      <c r="U46" s="213" t="s">
        <v>217</v>
      </c>
      <c r="V46" s="32" t="s">
        <v>258</v>
      </c>
      <c r="W46" s="142" t="s">
        <v>259</v>
      </c>
      <c r="X46" s="194" t="s">
        <v>216</v>
      </c>
      <c r="Y46" s="48"/>
      <c r="Z46" s="48"/>
      <c r="AA46" s="58"/>
    </row>
    <row r="47" spans="1:27">
      <c r="A47" s="35" t="s">
        <v>92</v>
      </c>
      <c r="B47" s="227" t="s">
        <v>93</v>
      </c>
      <c r="C47" s="138">
        <v>369670</v>
      </c>
      <c r="D47" s="35">
        <v>-16104</v>
      </c>
      <c r="E47" s="75">
        <v>8889</v>
      </c>
      <c r="F47" s="213">
        <v>362495</v>
      </c>
      <c r="G47" s="35">
        <v>-49025</v>
      </c>
      <c r="H47" s="75">
        <v>25267</v>
      </c>
      <c r="I47" s="213">
        <v>345793</v>
      </c>
      <c r="J47" s="35">
        <v>-16177</v>
      </c>
      <c r="K47" s="75">
        <v>7852</v>
      </c>
      <c r="L47" s="194">
        <v>361385</v>
      </c>
      <c r="M47" s="32">
        <v>-49809</v>
      </c>
      <c r="N47" s="75">
        <v>21543</v>
      </c>
      <c r="O47" s="213">
        <v>341317</v>
      </c>
      <c r="P47" s="35">
        <v>-16230</v>
      </c>
      <c r="Q47" s="75">
        <v>6809</v>
      </c>
      <c r="R47" s="194">
        <v>360287</v>
      </c>
      <c r="S47" s="32">
        <v>-50182</v>
      </c>
      <c r="T47" s="75">
        <v>17867</v>
      </c>
      <c r="U47" s="213">
        <v>337270</v>
      </c>
      <c r="V47" s="32">
        <v>-16370</v>
      </c>
      <c r="W47" s="75">
        <v>3729</v>
      </c>
      <c r="X47" s="194">
        <v>357149</v>
      </c>
      <c r="Y47" s="32">
        <v>-51076</v>
      </c>
      <c r="Z47" s="75">
        <v>8168</v>
      </c>
      <c r="AA47" s="213">
        <v>326871</v>
      </c>
    </row>
    <row r="48" spans="1:27">
      <c r="A48" s="35" t="s">
        <v>94</v>
      </c>
      <c r="B48" s="227" t="s">
        <v>95</v>
      </c>
      <c r="C48" s="138">
        <v>115270</v>
      </c>
      <c r="D48" s="228">
        <v>-4369</v>
      </c>
      <c r="E48" s="82">
        <v>6086</v>
      </c>
      <c r="F48" s="229">
        <v>116942</v>
      </c>
      <c r="G48" s="228">
        <v>-13013</v>
      </c>
      <c r="H48" s="82">
        <v>16029</v>
      </c>
      <c r="I48" s="229">
        <v>118106</v>
      </c>
      <c r="J48" s="228">
        <v>-4379</v>
      </c>
      <c r="K48" s="82">
        <v>5590</v>
      </c>
      <c r="L48" s="236">
        <v>116435</v>
      </c>
      <c r="M48" s="82">
        <v>-13204</v>
      </c>
      <c r="N48" s="82">
        <v>14259</v>
      </c>
      <c r="O48" s="229">
        <v>116138</v>
      </c>
      <c r="P48" s="228">
        <v>-4406</v>
      </c>
      <c r="Q48" s="82">
        <v>5093</v>
      </c>
      <c r="R48" s="236">
        <v>115934</v>
      </c>
      <c r="S48" s="82">
        <v>-13591</v>
      </c>
      <c r="T48" s="82">
        <v>12457</v>
      </c>
      <c r="U48" s="229">
        <v>114030</v>
      </c>
      <c r="V48" s="82">
        <v>-4822</v>
      </c>
      <c r="W48" s="82">
        <v>2660</v>
      </c>
      <c r="X48" s="236">
        <v>113130</v>
      </c>
      <c r="Y48" s="82">
        <v>-15729</v>
      </c>
      <c r="Z48" s="82">
        <v>5978</v>
      </c>
      <c r="AA48" s="229">
        <v>105458</v>
      </c>
    </row>
    <row r="49" spans="1:27">
      <c r="A49" s="35" t="s">
        <v>39</v>
      </c>
      <c r="B49" s="227" t="s">
        <v>96</v>
      </c>
      <c r="C49" s="138">
        <v>148790</v>
      </c>
      <c r="D49" s="228">
        <v>-8550</v>
      </c>
      <c r="E49" s="82">
        <v>4915</v>
      </c>
      <c r="F49" s="132">
        <v>145189</v>
      </c>
      <c r="G49" s="228">
        <v>-24672</v>
      </c>
      <c r="H49" s="82">
        <v>14522</v>
      </c>
      <c r="I49" s="132">
        <v>138645</v>
      </c>
      <c r="J49" s="228">
        <v>-8570</v>
      </c>
      <c r="K49" s="82">
        <v>4326</v>
      </c>
      <c r="L49" s="237">
        <v>144575</v>
      </c>
      <c r="M49" s="82">
        <v>-24961</v>
      </c>
      <c r="N49" s="82">
        <v>12458</v>
      </c>
      <c r="O49" s="132">
        <v>136286</v>
      </c>
      <c r="P49" s="228">
        <v>-8626</v>
      </c>
      <c r="Q49" s="82">
        <v>3878</v>
      </c>
      <c r="R49" s="237">
        <v>144051</v>
      </c>
      <c r="S49" s="82">
        <v>-25321</v>
      </c>
      <c r="T49" s="82">
        <v>10876</v>
      </c>
      <c r="U49" s="132">
        <v>134283</v>
      </c>
      <c r="V49" s="82">
        <v>-8736</v>
      </c>
      <c r="W49" s="82">
        <v>-1456</v>
      </c>
      <c r="X49" s="237">
        <v>138605</v>
      </c>
      <c r="Y49" s="82">
        <v>-25675</v>
      </c>
      <c r="Z49" s="82">
        <v>-3419</v>
      </c>
      <c r="AA49" s="132">
        <v>119531</v>
      </c>
    </row>
    <row r="50" spans="1:27">
      <c r="A50" s="35" t="s">
        <v>53</v>
      </c>
      <c r="B50" s="227" t="s">
        <v>362</v>
      </c>
      <c r="C50" s="138">
        <v>371910</v>
      </c>
      <c r="D50" s="228">
        <v>-8572</v>
      </c>
      <c r="E50" s="82">
        <v>10074</v>
      </c>
      <c r="F50" s="132">
        <v>373199</v>
      </c>
      <c r="G50" s="228">
        <v>-30960</v>
      </c>
      <c r="H50" s="82">
        <v>30172</v>
      </c>
      <c r="I50" s="132">
        <v>370501</v>
      </c>
      <c r="J50" s="228">
        <v>-8668</v>
      </c>
      <c r="K50" s="82">
        <v>8374</v>
      </c>
      <c r="L50" s="237">
        <v>371430</v>
      </c>
      <c r="M50" s="82">
        <v>-31944</v>
      </c>
      <c r="N50" s="82">
        <v>24717</v>
      </c>
      <c r="O50" s="132">
        <v>364164</v>
      </c>
      <c r="P50" s="228">
        <v>-8812</v>
      </c>
      <c r="Q50" s="82">
        <v>6808</v>
      </c>
      <c r="R50" s="237">
        <v>369731</v>
      </c>
      <c r="S50" s="82">
        <v>-33173</v>
      </c>
      <c r="T50" s="82">
        <v>18914</v>
      </c>
      <c r="U50" s="132">
        <v>357164</v>
      </c>
      <c r="V50" s="82">
        <v>-8553</v>
      </c>
      <c r="W50" s="82">
        <v>1465</v>
      </c>
      <c r="X50" s="237">
        <v>364683</v>
      </c>
      <c r="Y50" s="82">
        <v>-33582</v>
      </c>
      <c r="Z50" s="82">
        <v>3624</v>
      </c>
      <c r="AA50" s="132">
        <v>341645</v>
      </c>
    </row>
    <row r="51" spans="1:27">
      <c r="A51" s="35" t="s">
        <v>98</v>
      </c>
      <c r="B51" s="227" t="s">
        <v>99</v>
      </c>
      <c r="C51" s="138">
        <v>306070</v>
      </c>
      <c r="D51" s="228">
        <v>-5112</v>
      </c>
      <c r="E51" s="82">
        <v>16245</v>
      </c>
      <c r="F51" s="132">
        <v>317040</v>
      </c>
      <c r="G51" s="228">
        <v>-17248</v>
      </c>
      <c r="H51" s="82">
        <v>41697</v>
      </c>
      <c r="I51" s="132">
        <v>330089</v>
      </c>
      <c r="J51" s="228">
        <v>-5243</v>
      </c>
      <c r="K51" s="82">
        <v>14787</v>
      </c>
      <c r="L51" s="237">
        <v>315492</v>
      </c>
      <c r="M51" s="82">
        <v>-18368</v>
      </c>
      <c r="N51" s="82">
        <v>36811</v>
      </c>
      <c r="O51" s="132">
        <v>324159</v>
      </c>
      <c r="P51" s="228">
        <v>-5370</v>
      </c>
      <c r="Q51" s="82">
        <v>13475</v>
      </c>
      <c r="R51" s="237">
        <v>314060</v>
      </c>
      <c r="S51" s="82">
        <v>-19471</v>
      </c>
      <c r="T51" s="82">
        <v>32168</v>
      </c>
      <c r="U51" s="132">
        <v>318454</v>
      </c>
      <c r="V51" s="82">
        <v>-5910</v>
      </c>
      <c r="W51" s="82">
        <v>5576</v>
      </c>
      <c r="X51" s="237">
        <v>305613</v>
      </c>
      <c r="Y51" s="82">
        <v>-23328</v>
      </c>
      <c r="Z51" s="82">
        <v>12929</v>
      </c>
      <c r="AA51" s="132">
        <v>295389</v>
      </c>
    </row>
    <row r="52" spans="1:27">
      <c r="A52" s="35" t="s">
        <v>100</v>
      </c>
      <c r="B52" s="227" t="s">
        <v>101</v>
      </c>
      <c r="C52" s="138">
        <v>584550</v>
      </c>
      <c r="D52" s="228">
        <v>-2855</v>
      </c>
      <c r="E52" s="82">
        <v>16466</v>
      </c>
      <c r="F52" s="132">
        <v>598284</v>
      </c>
      <c r="G52" s="228">
        <v>-20157</v>
      </c>
      <c r="H52" s="82">
        <v>45538</v>
      </c>
      <c r="I52" s="132">
        <v>610199</v>
      </c>
      <c r="J52" s="228">
        <v>-3231</v>
      </c>
      <c r="K52" s="82">
        <v>11998</v>
      </c>
      <c r="L52" s="237">
        <v>593475</v>
      </c>
      <c r="M52" s="82">
        <v>-22989</v>
      </c>
      <c r="N52" s="82">
        <v>31803</v>
      </c>
      <c r="O52" s="132">
        <v>593664</v>
      </c>
      <c r="P52" s="228">
        <v>-3526</v>
      </c>
      <c r="Q52" s="82">
        <v>7496</v>
      </c>
      <c r="R52" s="237">
        <v>588660</v>
      </c>
      <c r="S52" s="82">
        <v>-25664</v>
      </c>
      <c r="T52" s="82">
        <v>17397</v>
      </c>
      <c r="U52" s="132">
        <v>576515</v>
      </c>
      <c r="V52" s="82">
        <v>-5710</v>
      </c>
      <c r="W52" s="82">
        <v>-14840</v>
      </c>
      <c r="X52" s="237">
        <v>564154</v>
      </c>
      <c r="Y52" s="82">
        <v>-38706</v>
      </c>
      <c r="Z52" s="82">
        <v>-36195</v>
      </c>
      <c r="AA52" s="132">
        <v>509931</v>
      </c>
    </row>
    <row r="53" spans="1:27">
      <c r="A53" s="35" t="s">
        <v>102</v>
      </c>
      <c r="B53" s="227" t="s">
        <v>363</v>
      </c>
      <c r="C53" s="138">
        <v>1174980</v>
      </c>
      <c r="D53" s="228">
        <v>-12254</v>
      </c>
      <c r="E53" s="82">
        <v>46193</v>
      </c>
      <c r="F53" s="132">
        <v>1209183</v>
      </c>
      <c r="G53" s="228">
        <v>-40412</v>
      </c>
      <c r="H53" s="82">
        <v>113078</v>
      </c>
      <c r="I53" s="132">
        <v>1249163</v>
      </c>
      <c r="J53" s="228">
        <v>-12894</v>
      </c>
      <c r="K53" s="82">
        <v>38418</v>
      </c>
      <c r="L53" s="237">
        <v>1200718</v>
      </c>
      <c r="M53" s="82">
        <v>-45543</v>
      </c>
      <c r="N53" s="82">
        <v>89790</v>
      </c>
      <c r="O53" s="132">
        <v>1220659</v>
      </c>
      <c r="P53" s="228">
        <v>-13435</v>
      </c>
      <c r="Q53" s="82">
        <v>31120</v>
      </c>
      <c r="R53" s="237">
        <v>1192928</v>
      </c>
      <c r="S53" s="82">
        <v>-50510</v>
      </c>
      <c r="T53" s="82">
        <v>67211</v>
      </c>
      <c r="U53" s="132">
        <v>1193183</v>
      </c>
      <c r="V53" s="82">
        <v>-16965</v>
      </c>
      <c r="W53" s="82">
        <v>-6379</v>
      </c>
      <c r="X53" s="237">
        <v>1151867</v>
      </c>
      <c r="Y53" s="82">
        <v>-74012</v>
      </c>
      <c r="Z53" s="82">
        <v>-10577</v>
      </c>
      <c r="AA53" s="132">
        <v>1091844</v>
      </c>
    </row>
    <row r="54" spans="1:27">
      <c r="A54" s="35" t="s">
        <v>57</v>
      </c>
      <c r="B54" s="227" t="s">
        <v>104</v>
      </c>
      <c r="C54" s="138">
        <v>321800</v>
      </c>
      <c r="D54" s="228">
        <v>-11427</v>
      </c>
      <c r="E54" s="82">
        <v>9471</v>
      </c>
      <c r="F54" s="132">
        <v>319549</v>
      </c>
      <c r="G54" s="228">
        <v>-35191</v>
      </c>
      <c r="H54" s="82">
        <v>27501</v>
      </c>
      <c r="I54" s="132">
        <v>312989</v>
      </c>
      <c r="J54" s="228">
        <v>-11529</v>
      </c>
      <c r="K54" s="82">
        <v>7895</v>
      </c>
      <c r="L54" s="237">
        <v>317861</v>
      </c>
      <c r="M54" s="82">
        <v>-36057</v>
      </c>
      <c r="N54" s="82">
        <v>22125</v>
      </c>
      <c r="O54" s="132">
        <v>306702</v>
      </c>
      <c r="P54" s="228">
        <v>-11657</v>
      </c>
      <c r="Q54" s="82">
        <v>6421</v>
      </c>
      <c r="R54" s="237">
        <v>316264</v>
      </c>
      <c r="S54" s="82">
        <v>-37122</v>
      </c>
      <c r="T54" s="82">
        <v>16753</v>
      </c>
      <c r="U54" s="132">
        <v>300304</v>
      </c>
      <c r="V54" s="82">
        <v>-12747</v>
      </c>
      <c r="W54" s="82">
        <v>-4712</v>
      </c>
      <c r="X54" s="237">
        <v>304075</v>
      </c>
      <c r="Y54" s="82">
        <v>-43244</v>
      </c>
      <c r="Z54" s="82">
        <v>-11657</v>
      </c>
      <c r="AA54" s="132">
        <v>265805</v>
      </c>
    </row>
    <row r="55" spans="1:27">
      <c r="A55" s="35" t="s">
        <v>105</v>
      </c>
      <c r="B55" s="227" t="s">
        <v>364</v>
      </c>
      <c r="C55" s="138">
        <v>659200</v>
      </c>
      <c r="D55" s="228">
        <v>-12707</v>
      </c>
      <c r="E55" s="82">
        <v>21340</v>
      </c>
      <c r="F55" s="132">
        <v>668510</v>
      </c>
      <c r="G55" s="228">
        <v>-44914</v>
      </c>
      <c r="H55" s="82">
        <v>57317</v>
      </c>
      <c r="I55" s="132">
        <v>673936</v>
      </c>
      <c r="J55" s="228">
        <v>-12873</v>
      </c>
      <c r="K55" s="82">
        <v>19408</v>
      </c>
      <c r="L55" s="237">
        <v>666417</v>
      </c>
      <c r="M55" s="82">
        <v>-46299</v>
      </c>
      <c r="N55" s="82">
        <v>49882</v>
      </c>
      <c r="O55" s="132">
        <v>665167</v>
      </c>
      <c r="P55" s="228">
        <v>-13023</v>
      </c>
      <c r="Q55" s="82">
        <v>17623</v>
      </c>
      <c r="R55" s="237">
        <v>664476</v>
      </c>
      <c r="S55" s="82">
        <v>-47866</v>
      </c>
      <c r="T55" s="82">
        <v>42817</v>
      </c>
      <c r="U55" s="132">
        <v>656505</v>
      </c>
      <c r="V55" s="82">
        <v>-13449</v>
      </c>
      <c r="W55" s="82">
        <v>15654</v>
      </c>
      <c r="X55" s="237">
        <v>662107</v>
      </c>
      <c r="Y55" s="82">
        <v>-52154</v>
      </c>
      <c r="Z55" s="82">
        <v>32048</v>
      </c>
      <c r="AA55" s="132">
        <v>641581</v>
      </c>
    </row>
    <row r="56" spans="1:27">
      <c r="A56" s="35" t="s">
        <v>107</v>
      </c>
      <c r="B56" s="227" t="s">
        <v>108</v>
      </c>
      <c r="C56" s="138">
        <v>897770</v>
      </c>
      <c r="D56" s="228">
        <v>8020</v>
      </c>
      <c r="E56" s="82">
        <v>65913</v>
      </c>
      <c r="F56" s="132">
        <v>972077</v>
      </c>
      <c r="G56" s="228">
        <v>7247</v>
      </c>
      <c r="H56" s="82">
        <v>156944</v>
      </c>
      <c r="I56" s="132">
        <v>1063060</v>
      </c>
      <c r="J56" s="228">
        <v>7304</v>
      </c>
      <c r="K56" s="82">
        <v>57379</v>
      </c>
      <c r="L56" s="237">
        <v>962745</v>
      </c>
      <c r="M56" s="82">
        <v>1283</v>
      </c>
      <c r="N56" s="82">
        <v>131249</v>
      </c>
      <c r="O56" s="132">
        <v>1031266</v>
      </c>
      <c r="P56" s="228">
        <v>6660</v>
      </c>
      <c r="Q56" s="82">
        <v>49316</v>
      </c>
      <c r="R56" s="237">
        <v>953992</v>
      </c>
      <c r="S56" s="82">
        <v>-4286</v>
      </c>
      <c r="T56" s="82">
        <v>106490</v>
      </c>
      <c r="U56" s="132">
        <v>1000834</v>
      </c>
      <c r="V56" s="82">
        <v>2236</v>
      </c>
      <c r="W56" s="82">
        <v>-2688</v>
      </c>
      <c r="X56" s="237">
        <v>897456</v>
      </c>
      <c r="Y56" s="82">
        <v>-31368</v>
      </c>
      <c r="Z56" s="82">
        <v>-3523</v>
      </c>
      <c r="AA56" s="132">
        <v>863285</v>
      </c>
    </row>
    <row r="57" spans="1:27">
      <c r="A57" s="35" t="s">
        <v>109</v>
      </c>
      <c r="B57" s="227" t="s">
        <v>110</v>
      </c>
      <c r="C57" s="138">
        <v>22190</v>
      </c>
      <c r="D57" s="228">
        <v>-765</v>
      </c>
      <c r="E57" s="82">
        <v>1078</v>
      </c>
      <c r="F57" s="132">
        <v>22354</v>
      </c>
      <c r="G57" s="228">
        <v>-2617</v>
      </c>
      <c r="H57" s="82">
        <v>2901</v>
      </c>
      <c r="I57" s="132">
        <v>21983</v>
      </c>
      <c r="J57" s="228">
        <v>-770</v>
      </c>
      <c r="K57" s="82">
        <v>1037</v>
      </c>
      <c r="L57" s="237">
        <v>22311</v>
      </c>
      <c r="M57" s="82">
        <v>-2676</v>
      </c>
      <c r="N57" s="82">
        <v>2793</v>
      </c>
      <c r="O57" s="132">
        <v>21828</v>
      </c>
      <c r="P57" s="228">
        <v>-760</v>
      </c>
      <c r="Q57" s="82">
        <v>955</v>
      </c>
      <c r="R57" s="237">
        <v>22240</v>
      </c>
      <c r="S57" s="82">
        <v>-2660</v>
      </c>
      <c r="T57" s="82">
        <v>2517</v>
      </c>
      <c r="U57" s="132">
        <v>21586</v>
      </c>
      <c r="V57" s="82">
        <v>-828</v>
      </c>
      <c r="W57" s="82">
        <v>-452</v>
      </c>
      <c r="X57" s="237">
        <v>20777</v>
      </c>
      <c r="Y57" s="82">
        <v>-2883</v>
      </c>
      <c r="Z57" s="82">
        <v>-966</v>
      </c>
      <c r="AA57" s="132">
        <v>17893</v>
      </c>
    </row>
    <row r="58" spans="1:27">
      <c r="A58" s="35" t="s">
        <v>111</v>
      </c>
      <c r="B58" s="227" t="s">
        <v>112</v>
      </c>
      <c r="C58" s="138">
        <v>22990</v>
      </c>
      <c r="D58" s="228">
        <v>-287</v>
      </c>
      <c r="E58" s="82">
        <v>320</v>
      </c>
      <c r="F58" s="132">
        <v>22897</v>
      </c>
      <c r="G58" s="228">
        <v>-1703</v>
      </c>
      <c r="H58" s="82">
        <v>1061</v>
      </c>
      <c r="I58" s="132">
        <v>21989</v>
      </c>
      <c r="J58" s="228">
        <v>-289</v>
      </c>
      <c r="K58" s="82">
        <v>243</v>
      </c>
      <c r="L58" s="237">
        <v>22824</v>
      </c>
      <c r="M58" s="82">
        <v>-1757</v>
      </c>
      <c r="N58" s="82">
        <v>692</v>
      </c>
      <c r="O58" s="132">
        <v>21579</v>
      </c>
      <c r="P58" s="228">
        <v>-303</v>
      </c>
      <c r="Q58" s="82">
        <v>143</v>
      </c>
      <c r="R58" s="237">
        <v>22717</v>
      </c>
      <c r="S58" s="82">
        <v>-1800</v>
      </c>
      <c r="T58" s="82">
        <v>394</v>
      </c>
      <c r="U58" s="132">
        <v>21248</v>
      </c>
      <c r="V58" s="82">
        <v>-337</v>
      </c>
      <c r="W58" s="82">
        <v>-737</v>
      </c>
      <c r="X58" s="237">
        <v>21801</v>
      </c>
      <c r="Y58" s="82">
        <v>-1843</v>
      </c>
      <c r="Z58" s="82">
        <v>-1788</v>
      </c>
      <c r="AA58" s="132">
        <v>19041</v>
      </c>
    </row>
    <row r="59" spans="1:27">
      <c r="A59" s="35" t="s">
        <v>113</v>
      </c>
      <c r="B59" s="227" t="s">
        <v>365</v>
      </c>
      <c r="C59" s="138">
        <v>416080</v>
      </c>
      <c r="D59" s="228">
        <v>-11877</v>
      </c>
      <c r="E59" s="82">
        <v>14981</v>
      </c>
      <c r="F59" s="132">
        <v>418808</v>
      </c>
      <c r="G59" s="228">
        <v>-35547</v>
      </c>
      <c r="H59" s="82">
        <v>39634</v>
      </c>
      <c r="I59" s="132">
        <v>418759</v>
      </c>
      <c r="J59" s="228">
        <v>-12086</v>
      </c>
      <c r="K59" s="82">
        <v>12631</v>
      </c>
      <c r="L59" s="237">
        <v>416267</v>
      </c>
      <c r="M59" s="82">
        <v>-37196</v>
      </c>
      <c r="N59" s="82">
        <v>31926</v>
      </c>
      <c r="O59" s="132">
        <v>409348</v>
      </c>
      <c r="P59" s="228">
        <v>-12252</v>
      </c>
      <c r="Q59" s="82">
        <v>10311</v>
      </c>
      <c r="R59" s="237">
        <v>413779</v>
      </c>
      <c r="S59" s="82">
        <v>-38744</v>
      </c>
      <c r="T59" s="82">
        <v>24712</v>
      </c>
      <c r="U59" s="132">
        <v>400566</v>
      </c>
      <c r="V59" s="82">
        <v>-12740</v>
      </c>
      <c r="W59" s="82">
        <v>2704</v>
      </c>
      <c r="X59" s="237">
        <v>405575</v>
      </c>
      <c r="Y59" s="82">
        <v>-42531</v>
      </c>
      <c r="Z59" s="82">
        <v>6456</v>
      </c>
      <c r="AA59" s="132">
        <v>378392</v>
      </c>
    </row>
    <row r="60" spans="1:27">
      <c r="A60" s="35" t="s">
        <v>115</v>
      </c>
      <c r="B60" s="227" t="s">
        <v>116</v>
      </c>
      <c r="C60" s="138">
        <v>26830</v>
      </c>
      <c r="D60" s="228">
        <v>-1462</v>
      </c>
      <c r="E60" s="82">
        <v>16</v>
      </c>
      <c r="F60" s="132">
        <v>25239</v>
      </c>
      <c r="G60" s="228">
        <v>-4033</v>
      </c>
      <c r="H60" s="82">
        <v>391</v>
      </c>
      <c r="I60" s="132">
        <v>22695</v>
      </c>
      <c r="J60" s="228">
        <v>-1471</v>
      </c>
      <c r="K60" s="82">
        <v>-46</v>
      </c>
      <c r="L60" s="237">
        <v>25181</v>
      </c>
      <c r="M60" s="82">
        <v>-4092</v>
      </c>
      <c r="N60" s="82">
        <v>283</v>
      </c>
      <c r="O60" s="132">
        <v>22542</v>
      </c>
      <c r="P60" s="228">
        <v>-1474</v>
      </c>
      <c r="Q60" s="82">
        <v>-111</v>
      </c>
      <c r="R60" s="237">
        <v>25104</v>
      </c>
      <c r="S60" s="82">
        <v>-4140</v>
      </c>
      <c r="T60" s="82">
        <v>20</v>
      </c>
      <c r="U60" s="132">
        <v>22221</v>
      </c>
      <c r="V60" s="82">
        <v>-1520</v>
      </c>
      <c r="W60" s="82">
        <v>-524</v>
      </c>
      <c r="X60" s="237">
        <v>24657</v>
      </c>
      <c r="Y60" s="82">
        <v>-4382</v>
      </c>
      <c r="Z60" s="82">
        <v>-1078</v>
      </c>
      <c r="AA60" s="132">
        <v>20921</v>
      </c>
    </row>
    <row r="61" spans="1:27">
      <c r="A61" s="35"/>
      <c r="B61" s="227"/>
      <c r="C61" s="138"/>
      <c r="D61" s="228"/>
      <c r="E61" s="82"/>
      <c r="F61" s="132"/>
      <c r="G61" s="228"/>
      <c r="H61" s="82"/>
      <c r="I61" s="132"/>
      <c r="J61" s="228"/>
      <c r="K61" s="82"/>
      <c r="L61" s="237"/>
      <c r="M61" s="82"/>
      <c r="N61" s="82"/>
      <c r="O61" s="132"/>
      <c r="P61" s="228"/>
      <c r="Q61" s="82"/>
      <c r="R61" s="237"/>
      <c r="S61" s="82"/>
      <c r="T61" s="82"/>
      <c r="U61" s="132"/>
      <c r="V61" s="82"/>
      <c r="W61" s="82"/>
      <c r="X61" s="237"/>
      <c r="Y61" s="82"/>
      <c r="Z61" s="82"/>
      <c r="AA61" s="132"/>
    </row>
    <row r="62" spans="1:27">
      <c r="A62" s="226" t="s">
        <v>117</v>
      </c>
      <c r="B62" s="225"/>
      <c r="C62" s="138"/>
      <c r="D62" s="228"/>
      <c r="E62" s="82"/>
      <c r="F62" s="132"/>
      <c r="G62" s="228"/>
      <c r="H62" s="82"/>
      <c r="I62" s="132"/>
      <c r="J62" s="228"/>
      <c r="K62" s="82"/>
      <c r="L62" s="237"/>
      <c r="M62" s="82"/>
      <c r="N62" s="82"/>
      <c r="O62" s="132"/>
      <c r="P62" s="228"/>
      <c r="Q62" s="82"/>
      <c r="R62" s="237"/>
      <c r="S62" s="82"/>
      <c r="T62" s="82"/>
      <c r="U62" s="132"/>
      <c r="V62" s="82"/>
      <c r="W62" s="82"/>
      <c r="X62" s="237"/>
      <c r="Y62" s="82"/>
      <c r="Z62" s="82"/>
      <c r="AA62" s="132"/>
    </row>
    <row r="63" spans="1:27" hidden="1">
      <c r="A63" s="226" t="s">
        <v>3</v>
      </c>
      <c r="B63" s="225" t="s">
        <v>4</v>
      </c>
      <c r="C63" s="138" t="s">
        <v>12</v>
      </c>
      <c r="D63" s="228" t="s">
        <v>252</v>
      </c>
      <c r="E63" s="82" t="s">
        <v>253</v>
      </c>
      <c r="F63" s="132" t="s">
        <v>223</v>
      </c>
      <c r="G63" s="228" t="s">
        <v>252</v>
      </c>
      <c r="H63" s="82" t="s">
        <v>253</v>
      </c>
      <c r="I63" s="132" t="s">
        <v>223</v>
      </c>
      <c r="J63" s="228" t="s">
        <v>254</v>
      </c>
      <c r="K63" s="82" t="s">
        <v>255</v>
      </c>
      <c r="L63" s="237" t="s">
        <v>220</v>
      </c>
      <c r="M63" s="82" t="s">
        <v>254</v>
      </c>
      <c r="N63" s="82" t="s">
        <v>255</v>
      </c>
      <c r="O63" s="132" t="s">
        <v>220</v>
      </c>
      <c r="P63" s="228" t="s">
        <v>256</v>
      </c>
      <c r="Q63" s="82" t="s">
        <v>257</v>
      </c>
      <c r="R63" s="237" t="s">
        <v>217</v>
      </c>
      <c r="S63" s="82" t="s">
        <v>256</v>
      </c>
      <c r="T63" s="82" t="s">
        <v>257</v>
      </c>
      <c r="U63" s="132" t="s">
        <v>217</v>
      </c>
      <c r="V63" s="82" t="s">
        <v>258</v>
      </c>
      <c r="W63" s="82" t="s">
        <v>259</v>
      </c>
      <c r="X63" s="237" t="s">
        <v>216</v>
      </c>
      <c r="Y63" s="82"/>
      <c r="Z63" s="82"/>
      <c r="AA63" s="132"/>
    </row>
    <row r="64" spans="1:27">
      <c r="A64" s="279" t="s">
        <v>118</v>
      </c>
      <c r="B64" s="230" t="s">
        <v>119</v>
      </c>
      <c r="C64" s="138">
        <v>485650</v>
      </c>
      <c r="D64" s="228">
        <v>-242</v>
      </c>
      <c r="E64" s="82">
        <v>13187</v>
      </c>
      <c r="F64" s="132">
        <v>498919</v>
      </c>
      <c r="G64" s="228">
        <v>-10765</v>
      </c>
      <c r="H64" s="82">
        <v>35904</v>
      </c>
      <c r="I64" s="132">
        <v>511689</v>
      </c>
      <c r="J64" s="228">
        <v>-565</v>
      </c>
      <c r="K64" s="82">
        <v>9156</v>
      </c>
      <c r="L64" s="237">
        <v>494562</v>
      </c>
      <c r="M64" s="82">
        <v>-13241</v>
      </c>
      <c r="N64" s="82">
        <v>23739</v>
      </c>
      <c r="O64" s="132">
        <v>497018</v>
      </c>
      <c r="P64" s="228">
        <v>-836</v>
      </c>
      <c r="Q64" s="82">
        <v>5010</v>
      </c>
      <c r="R64" s="237">
        <v>490114</v>
      </c>
      <c r="S64" s="82">
        <v>-15764</v>
      </c>
      <c r="T64" s="82">
        <v>10515</v>
      </c>
      <c r="U64" s="132">
        <v>481174</v>
      </c>
      <c r="V64" s="82">
        <v>-2918</v>
      </c>
      <c r="W64" s="82">
        <v>-15201</v>
      </c>
      <c r="X64" s="237">
        <v>467821</v>
      </c>
      <c r="Y64" s="82">
        <v>-28321</v>
      </c>
      <c r="Z64" s="82">
        <v>-37041</v>
      </c>
      <c r="AA64" s="132">
        <v>421063</v>
      </c>
    </row>
    <row r="65" spans="1:27">
      <c r="A65" s="35" t="s">
        <v>120</v>
      </c>
      <c r="B65" s="227" t="s">
        <v>121</v>
      </c>
      <c r="C65" s="138">
        <v>1831201</v>
      </c>
      <c r="D65" s="228">
        <v>-24808</v>
      </c>
      <c r="E65" s="82">
        <v>67324</v>
      </c>
      <c r="F65" s="132">
        <v>1874675</v>
      </c>
      <c r="G65" s="228">
        <v>-84850</v>
      </c>
      <c r="H65" s="82">
        <v>169871</v>
      </c>
      <c r="I65" s="132">
        <v>1920127</v>
      </c>
      <c r="J65" s="228">
        <v>-25603</v>
      </c>
      <c r="K65" s="82">
        <v>57614</v>
      </c>
      <c r="L65" s="237">
        <v>1864125</v>
      </c>
      <c r="M65" s="82">
        <v>-91365</v>
      </c>
      <c r="N65" s="82">
        <v>139105</v>
      </c>
      <c r="O65" s="132">
        <v>1882812</v>
      </c>
      <c r="P65" s="228">
        <v>-26296</v>
      </c>
      <c r="Q65" s="82">
        <v>48525</v>
      </c>
      <c r="R65" s="237">
        <v>1854386</v>
      </c>
      <c r="S65" s="82">
        <v>-97855</v>
      </c>
      <c r="T65" s="82">
        <v>109395</v>
      </c>
      <c r="U65" s="132">
        <v>1846654</v>
      </c>
      <c r="V65" s="82">
        <v>-30248</v>
      </c>
      <c r="W65" s="82">
        <v>9348</v>
      </c>
      <c r="X65" s="237">
        <v>1811251</v>
      </c>
      <c r="Y65" s="82">
        <v>-125659</v>
      </c>
      <c r="Z65" s="82">
        <v>21539</v>
      </c>
      <c r="AA65" s="132">
        <v>1731076</v>
      </c>
    </row>
    <row r="66" spans="1:27">
      <c r="A66" s="279" t="s">
        <v>122</v>
      </c>
      <c r="B66" s="230" t="s">
        <v>123</v>
      </c>
      <c r="C66" s="138">
        <v>1306615</v>
      </c>
      <c r="D66" s="228">
        <v>-1139</v>
      </c>
      <c r="E66" s="82">
        <v>79103</v>
      </c>
      <c r="F66" s="132">
        <v>1384964</v>
      </c>
      <c r="G66" s="228">
        <v>-24793</v>
      </c>
      <c r="H66" s="82">
        <v>192707</v>
      </c>
      <c r="I66" s="132">
        <v>1475523</v>
      </c>
      <c r="J66" s="228">
        <v>-1923</v>
      </c>
      <c r="K66" s="82">
        <v>69077</v>
      </c>
      <c r="L66" s="237">
        <v>1374075</v>
      </c>
      <c r="M66" s="82">
        <v>-31604</v>
      </c>
      <c r="N66" s="82">
        <v>161524</v>
      </c>
      <c r="O66" s="132">
        <v>1437420</v>
      </c>
      <c r="P66" s="228">
        <v>-2706</v>
      </c>
      <c r="Q66" s="82">
        <v>59609</v>
      </c>
      <c r="R66" s="237">
        <v>1363799</v>
      </c>
      <c r="S66" s="82">
        <v>-38534</v>
      </c>
      <c r="T66" s="82">
        <v>131269</v>
      </c>
      <c r="U66" s="132">
        <v>1400215</v>
      </c>
      <c r="V66" s="82">
        <v>-7981</v>
      </c>
      <c r="W66" s="82">
        <v>410</v>
      </c>
      <c r="X66" s="237">
        <v>1299268</v>
      </c>
      <c r="Y66" s="82">
        <v>-70532</v>
      </c>
      <c r="Z66" s="82">
        <v>1311</v>
      </c>
      <c r="AA66" s="132">
        <v>1237893</v>
      </c>
    </row>
    <row r="67" spans="1:27">
      <c r="A67" s="279" t="s">
        <v>124</v>
      </c>
      <c r="B67" s="230" t="s">
        <v>125</v>
      </c>
      <c r="C67" s="138">
        <v>493560</v>
      </c>
      <c r="D67" s="228">
        <v>-15630</v>
      </c>
      <c r="E67" s="82">
        <v>17862</v>
      </c>
      <c r="F67" s="132">
        <v>495148</v>
      </c>
      <c r="G67" s="228">
        <v>-47342</v>
      </c>
      <c r="H67" s="82">
        <v>49757</v>
      </c>
      <c r="I67" s="132">
        <v>493897</v>
      </c>
      <c r="J67" s="228">
        <v>-15883</v>
      </c>
      <c r="K67" s="82">
        <v>14815</v>
      </c>
      <c r="L67" s="237">
        <v>491889</v>
      </c>
      <c r="M67" s="82">
        <v>-49296</v>
      </c>
      <c r="N67" s="82">
        <v>40351</v>
      </c>
      <c r="O67" s="132">
        <v>482554</v>
      </c>
      <c r="P67" s="228">
        <v>-16081</v>
      </c>
      <c r="Q67" s="82">
        <v>11849</v>
      </c>
      <c r="R67" s="237">
        <v>488735</v>
      </c>
      <c r="S67" s="82">
        <v>-51117</v>
      </c>
      <c r="T67" s="82">
        <v>31069</v>
      </c>
      <c r="U67" s="132">
        <v>471459</v>
      </c>
      <c r="V67" s="82">
        <v>-15874</v>
      </c>
      <c r="W67" s="82">
        <v>3821</v>
      </c>
      <c r="X67" s="237">
        <v>480837</v>
      </c>
      <c r="Y67" s="241">
        <v>-52560</v>
      </c>
      <c r="Z67" s="245">
        <v>11278</v>
      </c>
      <c r="AA67" s="310">
        <v>450233</v>
      </c>
    </row>
    <row r="68" spans="1:27">
      <c r="A68" s="279"/>
      <c r="B68" s="230"/>
      <c r="C68" s="138"/>
      <c r="D68" s="228"/>
      <c r="E68" s="82"/>
      <c r="F68" s="132"/>
      <c r="G68" s="228"/>
      <c r="H68" s="82"/>
      <c r="I68" s="132"/>
      <c r="J68" s="228"/>
      <c r="K68" s="82"/>
      <c r="L68" s="237"/>
      <c r="M68" s="82"/>
      <c r="N68" s="82"/>
      <c r="O68" s="132"/>
      <c r="P68" s="228"/>
      <c r="Q68" s="82"/>
      <c r="R68" s="237"/>
      <c r="S68" s="82"/>
      <c r="T68" s="82"/>
      <c r="U68" s="132"/>
      <c r="V68" s="82"/>
      <c r="W68" s="82"/>
      <c r="X68" s="237"/>
      <c r="Y68" s="241"/>
      <c r="Z68" s="241"/>
      <c r="AA68" s="311"/>
    </row>
    <row r="69" spans="1:27">
      <c r="A69" s="226" t="s">
        <v>126</v>
      </c>
      <c r="B69" s="225"/>
      <c r="C69" s="138"/>
      <c r="D69" s="228"/>
      <c r="E69" s="82"/>
      <c r="F69" s="132"/>
      <c r="G69" s="228"/>
      <c r="H69" s="82"/>
      <c r="I69" s="132"/>
      <c r="J69" s="228"/>
      <c r="K69" s="82"/>
      <c r="L69" s="237"/>
      <c r="M69" s="82"/>
      <c r="N69" s="82"/>
      <c r="O69" s="132"/>
      <c r="P69" s="228"/>
      <c r="Q69" s="82"/>
      <c r="R69" s="237"/>
      <c r="S69" s="82"/>
      <c r="T69" s="82"/>
      <c r="U69" s="132"/>
      <c r="V69" s="82"/>
      <c r="W69" s="82"/>
      <c r="X69" s="237"/>
      <c r="Y69" s="241"/>
      <c r="Z69" s="241"/>
      <c r="AA69" s="311"/>
    </row>
    <row r="70" spans="1:27" hidden="1">
      <c r="A70" s="226" t="s">
        <v>3</v>
      </c>
      <c r="B70" s="225" t="s">
        <v>4</v>
      </c>
      <c r="C70" s="138" t="s">
        <v>12</v>
      </c>
      <c r="D70" s="228" t="s">
        <v>252</v>
      </c>
      <c r="E70" s="82" t="s">
        <v>253</v>
      </c>
      <c r="F70" s="132" t="s">
        <v>223</v>
      </c>
      <c r="G70" s="228" t="s">
        <v>252</v>
      </c>
      <c r="H70" s="82" t="s">
        <v>253</v>
      </c>
      <c r="I70" s="132" t="s">
        <v>223</v>
      </c>
      <c r="J70" s="228" t="s">
        <v>254</v>
      </c>
      <c r="K70" s="82" t="s">
        <v>255</v>
      </c>
      <c r="L70" s="237" t="s">
        <v>220</v>
      </c>
      <c r="M70" s="82" t="s">
        <v>254</v>
      </c>
      <c r="N70" s="82" t="s">
        <v>255</v>
      </c>
      <c r="O70" s="132" t="s">
        <v>220</v>
      </c>
      <c r="P70" s="228" t="s">
        <v>256</v>
      </c>
      <c r="Q70" s="82" t="s">
        <v>257</v>
      </c>
      <c r="R70" s="237" t="s">
        <v>217</v>
      </c>
      <c r="S70" s="82" t="s">
        <v>256</v>
      </c>
      <c r="T70" s="82" t="s">
        <v>257</v>
      </c>
      <c r="U70" s="132" t="s">
        <v>217</v>
      </c>
      <c r="V70" s="82" t="s">
        <v>258</v>
      </c>
      <c r="W70" s="82" t="s">
        <v>259</v>
      </c>
      <c r="X70" s="237" t="s">
        <v>216</v>
      </c>
      <c r="Y70" s="241"/>
      <c r="Z70" s="241"/>
      <c r="AA70" s="311"/>
    </row>
    <row r="71" spans="1:27">
      <c r="A71" s="35" t="s">
        <v>127</v>
      </c>
      <c r="B71" s="227" t="s">
        <v>128</v>
      </c>
      <c r="C71" s="138">
        <v>19045</v>
      </c>
      <c r="D71" s="228">
        <v>-629</v>
      </c>
      <c r="E71" s="82">
        <v>1445</v>
      </c>
      <c r="F71" s="132">
        <v>19738</v>
      </c>
      <c r="G71" s="228">
        <v>-2097</v>
      </c>
      <c r="H71" s="82">
        <v>3825</v>
      </c>
      <c r="I71" s="132">
        <v>20381</v>
      </c>
      <c r="J71" s="228">
        <v>-632</v>
      </c>
      <c r="K71" s="82">
        <v>1376</v>
      </c>
      <c r="L71" s="237">
        <v>19677</v>
      </c>
      <c r="M71" s="82">
        <v>-2219</v>
      </c>
      <c r="N71" s="82">
        <v>3523</v>
      </c>
      <c r="O71" s="132">
        <v>19961</v>
      </c>
      <c r="P71" s="228">
        <v>-653</v>
      </c>
      <c r="Q71" s="82">
        <v>1295</v>
      </c>
      <c r="R71" s="237">
        <v>19580</v>
      </c>
      <c r="S71" s="82">
        <v>-2241</v>
      </c>
      <c r="T71" s="82">
        <v>3293</v>
      </c>
      <c r="U71" s="132">
        <v>19716</v>
      </c>
      <c r="V71" s="82">
        <v>-762</v>
      </c>
      <c r="W71" s="82">
        <v>-399</v>
      </c>
      <c r="X71" s="237">
        <v>17785</v>
      </c>
      <c r="Y71" s="245">
        <v>-2811</v>
      </c>
      <c r="Z71" s="241">
        <v>-651</v>
      </c>
      <c r="AA71" s="310">
        <v>15238</v>
      </c>
    </row>
    <row r="72" spans="1:27">
      <c r="A72" s="296" t="s">
        <v>129</v>
      </c>
      <c r="B72" s="149" t="s">
        <v>130</v>
      </c>
      <c r="C72" s="231">
        <v>14718</v>
      </c>
      <c r="D72" s="210">
        <v>-846</v>
      </c>
      <c r="E72" s="151">
        <v>593</v>
      </c>
      <c r="F72" s="232">
        <v>14350</v>
      </c>
      <c r="G72" s="210">
        <v>-2479</v>
      </c>
      <c r="H72" s="151">
        <v>1834</v>
      </c>
      <c r="I72" s="232">
        <v>13728</v>
      </c>
      <c r="J72" s="210">
        <v>-848</v>
      </c>
      <c r="K72" s="151">
        <v>547</v>
      </c>
      <c r="L72" s="238">
        <v>14302</v>
      </c>
      <c r="M72" s="151">
        <v>-2501</v>
      </c>
      <c r="N72" s="151">
        <v>1745</v>
      </c>
      <c r="O72" s="232">
        <v>13621</v>
      </c>
      <c r="P72" s="210">
        <v>-884</v>
      </c>
      <c r="Q72" s="151">
        <v>519</v>
      </c>
      <c r="R72" s="238">
        <v>14239</v>
      </c>
      <c r="S72" s="151">
        <v>-2705</v>
      </c>
      <c r="T72" s="151">
        <v>1746</v>
      </c>
      <c r="U72" s="232">
        <v>13410</v>
      </c>
      <c r="V72" s="151">
        <v>-900</v>
      </c>
      <c r="W72" s="151">
        <v>-577</v>
      </c>
      <c r="X72" s="233">
        <v>13150</v>
      </c>
      <c r="Y72" s="246">
        <v>-2802</v>
      </c>
      <c r="Z72" s="244">
        <v>-878</v>
      </c>
      <c r="AA72" s="312">
        <v>10755</v>
      </c>
    </row>
    <row r="73" spans="1:27">
      <c r="A73" s="32"/>
      <c r="B73" s="32"/>
      <c r="C73" s="29"/>
      <c r="D73" s="82"/>
      <c r="E73" s="82"/>
      <c r="F73" s="134"/>
      <c r="G73" s="134"/>
      <c r="H73" s="134"/>
      <c r="I73" s="134"/>
      <c r="J73" s="158"/>
      <c r="K73" s="158"/>
      <c r="L73" s="159"/>
      <c r="M73" s="159"/>
      <c r="N73" s="159"/>
      <c r="O73" s="159"/>
      <c r="P73" s="158"/>
      <c r="Q73" s="159"/>
      <c r="R73" s="159"/>
      <c r="S73" s="159"/>
      <c r="T73" s="159"/>
      <c r="U73" s="159"/>
      <c r="V73" s="158"/>
      <c r="W73" s="158"/>
      <c r="X73" s="134"/>
    </row>
    <row r="74" spans="1:27">
      <c r="A74" s="160" t="s">
        <v>131</v>
      </c>
      <c r="B74" s="160"/>
      <c r="C74" s="234"/>
      <c r="D74" s="87"/>
      <c r="E74" s="87"/>
      <c r="F74" s="164"/>
      <c r="G74" s="164"/>
      <c r="H74" s="164"/>
      <c r="I74" s="164"/>
      <c r="J74" s="162"/>
      <c r="K74" s="162"/>
      <c r="L74" s="164"/>
      <c r="M74" s="164"/>
      <c r="N74" s="164"/>
      <c r="O74" s="164"/>
      <c r="P74" s="162"/>
      <c r="Q74" s="164"/>
      <c r="R74" s="164"/>
      <c r="S74" s="164"/>
      <c r="T74" s="164"/>
      <c r="U74" s="164"/>
      <c r="V74" s="162"/>
      <c r="W74" s="162"/>
      <c r="X74" s="164"/>
    </row>
    <row r="75" spans="1:27" ht="15" customHeight="1">
      <c r="A75" s="593" t="str">
        <f>'[2]Metadata Text'!B12</f>
        <v>Data for each year of the projection period (2018 to 2028) for each variant by sex and single year of age is available in the 2018-based sub-national population projection section of the National Records of Scotland website under detailed tables.</v>
      </c>
      <c r="B75" s="593"/>
      <c r="C75" s="593"/>
      <c r="D75" s="593"/>
      <c r="E75" s="593"/>
      <c r="F75" s="593"/>
      <c r="G75" s="593"/>
      <c r="H75" s="593"/>
      <c r="I75" s="593"/>
      <c r="J75" s="593"/>
      <c r="K75" s="593"/>
      <c r="L75" s="593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</row>
    <row r="76" spans="1:27">
      <c r="A76" s="170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</row>
    <row r="77" spans="1:27">
      <c r="A77" s="175" t="str">
        <f>'[2]Contents Text'!B22</f>
        <v>© Crown Copyright 2020</v>
      </c>
      <c r="B77" s="175"/>
      <c r="C77" s="179"/>
      <c r="D77" s="169"/>
      <c r="E77" s="177"/>
      <c r="F77" s="178"/>
      <c r="G77" s="178"/>
      <c r="H77" s="178"/>
      <c r="I77" s="178"/>
      <c r="J77" s="169"/>
      <c r="K77" s="169"/>
      <c r="L77" s="178"/>
      <c r="M77" s="178"/>
      <c r="N77" s="178"/>
      <c r="O77" s="178"/>
      <c r="P77" s="169"/>
      <c r="Q77" s="179"/>
      <c r="R77" s="179"/>
      <c r="S77" s="179"/>
      <c r="T77" s="179"/>
      <c r="U77" s="179"/>
      <c r="V77" s="177"/>
      <c r="W77" s="169"/>
      <c r="X77" s="179"/>
    </row>
    <row r="78" spans="1:27">
      <c r="A78" s="90"/>
      <c r="B78" s="90"/>
      <c r="C78" s="235"/>
      <c r="D78" s="90"/>
      <c r="E78" s="90"/>
      <c r="F78" s="235"/>
      <c r="G78" s="235"/>
      <c r="H78" s="235"/>
      <c r="I78" s="235"/>
      <c r="J78" s="90"/>
      <c r="K78" s="90"/>
      <c r="L78" s="235"/>
      <c r="M78" s="235"/>
      <c r="N78" s="235"/>
      <c r="O78" s="235"/>
      <c r="P78" s="90"/>
      <c r="Q78" s="235"/>
      <c r="R78" s="235"/>
      <c r="S78" s="235"/>
      <c r="T78" s="235"/>
      <c r="U78" s="235"/>
      <c r="V78" s="90"/>
      <c r="W78" s="90"/>
      <c r="X78" s="235"/>
    </row>
  </sheetData>
  <mergeCells count="34">
    <mergeCell ref="A75:L75"/>
    <mergeCell ref="W4:W6"/>
    <mergeCell ref="X4:X6"/>
    <mergeCell ref="Y4:Y6"/>
    <mergeCell ref="Z4:Z6"/>
    <mergeCell ref="A1:I1"/>
    <mergeCell ref="K1:L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D3:I3"/>
    <mergeCell ref="J3:O3"/>
    <mergeCell ref="P3:U3"/>
    <mergeCell ref="V3:AA3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AA4:AA6"/>
  </mergeCells>
  <hyperlinks>
    <hyperlink ref="K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5"/>
  <sheetViews>
    <sheetView workbookViewId="0">
      <selection sqref="A1:I1"/>
    </sheetView>
  </sheetViews>
  <sheetFormatPr defaultColWidth="9.109375" defaultRowHeight="14.4"/>
  <cols>
    <col min="1" max="1" width="40.5546875" style="54" customWidth="1"/>
    <col min="2" max="2" width="11.6640625" style="54" customWidth="1"/>
    <col min="3" max="25" width="9.109375" style="54"/>
    <col min="26" max="27" width="9.109375" style="54" customWidth="1"/>
    <col min="28" max="16384" width="9.109375" style="54"/>
  </cols>
  <sheetData>
    <row r="1" spans="1:29" ht="18" customHeight="1">
      <c r="A1" s="486" t="s">
        <v>291</v>
      </c>
      <c r="B1" s="486"/>
      <c r="C1" s="486"/>
      <c r="D1" s="486"/>
      <c r="E1" s="486"/>
      <c r="F1" s="486"/>
      <c r="G1" s="486"/>
      <c r="H1" s="486"/>
      <c r="I1" s="486"/>
      <c r="K1" s="485" t="s">
        <v>372</v>
      </c>
      <c r="L1" s="485"/>
      <c r="M1" s="442"/>
    </row>
    <row r="2" spans="1:29" ht="15" customHeight="1"/>
    <row r="3" spans="1:29" ht="15" customHeight="1">
      <c r="A3" s="247"/>
      <c r="B3" s="248"/>
      <c r="C3" s="594" t="s">
        <v>265</v>
      </c>
      <c r="D3" s="595"/>
      <c r="E3" s="595"/>
      <c r="F3" s="595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596" t="s">
        <v>265</v>
      </c>
      <c r="Y3" s="596"/>
      <c r="Z3" s="597"/>
      <c r="AA3" s="598"/>
      <c r="AB3" s="48"/>
      <c r="AC3" s="48"/>
    </row>
    <row r="4" spans="1:29" ht="15" customHeight="1">
      <c r="A4" s="249" t="s">
        <v>3</v>
      </c>
      <c r="B4" s="250" t="s">
        <v>4</v>
      </c>
      <c r="C4" s="251" t="s">
        <v>266</v>
      </c>
      <c r="D4" s="251" t="s">
        <v>267</v>
      </c>
      <c r="E4" s="251" t="s">
        <v>268</v>
      </c>
      <c r="F4" s="251" t="s">
        <v>269</v>
      </c>
      <c r="G4" s="251" t="s">
        <v>270</v>
      </c>
      <c r="H4" s="251" t="s">
        <v>271</v>
      </c>
      <c r="I4" s="251" t="s">
        <v>272</v>
      </c>
      <c r="J4" s="251" t="s">
        <v>273</v>
      </c>
      <c r="K4" s="251" t="s">
        <v>274</v>
      </c>
      <c r="L4" s="251" t="s">
        <v>275</v>
      </c>
      <c r="M4" s="251" t="s">
        <v>276</v>
      </c>
      <c r="N4" s="251" t="s">
        <v>277</v>
      </c>
      <c r="O4" s="251" t="s">
        <v>278</v>
      </c>
      <c r="P4" s="251" t="s">
        <v>279</v>
      </c>
      <c r="Q4" s="251" t="s">
        <v>280</v>
      </c>
      <c r="R4" s="251" t="s">
        <v>281</v>
      </c>
      <c r="S4" s="251" t="s">
        <v>282</v>
      </c>
      <c r="T4" s="251" t="s">
        <v>283</v>
      </c>
      <c r="U4" s="251" t="s">
        <v>284</v>
      </c>
      <c r="V4" s="251" t="s">
        <v>285</v>
      </c>
      <c r="W4" s="251" t="s">
        <v>286</v>
      </c>
      <c r="X4" s="251" t="s">
        <v>287</v>
      </c>
      <c r="Y4" s="264" t="s">
        <v>288</v>
      </c>
      <c r="Z4" s="264" t="s">
        <v>289</v>
      </c>
      <c r="AA4" s="252" t="s">
        <v>290</v>
      </c>
      <c r="AB4" s="48"/>
      <c r="AC4" s="48"/>
    </row>
    <row r="5" spans="1:29" ht="15" customHeight="1">
      <c r="A5" s="315" t="s">
        <v>23</v>
      </c>
      <c r="B5" s="261" t="s">
        <v>24</v>
      </c>
      <c r="C5" s="434">
        <v>1.3977991624999999</v>
      </c>
      <c r="D5" s="434">
        <v>1.4093605155</v>
      </c>
      <c r="E5" s="434">
        <v>1.4035078168999999</v>
      </c>
      <c r="F5" s="434">
        <v>1.3978784578000001</v>
      </c>
      <c r="G5" s="434">
        <v>1.3972543886</v>
      </c>
      <c r="H5" s="434">
        <v>1.4018279341</v>
      </c>
      <c r="I5" s="434">
        <v>1.4067974097</v>
      </c>
      <c r="J5" s="434">
        <v>1.4119521532999999</v>
      </c>
      <c r="K5" s="434">
        <v>1.4171680788000001</v>
      </c>
      <c r="L5" s="434">
        <v>1.4224361634</v>
      </c>
      <c r="M5" s="434">
        <v>1.4284734714</v>
      </c>
      <c r="N5" s="434">
        <v>1.4352163150999999</v>
      </c>
      <c r="O5" s="434">
        <v>1.4418764238999999</v>
      </c>
      <c r="P5" s="434">
        <v>1.4484527664</v>
      </c>
      <c r="Q5" s="434">
        <v>1.4550627583</v>
      </c>
      <c r="R5" s="434">
        <v>1.4611500825999999</v>
      </c>
      <c r="S5" s="434">
        <v>1.4667125289</v>
      </c>
      <c r="T5" s="434">
        <v>1.4723043911</v>
      </c>
      <c r="U5" s="434">
        <v>1.4779258497000001</v>
      </c>
      <c r="V5" s="434">
        <v>1.4835770862</v>
      </c>
      <c r="W5" s="434">
        <v>1.4888499988999999</v>
      </c>
      <c r="X5" s="434">
        <v>1.4925017499</v>
      </c>
      <c r="Y5" s="434">
        <v>1.4949304910000001</v>
      </c>
      <c r="Z5" s="434">
        <v>1.4969002629999999</v>
      </c>
      <c r="AA5" s="433">
        <v>1.4984099372999999</v>
      </c>
      <c r="AB5" s="48"/>
      <c r="AC5" s="48"/>
    </row>
    <row r="6" spans="1:29">
      <c r="A6" s="316"/>
      <c r="B6" s="253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3"/>
      <c r="AB6" s="48"/>
      <c r="AC6" s="48"/>
    </row>
    <row r="7" spans="1:29">
      <c r="A7" s="316" t="s">
        <v>26</v>
      </c>
      <c r="B7" s="253"/>
      <c r="C7" s="254"/>
      <c r="D7" s="254"/>
      <c r="E7" s="254"/>
      <c r="F7" s="254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6"/>
      <c r="AB7" s="48"/>
      <c r="AC7" s="48"/>
    </row>
    <row r="8" spans="1:29">
      <c r="A8" s="317" t="s">
        <v>27</v>
      </c>
      <c r="B8" s="257" t="s">
        <v>28</v>
      </c>
      <c r="C8" s="267">
        <v>1.2123993806</v>
      </c>
      <c r="D8" s="267">
        <v>1.2241861591000001</v>
      </c>
      <c r="E8" s="267">
        <v>1.2158140676</v>
      </c>
      <c r="F8" s="267">
        <v>1.2145010887000001</v>
      </c>
      <c r="G8" s="267">
        <v>1.2151355247</v>
      </c>
      <c r="H8" s="267">
        <v>1.2191815407</v>
      </c>
      <c r="I8" s="267">
        <v>1.2242233638</v>
      </c>
      <c r="J8" s="267">
        <v>1.2264868358000001</v>
      </c>
      <c r="K8" s="267">
        <v>1.2306083216000001</v>
      </c>
      <c r="L8" s="267">
        <v>1.2369596689</v>
      </c>
      <c r="M8" s="267">
        <v>1.2407512368</v>
      </c>
      <c r="N8" s="267">
        <v>1.2443377973</v>
      </c>
      <c r="O8" s="267">
        <v>1.2543109352999999</v>
      </c>
      <c r="P8" s="267">
        <v>1.2590718746</v>
      </c>
      <c r="Q8" s="267">
        <v>1.2624000215</v>
      </c>
      <c r="R8" s="267">
        <v>1.2692193618000001</v>
      </c>
      <c r="S8" s="267">
        <v>1.2765941461000001</v>
      </c>
      <c r="T8" s="267">
        <v>1.2790232605</v>
      </c>
      <c r="U8" s="267">
        <v>1.283911402</v>
      </c>
      <c r="V8" s="267">
        <v>1.2881521653000001</v>
      </c>
      <c r="W8" s="267">
        <v>1.2950578399999999</v>
      </c>
      <c r="X8" s="267">
        <v>1.2959280499000001</v>
      </c>
      <c r="Y8" s="267">
        <v>1.2978328377999999</v>
      </c>
      <c r="Z8" s="267">
        <v>1.3020551709999999</v>
      </c>
      <c r="AA8" s="319">
        <v>1.3038394649</v>
      </c>
      <c r="AB8" s="48"/>
      <c r="AC8" s="48"/>
    </row>
    <row r="9" spans="1:29">
      <c r="A9" s="317" t="s">
        <v>29</v>
      </c>
      <c r="B9" s="257" t="s">
        <v>30</v>
      </c>
      <c r="C9" s="267">
        <v>1.762526582</v>
      </c>
      <c r="D9" s="267">
        <v>1.7782259303000001</v>
      </c>
      <c r="E9" s="267">
        <v>1.7714202022000001</v>
      </c>
      <c r="F9" s="267">
        <v>1.7645545126</v>
      </c>
      <c r="G9" s="267">
        <v>1.7631899348</v>
      </c>
      <c r="H9" s="267">
        <v>1.7683744860999999</v>
      </c>
      <c r="I9" s="267">
        <v>1.7745764006</v>
      </c>
      <c r="J9" s="267">
        <v>1.7862154451000001</v>
      </c>
      <c r="K9" s="267">
        <v>1.7945050113000001</v>
      </c>
      <c r="L9" s="267">
        <v>1.7967004665999999</v>
      </c>
      <c r="M9" s="267">
        <v>1.8061204445000001</v>
      </c>
      <c r="N9" s="267">
        <v>1.8161895275</v>
      </c>
      <c r="O9" s="267">
        <v>1.8231662524000001</v>
      </c>
      <c r="P9" s="267">
        <v>1.8337176044000001</v>
      </c>
      <c r="Q9" s="267">
        <v>1.8391728925999999</v>
      </c>
      <c r="R9" s="267">
        <v>1.8466431424</v>
      </c>
      <c r="S9" s="267">
        <v>1.8519692700999999</v>
      </c>
      <c r="T9" s="267">
        <v>1.8618773109</v>
      </c>
      <c r="U9" s="267">
        <v>1.8701930819999999</v>
      </c>
      <c r="V9" s="267">
        <v>1.8742844328999999</v>
      </c>
      <c r="W9" s="267">
        <v>1.8853477765</v>
      </c>
      <c r="X9" s="267">
        <v>1.8861193445</v>
      </c>
      <c r="Y9" s="267">
        <v>1.8882417319</v>
      </c>
      <c r="Z9" s="267">
        <v>1.8953668346999999</v>
      </c>
      <c r="AA9" s="319">
        <v>1.8959073761</v>
      </c>
      <c r="AB9" s="48"/>
      <c r="AC9" s="48"/>
    </row>
    <row r="10" spans="1:29">
      <c r="A10" s="317" t="s">
        <v>31</v>
      </c>
      <c r="B10" s="257" t="s">
        <v>32</v>
      </c>
      <c r="C10" s="267">
        <v>1.5896528457000001</v>
      </c>
      <c r="D10" s="267">
        <v>1.6002181709000001</v>
      </c>
      <c r="E10" s="267">
        <v>1.5860895599</v>
      </c>
      <c r="F10" s="267">
        <v>1.5838243136000001</v>
      </c>
      <c r="G10" s="267">
        <v>1.5817528572999999</v>
      </c>
      <c r="H10" s="267">
        <v>1.5878975797999999</v>
      </c>
      <c r="I10" s="267">
        <v>1.5984845276999999</v>
      </c>
      <c r="J10" s="267">
        <v>1.6097430928000001</v>
      </c>
      <c r="K10" s="267">
        <v>1.6060205811999999</v>
      </c>
      <c r="L10" s="267">
        <v>1.6179327612000001</v>
      </c>
      <c r="M10" s="267">
        <v>1.6251126942</v>
      </c>
      <c r="N10" s="267">
        <v>1.6337608773000001</v>
      </c>
      <c r="O10" s="267">
        <v>1.6393282091000001</v>
      </c>
      <c r="P10" s="267">
        <v>1.6420053213000001</v>
      </c>
      <c r="Q10" s="267">
        <v>1.6496435568000001</v>
      </c>
      <c r="R10" s="267">
        <v>1.6579422239999999</v>
      </c>
      <c r="S10" s="267">
        <v>1.6695142513000001</v>
      </c>
      <c r="T10" s="267">
        <v>1.6713575794</v>
      </c>
      <c r="U10" s="267">
        <v>1.6773234901</v>
      </c>
      <c r="V10" s="267">
        <v>1.681091774</v>
      </c>
      <c r="W10" s="267">
        <v>1.6909494598000001</v>
      </c>
      <c r="X10" s="267">
        <v>1.6963634984</v>
      </c>
      <c r="Y10" s="267">
        <v>1.7009079660999999</v>
      </c>
      <c r="Z10" s="267">
        <v>1.7033565768000001</v>
      </c>
      <c r="AA10" s="319">
        <v>1.7046905798</v>
      </c>
      <c r="AB10" s="48"/>
      <c r="AC10" s="48"/>
    </row>
    <row r="11" spans="1:29">
      <c r="A11" s="317" t="s">
        <v>33</v>
      </c>
      <c r="B11" s="257" t="s">
        <v>34</v>
      </c>
      <c r="C11" s="267">
        <v>1.6254991948999999</v>
      </c>
      <c r="D11" s="267">
        <v>1.6366660489</v>
      </c>
      <c r="E11" s="267">
        <v>1.6444406603999999</v>
      </c>
      <c r="F11" s="267">
        <v>1.640755499</v>
      </c>
      <c r="G11" s="267">
        <v>1.6403910441</v>
      </c>
      <c r="H11" s="267">
        <v>1.6343146340000001</v>
      </c>
      <c r="I11" s="267">
        <v>1.6442806383999999</v>
      </c>
      <c r="J11" s="267">
        <v>1.6502007033999999</v>
      </c>
      <c r="K11" s="267">
        <v>1.6495103828</v>
      </c>
      <c r="L11" s="267">
        <v>1.6592822518000001</v>
      </c>
      <c r="M11" s="267">
        <v>1.6625405833</v>
      </c>
      <c r="N11" s="267">
        <v>1.6698454443999999</v>
      </c>
      <c r="O11" s="267">
        <v>1.6750074758</v>
      </c>
      <c r="P11" s="267">
        <v>1.7005308076000001</v>
      </c>
      <c r="Q11" s="267">
        <v>1.7031437124</v>
      </c>
      <c r="R11" s="267">
        <v>1.7036459772999999</v>
      </c>
      <c r="S11" s="267">
        <v>1.7236117685000001</v>
      </c>
      <c r="T11" s="267">
        <v>1.7149078820000001</v>
      </c>
      <c r="U11" s="267">
        <v>1.7298285884</v>
      </c>
      <c r="V11" s="267">
        <v>1.7378909166000001</v>
      </c>
      <c r="W11" s="267">
        <v>1.7578770629</v>
      </c>
      <c r="X11" s="267">
        <v>1.7576835668999999</v>
      </c>
      <c r="Y11" s="267">
        <v>1.7511060067999999</v>
      </c>
      <c r="Z11" s="267">
        <v>1.7408228076000001</v>
      </c>
      <c r="AA11" s="319">
        <v>1.7524682801</v>
      </c>
      <c r="AB11" s="48"/>
      <c r="AC11" s="48"/>
    </row>
    <row r="12" spans="1:29">
      <c r="A12" s="317" t="s">
        <v>35</v>
      </c>
      <c r="B12" s="257" t="s">
        <v>36</v>
      </c>
      <c r="C12" s="267">
        <v>1.026649396</v>
      </c>
      <c r="D12" s="267">
        <v>1.0350466768</v>
      </c>
      <c r="E12" s="267">
        <v>1.0303684197</v>
      </c>
      <c r="F12" s="267">
        <v>1.0271316936999999</v>
      </c>
      <c r="G12" s="267">
        <v>1.0278889509</v>
      </c>
      <c r="H12" s="267">
        <v>1.0311104958999999</v>
      </c>
      <c r="I12" s="267">
        <v>1.0346978492000001</v>
      </c>
      <c r="J12" s="267">
        <v>1.0391948341999999</v>
      </c>
      <c r="K12" s="267">
        <v>1.0427902966</v>
      </c>
      <c r="L12" s="267">
        <v>1.0469218818999999</v>
      </c>
      <c r="M12" s="267">
        <v>1.0506640022</v>
      </c>
      <c r="N12" s="267">
        <v>1.0561663855000001</v>
      </c>
      <c r="O12" s="267">
        <v>1.0605917007000001</v>
      </c>
      <c r="P12" s="267">
        <v>1.0659969740999999</v>
      </c>
      <c r="Q12" s="267">
        <v>1.0706107085000001</v>
      </c>
      <c r="R12" s="267">
        <v>1.0758033973000001</v>
      </c>
      <c r="S12" s="267">
        <v>1.078204929</v>
      </c>
      <c r="T12" s="267">
        <v>1.0835908723000001</v>
      </c>
      <c r="U12" s="267">
        <v>1.0867823776000001</v>
      </c>
      <c r="V12" s="267">
        <v>1.0910894875999999</v>
      </c>
      <c r="W12" s="267">
        <v>1.0943910745000001</v>
      </c>
      <c r="X12" s="267">
        <v>1.0981068665</v>
      </c>
      <c r="Y12" s="267">
        <v>1.0998613023999999</v>
      </c>
      <c r="Z12" s="267">
        <v>1.1019229064</v>
      </c>
      <c r="AA12" s="319">
        <v>1.1025160356000001</v>
      </c>
      <c r="AB12" s="48"/>
      <c r="AC12" s="48"/>
    </row>
    <row r="13" spans="1:29">
      <c r="A13" s="317" t="s">
        <v>37</v>
      </c>
      <c r="B13" s="257" t="s">
        <v>38</v>
      </c>
      <c r="C13" s="267">
        <v>1.6987066937999999</v>
      </c>
      <c r="D13" s="267">
        <v>1.7047717438000001</v>
      </c>
      <c r="E13" s="267">
        <v>1.6952458713</v>
      </c>
      <c r="F13" s="267">
        <v>1.6833422732000001</v>
      </c>
      <c r="G13" s="267">
        <v>1.6821935348999999</v>
      </c>
      <c r="H13" s="267">
        <v>1.6885216873</v>
      </c>
      <c r="I13" s="267">
        <v>1.6970336312000001</v>
      </c>
      <c r="J13" s="267">
        <v>1.6979911826</v>
      </c>
      <c r="K13" s="267">
        <v>1.7046304242999999</v>
      </c>
      <c r="L13" s="267">
        <v>1.7235174360000001</v>
      </c>
      <c r="M13" s="267">
        <v>1.7261219382999999</v>
      </c>
      <c r="N13" s="267">
        <v>1.7321570750999999</v>
      </c>
      <c r="O13" s="267">
        <v>1.7427428107</v>
      </c>
      <c r="P13" s="267">
        <v>1.7451731832999999</v>
      </c>
      <c r="Q13" s="267">
        <v>1.7685776251000001</v>
      </c>
      <c r="R13" s="267">
        <v>1.7634730386999999</v>
      </c>
      <c r="S13" s="267">
        <v>1.7612542388000001</v>
      </c>
      <c r="T13" s="267">
        <v>1.7766071229</v>
      </c>
      <c r="U13" s="267">
        <v>1.7859750720000001</v>
      </c>
      <c r="V13" s="267">
        <v>1.7896637326</v>
      </c>
      <c r="W13" s="267">
        <v>1.7881014219</v>
      </c>
      <c r="X13" s="267">
        <v>1.8004194826</v>
      </c>
      <c r="Y13" s="267">
        <v>1.8103539228000001</v>
      </c>
      <c r="Z13" s="267">
        <v>1.7950231415</v>
      </c>
      <c r="AA13" s="319">
        <v>1.8093692179</v>
      </c>
      <c r="AB13" s="48"/>
      <c r="AC13" s="48"/>
    </row>
    <row r="14" spans="1:29">
      <c r="A14" s="317" t="s">
        <v>39</v>
      </c>
      <c r="B14" s="257" t="s">
        <v>40</v>
      </c>
      <c r="C14" s="267">
        <v>1.5645835593999999</v>
      </c>
      <c r="D14" s="267">
        <v>1.5791695776000001</v>
      </c>
      <c r="E14" s="267">
        <v>1.5773282335000001</v>
      </c>
      <c r="F14" s="267">
        <v>1.5694544677</v>
      </c>
      <c r="G14" s="267">
        <v>1.5707895483000001</v>
      </c>
      <c r="H14" s="267">
        <v>1.576422955</v>
      </c>
      <c r="I14" s="267">
        <v>1.5838695208</v>
      </c>
      <c r="J14" s="267">
        <v>1.5827259789000001</v>
      </c>
      <c r="K14" s="267">
        <v>1.5909892967000001</v>
      </c>
      <c r="L14" s="267">
        <v>1.5990557240000001</v>
      </c>
      <c r="M14" s="267">
        <v>1.6065145758999999</v>
      </c>
      <c r="N14" s="267">
        <v>1.6087086662000001</v>
      </c>
      <c r="O14" s="267">
        <v>1.6167812375999999</v>
      </c>
      <c r="P14" s="267">
        <v>1.6279921948</v>
      </c>
      <c r="Q14" s="267">
        <v>1.6344436349</v>
      </c>
      <c r="R14" s="267">
        <v>1.6435099061</v>
      </c>
      <c r="S14" s="267">
        <v>1.6475817963999999</v>
      </c>
      <c r="T14" s="267">
        <v>1.6517629686999999</v>
      </c>
      <c r="U14" s="267">
        <v>1.6559970514</v>
      </c>
      <c r="V14" s="267">
        <v>1.6718147769</v>
      </c>
      <c r="W14" s="267">
        <v>1.6765516092999999</v>
      </c>
      <c r="X14" s="267">
        <v>1.6741178778000001</v>
      </c>
      <c r="Y14" s="267">
        <v>1.6769052147000001</v>
      </c>
      <c r="Z14" s="267">
        <v>1.6804952319999999</v>
      </c>
      <c r="AA14" s="319">
        <v>1.681499579</v>
      </c>
      <c r="AB14" s="48"/>
      <c r="AC14" s="48"/>
    </row>
    <row r="15" spans="1:29">
      <c r="A15" s="317" t="s">
        <v>41</v>
      </c>
      <c r="B15" s="257" t="s">
        <v>42</v>
      </c>
      <c r="C15" s="267">
        <v>1.2228220264</v>
      </c>
      <c r="D15" s="267">
        <v>1.2316823941999999</v>
      </c>
      <c r="E15" s="267">
        <v>1.2315136475999999</v>
      </c>
      <c r="F15" s="267">
        <v>1.2247571925</v>
      </c>
      <c r="G15" s="267">
        <v>1.2203913869</v>
      </c>
      <c r="H15" s="267">
        <v>1.2259590017999999</v>
      </c>
      <c r="I15" s="267">
        <v>1.2284291357999999</v>
      </c>
      <c r="J15" s="267">
        <v>1.2412288456</v>
      </c>
      <c r="K15" s="267">
        <v>1.247588886</v>
      </c>
      <c r="L15" s="267">
        <v>1.2501761669</v>
      </c>
      <c r="M15" s="267">
        <v>1.254759789</v>
      </c>
      <c r="N15" s="267">
        <v>1.2620531769000001</v>
      </c>
      <c r="O15" s="267">
        <v>1.2650337548999999</v>
      </c>
      <c r="P15" s="267">
        <v>1.2688636235999999</v>
      </c>
      <c r="Q15" s="267">
        <v>1.2707613534</v>
      </c>
      <c r="R15" s="267">
        <v>1.2785481155</v>
      </c>
      <c r="S15" s="267">
        <v>1.2808629873999999</v>
      </c>
      <c r="T15" s="267">
        <v>1.2907582799999999</v>
      </c>
      <c r="U15" s="267">
        <v>1.2933172099000001</v>
      </c>
      <c r="V15" s="267">
        <v>1.2992770238</v>
      </c>
      <c r="W15" s="267">
        <v>1.3031944796999999</v>
      </c>
      <c r="X15" s="267">
        <v>1.3064570069999999</v>
      </c>
      <c r="Y15" s="267">
        <v>1.3090421222999999</v>
      </c>
      <c r="Z15" s="267">
        <v>1.3109299517999999</v>
      </c>
      <c r="AA15" s="319">
        <v>1.3102342106</v>
      </c>
      <c r="AB15" s="48"/>
      <c r="AC15" s="48"/>
    </row>
    <row r="16" spans="1:29">
      <c r="A16" s="317" t="s">
        <v>43</v>
      </c>
      <c r="B16" s="257" t="s">
        <v>44</v>
      </c>
      <c r="C16" s="267">
        <v>1.6057812065999999</v>
      </c>
      <c r="D16" s="267">
        <v>1.6163371093000001</v>
      </c>
      <c r="E16" s="267">
        <v>1.6093107555999999</v>
      </c>
      <c r="F16" s="267">
        <v>1.6033576721</v>
      </c>
      <c r="G16" s="267">
        <v>1.6063358064</v>
      </c>
      <c r="H16" s="267">
        <v>1.6136408954000001</v>
      </c>
      <c r="I16" s="267">
        <v>1.6165847655000001</v>
      </c>
      <c r="J16" s="267">
        <v>1.6184692870999999</v>
      </c>
      <c r="K16" s="267">
        <v>1.6244594095</v>
      </c>
      <c r="L16" s="267">
        <v>1.6314038061</v>
      </c>
      <c r="M16" s="267">
        <v>1.6436668902</v>
      </c>
      <c r="N16" s="267">
        <v>1.6486259995000001</v>
      </c>
      <c r="O16" s="267">
        <v>1.6578887932999999</v>
      </c>
      <c r="P16" s="267">
        <v>1.6592550439</v>
      </c>
      <c r="Q16" s="267">
        <v>1.6678735822999999</v>
      </c>
      <c r="R16" s="267">
        <v>1.6798114009</v>
      </c>
      <c r="S16" s="267">
        <v>1.6813587556</v>
      </c>
      <c r="T16" s="267">
        <v>1.6868119882999999</v>
      </c>
      <c r="U16" s="267">
        <v>1.6952441844999999</v>
      </c>
      <c r="V16" s="267">
        <v>1.7032583339</v>
      </c>
      <c r="W16" s="267">
        <v>1.7074141076</v>
      </c>
      <c r="X16" s="267">
        <v>1.7127112536</v>
      </c>
      <c r="Y16" s="267">
        <v>1.7195293801</v>
      </c>
      <c r="Z16" s="267">
        <v>1.7248489934</v>
      </c>
      <c r="AA16" s="319">
        <v>1.7255927236999999</v>
      </c>
      <c r="AB16" s="48"/>
      <c r="AC16" s="48"/>
    </row>
    <row r="17" spans="1:29">
      <c r="A17" s="317" t="s">
        <v>45</v>
      </c>
      <c r="B17" s="257" t="s">
        <v>46</v>
      </c>
      <c r="C17" s="267">
        <v>1.6498654172</v>
      </c>
      <c r="D17" s="267">
        <v>1.6599770575999999</v>
      </c>
      <c r="E17" s="267">
        <v>1.662467667</v>
      </c>
      <c r="F17" s="267">
        <v>1.6542052008999999</v>
      </c>
      <c r="G17" s="267">
        <v>1.6566959460999999</v>
      </c>
      <c r="H17" s="267">
        <v>1.6625513685</v>
      </c>
      <c r="I17" s="267">
        <v>1.6691143868</v>
      </c>
      <c r="J17" s="267">
        <v>1.6721921053</v>
      </c>
      <c r="K17" s="267">
        <v>1.6776681341999999</v>
      </c>
      <c r="L17" s="267">
        <v>1.6908897513000001</v>
      </c>
      <c r="M17" s="267">
        <v>1.6899630404999999</v>
      </c>
      <c r="N17" s="267">
        <v>1.7058613752</v>
      </c>
      <c r="O17" s="267">
        <v>1.7127392894</v>
      </c>
      <c r="P17" s="267">
        <v>1.7220006177</v>
      </c>
      <c r="Q17" s="267">
        <v>1.7287347830999999</v>
      </c>
      <c r="R17" s="267">
        <v>1.7332857303</v>
      </c>
      <c r="S17" s="267">
        <v>1.7400559356</v>
      </c>
      <c r="T17" s="267">
        <v>1.7405639796000001</v>
      </c>
      <c r="U17" s="267">
        <v>1.7496064751</v>
      </c>
      <c r="V17" s="267">
        <v>1.7555719108000001</v>
      </c>
      <c r="W17" s="267">
        <v>1.7615717567</v>
      </c>
      <c r="X17" s="267">
        <v>1.7713950248000001</v>
      </c>
      <c r="Y17" s="267">
        <v>1.7765931971</v>
      </c>
      <c r="Z17" s="267">
        <v>1.7759985795</v>
      </c>
      <c r="AA17" s="319">
        <v>1.7729707402999999</v>
      </c>
      <c r="AB17" s="48"/>
      <c r="AC17" s="48"/>
    </row>
    <row r="18" spans="1:29">
      <c r="A18" s="317" t="s">
        <v>47</v>
      </c>
      <c r="B18" s="257" t="s">
        <v>48</v>
      </c>
      <c r="C18" s="267">
        <v>1.5469664724000001</v>
      </c>
      <c r="D18" s="267">
        <v>1.5646446752000001</v>
      </c>
      <c r="E18" s="267">
        <v>1.5565223634000001</v>
      </c>
      <c r="F18" s="267">
        <v>1.5475560669999999</v>
      </c>
      <c r="G18" s="267">
        <v>1.5469177304999999</v>
      </c>
      <c r="H18" s="267">
        <v>1.5593703457000001</v>
      </c>
      <c r="I18" s="267">
        <v>1.5649538706999999</v>
      </c>
      <c r="J18" s="267">
        <v>1.5666268779999999</v>
      </c>
      <c r="K18" s="267">
        <v>1.5796454501999999</v>
      </c>
      <c r="L18" s="267">
        <v>1.577914362</v>
      </c>
      <c r="M18" s="267">
        <v>1.5913725282</v>
      </c>
      <c r="N18" s="267">
        <v>1.5912725736</v>
      </c>
      <c r="O18" s="267">
        <v>1.6030526668</v>
      </c>
      <c r="P18" s="267">
        <v>1.6088458282</v>
      </c>
      <c r="Q18" s="267">
        <v>1.6097825102000001</v>
      </c>
      <c r="R18" s="267">
        <v>1.6167080155</v>
      </c>
      <c r="S18" s="267">
        <v>1.6220728495000001</v>
      </c>
      <c r="T18" s="267">
        <v>1.6337645532</v>
      </c>
      <c r="U18" s="267">
        <v>1.6349132043000001</v>
      </c>
      <c r="V18" s="267">
        <v>1.6423562705999999</v>
      </c>
      <c r="W18" s="267">
        <v>1.6505790408000001</v>
      </c>
      <c r="X18" s="267">
        <v>1.6558888574999999</v>
      </c>
      <c r="Y18" s="267">
        <v>1.6523752083000001</v>
      </c>
      <c r="Z18" s="267">
        <v>1.6590447272</v>
      </c>
      <c r="AA18" s="319">
        <v>1.6596009052</v>
      </c>
      <c r="AB18" s="48"/>
      <c r="AC18" s="48"/>
    </row>
    <row r="19" spans="1:29">
      <c r="A19" s="317" t="s">
        <v>49</v>
      </c>
      <c r="B19" s="257" t="s">
        <v>50</v>
      </c>
      <c r="C19" s="267">
        <v>1.6248251326000001</v>
      </c>
      <c r="D19" s="267">
        <v>1.6421285978</v>
      </c>
      <c r="E19" s="267">
        <v>1.6404070022999999</v>
      </c>
      <c r="F19" s="267">
        <v>1.6312423719</v>
      </c>
      <c r="G19" s="267">
        <v>1.6331412487999999</v>
      </c>
      <c r="H19" s="267">
        <v>1.6316331830999999</v>
      </c>
      <c r="I19" s="267">
        <v>1.6440999784000001</v>
      </c>
      <c r="J19" s="267">
        <v>1.6536438577999999</v>
      </c>
      <c r="K19" s="267">
        <v>1.6596237797</v>
      </c>
      <c r="L19" s="267">
        <v>1.6613157911</v>
      </c>
      <c r="M19" s="267">
        <v>1.6682845635000001</v>
      </c>
      <c r="N19" s="267">
        <v>1.6784226058</v>
      </c>
      <c r="O19" s="267">
        <v>1.6876388324</v>
      </c>
      <c r="P19" s="267">
        <v>1.6990928664</v>
      </c>
      <c r="Q19" s="267">
        <v>1.6966479811999999</v>
      </c>
      <c r="R19" s="267">
        <v>1.7059921781</v>
      </c>
      <c r="S19" s="267">
        <v>1.7049118033999999</v>
      </c>
      <c r="T19" s="267">
        <v>1.7191220790999999</v>
      </c>
      <c r="U19" s="267">
        <v>1.7291515392000001</v>
      </c>
      <c r="V19" s="267">
        <v>1.7332838388</v>
      </c>
      <c r="W19" s="267">
        <v>1.7310936374000001</v>
      </c>
      <c r="X19" s="267">
        <v>1.7343328821999999</v>
      </c>
      <c r="Y19" s="267">
        <v>1.7546093808000001</v>
      </c>
      <c r="Z19" s="267">
        <v>1.7529075668</v>
      </c>
      <c r="AA19" s="319">
        <v>1.7500904407</v>
      </c>
      <c r="AB19" s="48"/>
      <c r="AC19" s="48"/>
    </row>
    <row r="20" spans="1:29">
      <c r="A20" s="318" t="s">
        <v>51</v>
      </c>
      <c r="B20" s="258" t="s">
        <v>52</v>
      </c>
      <c r="C20" s="267">
        <v>1.5090072444</v>
      </c>
      <c r="D20" s="267">
        <v>1.5240043171</v>
      </c>
      <c r="E20" s="267">
        <v>1.5171664065999999</v>
      </c>
      <c r="F20" s="267">
        <v>1.5167718514999999</v>
      </c>
      <c r="G20" s="267">
        <v>1.5137112822000001</v>
      </c>
      <c r="H20" s="267">
        <v>1.5141398639999999</v>
      </c>
      <c r="I20" s="267">
        <v>1.5193644068000001</v>
      </c>
      <c r="J20" s="267">
        <v>1.530293175</v>
      </c>
      <c r="K20" s="267">
        <v>1.5335622457</v>
      </c>
      <c r="L20" s="267">
        <v>1.5383970251000001</v>
      </c>
      <c r="M20" s="267">
        <v>1.5412815237999999</v>
      </c>
      <c r="N20" s="267">
        <v>1.5515370048999999</v>
      </c>
      <c r="O20" s="267">
        <v>1.5621470645</v>
      </c>
      <c r="P20" s="267">
        <v>1.5706196016</v>
      </c>
      <c r="Q20" s="267">
        <v>1.5777746813</v>
      </c>
      <c r="R20" s="267">
        <v>1.5822893206999999</v>
      </c>
      <c r="S20" s="267">
        <v>1.5899108005</v>
      </c>
      <c r="T20" s="267">
        <v>1.5899049908</v>
      </c>
      <c r="U20" s="267">
        <v>1.5985162442</v>
      </c>
      <c r="V20" s="267">
        <v>1.6094778475</v>
      </c>
      <c r="W20" s="267">
        <v>1.6170106785</v>
      </c>
      <c r="X20" s="267">
        <v>1.6162494436999999</v>
      </c>
      <c r="Y20" s="267">
        <v>1.6217417009999999</v>
      </c>
      <c r="Z20" s="267">
        <v>1.6215352059000001</v>
      </c>
      <c r="AA20" s="319">
        <v>1.6243258919000001</v>
      </c>
      <c r="AB20" s="48"/>
      <c r="AC20" s="48"/>
    </row>
    <row r="21" spans="1:29">
      <c r="A21" s="317" t="s">
        <v>53</v>
      </c>
      <c r="B21" s="257" t="s">
        <v>54</v>
      </c>
      <c r="C21" s="267">
        <v>1.5206325099</v>
      </c>
      <c r="D21" s="267">
        <v>1.5359668719999999</v>
      </c>
      <c r="E21" s="267">
        <v>1.5316389247</v>
      </c>
      <c r="F21" s="267">
        <v>1.5251579527000001</v>
      </c>
      <c r="G21" s="267">
        <v>1.5238753956</v>
      </c>
      <c r="H21" s="267">
        <v>1.5322035141000001</v>
      </c>
      <c r="I21" s="267">
        <v>1.5407150796</v>
      </c>
      <c r="J21" s="267">
        <v>1.5464112813999999</v>
      </c>
      <c r="K21" s="267">
        <v>1.5532583235999999</v>
      </c>
      <c r="L21" s="267">
        <v>1.5594833717000001</v>
      </c>
      <c r="M21" s="267">
        <v>1.5683876012</v>
      </c>
      <c r="N21" s="267">
        <v>1.5743885854999999</v>
      </c>
      <c r="O21" s="267">
        <v>1.5862610632</v>
      </c>
      <c r="P21" s="267">
        <v>1.5937971647</v>
      </c>
      <c r="Q21" s="267">
        <v>1.6038055092000001</v>
      </c>
      <c r="R21" s="267">
        <v>1.6093368103000001</v>
      </c>
      <c r="S21" s="267">
        <v>1.6174220497</v>
      </c>
      <c r="T21" s="267">
        <v>1.6220946781000001</v>
      </c>
      <c r="U21" s="267">
        <v>1.6335784578999999</v>
      </c>
      <c r="V21" s="267">
        <v>1.6367185732</v>
      </c>
      <c r="W21" s="267">
        <v>1.6454400037000001</v>
      </c>
      <c r="X21" s="267">
        <v>1.6484530793000001</v>
      </c>
      <c r="Y21" s="267">
        <v>1.6519536614000001</v>
      </c>
      <c r="Z21" s="267">
        <v>1.653679686</v>
      </c>
      <c r="AA21" s="319">
        <v>1.6559212066</v>
      </c>
      <c r="AB21" s="48"/>
      <c r="AC21" s="48"/>
    </row>
    <row r="22" spans="1:29">
      <c r="A22" s="317" t="s">
        <v>55</v>
      </c>
      <c r="B22" s="257" t="s">
        <v>56</v>
      </c>
      <c r="C22" s="267">
        <v>1.1594436625</v>
      </c>
      <c r="D22" s="267">
        <v>1.1690922139</v>
      </c>
      <c r="E22" s="267">
        <v>1.1647248714</v>
      </c>
      <c r="F22" s="267">
        <v>1.1595300078999999</v>
      </c>
      <c r="G22" s="267">
        <v>1.1600691754000001</v>
      </c>
      <c r="H22" s="267">
        <v>1.1648367959000001</v>
      </c>
      <c r="I22" s="267">
        <v>1.1693918973999999</v>
      </c>
      <c r="J22" s="267">
        <v>1.1725218450999999</v>
      </c>
      <c r="K22" s="267">
        <v>1.1772667159000001</v>
      </c>
      <c r="L22" s="267">
        <v>1.1810856454000001</v>
      </c>
      <c r="M22" s="267">
        <v>1.1863117922999999</v>
      </c>
      <c r="N22" s="267">
        <v>1.1932088000000001</v>
      </c>
      <c r="O22" s="267">
        <v>1.1980697187</v>
      </c>
      <c r="P22" s="267">
        <v>1.2027636933999999</v>
      </c>
      <c r="Q22" s="267">
        <v>1.208703901</v>
      </c>
      <c r="R22" s="267">
        <v>1.2133420252</v>
      </c>
      <c r="S22" s="267">
        <v>1.2178623857999999</v>
      </c>
      <c r="T22" s="267">
        <v>1.2233457250999999</v>
      </c>
      <c r="U22" s="267">
        <v>1.227811521</v>
      </c>
      <c r="V22" s="267">
        <v>1.2319911408999999</v>
      </c>
      <c r="W22" s="267">
        <v>1.2365579911</v>
      </c>
      <c r="X22" s="267">
        <v>1.2399831739</v>
      </c>
      <c r="Y22" s="267">
        <v>1.2415295566</v>
      </c>
      <c r="Z22" s="267">
        <v>1.2443459914999999</v>
      </c>
      <c r="AA22" s="319">
        <v>1.2446877418</v>
      </c>
      <c r="AB22" s="48"/>
      <c r="AC22" s="48"/>
    </row>
    <row r="23" spans="1:29">
      <c r="A23" s="317" t="s">
        <v>57</v>
      </c>
      <c r="B23" s="257" t="s">
        <v>58</v>
      </c>
      <c r="C23" s="267">
        <v>1.5646167605000001</v>
      </c>
      <c r="D23" s="267">
        <v>1.5791780070999999</v>
      </c>
      <c r="E23" s="267">
        <v>1.5777401249</v>
      </c>
      <c r="F23" s="267">
        <v>1.5702501474999999</v>
      </c>
      <c r="G23" s="267">
        <v>1.5662766732</v>
      </c>
      <c r="H23" s="267">
        <v>1.5664873426000001</v>
      </c>
      <c r="I23" s="267">
        <v>1.5783280452999999</v>
      </c>
      <c r="J23" s="267">
        <v>1.5828320464000001</v>
      </c>
      <c r="K23" s="267">
        <v>1.5898336484</v>
      </c>
      <c r="L23" s="267">
        <v>1.5972897488</v>
      </c>
      <c r="M23" s="267">
        <v>1.6004276835</v>
      </c>
      <c r="N23" s="267">
        <v>1.6099991892000001</v>
      </c>
      <c r="O23" s="267">
        <v>1.6161322116000001</v>
      </c>
      <c r="P23" s="267">
        <v>1.6215418805999999</v>
      </c>
      <c r="Q23" s="267">
        <v>1.6306352886</v>
      </c>
      <c r="R23" s="267">
        <v>1.6346171835000001</v>
      </c>
      <c r="S23" s="267">
        <v>1.6415261924</v>
      </c>
      <c r="T23" s="267">
        <v>1.6497343311999999</v>
      </c>
      <c r="U23" s="267">
        <v>1.6565867776000001</v>
      </c>
      <c r="V23" s="267">
        <v>1.6595925783000001</v>
      </c>
      <c r="W23" s="267">
        <v>1.6706824306000001</v>
      </c>
      <c r="X23" s="267">
        <v>1.6741996641000001</v>
      </c>
      <c r="Y23" s="267">
        <v>1.6722940692999999</v>
      </c>
      <c r="Z23" s="267">
        <v>1.6799733301999999</v>
      </c>
      <c r="AA23" s="319">
        <v>1.6857748502000001</v>
      </c>
      <c r="AB23" s="48"/>
      <c r="AC23" s="48"/>
    </row>
    <row r="24" spans="1:29">
      <c r="A24" s="317" t="s">
        <v>59</v>
      </c>
      <c r="B24" s="257" t="s">
        <v>60</v>
      </c>
      <c r="C24" s="267">
        <v>1.4548262828</v>
      </c>
      <c r="D24" s="267">
        <v>1.4768337198000001</v>
      </c>
      <c r="E24" s="267">
        <v>1.4744745046000001</v>
      </c>
      <c r="F24" s="267">
        <v>1.4723279137</v>
      </c>
      <c r="G24" s="267">
        <v>1.4594380943</v>
      </c>
      <c r="H24" s="267">
        <v>1.4646982863</v>
      </c>
      <c r="I24" s="267">
        <v>1.4580839791</v>
      </c>
      <c r="J24" s="267">
        <v>1.4777826901</v>
      </c>
      <c r="K24" s="267">
        <v>1.4797189455999999</v>
      </c>
      <c r="L24" s="267">
        <v>1.4879701916000001</v>
      </c>
      <c r="M24" s="267">
        <v>1.4971371491000001</v>
      </c>
      <c r="N24" s="267">
        <v>1.506066812</v>
      </c>
      <c r="O24" s="267">
        <v>1.5001407416999999</v>
      </c>
      <c r="P24" s="267">
        <v>1.5062557326999999</v>
      </c>
      <c r="Q24" s="267">
        <v>1.5196174542000001</v>
      </c>
      <c r="R24" s="267">
        <v>1.5343065238</v>
      </c>
      <c r="S24" s="267">
        <v>1.5342862628</v>
      </c>
      <c r="T24" s="267">
        <v>1.5427823357999999</v>
      </c>
      <c r="U24" s="267">
        <v>1.5533927352000001</v>
      </c>
      <c r="V24" s="267">
        <v>1.5640004314</v>
      </c>
      <c r="W24" s="267">
        <v>1.5567640968000001</v>
      </c>
      <c r="X24" s="267">
        <v>1.5670072632000001</v>
      </c>
      <c r="Y24" s="267">
        <v>1.5612349238000001</v>
      </c>
      <c r="Z24" s="267">
        <v>1.5601814057000001</v>
      </c>
      <c r="AA24" s="319">
        <v>1.5629889851000001</v>
      </c>
      <c r="AB24" s="48"/>
      <c r="AC24" s="48"/>
    </row>
    <row r="25" spans="1:29">
      <c r="A25" s="317" t="s">
        <v>61</v>
      </c>
      <c r="B25" s="257" t="s">
        <v>62</v>
      </c>
      <c r="C25" s="267">
        <v>1.6923234782000001</v>
      </c>
      <c r="D25" s="267">
        <v>1.7049046327999999</v>
      </c>
      <c r="E25" s="267">
        <v>1.6979350094000001</v>
      </c>
      <c r="F25" s="267">
        <v>1.7000906033000001</v>
      </c>
      <c r="G25" s="267">
        <v>1.6954462756999999</v>
      </c>
      <c r="H25" s="267">
        <v>1.7109897942000001</v>
      </c>
      <c r="I25" s="267">
        <v>1.7121021183</v>
      </c>
      <c r="J25" s="267">
        <v>1.7127581788999999</v>
      </c>
      <c r="K25" s="267">
        <v>1.7258203722000001</v>
      </c>
      <c r="L25" s="267">
        <v>1.7303429336</v>
      </c>
      <c r="M25" s="267">
        <v>1.7402529769999999</v>
      </c>
      <c r="N25" s="267">
        <v>1.7373979312000001</v>
      </c>
      <c r="O25" s="267">
        <v>1.7541290533</v>
      </c>
      <c r="P25" s="267">
        <v>1.7552297389</v>
      </c>
      <c r="Q25" s="267">
        <v>1.7633780468</v>
      </c>
      <c r="R25" s="267">
        <v>1.774274787</v>
      </c>
      <c r="S25" s="267">
        <v>1.781840818</v>
      </c>
      <c r="T25" s="267">
        <v>1.7945990727000001</v>
      </c>
      <c r="U25" s="267">
        <v>1.7938782061</v>
      </c>
      <c r="V25" s="267">
        <v>1.7990754262999999</v>
      </c>
      <c r="W25" s="267">
        <v>1.8083193833</v>
      </c>
      <c r="X25" s="267">
        <v>1.8132982552000001</v>
      </c>
      <c r="Y25" s="267">
        <v>1.8161573424999999</v>
      </c>
      <c r="Z25" s="267">
        <v>1.8184428856999999</v>
      </c>
      <c r="AA25" s="319">
        <v>1.8179066636000001</v>
      </c>
      <c r="AB25" s="48"/>
      <c r="AC25" s="48"/>
    </row>
    <row r="26" spans="1:29">
      <c r="A26" s="317" t="s">
        <v>63</v>
      </c>
      <c r="B26" s="257" t="s">
        <v>64</v>
      </c>
      <c r="C26" s="267">
        <v>1.5466830466999999</v>
      </c>
      <c r="D26" s="267">
        <v>1.5695354857999999</v>
      </c>
      <c r="E26" s="267">
        <v>1.5519278406000001</v>
      </c>
      <c r="F26" s="267">
        <v>1.5634113319</v>
      </c>
      <c r="G26" s="267">
        <v>1.5504934705</v>
      </c>
      <c r="H26" s="267">
        <v>1.5609159939999999</v>
      </c>
      <c r="I26" s="267">
        <v>1.5662987799999999</v>
      </c>
      <c r="J26" s="267">
        <v>1.5666184808000001</v>
      </c>
      <c r="K26" s="267">
        <v>1.5759824472999999</v>
      </c>
      <c r="L26" s="267">
        <v>1.5814688329</v>
      </c>
      <c r="M26" s="267">
        <v>1.5909135168999999</v>
      </c>
      <c r="N26" s="267">
        <v>1.5938386149999999</v>
      </c>
      <c r="O26" s="267">
        <v>1.5973959503999999</v>
      </c>
      <c r="P26" s="267">
        <v>1.6070331162</v>
      </c>
      <c r="Q26" s="267">
        <v>1.6120858441000001</v>
      </c>
      <c r="R26" s="267">
        <v>1.6177046236999999</v>
      </c>
      <c r="S26" s="267">
        <v>1.6292643287999999</v>
      </c>
      <c r="T26" s="267">
        <v>1.6350753978999999</v>
      </c>
      <c r="U26" s="267">
        <v>1.6445124139</v>
      </c>
      <c r="V26" s="267">
        <v>1.6481281224</v>
      </c>
      <c r="W26" s="267">
        <v>1.6562982712000001</v>
      </c>
      <c r="X26" s="267">
        <v>1.6611515353999999</v>
      </c>
      <c r="Y26" s="267">
        <v>1.6590781745000001</v>
      </c>
      <c r="Z26" s="267">
        <v>1.6690958077</v>
      </c>
      <c r="AA26" s="319">
        <v>1.6581981867</v>
      </c>
      <c r="AB26" s="48"/>
      <c r="AC26" s="48"/>
    </row>
    <row r="27" spans="1:29">
      <c r="A27" s="317" t="s">
        <v>65</v>
      </c>
      <c r="B27" s="257" t="s">
        <v>66</v>
      </c>
      <c r="C27" s="267">
        <v>1.6584574904</v>
      </c>
      <c r="D27" s="267">
        <v>1.7026037341</v>
      </c>
      <c r="E27" s="267">
        <v>1.6985307280999999</v>
      </c>
      <c r="F27" s="267">
        <v>1.6598487657000001</v>
      </c>
      <c r="G27" s="267">
        <v>1.6859580981</v>
      </c>
      <c r="H27" s="267">
        <v>1.6818723476999999</v>
      </c>
      <c r="I27" s="267">
        <v>1.6893247492000001</v>
      </c>
      <c r="J27" s="267">
        <v>1.6849795240000001</v>
      </c>
      <c r="K27" s="267">
        <v>1.6722122864</v>
      </c>
      <c r="L27" s="267">
        <v>1.6994260657</v>
      </c>
      <c r="M27" s="267">
        <v>1.7333967161999999</v>
      </c>
      <c r="N27" s="267">
        <v>1.716621454</v>
      </c>
      <c r="O27" s="267">
        <v>1.7041607794</v>
      </c>
      <c r="P27" s="267">
        <v>1.7165118814</v>
      </c>
      <c r="Q27" s="267">
        <v>1.7455949448999999</v>
      </c>
      <c r="R27" s="267">
        <v>1.7679641838</v>
      </c>
      <c r="S27" s="267">
        <v>1.7710784085</v>
      </c>
      <c r="T27" s="267">
        <v>1.7547763812999999</v>
      </c>
      <c r="U27" s="267">
        <v>1.7963590966</v>
      </c>
      <c r="V27" s="267">
        <v>1.8061165767</v>
      </c>
      <c r="W27" s="267">
        <v>1.7732180014000001</v>
      </c>
      <c r="X27" s="267">
        <v>1.7934170428</v>
      </c>
      <c r="Y27" s="267">
        <v>1.8116247258</v>
      </c>
      <c r="Z27" s="267">
        <v>1.7686340664</v>
      </c>
      <c r="AA27" s="319">
        <v>1.7844753504999999</v>
      </c>
      <c r="AB27" s="48"/>
      <c r="AC27" s="48"/>
    </row>
    <row r="28" spans="1:29">
      <c r="A28" s="317" t="s">
        <v>67</v>
      </c>
      <c r="B28" s="257" t="s">
        <v>68</v>
      </c>
      <c r="C28" s="267">
        <v>1.5195752881</v>
      </c>
      <c r="D28" s="267">
        <v>1.536541803</v>
      </c>
      <c r="E28" s="267">
        <v>1.5387502354</v>
      </c>
      <c r="F28" s="267">
        <v>1.5308139066999999</v>
      </c>
      <c r="G28" s="267">
        <v>1.5326635044000001</v>
      </c>
      <c r="H28" s="267">
        <v>1.5299091414999999</v>
      </c>
      <c r="I28" s="267">
        <v>1.5381824307</v>
      </c>
      <c r="J28" s="267">
        <v>1.5424264529</v>
      </c>
      <c r="K28" s="267">
        <v>1.5496482723</v>
      </c>
      <c r="L28" s="267">
        <v>1.5535645484</v>
      </c>
      <c r="M28" s="267">
        <v>1.5584142108000001</v>
      </c>
      <c r="N28" s="267">
        <v>1.5668265485999999</v>
      </c>
      <c r="O28" s="267">
        <v>1.5814378706000001</v>
      </c>
      <c r="P28" s="267">
        <v>1.5840386372999999</v>
      </c>
      <c r="Q28" s="267">
        <v>1.5962217579</v>
      </c>
      <c r="R28" s="267">
        <v>1.6002099540000001</v>
      </c>
      <c r="S28" s="267">
        <v>1.6038527923000001</v>
      </c>
      <c r="T28" s="267">
        <v>1.6126838234</v>
      </c>
      <c r="U28" s="267">
        <v>1.6147894642</v>
      </c>
      <c r="V28" s="267">
        <v>1.6230317919999999</v>
      </c>
      <c r="W28" s="267">
        <v>1.6278660478</v>
      </c>
      <c r="X28" s="267">
        <v>1.6292568151</v>
      </c>
      <c r="Y28" s="267">
        <v>1.6408599134999999</v>
      </c>
      <c r="Z28" s="267">
        <v>1.6363501707000001</v>
      </c>
      <c r="AA28" s="319">
        <v>1.6398535982</v>
      </c>
      <c r="AB28" s="48"/>
      <c r="AC28" s="48"/>
    </row>
    <row r="29" spans="1:29">
      <c r="A29" s="317" t="s">
        <v>69</v>
      </c>
      <c r="B29" s="257" t="s">
        <v>366</v>
      </c>
      <c r="C29" s="267">
        <v>1.5355976209</v>
      </c>
      <c r="D29" s="267">
        <v>1.5493854406000001</v>
      </c>
      <c r="E29" s="267">
        <v>1.5432315938000001</v>
      </c>
      <c r="F29" s="267">
        <v>1.5365058728000001</v>
      </c>
      <c r="G29" s="267">
        <v>1.5383717482000001</v>
      </c>
      <c r="H29" s="267">
        <v>1.5450224161999999</v>
      </c>
      <c r="I29" s="267">
        <v>1.5500705801000001</v>
      </c>
      <c r="J29" s="267">
        <v>1.5562516434</v>
      </c>
      <c r="K29" s="267">
        <v>1.5596097698</v>
      </c>
      <c r="L29" s="267">
        <v>1.5655724212</v>
      </c>
      <c r="M29" s="267">
        <v>1.5732561928</v>
      </c>
      <c r="N29" s="267">
        <v>1.5819052826</v>
      </c>
      <c r="O29" s="267">
        <v>1.5893349833999999</v>
      </c>
      <c r="P29" s="267">
        <v>1.5956967163</v>
      </c>
      <c r="Q29" s="267">
        <v>1.6036431215</v>
      </c>
      <c r="R29" s="267">
        <v>1.6105740649</v>
      </c>
      <c r="S29" s="267">
        <v>1.6161474413000001</v>
      </c>
      <c r="T29" s="267">
        <v>1.6229399044999999</v>
      </c>
      <c r="U29" s="267">
        <v>1.6286383090000001</v>
      </c>
      <c r="V29" s="267">
        <v>1.6339511349</v>
      </c>
      <c r="W29" s="267">
        <v>1.6402293599</v>
      </c>
      <c r="X29" s="267">
        <v>1.6446730345</v>
      </c>
      <c r="Y29" s="267">
        <v>1.6475571567</v>
      </c>
      <c r="Z29" s="267">
        <v>1.6492017336</v>
      </c>
      <c r="AA29" s="319">
        <v>1.6524479888000001</v>
      </c>
      <c r="AB29" s="48"/>
      <c r="AC29" s="48"/>
    </row>
    <row r="30" spans="1:29">
      <c r="A30" s="317" t="s">
        <v>71</v>
      </c>
      <c r="B30" s="257" t="s">
        <v>72</v>
      </c>
      <c r="C30" s="267">
        <v>1.4136837957999999</v>
      </c>
      <c r="D30" s="267">
        <v>1.4493718398</v>
      </c>
      <c r="E30" s="267">
        <v>1.4111706132999999</v>
      </c>
      <c r="F30" s="267">
        <v>1.3733522234</v>
      </c>
      <c r="G30" s="267">
        <v>1.4181677774000001</v>
      </c>
      <c r="H30" s="267">
        <v>1.3933043947999999</v>
      </c>
      <c r="I30" s="267">
        <v>1.4097471991999999</v>
      </c>
      <c r="J30" s="267">
        <v>1.3915920454999999</v>
      </c>
      <c r="K30" s="267">
        <v>1.4441165376</v>
      </c>
      <c r="L30" s="267">
        <v>1.4221423956999999</v>
      </c>
      <c r="M30" s="267">
        <v>1.4310468008999999</v>
      </c>
      <c r="N30" s="267">
        <v>1.4423717002000001</v>
      </c>
      <c r="O30" s="267">
        <v>1.4009087638</v>
      </c>
      <c r="P30" s="267">
        <v>1.4400587211</v>
      </c>
      <c r="Q30" s="267">
        <v>1.4260017194000001</v>
      </c>
      <c r="R30" s="267">
        <v>1.4379728561</v>
      </c>
      <c r="S30" s="267">
        <v>1.4612466199</v>
      </c>
      <c r="T30" s="267">
        <v>1.4847036413000001</v>
      </c>
      <c r="U30" s="267">
        <v>1.4978724174</v>
      </c>
      <c r="V30" s="267">
        <v>1.4755803278999999</v>
      </c>
      <c r="W30" s="267">
        <v>1.4741104276999999</v>
      </c>
      <c r="X30" s="267">
        <v>1.4808683683999999</v>
      </c>
      <c r="Y30" s="267">
        <v>1.4799848409</v>
      </c>
      <c r="Z30" s="267">
        <v>1.4918539278</v>
      </c>
      <c r="AA30" s="319">
        <v>1.5158655054000001</v>
      </c>
      <c r="AB30" s="48"/>
      <c r="AC30" s="48"/>
    </row>
    <row r="31" spans="1:29">
      <c r="A31" s="317" t="s">
        <v>73</v>
      </c>
      <c r="B31" s="257" t="s">
        <v>74</v>
      </c>
      <c r="C31" s="267">
        <v>1.4672201759000001</v>
      </c>
      <c r="D31" s="267">
        <v>1.4768738442</v>
      </c>
      <c r="E31" s="267">
        <v>1.4706955373999999</v>
      </c>
      <c r="F31" s="267">
        <v>1.4682812558</v>
      </c>
      <c r="G31" s="267">
        <v>1.4745268422</v>
      </c>
      <c r="H31" s="267">
        <v>1.4768962742</v>
      </c>
      <c r="I31" s="267">
        <v>1.4851345552999999</v>
      </c>
      <c r="J31" s="267">
        <v>1.4843815477</v>
      </c>
      <c r="K31" s="267">
        <v>1.4866933379</v>
      </c>
      <c r="L31" s="267">
        <v>1.4967324152999999</v>
      </c>
      <c r="M31" s="267">
        <v>1.5061023277000001</v>
      </c>
      <c r="N31" s="267">
        <v>1.5108216194999999</v>
      </c>
      <c r="O31" s="267">
        <v>1.5122975974999999</v>
      </c>
      <c r="P31" s="267">
        <v>1.5226130728</v>
      </c>
      <c r="Q31" s="267">
        <v>1.5284516057999999</v>
      </c>
      <c r="R31" s="267">
        <v>1.537480618</v>
      </c>
      <c r="S31" s="267">
        <v>1.5441009163999999</v>
      </c>
      <c r="T31" s="267">
        <v>1.5505962731</v>
      </c>
      <c r="U31" s="267">
        <v>1.5509045456999999</v>
      </c>
      <c r="V31" s="267">
        <v>1.5583205136</v>
      </c>
      <c r="W31" s="267">
        <v>1.557975406</v>
      </c>
      <c r="X31" s="267">
        <v>1.5691969291000001</v>
      </c>
      <c r="Y31" s="267">
        <v>1.5717024771999999</v>
      </c>
      <c r="Z31" s="267">
        <v>1.5761088540999999</v>
      </c>
      <c r="AA31" s="319">
        <v>1.5760417987999999</v>
      </c>
      <c r="AB31" s="48"/>
      <c r="AC31" s="48"/>
    </row>
    <row r="32" spans="1:29">
      <c r="A32" s="317" t="s">
        <v>75</v>
      </c>
      <c r="B32" s="257" t="s">
        <v>76</v>
      </c>
      <c r="C32" s="267">
        <v>1.44799744</v>
      </c>
      <c r="D32" s="267">
        <v>1.4596767222</v>
      </c>
      <c r="E32" s="267">
        <v>1.456772478</v>
      </c>
      <c r="F32" s="267">
        <v>1.4496769811000001</v>
      </c>
      <c r="G32" s="267">
        <v>1.4476760979000001</v>
      </c>
      <c r="H32" s="267">
        <v>1.4529551719</v>
      </c>
      <c r="I32" s="267">
        <v>1.458776622</v>
      </c>
      <c r="J32" s="267">
        <v>1.4680503676000001</v>
      </c>
      <c r="K32" s="267">
        <v>1.4677553294000001</v>
      </c>
      <c r="L32" s="267">
        <v>1.4761561834000001</v>
      </c>
      <c r="M32" s="267">
        <v>1.4849463032000001</v>
      </c>
      <c r="N32" s="267">
        <v>1.487645712</v>
      </c>
      <c r="O32" s="267">
        <v>1.4931079889000001</v>
      </c>
      <c r="P32" s="267">
        <v>1.4995206112999999</v>
      </c>
      <c r="Q32" s="267">
        <v>1.5132282404999999</v>
      </c>
      <c r="R32" s="267">
        <v>1.5130370377</v>
      </c>
      <c r="S32" s="267">
        <v>1.5199212197</v>
      </c>
      <c r="T32" s="267">
        <v>1.5247283083000001</v>
      </c>
      <c r="U32" s="267">
        <v>1.5284285395999999</v>
      </c>
      <c r="V32" s="267">
        <v>1.539212045</v>
      </c>
      <c r="W32" s="267">
        <v>1.5439534326</v>
      </c>
      <c r="X32" s="267">
        <v>1.5488021569999999</v>
      </c>
      <c r="Y32" s="267">
        <v>1.5505981713999999</v>
      </c>
      <c r="Z32" s="267">
        <v>1.5538393181000001</v>
      </c>
      <c r="AA32" s="319">
        <v>1.5563072534</v>
      </c>
      <c r="AB32" s="48"/>
      <c r="AC32" s="48"/>
    </row>
    <row r="33" spans="1:29">
      <c r="A33" s="317" t="s">
        <v>77</v>
      </c>
      <c r="B33" s="257" t="s">
        <v>78</v>
      </c>
      <c r="C33" s="267">
        <v>1.6814939443000001</v>
      </c>
      <c r="D33" s="267">
        <v>1.7032079535</v>
      </c>
      <c r="E33" s="267">
        <v>1.6896793784999999</v>
      </c>
      <c r="F33" s="267">
        <v>1.6854701075</v>
      </c>
      <c r="G33" s="267">
        <v>1.6754093940999999</v>
      </c>
      <c r="H33" s="267">
        <v>1.6826661878</v>
      </c>
      <c r="I33" s="267">
        <v>1.6908241337000001</v>
      </c>
      <c r="J33" s="267">
        <v>1.7042135534</v>
      </c>
      <c r="K33" s="267">
        <v>1.7115086035</v>
      </c>
      <c r="L33" s="267">
        <v>1.7141359586</v>
      </c>
      <c r="M33" s="267">
        <v>1.7184913425999999</v>
      </c>
      <c r="N33" s="267">
        <v>1.7284152847000001</v>
      </c>
      <c r="O33" s="267">
        <v>1.7306812414999999</v>
      </c>
      <c r="P33" s="267">
        <v>1.7466300577</v>
      </c>
      <c r="Q33" s="267">
        <v>1.7566471459999999</v>
      </c>
      <c r="R33" s="267">
        <v>1.7595472827</v>
      </c>
      <c r="S33" s="267">
        <v>1.7680138971999999</v>
      </c>
      <c r="T33" s="267">
        <v>1.7705451155</v>
      </c>
      <c r="U33" s="267">
        <v>1.7823535860999999</v>
      </c>
      <c r="V33" s="267">
        <v>1.7918396433999999</v>
      </c>
      <c r="W33" s="267">
        <v>1.7899676308000001</v>
      </c>
      <c r="X33" s="267">
        <v>1.7988511067999999</v>
      </c>
      <c r="Y33" s="267">
        <v>1.8052556361000001</v>
      </c>
      <c r="Z33" s="267">
        <v>1.8016799395</v>
      </c>
      <c r="AA33" s="319">
        <v>1.8084700575999999</v>
      </c>
      <c r="AB33" s="48"/>
      <c r="AC33" s="48"/>
    </row>
    <row r="34" spans="1:29">
      <c r="A34" s="317" t="s">
        <v>79</v>
      </c>
      <c r="B34" s="257" t="s">
        <v>80</v>
      </c>
      <c r="C34" s="267">
        <v>1.7262652892000001</v>
      </c>
      <c r="D34" s="267">
        <v>1.739288167</v>
      </c>
      <c r="E34" s="267">
        <v>1.7321941350000001</v>
      </c>
      <c r="F34" s="267">
        <v>1.7128754978</v>
      </c>
      <c r="G34" s="267">
        <v>1.7409736485</v>
      </c>
      <c r="H34" s="267">
        <v>1.7505010157000001</v>
      </c>
      <c r="I34" s="267">
        <v>1.7374591423000001</v>
      </c>
      <c r="J34" s="267">
        <v>1.7754139205999999</v>
      </c>
      <c r="K34" s="267">
        <v>1.7895351285000001</v>
      </c>
      <c r="L34" s="267">
        <v>1.7535618656</v>
      </c>
      <c r="M34" s="267">
        <v>1.7783061595</v>
      </c>
      <c r="N34" s="267">
        <v>1.7921264984</v>
      </c>
      <c r="O34" s="267">
        <v>1.8107364843</v>
      </c>
      <c r="P34" s="267">
        <v>1.8226875151999999</v>
      </c>
      <c r="Q34" s="267">
        <v>1.7992619840999999</v>
      </c>
      <c r="R34" s="267">
        <v>1.8288909061</v>
      </c>
      <c r="S34" s="267">
        <v>1.8545708767</v>
      </c>
      <c r="T34" s="267">
        <v>1.8602026310999999</v>
      </c>
      <c r="U34" s="267">
        <v>1.8284528141</v>
      </c>
      <c r="V34" s="267">
        <v>1.8710603394</v>
      </c>
      <c r="W34" s="267">
        <v>1.8675396841</v>
      </c>
      <c r="X34" s="267">
        <v>1.8378905195999999</v>
      </c>
      <c r="Y34" s="267">
        <v>1.8291377280000001</v>
      </c>
      <c r="Z34" s="267">
        <v>1.8560651551</v>
      </c>
      <c r="AA34" s="319">
        <v>1.8607682369</v>
      </c>
      <c r="AB34" s="48"/>
      <c r="AC34" s="48"/>
    </row>
    <row r="35" spans="1:29">
      <c r="A35" s="317" t="s">
        <v>81</v>
      </c>
      <c r="B35" s="257" t="s">
        <v>82</v>
      </c>
      <c r="C35" s="267">
        <v>1.5682572249</v>
      </c>
      <c r="D35" s="267">
        <v>1.5649580861000001</v>
      </c>
      <c r="E35" s="267">
        <v>1.5683916927999999</v>
      </c>
      <c r="F35" s="267">
        <v>1.5613673662000001</v>
      </c>
      <c r="G35" s="267">
        <v>1.5628785216000001</v>
      </c>
      <c r="H35" s="267">
        <v>1.5690409687</v>
      </c>
      <c r="I35" s="267">
        <v>1.5743795411999999</v>
      </c>
      <c r="J35" s="267">
        <v>1.5708736889999999</v>
      </c>
      <c r="K35" s="267">
        <v>1.5830430706</v>
      </c>
      <c r="L35" s="267">
        <v>1.5919323411999999</v>
      </c>
      <c r="M35" s="267">
        <v>1.5931631979</v>
      </c>
      <c r="N35" s="267">
        <v>1.6007853786999999</v>
      </c>
      <c r="O35" s="267">
        <v>1.6071195460000001</v>
      </c>
      <c r="P35" s="267">
        <v>1.6176189584</v>
      </c>
      <c r="Q35" s="267">
        <v>1.6204738118999999</v>
      </c>
      <c r="R35" s="267">
        <v>1.6342867419</v>
      </c>
      <c r="S35" s="267">
        <v>1.6413012384000001</v>
      </c>
      <c r="T35" s="267">
        <v>1.6422136946999999</v>
      </c>
      <c r="U35" s="267">
        <v>1.6466912171999999</v>
      </c>
      <c r="V35" s="267">
        <v>1.6560460013</v>
      </c>
      <c r="W35" s="267">
        <v>1.6636350774999999</v>
      </c>
      <c r="X35" s="267">
        <v>1.6622422594999999</v>
      </c>
      <c r="Y35" s="267">
        <v>1.6648568123</v>
      </c>
      <c r="Z35" s="267">
        <v>1.6676812072</v>
      </c>
      <c r="AA35" s="319">
        <v>1.6671222674999999</v>
      </c>
      <c r="AB35" s="48"/>
      <c r="AC35" s="48"/>
    </row>
    <row r="36" spans="1:29">
      <c r="A36" s="317" t="s">
        <v>83</v>
      </c>
      <c r="B36" s="257" t="s">
        <v>84</v>
      </c>
      <c r="C36" s="267">
        <v>1.5801393696999999</v>
      </c>
      <c r="D36" s="267">
        <v>1.5931348898</v>
      </c>
      <c r="E36" s="267">
        <v>1.5882581436000001</v>
      </c>
      <c r="F36" s="267">
        <v>1.5810139877</v>
      </c>
      <c r="G36" s="267">
        <v>1.5796111732</v>
      </c>
      <c r="H36" s="267">
        <v>1.5877224428000001</v>
      </c>
      <c r="I36" s="267">
        <v>1.5905373433000001</v>
      </c>
      <c r="J36" s="267">
        <v>1.5985558349</v>
      </c>
      <c r="K36" s="267">
        <v>1.6060871801000001</v>
      </c>
      <c r="L36" s="267">
        <v>1.6109529306000001</v>
      </c>
      <c r="M36" s="267">
        <v>1.6179305067</v>
      </c>
      <c r="N36" s="267">
        <v>1.6280052965</v>
      </c>
      <c r="O36" s="267">
        <v>1.6320756262</v>
      </c>
      <c r="P36" s="267">
        <v>1.6404392186000001</v>
      </c>
      <c r="Q36" s="267">
        <v>1.6468854576</v>
      </c>
      <c r="R36" s="267">
        <v>1.6549487353000001</v>
      </c>
      <c r="S36" s="267">
        <v>1.6606724785</v>
      </c>
      <c r="T36" s="267">
        <v>1.6666507034</v>
      </c>
      <c r="U36" s="267">
        <v>1.6719275006000001</v>
      </c>
      <c r="V36" s="267">
        <v>1.6804314637</v>
      </c>
      <c r="W36" s="267">
        <v>1.6866053585</v>
      </c>
      <c r="X36" s="267">
        <v>1.69206386</v>
      </c>
      <c r="Y36" s="267">
        <v>1.6918998633</v>
      </c>
      <c r="Z36" s="267">
        <v>1.696649074</v>
      </c>
      <c r="AA36" s="319">
        <v>1.6951281258999999</v>
      </c>
      <c r="AB36" s="48"/>
      <c r="AC36" s="48"/>
    </row>
    <row r="37" spans="1:29">
      <c r="A37" s="317" t="s">
        <v>85</v>
      </c>
      <c r="B37" s="257" t="s">
        <v>86</v>
      </c>
      <c r="C37" s="267">
        <v>1.2153640478000001</v>
      </c>
      <c r="D37" s="267">
        <v>1.2280902116000001</v>
      </c>
      <c r="E37" s="267">
        <v>1.2211090905999999</v>
      </c>
      <c r="F37" s="267">
        <v>1.2063416909</v>
      </c>
      <c r="G37" s="267">
        <v>1.2132407963</v>
      </c>
      <c r="H37" s="267">
        <v>1.2147060624999999</v>
      </c>
      <c r="I37" s="267">
        <v>1.2195805634000001</v>
      </c>
      <c r="J37" s="267">
        <v>1.2234676535</v>
      </c>
      <c r="K37" s="267">
        <v>1.2264783548</v>
      </c>
      <c r="L37" s="267">
        <v>1.2306978219</v>
      </c>
      <c r="M37" s="267">
        <v>1.2352273732000001</v>
      </c>
      <c r="N37" s="267">
        <v>1.2418731161000001</v>
      </c>
      <c r="O37" s="267">
        <v>1.2509319936000001</v>
      </c>
      <c r="P37" s="267">
        <v>1.2571814694000001</v>
      </c>
      <c r="Q37" s="267">
        <v>1.2688650713</v>
      </c>
      <c r="R37" s="267">
        <v>1.2686467689000001</v>
      </c>
      <c r="S37" s="267">
        <v>1.2763342759</v>
      </c>
      <c r="T37" s="267">
        <v>1.2770420099999999</v>
      </c>
      <c r="U37" s="267">
        <v>1.2883262132</v>
      </c>
      <c r="V37" s="267">
        <v>1.2857190409000001</v>
      </c>
      <c r="W37" s="267">
        <v>1.2879100369000001</v>
      </c>
      <c r="X37" s="267">
        <v>1.292058229</v>
      </c>
      <c r="Y37" s="267">
        <v>1.2968852584999999</v>
      </c>
      <c r="Z37" s="267">
        <v>1.297827761</v>
      </c>
      <c r="AA37" s="319">
        <v>1.2933265142999999</v>
      </c>
      <c r="AB37" s="48"/>
      <c r="AC37" s="48"/>
    </row>
    <row r="38" spans="1:29">
      <c r="A38" s="317" t="s">
        <v>87</v>
      </c>
      <c r="B38" s="257" t="s">
        <v>88</v>
      </c>
      <c r="C38" s="267">
        <v>1.5213179080999999</v>
      </c>
      <c r="D38" s="267">
        <v>1.5420681218000001</v>
      </c>
      <c r="E38" s="267">
        <v>1.5246573601</v>
      </c>
      <c r="F38" s="267">
        <v>1.5282111738999999</v>
      </c>
      <c r="G38" s="267">
        <v>1.5279484601</v>
      </c>
      <c r="H38" s="267">
        <v>1.5370423178999999</v>
      </c>
      <c r="I38" s="267">
        <v>1.5345022568</v>
      </c>
      <c r="J38" s="267">
        <v>1.5386441254000001</v>
      </c>
      <c r="K38" s="267">
        <v>1.5360139308</v>
      </c>
      <c r="L38" s="267">
        <v>1.542463623</v>
      </c>
      <c r="M38" s="267">
        <v>1.5477675325</v>
      </c>
      <c r="N38" s="267">
        <v>1.5563474413</v>
      </c>
      <c r="O38" s="267">
        <v>1.5802033715999999</v>
      </c>
      <c r="P38" s="267">
        <v>1.5801052849999999</v>
      </c>
      <c r="Q38" s="267">
        <v>1.5901281885</v>
      </c>
      <c r="R38" s="267">
        <v>1.5825418432</v>
      </c>
      <c r="S38" s="267">
        <v>1.5901680807</v>
      </c>
      <c r="T38" s="267">
        <v>1.5992705698</v>
      </c>
      <c r="U38" s="267">
        <v>1.6044706425999999</v>
      </c>
      <c r="V38" s="267">
        <v>1.6078302783</v>
      </c>
      <c r="W38" s="267">
        <v>1.6179113991</v>
      </c>
      <c r="X38" s="267">
        <v>1.6328621269000001</v>
      </c>
      <c r="Y38" s="267">
        <v>1.6280191718999999</v>
      </c>
      <c r="Z38" s="267">
        <v>1.6291804342</v>
      </c>
      <c r="AA38" s="319">
        <v>1.6421588103</v>
      </c>
      <c r="AB38" s="48"/>
      <c r="AC38" s="48"/>
    </row>
    <row r="39" spans="1:29">
      <c r="A39" s="317" t="s">
        <v>89</v>
      </c>
      <c r="B39" s="257" t="s">
        <v>90</v>
      </c>
      <c r="C39" s="267">
        <v>1.5727306216000001</v>
      </c>
      <c r="D39" s="267">
        <v>1.5826369745</v>
      </c>
      <c r="E39" s="267">
        <v>1.5744936007000001</v>
      </c>
      <c r="F39" s="267">
        <v>1.5736137923</v>
      </c>
      <c r="G39" s="267">
        <v>1.5738746344000001</v>
      </c>
      <c r="H39" s="267">
        <v>1.5806102939</v>
      </c>
      <c r="I39" s="267">
        <v>1.5852599165000001</v>
      </c>
      <c r="J39" s="267">
        <v>1.5860605765</v>
      </c>
      <c r="K39" s="267">
        <v>1.5953724779</v>
      </c>
      <c r="L39" s="267">
        <v>1.6029145239</v>
      </c>
      <c r="M39" s="267">
        <v>1.6100925357</v>
      </c>
      <c r="N39" s="267">
        <v>1.6151787978000001</v>
      </c>
      <c r="O39" s="267">
        <v>1.6201282619999999</v>
      </c>
      <c r="P39" s="267">
        <v>1.6265760976000001</v>
      </c>
      <c r="Q39" s="267">
        <v>1.6326042055000001</v>
      </c>
      <c r="R39" s="267">
        <v>1.6454047662</v>
      </c>
      <c r="S39" s="267">
        <v>1.654114278</v>
      </c>
      <c r="T39" s="267">
        <v>1.6584226727</v>
      </c>
      <c r="U39" s="267">
        <v>1.6634477784999999</v>
      </c>
      <c r="V39" s="267">
        <v>1.6716504471</v>
      </c>
      <c r="W39" s="267">
        <v>1.6747394106</v>
      </c>
      <c r="X39" s="267">
        <v>1.6798901470000001</v>
      </c>
      <c r="Y39" s="267">
        <v>1.6853662961</v>
      </c>
      <c r="Z39" s="267">
        <v>1.6810493173000001</v>
      </c>
      <c r="AA39" s="319">
        <v>1.6876993796999999</v>
      </c>
      <c r="AB39" s="48"/>
      <c r="AC39" s="48"/>
    </row>
    <row r="40" spans="1:29">
      <c r="A40" s="317"/>
      <c r="B40" s="25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319"/>
      <c r="AB40" s="48"/>
      <c r="AC40" s="48"/>
    </row>
    <row r="41" spans="1:29">
      <c r="A41" s="226" t="s">
        <v>91</v>
      </c>
      <c r="B41" s="225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319"/>
      <c r="AB41" s="48"/>
      <c r="AC41" s="48"/>
    </row>
    <row r="42" spans="1:29" hidden="1">
      <c r="A42" s="226" t="s">
        <v>3</v>
      </c>
      <c r="B42" s="225" t="s">
        <v>4</v>
      </c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319"/>
      <c r="AB42" s="48"/>
      <c r="AC42" s="48"/>
    </row>
    <row r="43" spans="1:29">
      <c r="A43" s="35" t="s">
        <v>92</v>
      </c>
      <c r="B43" s="227" t="s">
        <v>93</v>
      </c>
      <c r="C43" s="267">
        <v>1.5635006923000001</v>
      </c>
      <c r="D43" s="267">
        <v>1.5724939899000001</v>
      </c>
      <c r="E43" s="267">
        <v>1.5718740529999999</v>
      </c>
      <c r="F43" s="267">
        <v>1.5647139195999999</v>
      </c>
      <c r="G43" s="267">
        <v>1.5668387050999999</v>
      </c>
      <c r="H43" s="267">
        <v>1.5701474615</v>
      </c>
      <c r="I43" s="267">
        <v>1.5755916305</v>
      </c>
      <c r="J43" s="267">
        <v>1.5769332752</v>
      </c>
      <c r="K43" s="267">
        <v>1.5847603190999999</v>
      </c>
      <c r="L43" s="267">
        <v>1.5911991916999999</v>
      </c>
      <c r="M43" s="267">
        <v>1.5978378779</v>
      </c>
      <c r="N43" s="267">
        <v>1.6047797118</v>
      </c>
      <c r="O43" s="267">
        <v>1.6151888485999999</v>
      </c>
      <c r="P43" s="267">
        <v>1.619447844</v>
      </c>
      <c r="Q43" s="267">
        <v>1.6278231732999999</v>
      </c>
      <c r="R43" s="267">
        <v>1.6374562497</v>
      </c>
      <c r="S43" s="267">
        <v>1.6413145623000001</v>
      </c>
      <c r="T43" s="267">
        <v>1.6468133207</v>
      </c>
      <c r="U43" s="267">
        <v>1.6518410078000001</v>
      </c>
      <c r="V43" s="267">
        <v>1.6603623621000001</v>
      </c>
      <c r="W43" s="267">
        <v>1.6657687941999999</v>
      </c>
      <c r="X43" s="267">
        <v>1.6678008258999999</v>
      </c>
      <c r="Y43" s="267">
        <v>1.6751997899</v>
      </c>
      <c r="Z43" s="267">
        <v>1.6763210152000001</v>
      </c>
      <c r="AA43" s="319">
        <v>1.6777690263</v>
      </c>
      <c r="AB43" s="48"/>
      <c r="AC43" s="48"/>
    </row>
    <row r="44" spans="1:29">
      <c r="A44" s="35" t="s">
        <v>94</v>
      </c>
      <c r="B44" s="227" t="s">
        <v>95</v>
      </c>
      <c r="C44" s="267">
        <v>1.6814939443000001</v>
      </c>
      <c r="D44" s="267">
        <v>1.7032079535</v>
      </c>
      <c r="E44" s="267">
        <v>1.6896793784999999</v>
      </c>
      <c r="F44" s="267">
        <v>1.6854701075</v>
      </c>
      <c r="G44" s="267">
        <v>1.6754093940999999</v>
      </c>
      <c r="H44" s="267">
        <v>1.6826661878</v>
      </c>
      <c r="I44" s="267">
        <v>1.6908241337000001</v>
      </c>
      <c r="J44" s="267">
        <v>1.7042135534</v>
      </c>
      <c r="K44" s="267">
        <v>1.7115086035</v>
      </c>
      <c r="L44" s="267">
        <v>1.7141359586</v>
      </c>
      <c r="M44" s="267">
        <v>1.7184913425999999</v>
      </c>
      <c r="N44" s="267">
        <v>1.7284152847000001</v>
      </c>
      <c r="O44" s="267">
        <v>1.7306812414999999</v>
      </c>
      <c r="P44" s="267">
        <v>1.7466300577</v>
      </c>
      <c r="Q44" s="267">
        <v>1.7566471459999999</v>
      </c>
      <c r="R44" s="267">
        <v>1.7595472827</v>
      </c>
      <c r="S44" s="267">
        <v>1.7680138971999999</v>
      </c>
      <c r="T44" s="267">
        <v>1.7705451155</v>
      </c>
      <c r="U44" s="267">
        <v>1.7823535860999999</v>
      </c>
      <c r="V44" s="267">
        <v>1.7918396433999999</v>
      </c>
      <c r="W44" s="267">
        <v>1.7899676308000001</v>
      </c>
      <c r="X44" s="267">
        <v>1.7988511067999999</v>
      </c>
      <c r="Y44" s="267">
        <v>1.8052556361000001</v>
      </c>
      <c r="Z44" s="267">
        <v>1.8016799395</v>
      </c>
      <c r="AA44" s="319">
        <v>1.8084700575999999</v>
      </c>
      <c r="AB44" s="48"/>
      <c r="AC44" s="48"/>
    </row>
    <row r="45" spans="1:29">
      <c r="A45" s="35" t="s">
        <v>39</v>
      </c>
      <c r="B45" s="227" t="s">
        <v>96</v>
      </c>
      <c r="C45" s="267">
        <v>1.5645835593999999</v>
      </c>
      <c r="D45" s="267">
        <v>1.5791695776000001</v>
      </c>
      <c r="E45" s="267">
        <v>1.5773282335000001</v>
      </c>
      <c r="F45" s="267">
        <v>1.5694544677</v>
      </c>
      <c r="G45" s="267">
        <v>1.5707895483000001</v>
      </c>
      <c r="H45" s="267">
        <v>1.576422955</v>
      </c>
      <c r="I45" s="267">
        <v>1.5838695208</v>
      </c>
      <c r="J45" s="267">
        <v>1.5827259789000001</v>
      </c>
      <c r="K45" s="267">
        <v>1.5909892967000001</v>
      </c>
      <c r="L45" s="267">
        <v>1.5990557240000001</v>
      </c>
      <c r="M45" s="267">
        <v>1.6065145758999999</v>
      </c>
      <c r="N45" s="267">
        <v>1.6087086662000001</v>
      </c>
      <c r="O45" s="267">
        <v>1.6167812375999999</v>
      </c>
      <c r="P45" s="267">
        <v>1.6279921948</v>
      </c>
      <c r="Q45" s="267">
        <v>1.6344436349</v>
      </c>
      <c r="R45" s="267">
        <v>1.6435099061</v>
      </c>
      <c r="S45" s="267">
        <v>1.6475817963999999</v>
      </c>
      <c r="T45" s="267">
        <v>1.6517629686999999</v>
      </c>
      <c r="U45" s="267">
        <v>1.6559970514</v>
      </c>
      <c r="V45" s="267">
        <v>1.6718147769</v>
      </c>
      <c r="W45" s="267">
        <v>1.6765516092999999</v>
      </c>
      <c r="X45" s="267">
        <v>1.6741178778000001</v>
      </c>
      <c r="Y45" s="267">
        <v>1.6769052147000001</v>
      </c>
      <c r="Z45" s="267">
        <v>1.6804952319999999</v>
      </c>
      <c r="AA45" s="319">
        <v>1.681499579</v>
      </c>
      <c r="AB45" s="48"/>
      <c r="AC45" s="48"/>
    </row>
    <row r="46" spans="1:29">
      <c r="A46" s="35" t="s">
        <v>53</v>
      </c>
      <c r="B46" s="227" t="s">
        <v>362</v>
      </c>
      <c r="C46" s="267">
        <v>1.5206325099</v>
      </c>
      <c r="D46" s="267">
        <v>1.5359668719999999</v>
      </c>
      <c r="E46" s="267">
        <v>1.5316389247</v>
      </c>
      <c r="F46" s="267">
        <v>1.5251579527000001</v>
      </c>
      <c r="G46" s="267">
        <v>1.5238753956</v>
      </c>
      <c r="H46" s="267">
        <v>1.5322035141000001</v>
      </c>
      <c r="I46" s="267">
        <v>1.5407150796</v>
      </c>
      <c r="J46" s="267">
        <v>1.5464112813999999</v>
      </c>
      <c r="K46" s="267">
        <v>1.5532583235999999</v>
      </c>
      <c r="L46" s="267">
        <v>1.5594833717000001</v>
      </c>
      <c r="M46" s="267">
        <v>1.5683876012</v>
      </c>
      <c r="N46" s="267">
        <v>1.5743885854999999</v>
      </c>
      <c r="O46" s="267">
        <v>1.5862610632</v>
      </c>
      <c r="P46" s="267">
        <v>1.5937971647</v>
      </c>
      <c r="Q46" s="267">
        <v>1.6038055092000001</v>
      </c>
      <c r="R46" s="267">
        <v>1.6093368103000001</v>
      </c>
      <c r="S46" s="267">
        <v>1.6174220497</v>
      </c>
      <c r="T46" s="267">
        <v>1.6220946781000001</v>
      </c>
      <c r="U46" s="267">
        <v>1.6335784578999999</v>
      </c>
      <c r="V46" s="267">
        <v>1.6367185732</v>
      </c>
      <c r="W46" s="267">
        <v>1.6454400037000001</v>
      </c>
      <c r="X46" s="267">
        <v>1.6484530793000001</v>
      </c>
      <c r="Y46" s="267">
        <v>1.6519536614000001</v>
      </c>
      <c r="Z46" s="267">
        <v>1.653679686</v>
      </c>
      <c r="AA46" s="319">
        <v>1.6559212066</v>
      </c>
      <c r="AB46" s="48"/>
      <c r="AC46" s="48"/>
    </row>
    <row r="47" spans="1:29">
      <c r="A47" s="35" t="s">
        <v>98</v>
      </c>
      <c r="B47" s="227" t="s">
        <v>99</v>
      </c>
      <c r="C47" s="267">
        <v>1.4418444366000001</v>
      </c>
      <c r="D47" s="267">
        <v>1.4538816666000001</v>
      </c>
      <c r="E47" s="267">
        <v>1.4451820283000001</v>
      </c>
      <c r="F47" s="267">
        <v>1.4376712356000001</v>
      </c>
      <c r="G47" s="267">
        <v>1.4381032169000001</v>
      </c>
      <c r="H47" s="267">
        <v>1.4390809832</v>
      </c>
      <c r="I47" s="267">
        <v>1.4441973797000001</v>
      </c>
      <c r="J47" s="267">
        <v>1.4508526213999999</v>
      </c>
      <c r="K47" s="267">
        <v>1.4545041990000001</v>
      </c>
      <c r="L47" s="267">
        <v>1.4605990665999999</v>
      </c>
      <c r="M47" s="267">
        <v>1.4641579557</v>
      </c>
      <c r="N47" s="267">
        <v>1.4725265827</v>
      </c>
      <c r="O47" s="267">
        <v>1.4825301115</v>
      </c>
      <c r="P47" s="267">
        <v>1.489063662</v>
      </c>
      <c r="Q47" s="267">
        <v>1.5000607877000001</v>
      </c>
      <c r="R47" s="267">
        <v>1.5014543584</v>
      </c>
      <c r="S47" s="267">
        <v>1.5075735857000001</v>
      </c>
      <c r="T47" s="267">
        <v>1.5100883787999999</v>
      </c>
      <c r="U47" s="267">
        <v>1.5192418190000001</v>
      </c>
      <c r="V47" s="267">
        <v>1.5241739399000001</v>
      </c>
      <c r="W47" s="267">
        <v>1.5284119455</v>
      </c>
      <c r="X47" s="267">
        <v>1.5311076722000001</v>
      </c>
      <c r="Y47" s="267">
        <v>1.5364879855</v>
      </c>
      <c r="Z47" s="267">
        <v>1.5342022614999999</v>
      </c>
      <c r="AA47" s="319">
        <v>1.536032343</v>
      </c>
      <c r="AB47" s="48"/>
      <c r="AC47" s="48"/>
    </row>
    <row r="48" spans="1:29">
      <c r="A48" s="35" t="s">
        <v>100</v>
      </c>
      <c r="B48" s="227" t="s">
        <v>101</v>
      </c>
      <c r="C48" s="267">
        <v>1.4633843286999999</v>
      </c>
      <c r="D48" s="267">
        <v>1.4783908924</v>
      </c>
      <c r="E48" s="267">
        <v>1.4696948631</v>
      </c>
      <c r="F48" s="267">
        <v>1.4681359158</v>
      </c>
      <c r="G48" s="267">
        <v>1.4662277596</v>
      </c>
      <c r="H48" s="267">
        <v>1.4717240005000001</v>
      </c>
      <c r="I48" s="267">
        <v>1.4780565487999999</v>
      </c>
      <c r="J48" s="267">
        <v>1.4838267721</v>
      </c>
      <c r="K48" s="267">
        <v>1.4904121318000001</v>
      </c>
      <c r="L48" s="267">
        <v>1.4952928076000001</v>
      </c>
      <c r="M48" s="267">
        <v>1.5018849221999999</v>
      </c>
      <c r="N48" s="267">
        <v>1.5078938667999999</v>
      </c>
      <c r="O48" s="267">
        <v>1.5159846575</v>
      </c>
      <c r="P48" s="267">
        <v>1.5236460968000001</v>
      </c>
      <c r="Q48" s="267">
        <v>1.5281159419000001</v>
      </c>
      <c r="R48" s="267">
        <v>1.5349265405000001</v>
      </c>
      <c r="S48" s="267">
        <v>1.541657104</v>
      </c>
      <c r="T48" s="267">
        <v>1.5476054094</v>
      </c>
      <c r="U48" s="267">
        <v>1.5545231930000001</v>
      </c>
      <c r="V48" s="267">
        <v>1.5589762501</v>
      </c>
      <c r="W48" s="267">
        <v>1.5672044279999999</v>
      </c>
      <c r="X48" s="267">
        <v>1.5687472295</v>
      </c>
      <c r="Y48" s="267">
        <v>1.5702588909999999</v>
      </c>
      <c r="Z48" s="267">
        <v>1.5759479163000001</v>
      </c>
      <c r="AA48" s="319">
        <v>1.5755061347999999</v>
      </c>
      <c r="AB48" s="48"/>
      <c r="AC48" s="48"/>
    </row>
    <row r="49" spans="1:29">
      <c r="A49" s="35" t="s">
        <v>102</v>
      </c>
      <c r="B49" s="227" t="s">
        <v>363</v>
      </c>
      <c r="C49" s="267">
        <v>1.2930137849000001</v>
      </c>
      <c r="D49" s="267">
        <v>1.3041055078999999</v>
      </c>
      <c r="E49" s="267">
        <v>1.2997359742000001</v>
      </c>
      <c r="F49" s="267">
        <v>1.2944137829</v>
      </c>
      <c r="G49" s="267">
        <v>1.2938642927999999</v>
      </c>
      <c r="H49" s="267">
        <v>1.2985506676</v>
      </c>
      <c r="I49" s="267">
        <v>1.3027967065999999</v>
      </c>
      <c r="J49" s="267">
        <v>1.3081017643999999</v>
      </c>
      <c r="K49" s="267">
        <v>1.3116504654000001</v>
      </c>
      <c r="L49" s="267">
        <v>1.3168907162000001</v>
      </c>
      <c r="M49" s="267">
        <v>1.3226928156</v>
      </c>
      <c r="N49" s="267">
        <v>1.3300096829000001</v>
      </c>
      <c r="O49" s="267">
        <v>1.3361723226</v>
      </c>
      <c r="P49" s="267">
        <v>1.3418396982</v>
      </c>
      <c r="Q49" s="267">
        <v>1.3489127713</v>
      </c>
      <c r="R49" s="267">
        <v>1.3530680583000001</v>
      </c>
      <c r="S49" s="267">
        <v>1.3578958983</v>
      </c>
      <c r="T49" s="267">
        <v>1.3638438851000001</v>
      </c>
      <c r="U49" s="267">
        <v>1.3694669487</v>
      </c>
      <c r="V49" s="267">
        <v>1.3748172663</v>
      </c>
      <c r="W49" s="267">
        <v>1.3791041037</v>
      </c>
      <c r="X49" s="267">
        <v>1.3840503762</v>
      </c>
      <c r="Y49" s="267">
        <v>1.3866253690999999</v>
      </c>
      <c r="Z49" s="267">
        <v>1.3887685527</v>
      </c>
      <c r="AA49" s="319">
        <v>1.3900452688</v>
      </c>
      <c r="AB49" s="48"/>
      <c r="AC49" s="48"/>
    </row>
    <row r="50" spans="1:29">
      <c r="A50" s="35" t="s">
        <v>57</v>
      </c>
      <c r="B50" s="227" t="s">
        <v>104</v>
      </c>
      <c r="C50" s="267">
        <v>1.5785301694</v>
      </c>
      <c r="D50" s="267">
        <v>1.5923025377</v>
      </c>
      <c r="E50" s="267">
        <v>1.5925423305999999</v>
      </c>
      <c r="F50" s="267">
        <v>1.5861762562999999</v>
      </c>
      <c r="G50" s="267">
        <v>1.5826038061000001</v>
      </c>
      <c r="H50" s="267">
        <v>1.5813351617</v>
      </c>
      <c r="I50" s="267">
        <v>1.5926750832000001</v>
      </c>
      <c r="J50" s="267">
        <v>1.5974442033</v>
      </c>
      <c r="K50" s="267">
        <v>1.6025871562</v>
      </c>
      <c r="L50" s="267">
        <v>1.6105150275</v>
      </c>
      <c r="M50" s="267">
        <v>1.6136663329000001</v>
      </c>
      <c r="N50" s="267">
        <v>1.6226516338000001</v>
      </c>
      <c r="O50" s="267">
        <v>1.6286943469999999</v>
      </c>
      <c r="P50" s="267">
        <v>1.6382799173</v>
      </c>
      <c r="Q50" s="267">
        <v>1.6460722202</v>
      </c>
      <c r="R50" s="267">
        <v>1.6493441021999999</v>
      </c>
      <c r="S50" s="267">
        <v>1.6590333023999999</v>
      </c>
      <c r="T50" s="267">
        <v>1.6632812115</v>
      </c>
      <c r="U50" s="267">
        <v>1.6717955306000001</v>
      </c>
      <c r="V50" s="267">
        <v>1.6758926612</v>
      </c>
      <c r="W50" s="267">
        <v>1.6888876242999999</v>
      </c>
      <c r="X50" s="267">
        <v>1.6917191492000001</v>
      </c>
      <c r="Y50" s="267">
        <v>1.6888193483</v>
      </c>
      <c r="Z50" s="267">
        <v>1.6925578249</v>
      </c>
      <c r="AA50" s="319">
        <v>1.6996236039999999</v>
      </c>
    </row>
    <row r="51" spans="1:29">
      <c r="A51" s="35" t="s">
        <v>105</v>
      </c>
      <c r="B51" s="227" t="s">
        <v>364</v>
      </c>
      <c r="C51" s="267">
        <v>1.5564599375999999</v>
      </c>
      <c r="D51" s="267">
        <v>1.5698885601000001</v>
      </c>
      <c r="E51" s="267">
        <v>1.5643979738</v>
      </c>
      <c r="F51" s="267">
        <v>1.5574559707</v>
      </c>
      <c r="G51" s="267">
        <v>1.5578183913999999</v>
      </c>
      <c r="H51" s="267">
        <v>1.5651783698999999</v>
      </c>
      <c r="I51" s="267">
        <v>1.5691869010999999</v>
      </c>
      <c r="J51" s="267">
        <v>1.5763010713000001</v>
      </c>
      <c r="K51" s="267">
        <v>1.5815737521</v>
      </c>
      <c r="L51" s="267">
        <v>1.5870193264000001</v>
      </c>
      <c r="M51" s="267">
        <v>1.5943787389999999</v>
      </c>
      <c r="N51" s="267">
        <v>1.6037058402</v>
      </c>
      <c r="O51" s="267">
        <v>1.6095209799000001</v>
      </c>
      <c r="P51" s="267">
        <v>1.6168284586999999</v>
      </c>
      <c r="Q51" s="267">
        <v>1.6240616201</v>
      </c>
      <c r="R51" s="267">
        <v>1.6315325700000001</v>
      </c>
      <c r="S51" s="267">
        <v>1.6371955512</v>
      </c>
      <c r="T51" s="267">
        <v>1.6436062674</v>
      </c>
      <c r="U51" s="267">
        <v>1.6491139665000001</v>
      </c>
      <c r="V51" s="267">
        <v>1.6560181036999999</v>
      </c>
      <c r="W51" s="267">
        <v>1.6622343077999999</v>
      </c>
      <c r="X51" s="267">
        <v>1.6671821033000001</v>
      </c>
      <c r="Y51" s="267">
        <v>1.6686854968</v>
      </c>
      <c r="Z51" s="267">
        <v>1.6718217064000001</v>
      </c>
      <c r="AA51" s="319">
        <v>1.6728416356</v>
      </c>
    </row>
    <row r="52" spans="1:29">
      <c r="A52" s="35" t="s">
        <v>107</v>
      </c>
      <c r="B52" s="227" t="s">
        <v>108</v>
      </c>
      <c r="C52" s="267">
        <v>1.2171307133</v>
      </c>
      <c r="D52" s="267">
        <v>1.2271307725</v>
      </c>
      <c r="E52" s="267">
        <v>1.2218300621</v>
      </c>
      <c r="F52" s="267">
        <v>1.2194122638</v>
      </c>
      <c r="G52" s="267">
        <v>1.2200721872</v>
      </c>
      <c r="H52" s="267">
        <v>1.2261939142</v>
      </c>
      <c r="I52" s="267">
        <v>1.2304715568</v>
      </c>
      <c r="J52" s="267">
        <v>1.2341515251999999</v>
      </c>
      <c r="K52" s="267">
        <v>1.2408900036999999</v>
      </c>
      <c r="L52" s="267">
        <v>1.2454793564</v>
      </c>
      <c r="M52" s="267">
        <v>1.2516709725999999</v>
      </c>
      <c r="N52" s="267">
        <v>1.2562159646</v>
      </c>
      <c r="O52" s="267">
        <v>1.2629233629000001</v>
      </c>
      <c r="P52" s="267">
        <v>1.2686123789999999</v>
      </c>
      <c r="Q52" s="267">
        <v>1.2740531789</v>
      </c>
      <c r="R52" s="267">
        <v>1.2814276811</v>
      </c>
      <c r="S52" s="267">
        <v>1.2861211322999999</v>
      </c>
      <c r="T52" s="267">
        <v>1.2929457889</v>
      </c>
      <c r="U52" s="267">
        <v>1.2964619779</v>
      </c>
      <c r="V52" s="267">
        <v>1.3021272097000001</v>
      </c>
      <c r="W52" s="267">
        <v>1.3067386932</v>
      </c>
      <c r="X52" s="267">
        <v>1.3112501188000001</v>
      </c>
      <c r="Y52" s="267">
        <v>1.3135346570999999</v>
      </c>
      <c r="Z52" s="267">
        <v>1.3153579831</v>
      </c>
      <c r="AA52" s="319">
        <v>1.3173894688000001</v>
      </c>
    </row>
    <row r="53" spans="1:29">
      <c r="A53" s="35" t="s">
        <v>109</v>
      </c>
      <c r="B53" s="227" t="s">
        <v>110</v>
      </c>
      <c r="C53" s="267">
        <v>1.4136837957999999</v>
      </c>
      <c r="D53" s="267">
        <v>1.4493718398</v>
      </c>
      <c r="E53" s="267">
        <v>1.4111706132999999</v>
      </c>
      <c r="F53" s="267">
        <v>1.3733522234</v>
      </c>
      <c r="G53" s="267">
        <v>1.4181677774000001</v>
      </c>
      <c r="H53" s="267">
        <v>1.3933043947999999</v>
      </c>
      <c r="I53" s="267">
        <v>1.4097471991999999</v>
      </c>
      <c r="J53" s="267">
        <v>1.3915920454999999</v>
      </c>
      <c r="K53" s="267">
        <v>1.4441165376</v>
      </c>
      <c r="L53" s="267">
        <v>1.4221423956999999</v>
      </c>
      <c r="M53" s="267">
        <v>1.4310468008999999</v>
      </c>
      <c r="N53" s="267">
        <v>1.4423717002000001</v>
      </c>
      <c r="O53" s="267">
        <v>1.4009087638</v>
      </c>
      <c r="P53" s="267">
        <v>1.4400587211</v>
      </c>
      <c r="Q53" s="267">
        <v>1.4260017194000001</v>
      </c>
      <c r="R53" s="267">
        <v>1.4379728561</v>
      </c>
      <c r="S53" s="267">
        <v>1.4612466199</v>
      </c>
      <c r="T53" s="267">
        <v>1.4847036413000001</v>
      </c>
      <c r="U53" s="267">
        <v>1.4978724174</v>
      </c>
      <c r="V53" s="267">
        <v>1.4755803278999999</v>
      </c>
      <c r="W53" s="267">
        <v>1.4741104276999999</v>
      </c>
      <c r="X53" s="267">
        <v>1.4808683683999999</v>
      </c>
      <c r="Y53" s="267">
        <v>1.4799848409</v>
      </c>
      <c r="Z53" s="267">
        <v>1.4918539278</v>
      </c>
      <c r="AA53" s="319">
        <v>1.5158655054000001</v>
      </c>
    </row>
    <row r="54" spans="1:29">
      <c r="A54" s="35" t="s">
        <v>111</v>
      </c>
      <c r="B54" s="227" t="s">
        <v>112</v>
      </c>
      <c r="C54" s="267">
        <v>1.7262652892000001</v>
      </c>
      <c r="D54" s="267">
        <v>1.739288167</v>
      </c>
      <c r="E54" s="267">
        <v>1.7321941350000001</v>
      </c>
      <c r="F54" s="267">
        <v>1.7128754978</v>
      </c>
      <c r="G54" s="267">
        <v>1.7409736485</v>
      </c>
      <c r="H54" s="267">
        <v>1.7505010157000001</v>
      </c>
      <c r="I54" s="267">
        <v>1.7374591423000001</v>
      </c>
      <c r="J54" s="267">
        <v>1.7754139205999999</v>
      </c>
      <c r="K54" s="267">
        <v>1.7895351285000001</v>
      </c>
      <c r="L54" s="267">
        <v>1.7535618656</v>
      </c>
      <c r="M54" s="267">
        <v>1.7783061595</v>
      </c>
      <c r="N54" s="267">
        <v>1.7921264984</v>
      </c>
      <c r="O54" s="267">
        <v>1.8107364843</v>
      </c>
      <c r="P54" s="267">
        <v>1.8226875151999999</v>
      </c>
      <c r="Q54" s="267">
        <v>1.7992619840999999</v>
      </c>
      <c r="R54" s="267">
        <v>1.8288909061</v>
      </c>
      <c r="S54" s="267">
        <v>1.8545708767</v>
      </c>
      <c r="T54" s="267">
        <v>1.8602026310999999</v>
      </c>
      <c r="U54" s="267">
        <v>1.8284528141</v>
      </c>
      <c r="V54" s="267">
        <v>1.8710603394</v>
      </c>
      <c r="W54" s="267">
        <v>1.8675396841</v>
      </c>
      <c r="X54" s="267">
        <v>1.8378905195999999</v>
      </c>
      <c r="Y54" s="267">
        <v>1.8291377280000001</v>
      </c>
      <c r="Z54" s="267">
        <v>1.8560651551</v>
      </c>
      <c r="AA54" s="319">
        <v>1.8607682369</v>
      </c>
    </row>
    <row r="55" spans="1:29">
      <c r="A55" s="35" t="s">
        <v>113</v>
      </c>
      <c r="B55" s="227" t="s">
        <v>365</v>
      </c>
      <c r="C55" s="267">
        <v>1.3864121791999999</v>
      </c>
      <c r="D55" s="267">
        <v>1.3949713127000001</v>
      </c>
      <c r="E55" s="267">
        <v>1.3888823949</v>
      </c>
      <c r="F55" s="267">
        <v>1.3839675199999999</v>
      </c>
      <c r="G55" s="267">
        <v>1.3839219511</v>
      </c>
      <c r="H55" s="267">
        <v>1.3878531383999999</v>
      </c>
      <c r="I55" s="267">
        <v>1.3937067138999999</v>
      </c>
      <c r="J55" s="267">
        <v>1.4017767569999999</v>
      </c>
      <c r="K55" s="267">
        <v>1.4042463367</v>
      </c>
      <c r="L55" s="267">
        <v>1.4112679458999999</v>
      </c>
      <c r="M55" s="267">
        <v>1.4173347454</v>
      </c>
      <c r="N55" s="267">
        <v>1.4243369836999999</v>
      </c>
      <c r="O55" s="267">
        <v>1.4272527328</v>
      </c>
      <c r="P55" s="267">
        <v>1.4331630685000001</v>
      </c>
      <c r="Q55" s="267">
        <v>1.4375060034</v>
      </c>
      <c r="R55" s="267">
        <v>1.4454838228</v>
      </c>
      <c r="S55" s="267">
        <v>1.4515925038999999</v>
      </c>
      <c r="T55" s="267">
        <v>1.4578227882999999</v>
      </c>
      <c r="U55" s="267">
        <v>1.4606114833999999</v>
      </c>
      <c r="V55" s="267">
        <v>1.4661442313999999</v>
      </c>
      <c r="W55" s="267">
        <v>1.4701944903999999</v>
      </c>
      <c r="X55" s="267">
        <v>1.4758555315999999</v>
      </c>
      <c r="Y55" s="267">
        <v>1.4787603490000001</v>
      </c>
      <c r="Z55" s="267">
        <v>1.4815624831</v>
      </c>
      <c r="AA55" s="319">
        <v>1.4813558088000001</v>
      </c>
    </row>
    <row r="56" spans="1:29">
      <c r="A56" s="35" t="s">
        <v>115</v>
      </c>
      <c r="B56" s="227" t="s">
        <v>116</v>
      </c>
      <c r="C56" s="267">
        <v>1.6584574904</v>
      </c>
      <c r="D56" s="267">
        <v>1.7026037341</v>
      </c>
      <c r="E56" s="267">
        <v>1.6985307280999999</v>
      </c>
      <c r="F56" s="267">
        <v>1.6598487657000001</v>
      </c>
      <c r="G56" s="267">
        <v>1.6859580981</v>
      </c>
      <c r="H56" s="267">
        <v>1.6818723476999999</v>
      </c>
      <c r="I56" s="267">
        <v>1.6893247492000001</v>
      </c>
      <c r="J56" s="267">
        <v>1.6849795240000001</v>
      </c>
      <c r="K56" s="267">
        <v>1.6722122864</v>
      </c>
      <c r="L56" s="267">
        <v>1.6994260657</v>
      </c>
      <c r="M56" s="267">
        <v>1.7333967161999999</v>
      </c>
      <c r="N56" s="267">
        <v>1.716621454</v>
      </c>
      <c r="O56" s="267">
        <v>1.7041607794</v>
      </c>
      <c r="P56" s="267">
        <v>1.7165118814</v>
      </c>
      <c r="Q56" s="267">
        <v>1.7455949448999999</v>
      </c>
      <c r="R56" s="267">
        <v>1.7679641838</v>
      </c>
      <c r="S56" s="267">
        <v>1.7710784085</v>
      </c>
      <c r="T56" s="267">
        <v>1.7547763812999999</v>
      </c>
      <c r="U56" s="267">
        <v>1.7963590966</v>
      </c>
      <c r="V56" s="267">
        <v>1.8061165767</v>
      </c>
      <c r="W56" s="267">
        <v>1.7732180014000001</v>
      </c>
      <c r="X56" s="267">
        <v>1.7934170428</v>
      </c>
      <c r="Y56" s="267">
        <v>1.8116247258</v>
      </c>
      <c r="Z56" s="267">
        <v>1.7686340664</v>
      </c>
      <c r="AA56" s="319">
        <v>1.7844753504999999</v>
      </c>
    </row>
    <row r="57" spans="1:29">
      <c r="A57" s="35"/>
      <c r="B57" s="22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319"/>
    </row>
    <row r="58" spans="1:29">
      <c r="A58" s="226" t="s">
        <v>117</v>
      </c>
      <c r="B58" s="225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319"/>
    </row>
    <row r="59" spans="1:29" hidden="1">
      <c r="A59" s="226" t="s">
        <v>3</v>
      </c>
      <c r="B59" s="225" t="s">
        <v>4</v>
      </c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319"/>
    </row>
    <row r="60" spans="1:29">
      <c r="A60" s="279" t="s">
        <v>118</v>
      </c>
      <c r="B60" s="230" t="s">
        <v>119</v>
      </c>
      <c r="C60" s="267">
        <v>1.4529486925999999</v>
      </c>
      <c r="D60" s="267">
        <v>1.4657844335000001</v>
      </c>
      <c r="E60" s="267">
        <v>1.4590085240999999</v>
      </c>
      <c r="F60" s="267">
        <v>1.4545778439999999</v>
      </c>
      <c r="G60" s="267">
        <v>1.4553604076</v>
      </c>
      <c r="H60" s="267">
        <v>1.4599209643</v>
      </c>
      <c r="I60" s="267">
        <v>1.4658872989</v>
      </c>
      <c r="J60" s="267">
        <v>1.4719361467000001</v>
      </c>
      <c r="K60" s="267">
        <v>1.4779650070000001</v>
      </c>
      <c r="L60" s="267">
        <v>1.4824399548</v>
      </c>
      <c r="M60" s="267">
        <v>1.4891551546999999</v>
      </c>
      <c r="N60" s="267">
        <v>1.4945522362000001</v>
      </c>
      <c r="O60" s="267">
        <v>1.5040071048999999</v>
      </c>
      <c r="P60" s="267">
        <v>1.5118691353</v>
      </c>
      <c r="Q60" s="267">
        <v>1.5164564140000001</v>
      </c>
      <c r="R60" s="267">
        <v>1.5242638007</v>
      </c>
      <c r="S60" s="267">
        <v>1.5302378325999999</v>
      </c>
      <c r="T60" s="267">
        <v>1.5352142281000001</v>
      </c>
      <c r="U60" s="267">
        <v>1.5414415755999999</v>
      </c>
      <c r="V60" s="267">
        <v>1.5469501785999999</v>
      </c>
      <c r="W60" s="267">
        <v>1.5545958532999999</v>
      </c>
      <c r="X60" s="267">
        <v>1.5561917119999999</v>
      </c>
      <c r="Y60" s="267">
        <v>1.5585665452999999</v>
      </c>
      <c r="Z60" s="267">
        <v>1.5630029394</v>
      </c>
      <c r="AA60" s="319">
        <v>1.5638100267999999</v>
      </c>
    </row>
    <row r="61" spans="1:29">
      <c r="A61" s="35" t="s">
        <v>120</v>
      </c>
      <c r="B61" s="227" t="s">
        <v>121</v>
      </c>
      <c r="C61" s="267">
        <v>1.3763079988</v>
      </c>
      <c r="D61" s="267">
        <v>1.3878305473000001</v>
      </c>
      <c r="E61" s="267">
        <v>1.3824373064</v>
      </c>
      <c r="F61" s="267">
        <v>1.3763559979</v>
      </c>
      <c r="G61" s="267">
        <v>1.3757778352000001</v>
      </c>
      <c r="H61" s="267">
        <v>1.3811025901</v>
      </c>
      <c r="I61" s="267">
        <v>1.3854390049</v>
      </c>
      <c r="J61" s="267">
        <v>1.3913463257000001</v>
      </c>
      <c r="K61" s="267">
        <v>1.3956611194999999</v>
      </c>
      <c r="L61" s="267">
        <v>1.4009771356</v>
      </c>
      <c r="M61" s="267">
        <v>1.4073270197000001</v>
      </c>
      <c r="N61" s="267">
        <v>1.4153524645</v>
      </c>
      <c r="O61" s="267">
        <v>1.4211268061</v>
      </c>
      <c r="P61" s="267">
        <v>1.4276081157</v>
      </c>
      <c r="Q61" s="267">
        <v>1.4344675967</v>
      </c>
      <c r="R61" s="267">
        <v>1.4398605747</v>
      </c>
      <c r="S61" s="267">
        <v>1.4448225607</v>
      </c>
      <c r="T61" s="267">
        <v>1.4512042065999999</v>
      </c>
      <c r="U61" s="267">
        <v>1.4566334773</v>
      </c>
      <c r="V61" s="267">
        <v>1.4624633230999999</v>
      </c>
      <c r="W61" s="267">
        <v>1.4671108522</v>
      </c>
      <c r="X61" s="267">
        <v>1.4716832128999999</v>
      </c>
      <c r="Y61" s="267">
        <v>1.4738331765999999</v>
      </c>
      <c r="Z61" s="267">
        <v>1.4760422935999999</v>
      </c>
      <c r="AA61" s="319">
        <v>1.4769906411</v>
      </c>
    </row>
    <row r="62" spans="1:29">
      <c r="A62" s="279" t="s">
        <v>122</v>
      </c>
      <c r="B62" s="230" t="s">
        <v>123</v>
      </c>
      <c r="C62" s="267">
        <v>1.3251418308</v>
      </c>
      <c r="D62" s="267">
        <v>1.3366291173</v>
      </c>
      <c r="E62" s="267">
        <v>1.3294269676999999</v>
      </c>
      <c r="F62" s="267">
        <v>1.3256549252000001</v>
      </c>
      <c r="G62" s="267">
        <v>1.3243376115000001</v>
      </c>
      <c r="H62" s="267">
        <v>1.3304318718999999</v>
      </c>
      <c r="I62" s="267">
        <v>1.3350324433</v>
      </c>
      <c r="J62" s="267">
        <v>1.3394463577</v>
      </c>
      <c r="K62" s="267">
        <v>1.3458632394000001</v>
      </c>
      <c r="L62" s="267">
        <v>1.3498184861</v>
      </c>
      <c r="M62" s="267">
        <v>1.3560045460000001</v>
      </c>
      <c r="N62" s="267">
        <v>1.3607544463000001</v>
      </c>
      <c r="O62" s="267">
        <v>1.3679370207999999</v>
      </c>
      <c r="P62" s="267">
        <v>1.3741488527000001</v>
      </c>
      <c r="Q62" s="267">
        <v>1.3805202073</v>
      </c>
      <c r="R62" s="267">
        <v>1.3875197418</v>
      </c>
      <c r="S62" s="267">
        <v>1.392647894</v>
      </c>
      <c r="T62" s="267">
        <v>1.3988771671</v>
      </c>
      <c r="U62" s="267">
        <v>1.4042465420000001</v>
      </c>
      <c r="V62" s="267">
        <v>1.4093386451000001</v>
      </c>
      <c r="W62" s="267">
        <v>1.4144594299</v>
      </c>
      <c r="X62" s="267">
        <v>1.4189804685</v>
      </c>
      <c r="Y62" s="267">
        <v>1.4215913415000001</v>
      </c>
      <c r="Z62" s="267">
        <v>1.42291177</v>
      </c>
      <c r="AA62" s="319">
        <v>1.4250228317</v>
      </c>
    </row>
    <row r="63" spans="1:29">
      <c r="A63" s="279" t="s">
        <v>124</v>
      </c>
      <c r="B63" s="230" t="s">
        <v>125</v>
      </c>
      <c r="C63" s="267">
        <v>1.3354017981999999</v>
      </c>
      <c r="D63" s="267">
        <v>1.3431011307</v>
      </c>
      <c r="E63" s="267">
        <v>1.3392548986999999</v>
      </c>
      <c r="F63" s="267">
        <v>1.3332623821</v>
      </c>
      <c r="G63" s="267">
        <v>1.3336243323999999</v>
      </c>
      <c r="H63" s="267">
        <v>1.3380194948999999</v>
      </c>
      <c r="I63" s="267">
        <v>1.344558379</v>
      </c>
      <c r="J63" s="267">
        <v>1.3516605005</v>
      </c>
      <c r="K63" s="267">
        <v>1.3543359708</v>
      </c>
      <c r="L63" s="267">
        <v>1.3624279556000001</v>
      </c>
      <c r="M63" s="267">
        <v>1.3689284244</v>
      </c>
      <c r="N63" s="267">
        <v>1.376022415</v>
      </c>
      <c r="O63" s="267">
        <v>1.3800136084000001</v>
      </c>
      <c r="P63" s="267">
        <v>1.3863148631</v>
      </c>
      <c r="Q63" s="267">
        <v>1.3917072516</v>
      </c>
      <c r="R63" s="267">
        <v>1.3982834924</v>
      </c>
      <c r="S63" s="267">
        <v>1.4053499894999999</v>
      </c>
      <c r="T63" s="267">
        <v>1.4107854832</v>
      </c>
      <c r="U63" s="267">
        <v>1.4141571910999999</v>
      </c>
      <c r="V63" s="267">
        <v>1.420048507</v>
      </c>
      <c r="W63" s="267">
        <v>1.4238985886</v>
      </c>
      <c r="X63" s="267">
        <v>1.4282366314999999</v>
      </c>
      <c r="Y63" s="267">
        <v>1.4314847664999999</v>
      </c>
      <c r="Z63" s="267">
        <v>1.4340944565</v>
      </c>
      <c r="AA63" s="319">
        <v>1.4341345387</v>
      </c>
    </row>
    <row r="64" spans="1:29">
      <c r="A64" s="279"/>
      <c r="B64" s="230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319"/>
    </row>
    <row r="65" spans="1:27">
      <c r="A65" s="226" t="s">
        <v>126</v>
      </c>
      <c r="B65" s="225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319"/>
    </row>
    <row r="66" spans="1:27" hidden="1">
      <c r="A66" s="226" t="s">
        <v>3</v>
      </c>
      <c r="B66" s="225" t="s">
        <v>4</v>
      </c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319"/>
    </row>
    <row r="67" spans="1:27">
      <c r="A67" s="35" t="s">
        <v>127</v>
      </c>
      <c r="B67" s="227" t="s">
        <v>128</v>
      </c>
      <c r="C67" s="268">
        <v>1.1211927696999999</v>
      </c>
      <c r="D67" s="267">
        <v>1.170710106</v>
      </c>
      <c r="E67" s="267">
        <v>1.1968009683</v>
      </c>
      <c r="F67" s="267">
        <v>1.1881652060000001</v>
      </c>
      <c r="G67" s="267">
        <v>1.1479755917000001</v>
      </c>
      <c r="H67" s="267">
        <v>1.1222571553</v>
      </c>
      <c r="I67" s="267">
        <v>1.1647310360000001</v>
      </c>
      <c r="J67" s="267">
        <v>1.19171988</v>
      </c>
      <c r="K67" s="267">
        <v>1.2244752668000001</v>
      </c>
      <c r="L67" s="267">
        <v>1.2754693459999999</v>
      </c>
      <c r="M67" s="267">
        <v>1.2185544832999999</v>
      </c>
      <c r="N67" s="267">
        <v>1.2553149852000001</v>
      </c>
      <c r="O67" s="267">
        <v>1.2879648530000001</v>
      </c>
      <c r="P67" s="267">
        <v>1.2326094185000001</v>
      </c>
      <c r="Q67" s="267">
        <v>1.2077251311999999</v>
      </c>
      <c r="R67" s="267">
        <v>1.1936444445000001</v>
      </c>
      <c r="S67" s="267">
        <v>1.1841171097000001</v>
      </c>
      <c r="T67" s="267">
        <v>1.2697109134</v>
      </c>
      <c r="U67" s="267">
        <v>1.2997726469999999</v>
      </c>
      <c r="V67" s="267">
        <v>1.2245623586000001</v>
      </c>
      <c r="W67" s="267">
        <v>1.3109852555999999</v>
      </c>
      <c r="X67" s="267">
        <v>1.2947387928</v>
      </c>
      <c r="Y67" s="267">
        <v>1.2368540927</v>
      </c>
      <c r="Z67" s="267">
        <v>1.3178793196</v>
      </c>
      <c r="AA67" s="319">
        <v>1.3300130593999999</v>
      </c>
    </row>
    <row r="68" spans="1:27">
      <c r="A68" s="296" t="s">
        <v>129</v>
      </c>
      <c r="B68" s="149" t="s">
        <v>130</v>
      </c>
      <c r="C68" s="269">
        <v>1.1503892607999999</v>
      </c>
      <c r="D68" s="270">
        <v>1.120727193</v>
      </c>
      <c r="E68" s="270">
        <v>1.1980263859</v>
      </c>
      <c r="F68" s="270">
        <v>1.1717944733000001</v>
      </c>
      <c r="G68" s="270">
        <v>1.1870296289</v>
      </c>
      <c r="H68" s="270">
        <v>1.1990979980000001</v>
      </c>
      <c r="I68" s="270">
        <v>1.1755345612000001</v>
      </c>
      <c r="J68" s="270">
        <v>1.1355788681000001</v>
      </c>
      <c r="K68" s="270">
        <v>1.0706237367</v>
      </c>
      <c r="L68" s="270">
        <v>1.1208012716</v>
      </c>
      <c r="M68" s="270">
        <v>1.1608474752</v>
      </c>
      <c r="N68" s="270">
        <v>1.1223506434999999</v>
      </c>
      <c r="O68" s="270">
        <v>1.265841491</v>
      </c>
      <c r="P68" s="270">
        <v>1.2396416673999999</v>
      </c>
      <c r="Q68" s="270">
        <v>1.320398841</v>
      </c>
      <c r="R68" s="270">
        <v>1.2849613778</v>
      </c>
      <c r="S68" s="270">
        <v>1.3186254312000001</v>
      </c>
      <c r="T68" s="270">
        <v>1.2522659871999999</v>
      </c>
      <c r="U68" s="270">
        <v>1.2467679296</v>
      </c>
      <c r="V68" s="270">
        <v>1.2456339372</v>
      </c>
      <c r="W68" s="270">
        <v>1.2979577595</v>
      </c>
      <c r="X68" s="270">
        <v>1.3667271207</v>
      </c>
      <c r="Y68" s="270">
        <v>1.3739015450000001</v>
      </c>
      <c r="Z68" s="270">
        <v>1.3515971259999999</v>
      </c>
      <c r="AA68" s="320">
        <v>1.3291691782999999</v>
      </c>
    </row>
    <row r="69" spans="1:27">
      <c r="A69" s="242"/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</row>
    <row r="70" spans="1:27">
      <c r="A70" s="182" t="s">
        <v>232</v>
      </c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</row>
    <row r="71" spans="1:27">
      <c r="A71" s="242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</row>
    <row r="72" spans="1:27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</row>
    <row r="73" spans="1:27">
      <c r="A73" s="242"/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</row>
    <row r="74" spans="1:27">
      <c r="A74" s="242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</row>
    <row r="75" spans="1:27">
      <c r="A75" s="242"/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</row>
  </sheetData>
  <mergeCells count="4">
    <mergeCell ref="C3:F3"/>
    <mergeCell ref="X3:AA3"/>
    <mergeCell ref="A1:I1"/>
    <mergeCell ref="K1:L1"/>
  </mergeCells>
  <hyperlinks>
    <hyperlink ref="K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Contents</vt:lpstr>
      <vt:lpstr>Metadata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'Table 1'!Print_Area</vt:lpstr>
      <vt:lpstr>'Table 5'!Print_Area</vt:lpstr>
      <vt:lpstr>'Table 1'!Print_Titles</vt:lpstr>
      <vt:lpstr>'Table 5'!Print_Titles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Z615931</dc:creator>
  <cp:lastModifiedBy>u443992</cp:lastModifiedBy>
  <cp:lastPrinted>2020-02-24T14:09:28Z</cp:lastPrinted>
  <dcterms:created xsi:type="dcterms:W3CDTF">2020-02-21T18:15:51Z</dcterms:created>
  <dcterms:modified xsi:type="dcterms:W3CDTF">2020-03-20T12:09:15Z</dcterms:modified>
</cp:coreProperties>
</file>